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esteban/Library/Mobile Documents/com~apple~CloudDocs/Profesional/CGN 2025/2. Obligaciones/5.1 Series historicas anuales/"/>
    </mc:Choice>
  </mc:AlternateContent>
  <xr:revisionPtr revIDLastSave="0" documentId="13_ncr:1_{0A87F13A-2D64-BF47-9D01-652ED98680C2}" xr6:coauthVersionLast="47" xr6:coauthVersionMax="47" xr10:uidLastSave="{00000000-0000-0000-0000-000000000000}"/>
  <bookViews>
    <workbookView xWindow="0" yWindow="500" windowWidth="51200" windowHeight="26860" tabRatio="931" activeTab="3" xr2:uid="{00000000-000D-0000-FFFF-FFFF00000000}"/>
  </bookViews>
  <sheets>
    <sheet name="Público (2)" sheetId="2" state="hidden" r:id="rId1"/>
    <sheet name="Hoja1" sheetId="4" state="hidden" r:id="rId2"/>
    <sheet name="Hoja2" sheetId="3" state="hidden" r:id="rId3"/>
    <sheet name="PÚBLICO" sheetId="17" r:id="rId4"/>
    <sheet name="PÚBLICO (VA)" sheetId="29" r:id="rId5"/>
    <sheet name="NACIONAL" sheetId="23" r:id="rId6"/>
    <sheet name="NACIONAL (VA)" sheetId="30" r:id="rId7"/>
    <sheet name="To do" sheetId="28" state="hidden" r:id="rId8"/>
    <sheet name="SERIES HISTÓRICAS 2007-2019" sheetId="1" state="hidden" r:id="rId9"/>
    <sheet name="SERIES HISTÓRICAS 2007-2019 (2" sheetId="6" state="hidden" r:id="rId10"/>
    <sheet name="TERRITORIAL" sheetId="24" r:id="rId11"/>
    <sheet name="TERRITORIAL (VA)" sheetId="31" r:id="rId12"/>
    <sheet name="Hoja7" sheetId="10" state="hidden" r:id="rId13"/>
    <sheet name="ACTIVOS2" sheetId="13" state="hidden" r:id="rId14"/>
    <sheet name="Hoja8" sheetId="12" state="hidden" r:id="rId15"/>
    <sheet name="PASIVOS2" sheetId="15" state="hidden" r:id="rId16"/>
    <sheet name="Hoja2 (4)" sheetId="20" state="hidden" r:id="rId17"/>
    <sheet name="Hoja8 (2)" sheetId="14" state="hidden" r:id="rId18"/>
    <sheet name="PATRIMONIO 1" sheetId="16" state="hidden" r:id="rId19"/>
    <sheet name="Gráfica EC" sheetId="21" state="hidden" r:id="rId20"/>
  </sheets>
  <externalReferences>
    <externalReference r:id="rId21"/>
  </externalReferences>
  <definedNames>
    <definedName name="_xlnm._FilterDatabase" localSheetId="1" hidden="1">Hoja1!$A$1:$E$378</definedName>
    <definedName name="_xlnm._FilterDatabase" localSheetId="5" hidden="1">NACIONAL!$A$3:$T$600</definedName>
    <definedName name="_xlnm._FilterDatabase" localSheetId="6" hidden="1">'NACIONAL (VA)'!$A$1:$R$597</definedName>
    <definedName name="_xlnm._FilterDatabase" localSheetId="3" hidden="1">PÚBLICO!$A$3:$T$623</definedName>
    <definedName name="_xlnm._FilterDatabase" localSheetId="0" hidden="1">'Público (2)'!$A$15:$F$5226</definedName>
    <definedName name="_xlnm._FilterDatabase" localSheetId="4" hidden="1">'PÚBLICO (VA)'!$A$1:$S$620</definedName>
    <definedName name="_xlnm._FilterDatabase" localSheetId="8" hidden="1">'SERIES HISTÓRICAS 2007-2019'!$A$4:$AM$381</definedName>
    <definedName name="_xlnm._FilterDatabase" localSheetId="9" hidden="1">'SERIES HISTÓRICAS 2007-2019 (2'!$A$3:$N$6</definedName>
    <definedName name="_xlnm._FilterDatabase" localSheetId="10" hidden="1">TERRITORIAL!$A$3:$T$597</definedName>
    <definedName name="_xlnm._FilterDatabase" localSheetId="11" hidden="1">'TERRITORIAL (VA)'!$A$1:$R$593</definedName>
    <definedName name="_xlnm.Print_Area" localSheetId="5">NACIONAL!$A$3:$N$373</definedName>
    <definedName name="_xlnm.Print_Area" localSheetId="6">'NACIONAL (VA)'!$A$1:$L$372</definedName>
    <definedName name="_xlnm.Print_Area" localSheetId="3">PÚBLICO!$A$3:$N$396</definedName>
    <definedName name="_xlnm.Print_Area" localSheetId="4">'PÚBLICO (VA)'!$A$1:$M$394</definedName>
    <definedName name="_xlnm.Print_Area" localSheetId="8">'SERIES HISTÓRICAS 2007-2019'!$A$1:$AM$381</definedName>
    <definedName name="_xlnm.Print_Area" localSheetId="9">'SERIES HISTÓRICAS 2007-2019 (2'!$A$1:$M$6</definedName>
    <definedName name="_xlnm.Print_Area" localSheetId="10">TERRITORIAL!$A$3:$N$369</definedName>
    <definedName name="_xlnm.Print_Area" localSheetId="11">'TERRITORIAL (VA)'!$A$1:$L$367</definedName>
    <definedName name="_xlnm.Print_Titles" localSheetId="5">NACIONAL!#REF!</definedName>
    <definedName name="_xlnm.Print_Titles" localSheetId="6">'NACIONAL (VA)'!#REF!</definedName>
    <definedName name="_xlnm.Print_Titles" localSheetId="3">PÚBLICO!#REF!</definedName>
    <definedName name="_xlnm.Print_Titles" localSheetId="4">'PÚBLICO (VA)'!#REF!</definedName>
    <definedName name="_xlnm.Print_Titles" localSheetId="8">'SERIES HISTÓRICAS 2007-2019'!$3:$4</definedName>
    <definedName name="_xlnm.Print_Titles" localSheetId="9">'SERIES HISTÓRICAS 2007-2019 (2'!#REF!</definedName>
    <definedName name="_xlnm.Print_Titles" localSheetId="10">TERRITORIAL!$3:$3</definedName>
    <definedName name="_xlnm.Print_Titles" localSheetId="11">'TERRITORIAL (VA)'!$3:$3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31" l="1"/>
  <c r="E4" i="31"/>
  <c r="F4" i="31"/>
  <c r="G4" i="31"/>
  <c r="H4" i="31"/>
  <c r="I4" i="31"/>
  <c r="J4" i="31"/>
  <c r="K4" i="31"/>
  <c r="L4" i="31"/>
  <c r="M4" i="31"/>
  <c r="N4" i="31"/>
  <c r="O4" i="31"/>
  <c r="P4" i="31"/>
  <c r="Q4" i="31"/>
  <c r="R4" i="31"/>
  <c r="S4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Q5" i="31"/>
  <c r="R5" i="31"/>
  <c r="S5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S6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S7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Q8" i="31"/>
  <c r="R8" i="31"/>
  <c r="S8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S20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S21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S23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Q25" i="31"/>
  <c r="R25" i="31"/>
  <c r="S25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S40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D53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P66" i="31"/>
  <c r="Q66" i="31"/>
  <c r="R66" i="31"/>
  <c r="S66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P67" i="31"/>
  <c r="Q67" i="31"/>
  <c r="R67" i="31"/>
  <c r="S67" i="31"/>
  <c r="D68" i="31"/>
  <c r="E68" i="31"/>
  <c r="F68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D69" i="31"/>
  <c r="E69" i="31"/>
  <c r="F69" i="31"/>
  <c r="G69" i="31"/>
  <c r="H69" i="31"/>
  <c r="I69" i="31"/>
  <c r="J69" i="31"/>
  <c r="K69" i="31"/>
  <c r="L69" i="31"/>
  <c r="M69" i="31"/>
  <c r="N69" i="31"/>
  <c r="O69" i="31"/>
  <c r="P69" i="31"/>
  <c r="Q69" i="31"/>
  <c r="R69" i="31"/>
  <c r="S69" i="31"/>
  <c r="D70" i="31"/>
  <c r="E70" i="31"/>
  <c r="F70" i="31"/>
  <c r="G70" i="31"/>
  <c r="H70" i="31"/>
  <c r="I70" i="31"/>
  <c r="J70" i="31"/>
  <c r="K70" i="31"/>
  <c r="L70" i="31"/>
  <c r="M70" i="31"/>
  <c r="N70" i="31"/>
  <c r="O70" i="31"/>
  <c r="P70" i="31"/>
  <c r="Q70" i="31"/>
  <c r="R70" i="31"/>
  <c r="S70" i="31"/>
  <c r="D71" i="31"/>
  <c r="E71" i="31"/>
  <c r="F71" i="31"/>
  <c r="G71" i="31"/>
  <c r="H71" i="31"/>
  <c r="I71" i="31"/>
  <c r="J71" i="31"/>
  <c r="K71" i="31"/>
  <c r="L71" i="31"/>
  <c r="M71" i="31"/>
  <c r="N71" i="31"/>
  <c r="O71" i="31"/>
  <c r="P71" i="31"/>
  <c r="Q71" i="31"/>
  <c r="R71" i="31"/>
  <c r="S71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R86" i="31"/>
  <c r="S86" i="3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R87" i="31"/>
  <c r="S87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R89" i="31"/>
  <c r="S89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R97" i="31"/>
  <c r="S97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R98" i="31"/>
  <c r="S98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Q100" i="31"/>
  <c r="R100" i="31"/>
  <c r="S100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Q101" i="31"/>
  <c r="R101" i="31"/>
  <c r="S101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R102" i="31"/>
  <c r="S102" i="3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Q103" i="31"/>
  <c r="R103" i="31"/>
  <c r="S103" i="3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Q104" i="31"/>
  <c r="R104" i="31"/>
  <c r="S104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R105" i="31"/>
  <c r="S105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R106" i="31"/>
  <c r="S106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Q107" i="31"/>
  <c r="R107" i="31"/>
  <c r="S107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Q112" i="31"/>
  <c r="R112" i="31"/>
  <c r="S112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Q113" i="31"/>
  <c r="R113" i="31"/>
  <c r="S113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R114" i="31"/>
  <c r="S114" i="3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Q115" i="31"/>
  <c r="R115" i="31"/>
  <c r="S115" i="3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Q116" i="31"/>
  <c r="R116" i="31"/>
  <c r="S116" i="3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Q117" i="31"/>
  <c r="R117" i="31"/>
  <c r="S117" i="31"/>
  <c r="D118" i="31"/>
  <c r="E118" i="31"/>
  <c r="F118" i="31"/>
  <c r="G118" i="31"/>
  <c r="H118" i="31"/>
  <c r="I118" i="31"/>
  <c r="J118" i="31"/>
  <c r="K118" i="31"/>
  <c r="L118" i="31"/>
  <c r="M118" i="31"/>
  <c r="N118" i="31"/>
  <c r="O118" i="31"/>
  <c r="P118" i="31"/>
  <c r="Q118" i="31"/>
  <c r="R118" i="31"/>
  <c r="S118" i="31"/>
  <c r="D119" i="31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Q119" i="31"/>
  <c r="R119" i="31"/>
  <c r="S119" i="31"/>
  <c r="D120" i="31"/>
  <c r="E120" i="31"/>
  <c r="F120" i="31"/>
  <c r="G120" i="31"/>
  <c r="H120" i="31"/>
  <c r="I120" i="31"/>
  <c r="J120" i="31"/>
  <c r="K120" i="31"/>
  <c r="L120" i="31"/>
  <c r="M120" i="31"/>
  <c r="N120" i="31"/>
  <c r="O120" i="31"/>
  <c r="P120" i="31"/>
  <c r="Q120" i="31"/>
  <c r="R120" i="31"/>
  <c r="S120" i="31"/>
  <c r="D121" i="31"/>
  <c r="E121" i="31"/>
  <c r="F121" i="31"/>
  <c r="G121" i="31"/>
  <c r="H121" i="31"/>
  <c r="I121" i="31"/>
  <c r="J121" i="31"/>
  <c r="K121" i="31"/>
  <c r="L121" i="31"/>
  <c r="M121" i="31"/>
  <c r="N121" i="31"/>
  <c r="O121" i="31"/>
  <c r="P121" i="31"/>
  <c r="Q121" i="31"/>
  <c r="R121" i="31"/>
  <c r="S121" i="31"/>
  <c r="D122" i="31"/>
  <c r="E122" i="31"/>
  <c r="F122" i="31"/>
  <c r="G122" i="31"/>
  <c r="H122" i="31"/>
  <c r="I122" i="31"/>
  <c r="J122" i="31"/>
  <c r="K122" i="31"/>
  <c r="L122" i="31"/>
  <c r="M122" i="31"/>
  <c r="N122" i="31"/>
  <c r="O122" i="31"/>
  <c r="P122" i="31"/>
  <c r="Q122" i="31"/>
  <c r="R122" i="31"/>
  <c r="S122" i="31"/>
  <c r="D123" i="31"/>
  <c r="E123" i="31"/>
  <c r="F123" i="31"/>
  <c r="G123" i="31"/>
  <c r="H123" i="31"/>
  <c r="I123" i="31"/>
  <c r="J123" i="31"/>
  <c r="K123" i="31"/>
  <c r="L123" i="31"/>
  <c r="M123" i="31"/>
  <c r="N123" i="31"/>
  <c r="O123" i="31"/>
  <c r="P123" i="31"/>
  <c r="Q123" i="31"/>
  <c r="R123" i="31"/>
  <c r="S123" i="31"/>
  <c r="D124" i="31"/>
  <c r="E124" i="31"/>
  <c r="F124" i="31"/>
  <c r="G124" i="31"/>
  <c r="H124" i="31"/>
  <c r="I124" i="31"/>
  <c r="J124" i="31"/>
  <c r="K124" i="31"/>
  <c r="L124" i="31"/>
  <c r="M124" i="31"/>
  <c r="N124" i="31"/>
  <c r="O124" i="31"/>
  <c r="P124" i="31"/>
  <c r="Q124" i="31"/>
  <c r="R124" i="31"/>
  <c r="S124" i="31"/>
  <c r="D125" i="31"/>
  <c r="E125" i="31"/>
  <c r="F125" i="31"/>
  <c r="G125" i="31"/>
  <c r="H125" i="31"/>
  <c r="I125" i="31"/>
  <c r="J125" i="31"/>
  <c r="K125" i="31"/>
  <c r="L125" i="31"/>
  <c r="M125" i="31"/>
  <c r="N125" i="31"/>
  <c r="O125" i="31"/>
  <c r="P125" i="31"/>
  <c r="Q125" i="31"/>
  <c r="R125" i="31"/>
  <c r="S125" i="31"/>
  <c r="D126" i="31"/>
  <c r="E126" i="31"/>
  <c r="F126" i="31"/>
  <c r="G126" i="31"/>
  <c r="H126" i="31"/>
  <c r="I126" i="31"/>
  <c r="J126" i="31"/>
  <c r="K126" i="31"/>
  <c r="L126" i="31"/>
  <c r="M126" i="31"/>
  <c r="N126" i="31"/>
  <c r="O126" i="31"/>
  <c r="P126" i="31"/>
  <c r="Q126" i="31"/>
  <c r="R126" i="31"/>
  <c r="S126" i="31"/>
  <c r="D127" i="31"/>
  <c r="E127" i="31"/>
  <c r="F127" i="31"/>
  <c r="G127" i="31"/>
  <c r="H127" i="31"/>
  <c r="I127" i="31"/>
  <c r="J127" i="31"/>
  <c r="K127" i="31"/>
  <c r="L127" i="31"/>
  <c r="M127" i="31"/>
  <c r="N127" i="31"/>
  <c r="O127" i="31"/>
  <c r="P127" i="31"/>
  <c r="Q127" i="31"/>
  <c r="R127" i="31"/>
  <c r="S127" i="31"/>
  <c r="D128" i="31"/>
  <c r="E128" i="31"/>
  <c r="F128" i="31"/>
  <c r="G128" i="31"/>
  <c r="H128" i="31"/>
  <c r="I128" i="31"/>
  <c r="J128" i="31"/>
  <c r="K128" i="31"/>
  <c r="L128" i="31"/>
  <c r="M128" i="31"/>
  <c r="N128" i="31"/>
  <c r="O128" i="31"/>
  <c r="P128" i="31"/>
  <c r="Q128" i="31"/>
  <c r="R128" i="31"/>
  <c r="S128" i="31"/>
  <c r="D129" i="31"/>
  <c r="E129" i="31"/>
  <c r="F129" i="31"/>
  <c r="G129" i="31"/>
  <c r="H129" i="31"/>
  <c r="I129" i="31"/>
  <c r="J129" i="31"/>
  <c r="K129" i="31"/>
  <c r="L129" i="31"/>
  <c r="M129" i="31"/>
  <c r="N129" i="31"/>
  <c r="O129" i="31"/>
  <c r="P129" i="31"/>
  <c r="Q129" i="31"/>
  <c r="R129" i="31"/>
  <c r="S129" i="31"/>
  <c r="D130" i="31"/>
  <c r="E130" i="31"/>
  <c r="F130" i="31"/>
  <c r="G130" i="31"/>
  <c r="H130" i="31"/>
  <c r="I130" i="31"/>
  <c r="J130" i="31"/>
  <c r="K130" i="31"/>
  <c r="L130" i="31"/>
  <c r="M130" i="31"/>
  <c r="N130" i="31"/>
  <c r="O130" i="31"/>
  <c r="P130" i="31"/>
  <c r="Q130" i="31"/>
  <c r="R130" i="31"/>
  <c r="S130" i="31"/>
  <c r="D131" i="31"/>
  <c r="E131" i="31"/>
  <c r="F131" i="31"/>
  <c r="G131" i="31"/>
  <c r="H131" i="31"/>
  <c r="I131" i="31"/>
  <c r="J131" i="31"/>
  <c r="K131" i="31"/>
  <c r="L131" i="31"/>
  <c r="M131" i="31"/>
  <c r="N131" i="31"/>
  <c r="O131" i="31"/>
  <c r="P131" i="31"/>
  <c r="Q131" i="31"/>
  <c r="R131" i="31"/>
  <c r="S131" i="31"/>
  <c r="D132" i="31"/>
  <c r="E132" i="31"/>
  <c r="F132" i="31"/>
  <c r="G132" i="31"/>
  <c r="H132" i="31"/>
  <c r="I132" i="31"/>
  <c r="J132" i="31"/>
  <c r="K132" i="31"/>
  <c r="L132" i="31"/>
  <c r="M132" i="31"/>
  <c r="N132" i="31"/>
  <c r="O132" i="31"/>
  <c r="P132" i="31"/>
  <c r="Q132" i="31"/>
  <c r="R132" i="31"/>
  <c r="S132" i="31"/>
  <c r="D133" i="31"/>
  <c r="E133" i="31"/>
  <c r="F133" i="31"/>
  <c r="G133" i="31"/>
  <c r="H133" i="31"/>
  <c r="I133" i="31"/>
  <c r="J133" i="31"/>
  <c r="K133" i="31"/>
  <c r="L133" i="31"/>
  <c r="M133" i="31"/>
  <c r="N133" i="31"/>
  <c r="O133" i="31"/>
  <c r="P133" i="31"/>
  <c r="Q133" i="31"/>
  <c r="R133" i="31"/>
  <c r="S133" i="31"/>
  <c r="D134" i="31"/>
  <c r="E134" i="31"/>
  <c r="F134" i="31"/>
  <c r="G134" i="31"/>
  <c r="H134" i="31"/>
  <c r="I134" i="31"/>
  <c r="J134" i="31"/>
  <c r="K134" i="31"/>
  <c r="L134" i="31"/>
  <c r="M134" i="31"/>
  <c r="N134" i="31"/>
  <c r="O134" i="31"/>
  <c r="P134" i="31"/>
  <c r="Q134" i="31"/>
  <c r="R134" i="31"/>
  <c r="S134" i="31"/>
  <c r="D135" i="31"/>
  <c r="E135" i="31"/>
  <c r="F135" i="31"/>
  <c r="G135" i="31"/>
  <c r="H135" i="31"/>
  <c r="I135" i="31"/>
  <c r="J135" i="31"/>
  <c r="K135" i="31"/>
  <c r="L135" i="31"/>
  <c r="M135" i="31"/>
  <c r="N135" i="31"/>
  <c r="O135" i="31"/>
  <c r="P135" i="31"/>
  <c r="Q135" i="31"/>
  <c r="R135" i="31"/>
  <c r="S135" i="31"/>
  <c r="D136" i="31"/>
  <c r="E136" i="31"/>
  <c r="F136" i="31"/>
  <c r="G136" i="31"/>
  <c r="H136" i="31"/>
  <c r="I136" i="31"/>
  <c r="J136" i="31"/>
  <c r="K136" i="31"/>
  <c r="L136" i="31"/>
  <c r="M136" i="31"/>
  <c r="N136" i="31"/>
  <c r="Q136" i="31"/>
  <c r="R136" i="31"/>
  <c r="S136" i="31"/>
  <c r="D137" i="31"/>
  <c r="E137" i="31"/>
  <c r="F137" i="31"/>
  <c r="G137" i="31"/>
  <c r="H137" i="31"/>
  <c r="I137" i="31"/>
  <c r="J137" i="31"/>
  <c r="K137" i="31"/>
  <c r="L137" i="31"/>
  <c r="M137" i="31"/>
  <c r="N137" i="31"/>
  <c r="O137" i="31"/>
  <c r="P137" i="31"/>
  <c r="Q137" i="31"/>
  <c r="R137" i="31"/>
  <c r="S137" i="31"/>
  <c r="D138" i="31"/>
  <c r="E138" i="31"/>
  <c r="F138" i="31"/>
  <c r="G138" i="31"/>
  <c r="H138" i="31"/>
  <c r="I138" i="31"/>
  <c r="J138" i="31"/>
  <c r="K138" i="31"/>
  <c r="L138" i="31"/>
  <c r="M138" i="31"/>
  <c r="N138" i="31"/>
  <c r="O138" i="31"/>
  <c r="P138" i="31"/>
  <c r="Q138" i="31"/>
  <c r="R138" i="31"/>
  <c r="S138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Q139" i="31"/>
  <c r="R139" i="31"/>
  <c r="S139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Q140" i="31"/>
  <c r="R140" i="31"/>
  <c r="S140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Q141" i="31"/>
  <c r="R141" i="31"/>
  <c r="S141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R142" i="31"/>
  <c r="S142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Q143" i="31"/>
  <c r="R143" i="31"/>
  <c r="S143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Q144" i="31"/>
  <c r="R144" i="31"/>
  <c r="S144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Q145" i="31"/>
  <c r="R145" i="31"/>
  <c r="S145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R146" i="31"/>
  <c r="S146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Q147" i="31"/>
  <c r="R147" i="31"/>
  <c r="S147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Q148" i="31"/>
  <c r="R148" i="31"/>
  <c r="S148" i="3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Q149" i="31"/>
  <c r="R149" i="31"/>
  <c r="S149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R150" i="31"/>
  <c r="S150" i="3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Q151" i="31"/>
  <c r="R151" i="31"/>
  <c r="S151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Q152" i="31"/>
  <c r="R152" i="31"/>
  <c r="S152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Q153" i="31"/>
  <c r="R153" i="31"/>
  <c r="S153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R154" i="31"/>
  <c r="S154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Q155" i="31"/>
  <c r="R155" i="31"/>
  <c r="S155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Q156" i="31"/>
  <c r="R156" i="31"/>
  <c r="S156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Q157" i="31"/>
  <c r="R157" i="31"/>
  <c r="S157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R158" i="31"/>
  <c r="S158" i="3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Q159" i="31"/>
  <c r="R159" i="31"/>
  <c r="S159" i="3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Q160" i="31"/>
  <c r="R160" i="31"/>
  <c r="S160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Q161" i="31"/>
  <c r="R161" i="31"/>
  <c r="S161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R162" i="31"/>
  <c r="S162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Q163" i="31"/>
  <c r="R163" i="31"/>
  <c r="S163" i="3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Q164" i="31"/>
  <c r="R164" i="31"/>
  <c r="S164" i="3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Q165" i="31"/>
  <c r="R165" i="31"/>
  <c r="S165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R166" i="31"/>
  <c r="S166" i="3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Q167" i="31"/>
  <c r="R167" i="31"/>
  <c r="S167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Q168" i="31"/>
  <c r="R168" i="31"/>
  <c r="S168" i="3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Q169" i="31"/>
  <c r="R169" i="31"/>
  <c r="S169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R170" i="31"/>
  <c r="S170" i="3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Q171" i="31"/>
  <c r="R171" i="31"/>
  <c r="S171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Q172" i="31"/>
  <c r="R172" i="31"/>
  <c r="S172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Q173" i="31"/>
  <c r="R173" i="31"/>
  <c r="S173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R174" i="31"/>
  <c r="S174" i="3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Q175" i="31"/>
  <c r="R175" i="31"/>
  <c r="S175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Q176" i="31"/>
  <c r="R176" i="31"/>
  <c r="S176" i="3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Q177" i="31"/>
  <c r="R177" i="31"/>
  <c r="S177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R178" i="31"/>
  <c r="S178" i="3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Q179" i="31"/>
  <c r="R179" i="31"/>
  <c r="S179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Q180" i="31"/>
  <c r="R180" i="31"/>
  <c r="S180" i="3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Q181" i="31"/>
  <c r="R181" i="31"/>
  <c r="S181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R182" i="31"/>
  <c r="S182" i="3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Q183" i="31"/>
  <c r="R183" i="31"/>
  <c r="S183" i="31"/>
  <c r="D184" i="31"/>
  <c r="E184" i="31"/>
  <c r="F184" i="31"/>
  <c r="G184" i="31"/>
  <c r="H184" i="31"/>
  <c r="I184" i="31"/>
  <c r="J184" i="31"/>
  <c r="K184" i="31"/>
  <c r="L184" i="31"/>
  <c r="M184" i="31"/>
  <c r="N184" i="31"/>
  <c r="O184" i="31"/>
  <c r="P184" i="31"/>
  <c r="Q184" i="31"/>
  <c r="R184" i="31"/>
  <c r="S184" i="31"/>
  <c r="D185" i="31"/>
  <c r="E185" i="31"/>
  <c r="F185" i="31"/>
  <c r="G185" i="31"/>
  <c r="H185" i="31"/>
  <c r="I185" i="31"/>
  <c r="J185" i="31"/>
  <c r="K185" i="31"/>
  <c r="L185" i="31"/>
  <c r="M185" i="31"/>
  <c r="N185" i="31"/>
  <c r="O185" i="31"/>
  <c r="P185" i="31"/>
  <c r="Q185" i="31"/>
  <c r="R185" i="31"/>
  <c r="S185" i="31"/>
  <c r="D186" i="31"/>
  <c r="E186" i="31"/>
  <c r="F186" i="31"/>
  <c r="G186" i="31"/>
  <c r="H186" i="31"/>
  <c r="I186" i="31"/>
  <c r="J186" i="31"/>
  <c r="K186" i="31"/>
  <c r="L186" i="31"/>
  <c r="M186" i="31"/>
  <c r="N186" i="31"/>
  <c r="O186" i="31"/>
  <c r="P186" i="31"/>
  <c r="Q186" i="31"/>
  <c r="R186" i="31"/>
  <c r="S186" i="31"/>
  <c r="D187" i="31"/>
  <c r="E187" i="31"/>
  <c r="F187" i="31"/>
  <c r="G187" i="31"/>
  <c r="H187" i="31"/>
  <c r="I187" i="31"/>
  <c r="J187" i="31"/>
  <c r="K187" i="31"/>
  <c r="L187" i="31"/>
  <c r="M187" i="31"/>
  <c r="N187" i="31"/>
  <c r="O187" i="31"/>
  <c r="P187" i="31"/>
  <c r="Q187" i="31"/>
  <c r="R187" i="31"/>
  <c r="S187" i="31"/>
  <c r="D188" i="31"/>
  <c r="E188" i="31"/>
  <c r="F188" i="31"/>
  <c r="G188" i="31"/>
  <c r="H188" i="31"/>
  <c r="I188" i="31"/>
  <c r="J188" i="31"/>
  <c r="K188" i="31"/>
  <c r="L188" i="31"/>
  <c r="M188" i="31"/>
  <c r="N188" i="31"/>
  <c r="O188" i="31"/>
  <c r="P188" i="31"/>
  <c r="Q188" i="31"/>
  <c r="R188" i="31"/>
  <c r="S188" i="31"/>
  <c r="D189" i="31"/>
  <c r="E189" i="31"/>
  <c r="F189" i="31"/>
  <c r="G189" i="31"/>
  <c r="H189" i="31"/>
  <c r="I189" i="31"/>
  <c r="J189" i="31"/>
  <c r="K189" i="31"/>
  <c r="L189" i="31"/>
  <c r="M189" i="31"/>
  <c r="N189" i="31"/>
  <c r="O189" i="31"/>
  <c r="P189" i="31"/>
  <c r="Q189" i="31"/>
  <c r="R189" i="31"/>
  <c r="S189" i="31"/>
  <c r="D190" i="31"/>
  <c r="E190" i="31"/>
  <c r="F190" i="31"/>
  <c r="G190" i="31"/>
  <c r="H190" i="31"/>
  <c r="I190" i="31"/>
  <c r="J190" i="31"/>
  <c r="K190" i="31"/>
  <c r="L190" i="31"/>
  <c r="M190" i="31"/>
  <c r="N190" i="31"/>
  <c r="O190" i="31"/>
  <c r="P190" i="31"/>
  <c r="Q190" i="31"/>
  <c r="R190" i="31"/>
  <c r="S190" i="31"/>
  <c r="D191" i="31"/>
  <c r="E191" i="31"/>
  <c r="F191" i="31"/>
  <c r="G191" i="31"/>
  <c r="H191" i="31"/>
  <c r="I191" i="31"/>
  <c r="J191" i="31"/>
  <c r="K191" i="31"/>
  <c r="L191" i="31"/>
  <c r="M191" i="31"/>
  <c r="N191" i="31"/>
  <c r="O191" i="31"/>
  <c r="P191" i="31"/>
  <c r="Q191" i="31"/>
  <c r="R191" i="31"/>
  <c r="S191" i="31"/>
  <c r="D192" i="31"/>
  <c r="E192" i="31"/>
  <c r="F192" i="31"/>
  <c r="G192" i="31"/>
  <c r="H192" i="31"/>
  <c r="I192" i="31"/>
  <c r="J192" i="31"/>
  <c r="K192" i="31"/>
  <c r="L192" i="31"/>
  <c r="M192" i="31"/>
  <c r="N192" i="31"/>
  <c r="O192" i="31"/>
  <c r="P192" i="31"/>
  <c r="Q192" i="31"/>
  <c r="R192" i="31"/>
  <c r="S192" i="31"/>
  <c r="D193" i="31"/>
  <c r="E193" i="31"/>
  <c r="F193" i="31"/>
  <c r="G193" i="31"/>
  <c r="H193" i="31"/>
  <c r="I193" i="31"/>
  <c r="J193" i="31"/>
  <c r="K193" i="31"/>
  <c r="L193" i="31"/>
  <c r="M193" i="31"/>
  <c r="N193" i="31"/>
  <c r="O193" i="31"/>
  <c r="P193" i="31"/>
  <c r="Q193" i="31"/>
  <c r="R193" i="31"/>
  <c r="S193" i="31"/>
  <c r="D194" i="31"/>
  <c r="E194" i="31"/>
  <c r="F194" i="31"/>
  <c r="G194" i="31"/>
  <c r="H194" i="31"/>
  <c r="I194" i="31"/>
  <c r="J194" i="31"/>
  <c r="K194" i="31"/>
  <c r="L194" i="31"/>
  <c r="M194" i="31"/>
  <c r="N194" i="31"/>
  <c r="O194" i="31"/>
  <c r="P194" i="31"/>
  <c r="Q194" i="31"/>
  <c r="R194" i="31"/>
  <c r="S194" i="31"/>
  <c r="D195" i="31"/>
  <c r="E195" i="31"/>
  <c r="F195" i="31"/>
  <c r="G195" i="31"/>
  <c r="H195" i="31"/>
  <c r="I195" i="31"/>
  <c r="J195" i="31"/>
  <c r="K195" i="31"/>
  <c r="L195" i="31"/>
  <c r="M195" i="31"/>
  <c r="N195" i="31"/>
  <c r="O195" i="31"/>
  <c r="P195" i="31"/>
  <c r="Q195" i="31"/>
  <c r="R195" i="31"/>
  <c r="S195" i="31"/>
  <c r="D196" i="31"/>
  <c r="E196" i="31"/>
  <c r="F196" i="31"/>
  <c r="G196" i="31"/>
  <c r="H196" i="31"/>
  <c r="I196" i="31"/>
  <c r="J196" i="31"/>
  <c r="K196" i="31"/>
  <c r="L196" i="31"/>
  <c r="M196" i="31"/>
  <c r="N196" i="31"/>
  <c r="O196" i="31"/>
  <c r="P196" i="31"/>
  <c r="Q196" i="31"/>
  <c r="R196" i="31"/>
  <c r="S196" i="31"/>
  <c r="D197" i="31"/>
  <c r="E197" i="31"/>
  <c r="F197" i="31"/>
  <c r="G197" i="31"/>
  <c r="H197" i="31"/>
  <c r="I197" i="31"/>
  <c r="J197" i="31"/>
  <c r="K197" i="31"/>
  <c r="L197" i="31"/>
  <c r="M197" i="31"/>
  <c r="N197" i="31"/>
  <c r="O197" i="31"/>
  <c r="P197" i="31"/>
  <c r="Q197" i="31"/>
  <c r="R197" i="31"/>
  <c r="S197" i="31"/>
  <c r="D198" i="31"/>
  <c r="E198" i="31"/>
  <c r="F198" i="31"/>
  <c r="G198" i="31"/>
  <c r="H198" i="31"/>
  <c r="I198" i="31"/>
  <c r="J198" i="31"/>
  <c r="K198" i="31"/>
  <c r="L198" i="31"/>
  <c r="M198" i="31"/>
  <c r="N198" i="31"/>
  <c r="O198" i="31"/>
  <c r="P198" i="31"/>
  <c r="Q198" i="31"/>
  <c r="R198" i="31"/>
  <c r="S198" i="31"/>
  <c r="D199" i="31"/>
  <c r="E199" i="31"/>
  <c r="F199" i="31"/>
  <c r="G199" i="31"/>
  <c r="H199" i="31"/>
  <c r="I199" i="31"/>
  <c r="J199" i="31"/>
  <c r="K199" i="31"/>
  <c r="L199" i="31"/>
  <c r="M199" i="31"/>
  <c r="N199" i="31"/>
  <c r="O199" i="31"/>
  <c r="P199" i="31"/>
  <c r="Q199" i="31"/>
  <c r="R199" i="31"/>
  <c r="S199" i="31"/>
  <c r="D200" i="31"/>
  <c r="E200" i="31"/>
  <c r="F200" i="31"/>
  <c r="G200" i="31"/>
  <c r="H200" i="31"/>
  <c r="I200" i="31"/>
  <c r="J200" i="31"/>
  <c r="K200" i="31"/>
  <c r="L200" i="31"/>
  <c r="M200" i="31"/>
  <c r="N200" i="31"/>
  <c r="O200" i="31"/>
  <c r="P200" i="31"/>
  <c r="Q200" i="31"/>
  <c r="R200" i="31"/>
  <c r="S200" i="31"/>
  <c r="D201" i="31"/>
  <c r="E201" i="31"/>
  <c r="F201" i="31"/>
  <c r="G201" i="31"/>
  <c r="H201" i="31"/>
  <c r="I201" i="31"/>
  <c r="J201" i="31"/>
  <c r="K201" i="31"/>
  <c r="L201" i="31"/>
  <c r="M201" i="31"/>
  <c r="N201" i="31"/>
  <c r="O201" i="31"/>
  <c r="P201" i="31"/>
  <c r="Q201" i="31"/>
  <c r="R201" i="31"/>
  <c r="S201" i="31"/>
  <c r="D202" i="31"/>
  <c r="E202" i="31"/>
  <c r="F202" i="31"/>
  <c r="G202" i="31"/>
  <c r="H202" i="31"/>
  <c r="I202" i="31"/>
  <c r="J202" i="31"/>
  <c r="K202" i="31"/>
  <c r="L202" i="31"/>
  <c r="M202" i="31"/>
  <c r="N202" i="31"/>
  <c r="O202" i="31"/>
  <c r="P202" i="31"/>
  <c r="Q202" i="31"/>
  <c r="R202" i="31"/>
  <c r="S202" i="31"/>
  <c r="D203" i="31"/>
  <c r="E203" i="31"/>
  <c r="F203" i="31"/>
  <c r="G203" i="31"/>
  <c r="H203" i="31"/>
  <c r="I203" i="31"/>
  <c r="J203" i="31"/>
  <c r="K203" i="31"/>
  <c r="L203" i="31"/>
  <c r="M203" i="31"/>
  <c r="N203" i="31"/>
  <c r="O203" i="31"/>
  <c r="P203" i="31"/>
  <c r="Q203" i="31"/>
  <c r="R203" i="31"/>
  <c r="S203" i="31"/>
  <c r="D204" i="31"/>
  <c r="E204" i="31"/>
  <c r="F204" i="31"/>
  <c r="G204" i="31"/>
  <c r="H204" i="31"/>
  <c r="I204" i="31"/>
  <c r="J204" i="31"/>
  <c r="K204" i="31"/>
  <c r="L204" i="31"/>
  <c r="M204" i="31"/>
  <c r="N204" i="31"/>
  <c r="O204" i="31"/>
  <c r="P204" i="31"/>
  <c r="Q204" i="31"/>
  <c r="R204" i="31"/>
  <c r="S204" i="31"/>
  <c r="D205" i="31"/>
  <c r="E205" i="31"/>
  <c r="F205" i="31"/>
  <c r="G205" i="31"/>
  <c r="H205" i="31"/>
  <c r="I205" i="31"/>
  <c r="J205" i="31"/>
  <c r="K205" i="31"/>
  <c r="L205" i="31"/>
  <c r="M205" i="31"/>
  <c r="N205" i="31"/>
  <c r="O205" i="31"/>
  <c r="P205" i="31"/>
  <c r="Q205" i="31"/>
  <c r="R205" i="31"/>
  <c r="S205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R206" i="31"/>
  <c r="S206" i="3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Q207" i="31"/>
  <c r="R207" i="31"/>
  <c r="S207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Q208" i="31"/>
  <c r="R208" i="31"/>
  <c r="S208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Q209" i="31"/>
  <c r="R209" i="31"/>
  <c r="S209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R210" i="31"/>
  <c r="S210" i="3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Q211" i="31"/>
  <c r="R211" i="31"/>
  <c r="S211" i="3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Q212" i="31"/>
  <c r="R212" i="31"/>
  <c r="S212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Q213" i="31"/>
  <c r="R213" i="31"/>
  <c r="S213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R214" i="31"/>
  <c r="S214" i="3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Q215" i="31"/>
  <c r="R215" i="31"/>
  <c r="S215" i="3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Q216" i="31"/>
  <c r="R216" i="31"/>
  <c r="S216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Q217" i="31"/>
  <c r="R217" i="31"/>
  <c r="S217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R218" i="31"/>
  <c r="S218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Q219" i="31"/>
  <c r="R219" i="31"/>
  <c r="S219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Q220" i="31"/>
  <c r="R220" i="31"/>
  <c r="S220" i="3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Q221" i="31"/>
  <c r="R221" i="31"/>
  <c r="S221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R222" i="31"/>
  <c r="S222" i="31"/>
  <c r="D223" i="31"/>
  <c r="E223" i="31"/>
  <c r="F223" i="31"/>
  <c r="G223" i="31"/>
  <c r="H223" i="31"/>
  <c r="I223" i="31"/>
  <c r="J223" i="31"/>
  <c r="K223" i="31"/>
  <c r="L223" i="31"/>
  <c r="M223" i="31"/>
  <c r="N223" i="31"/>
  <c r="Q223" i="31"/>
  <c r="R223" i="31"/>
  <c r="S223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Q224" i="31"/>
  <c r="R224" i="31"/>
  <c r="S224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Q225" i="31"/>
  <c r="R225" i="31"/>
  <c r="S225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R226" i="31"/>
  <c r="S226" i="3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Q227" i="31"/>
  <c r="R227" i="31"/>
  <c r="S227" i="3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Q228" i="31"/>
  <c r="R228" i="31"/>
  <c r="S228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Q229" i="31"/>
  <c r="R229" i="31"/>
  <c r="S229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R230" i="31"/>
  <c r="S230" i="3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Q231" i="31"/>
  <c r="R231" i="31"/>
  <c r="S231" i="3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Q232" i="31"/>
  <c r="R232" i="31"/>
  <c r="S232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Q233" i="31"/>
  <c r="R233" i="31"/>
  <c r="S233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R234" i="31"/>
  <c r="S234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Q235" i="31"/>
  <c r="R235" i="31"/>
  <c r="S235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Q236" i="31"/>
  <c r="R236" i="31"/>
  <c r="S236" i="3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Q237" i="31"/>
  <c r="R237" i="31"/>
  <c r="S237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R238" i="31"/>
  <c r="S238" i="3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Q239" i="31"/>
  <c r="R239" i="31"/>
  <c r="S239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Q240" i="31"/>
  <c r="R240" i="31"/>
  <c r="S240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Q241" i="31"/>
  <c r="R241" i="31"/>
  <c r="S241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R242" i="31"/>
  <c r="S242" i="3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Q243" i="31"/>
  <c r="R243" i="31"/>
  <c r="S243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Q244" i="31"/>
  <c r="R244" i="31"/>
  <c r="S244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Q245" i="31"/>
  <c r="R245" i="31"/>
  <c r="S245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R246" i="31"/>
  <c r="S246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Q247" i="31"/>
  <c r="R247" i="31"/>
  <c r="S247" i="3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Q248" i="31"/>
  <c r="R248" i="31"/>
  <c r="S248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Q249" i="31"/>
  <c r="R249" i="31"/>
  <c r="S249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R250" i="31"/>
  <c r="S250" i="31"/>
  <c r="D251" i="3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Q251" i="31"/>
  <c r="R251" i="31"/>
  <c r="S251" i="31"/>
  <c r="D252" i="31"/>
  <c r="E252" i="31"/>
  <c r="F252" i="31"/>
  <c r="G252" i="31"/>
  <c r="H252" i="31"/>
  <c r="I252" i="31"/>
  <c r="J252" i="31"/>
  <c r="K252" i="31"/>
  <c r="L252" i="31"/>
  <c r="M252" i="31"/>
  <c r="N252" i="31"/>
  <c r="O252" i="31"/>
  <c r="P252" i="31"/>
  <c r="Q252" i="31"/>
  <c r="R252" i="31"/>
  <c r="S252" i="31"/>
  <c r="D253" i="31"/>
  <c r="E253" i="31"/>
  <c r="F253" i="31"/>
  <c r="G253" i="31"/>
  <c r="H253" i="31"/>
  <c r="I253" i="31"/>
  <c r="J253" i="31"/>
  <c r="K253" i="31"/>
  <c r="L253" i="31"/>
  <c r="M253" i="31"/>
  <c r="N253" i="31"/>
  <c r="O253" i="31"/>
  <c r="P253" i="31"/>
  <c r="Q253" i="31"/>
  <c r="R253" i="31"/>
  <c r="S253" i="31"/>
  <c r="D254" i="31"/>
  <c r="E254" i="31"/>
  <c r="F254" i="31"/>
  <c r="G254" i="31"/>
  <c r="H254" i="31"/>
  <c r="I254" i="31"/>
  <c r="J254" i="31"/>
  <c r="K254" i="31"/>
  <c r="L254" i="31"/>
  <c r="M254" i="31"/>
  <c r="N254" i="31"/>
  <c r="O254" i="31"/>
  <c r="P254" i="31"/>
  <c r="Q254" i="31"/>
  <c r="R254" i="31"/>
  <c r="S254" i="31"/>
  <c r="D255" i="31"/>
  <c r="E255" i="31"/>
  <c r="F255" i="31"/>
  <c r="G255" i="31"/>
  <c r="H255" i="31"/>
  <c r="I255" i="31"/>
  <c r="J255" i="31"/>
  <c r="K255" i="31"/>
  <c r="L255" i="31"/>
  <c r="M255" i="31"/>
  <c r="N255" i="31"/>
  <c r="O255" i="31"/>
  <c r="P255" i="31"/>
  <c r="Q255" i="31"/>
  <c r="R255" i="31"/>
  <c r="S255" i="31"/>
  <c r="D256" i="31"/>
  <c r="E256" i="31"/>
  <c r="F256" i="31"/>
  <c r="G256" i="31"/>
  <c r="H256" i="31"/>
  <c r="I256" i="31"/>
  <c r="J256" i="31"/>
  <c r="K256" i="31"/>
  <c r="L256" i="31"/>
  <c r="M256" i="31"/>
  <c r="N256" i="31"/>
  <c r="O256" i="31"/>
  <c r="P256" i="31"/>
  <c r="Q256" i="31"/>
  <c r="R256" i="31"/>
  <c r="S256" i="31"/>
  <c r="D257" i="31"/>
  <c r="E257" i="31"/>
  <c r="F257" i="31"/>
  <c r="G257" i="31"/>
  <c r="H257" i="31"/>
  <c r="I257" i="31"/>
  <c r="J257" i="31"/>
  <c r="K257" i="31"/>
  <c r="L257" i="31"/>
  <c r="M257" i="31"/>
  <c r="N257" i="31"/>
  <c r="O257" i="31"/>
  <c r="P257" i="31"/>
  <c r="Q257" i="31"/>
  <c r="R257" i="31"/>
  <c r="S257" i="31"/>
  <c r="D258" i="31"/>
  <c r="E258" i="31"/>
  <c r="F258" i="31"/>
  <c r="G258" i="31"/>
  <c r="H258" i="31"/>
  <c r="I258" i="31"/>
  <c r="J258" i="31"/>
  <c r="K258" i="31"/>
  <c r="L258" i="31"/>
  <c r="M258" i="31"/>
  <c r="N258" i="31"/>
  <c r="O258" i="31"/>
  <c r="P258" i="31"/>
  <c r="Q258" i="31"/>
  <c r="R258" i="31"/>
  <c r="S258" i="31"/>
  <c r="D259" i="31"/>
  <c r="E259" i="31"/>
  <c r="F259" i="31"/>
  <c r="G259" i="31"/>
  <c r="H259" i="31"/>
  <c r="I259" i="31"/>
  <c r="J259" i="31"/>
  <c r="K259" i="31"/>
  <c r="L259" i="31"/>
  <c r="M259" i="31"/>
  <c r="N259" i="31"/>
  <c r="O259" i="31"/>
  <c r="P259" i="31"/>
  <c r="Q259" i="31"/>
  <c r="R259" i="31"/>
  <c r="S259" i="31"/>
  <c r="D260" i="31"/>
  <c r="E260" i="31"/>
  <c r="F260" i="31"/>
  <c r="G260" i="31"/>
  <c r="H260" i="31"/>
  <c r="I260" i="31"/>
  <c r="J260" i="31"/>
  <c r="K260" i="31"/>
  <c r="L260" i="31"/>
  <c r="M260" i="31"/>
  <c r="N260" i="31"/>
  <c r="O260" i="31"/>
  <c r="P260" i="31"/>
  <c r="Q260" i="31"/>
  <c r="R260" i="31"/>
  <c r="S260" i="31"/>
  <c r="D261" i="31"/>
  <c r="E261" i="31"/>
  <c r="F261" i="31"/>
  <c r="G261" i="31"/>
  <c r="H261" i="31"/>
  <c r="I261" i="31"/>
  <c r="J261" i="31"/>
  <c r="K261" i="31"/>
  <c r="L261" i="31"/>
  <c r="M261" i="31"/>
  <c r="N261" i="31"/>
  <c r="O261" i="31"/>
  <c r="P261" i="31"/>
  <c r="Q261" i="31"/>
  <c r="R261" i="31"/>
  <c r="S261" i="31"/>
  <c r="D262" i="31"/>
  <c r="E262" i="31"/>
  <c r="F262" i="31"/>
  <c r="G262" i="31"/>
  <c r="H262" i="31"/>
  <c r="I262" i="31"/>
  <c r="J262" i="31"/>
  <c r="K262" i="31"/>
  <c r="L262" i="31"/>
  <c r="M262" i="31"/>
  <c r="N262" i="31"/>
  <c r="O262" i="31"/>
  <c r="P262" i="31"/>
  <c r="Q262" i="31"/>
  <c r="R262" i="31"/>
  <c r="S262" i="31"/>
  <c r="D263" i="31"/>
  <c r="E263" i="31"/>
  <c r="F263" i="31"/>
  <c r="G263" i="31"/>
  <c r="H263" i="31"/>
  <c r="I263" i="31"/>
  <c r="J263" i="31"/>
  <c r="K263" i="31"/>
  <c r="L263" i="31"/>
  <c r="M263" i="31"/>
  <c r="N263" i="31"/>
  <c r="O263" i="31"/>
  <c r="P263" i="31"/>
  <c r="Q263" i="31"/>
  <c r="R263" i="31"/>
  <c r="S263" i="31"/>
  <c r="D264" i="31"/>
  <c r="E264" i="31"/>
  <c r="F264" i="31"/>
  <c r="G264" i="31"/>
  <c r="H264" i="31"/>
  <c r="I264" i="31"/>
  <c r="J264" i="31"/>
  <c r="K264" i="31"/>
  <c r="L264" i="31"/>
  <c r="M264" i="31"/>
  <c r="N264" i="31"/>
  <c r="O264" i="31"/>
  <c r="P264" i="31"/>
  <c r="Q264" i="31"/>
  <c r="R264" i="31"/>
  <c r="S264" i="31"/>
  <c r="D265" i="31"/>
  <c r="E265" i="31"/>
  <c r="F265" i="31"/>
  <c r="G265" i="31"/>
  <c r="H265" i="31"/>
  <c r="I265" i="31"/>
  <c r="J265" i="31"/>
  <c r="K265" i="31"/>
  <c r="L265" i="31"/>
  <c r="M265" i="31"/>
  <c r="N265" i="31"/>
  <c r="O265" i="31"/>
  <c r="P265" i="31"/>
  <c r="Q265" i="31"/>
  <c r="R265" i="31"/>
  <c r="S265" i="31"/>
  <c r="D266" i="31"/>
  <c r="E266" i="31"/>
  <c r="F266" i="31"/>
  <c r="G266" i="31"/>
  <c r="H266" i="31"/>
  <c r="I266" i="31"/>
  <c r="J266" i="31"/>
  <c r="K266" i="31"/>
  <c r="L266" i="31"/>
  <c r="M266" i="31"/>
  <c r="N266" i="31"/>
  <c r="O266" i="31"/>
  <c r="P266" i="31"/>
  <c r="Q266" i="31"/>
  <c r="R266" i="31"/>
  <c r="S266" i="31"/>
  <c r="D267" i="31"/>
  <c r="E267" i="31"/>
  <c r="F267" i="31"/>
  <c r="G267" i="31"/>
  <c r="H267" i="31"/>
  <c r="I267" i="31"/>
  <c r="J267" i="31"/>
  <c r="K267" i="31"/>
  <c r="L267" i="31"/>
  <c r="M267" i="31"/>
  <c r="N267" i="31"/>
  <c r="O267" i="31"/>
  <c r="P267" i="31"/>
  <c r="Q267" i="31"/>
  <c r="R267" i="31"/>
  <c r="S267" i="31"/>
  <c r="D268" i="31"/>
  <c r="E268" i="31"/>
  <c r="F268" i="31"/>
  <c r="G268" i="31"/>
  <c r="H268" i="31"/>
  <c r="I268" i="31"/>
  <c r="J268" i="31"/>
  <c r="K268" i="31"/>
  <c r="L268" i="31"/>
  <c r="M268" i="31"/>
  <c r="N268" i="31"/>
  <c r="O268" i="31"/>
  <c r="P268" i="31"/>
  <c r="Q268" i="31"/>
  <c r="R268" i="31"/>
  <c r="S268" i="31"/>
  <c r="D269" i="31"/>
  <c r="E269" i="31"/>
  <c r="F269" i="31"/>
  <c r="G269" i="31"/>
  <c r="H269" i="31"/>
  <c r="I269" i="31"/>
  <c r="J269" i="31"/>
  <c r="K269" i="31"/>
  <c r="L269" i="31"/>
  <c r="M269" i="31"/>
  <c r="N269" i="31"/>
  <c r="O269" i="31"/>
  <c r="P269" i="31"/>
  <c r="Q269" i="31"/>
  <c r="R269" i="31"/>
  <c r="S269" i="31"/>
  <c r="D270" i="31"/>
  <c r="E270" i="31"/>
  <c r="F270" i="31"/>
  <c r="G270" i="31"/>
  <c r="H270" i="31"/>
  <c r="I270" i="31"/>
  <c r="J270" i="31"/>
  <c r="K270" i="31"/>
  <c r="L270" i="31"/>
  <c r="M270" i="31"/>
  <c r="N270" i="31"/>
  <c r="O270" i="31"/>
  <c r="P270" i="31"/>
  <c r="Q270" i="31"/>
  <c r="R270" i="31"/>
  <c r="S270" i="31"/>
  <c r="D271" i="31"/>
  <c r="E271" i="31"/>
  <c r="F271" i="31"/>
  <c r="G271" i="31"/>
  <c r="H271" i="31"/>
  <c r="I271" i="31"/>
  <c r="J271" i="31"/>
  <c r="K271" i="31"/>
  <c r="L271" i="31"/>
  <c r="M271" i="31"/>
  <c r="N271" i="31"/>
  <c r="O271" i="31"/>
  <c r="P271" i="31"/>
  <c r="Q271" i="31"/>
  <c r="R271" i="31"/>
  <c r="S271" i="31"/>
  <c r="D272" i="31"/>
  <c r="E272" i="31"/>
  <c r="F272" i="31"/>
  <c r="G272" i="31"/>
  <c r="H272" i="31"/>
  <c r="I272" i="31"/>
  <c r="J272" i="31"/>
  <c r="K272" i="31"/>
  <c r="L272" i="31"/>
  <c r="M272" i="31"/>
  <c r="N272" i="31"/>
  <c r="O272" i="31"/>
  <c r="P272" i="31"/>
  <c r="Q272" i="31"/>
  <c r="R272" i="31"/>
  <c r="S272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Q273" i="31"/>
  <c r="R273" i="31"/>
  <c r="S273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R274" i="31"/>
  <c r="S274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Q275" i="31"/>
  <c r="R275" i="31"/>
  <c r="S275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Q276" i="31"/>
  <c r="R276" i="31"/>
  <c r="S276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Q277" i="31"/>
  <c r="R277" i="31"/>
  <c r="S277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R278" i="31"/>
  <c r="S278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Q279" i="31"/>
  <c r="R279" i="31"/>
  <c r="S279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Q280" i="31"/>
  <c r="R280" i="31"/>
  <c r="S280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Q281" i="31"/>
  <c r="R281" i="31"/>
  <c r="S281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R282" i="31"/>
  <c r="S282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Q283" i="31"/>
  <c r="R283" i="31"/>
  <c r="S283" i="31"/>
  <c r="D284" i="31"/>
  <c r="E284" i="31"/>
  <c r="F284" i="31"/>
  <c r="G284" i="31"/>
  <c r="H284" i="31"/>
  <c r="I284" i="31"/>
  <c r="J284" i="31"/>
  <c r="K284" i="31"/>
  <c r="L284" i="31"/>
  <c r="M284" i="31"/>
  <c r="N284" i="31"/>
  <c r="Q284" i="31"/>
  <c r="R284" i="31"/>
  <c r="S284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Q285" i="31"/>
  <c r="R285" i="31"/>
  <c r="S285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R286" i="31"/>
  <c r="S286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Q287" i="31"/>
  <c r="R287" i="31"/>
  <c r="S287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Q288" i="31"/>
  <c r="R288" i="31"/>
  <c r="S288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Q289" i="31"/>
  <c r="R289" i="31"/>
  <c r="S289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R290" i="31"/>
  <c r="S290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Q291" i="31"/>
  <c r="R291" i="31"/>
  <c r="S291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Q292" i="31"/>
  <c r="R292" i="31"/>
  <c r="S292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Q293" i="31"/>
  <c r="R293" i="31"/>
  <c r="S293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R294" i="31"/>
  <c r="S294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Q295" i="31"/>
  <c r="R295" i="31"/>
  <c r="S295" i="3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Q296" i="31"/>
  <c r="R296" i="31"/>
  <c r="S296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Q297" i="31"/>
  <c r="R297" i="31"/>
  <c r="S297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R298" i="31"/>
  <c r="S298" i="3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Q299" i="31"/>
  <c r="R299" i="31"/>
  <c r="S299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Q300" i="31"/>
  <c r="R300" i="31"/>
  <c r="S300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Q301" i="31"/>
  <c r="R301" i="31"/>
  <c r="S301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R302" i="31"/>
  <c r="S302" i="3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Q303" i="31"/>
  <c r="R303" i="31"/>
  <c r="S303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Q304" i="31"/>
  <c r="R304" i="31"/>
  <c r="S304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Q305" i="31"/>
  <c r="R305" i="31"/>
  <c r="S305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R306" i="31"/>
  <c r="S306" i="3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Q307" i="31"/>
  <c r="R307" i="31"/>
  <c r="S307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Q308" i="31"/>
  <c r="R308" i="31"/>
  <c r="S308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Q309" i="31"/>
  <c r="R309" i="31"/>
  <c r="S309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R310" i="31"/>
  <c r="S310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Q311" i="31"/>
  <c r="R311" i="31"/>
  <c r="S311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Q312" i="31"/>
  <c r="R312" i="31"/>
  <c r="S312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Q313" i="31"/>
  <c r="R313" i="31"/>
  <c r="S313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R314" i="31"/>
  <c r="S314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Q315" i="31"/>
  <c r="R315" i="31"/>
  <c r="S315" i="3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Q316" i="31"/>
  <c r="R316" i="31"/>
  <c r="S316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Q317" i="31"/>
  <c r="R317" i="31"/>
  <c r="S317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R318" i="31"/>
  <c r="S318" i="3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Q319" i="31"/>
  <c r="R319" i="31"/>
  <c r="S319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Q320" i="31"/>
  <c r="R320" i="31"/>
  <c r="S320" i="31"/>
  <c r="D321" i="31"/>
  <c r="E321" i="31"/>
  <c r="F321" i="31"/>
  <c r="G321" i="31"/>
  <c r="H321" i="31"/>
  <c r="I321" i="31"/>
  <c r="J321" i="31"/>
  <c r="K321" i="31"/>
  <c r="L321" i="31"/>
  <c r="M321" i="31"/>
  <c r="N321" i="31"/>
  <c r="O321" i="31"/>
  <c r="P321" i="31"/>
  <c r="Q321" i="31"/>
  <c r="R321" i="31"/>
  <c r="S321" i="31"/>
  <c r="D322" i="31"/>
  <c r="E322" i="31"/>
  <c r="F322" i="31"/>
  <c r="G322" i="31"/>
  <c r="H322" i="31"/>
  <c r="I322" i="31"/>
  <c r="J322" i="31"/>
  <c r="K322" i="31"/>
  <c r="L322" i="31"/>
  <c r="M322" i="31"/>
  <c r="N322" i="31"/>
  <c r="O322" i="31"/>
  <c r="P322" i="31"/>
  <c r="Q322" i="31"/>
  <c r="R322" i="31"/>
  <c r="S322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S323" i="31"/>
  <c r="D324" i="31"/>
  <c r="E324" i="31"/>
  <c r="F324" i="31"/>
  <c r="G324" i="31"/>
  <c r="H324" i="31"/>
  <c r="I324" i="31"/>
  <c r="J324" i="31"/>
  <c r="K324" i="31"/>
  <c r="L324" i="31"/>
  <c r="M324" i="31"/>
  <c r="N324" i="31"/>
  <c r="O324" i="31"/>
  <c r="P324" i="31"/>
  <c r="Q324" i="31"/>
  <c r="R324" i="31"/>
  <c r="S324" i="31"/>
  <c r="D325" i="31"/>
  <c r="E325" i="31"/>
  <c r="F325" i="31"/>
  <c r="G325" i="31"/>
  <c r="H325" i="31"/>
  <c r="I325" i="31"/>
  <c r="J325" i="31"/>
  <c r="K325" i="31"/>
  <c r="L325" i="31"/>
  <c r="M325" i="31"/>
  <c r="N325" i="31"/>
  <c r="O325" i="31"/>
  <c r="P325" i="31"/>
  <c r="Q325" i="31"/>
  <c r="R325" i="31"/>
  <c r="S325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S326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S327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S328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S330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S331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S332" i="31"/>
  <c r="D333" i="31"/>
  <c r="E333" i="31"/>
  <c r="F333" i="31"/>
  <c r="G333" i="31"/>
  <c r="H333" i="31"/>
  <c r="I333" i="31"/>
  <c r="J333" i="31"/>
  <c r="K333" i="31"/>
  <c r="L333" i="31"/>
  <c r="M333" i="31"/>
  <c r="N333" i="31"/>
  <c r="O333" i="31"/>
  <c r="P333" i="31"/>
  <c r="Q333" i="31"/>
  <c r="R333" i="31"/>
  <c r="S333" i="31"/>
  <c r="D334" i="31"/>
  <c r="E334" i="31"/>
  <c r="F334" i="31"/>
  <c r="G334" i="31"/>
  <c r="H334" i="31"/>
  <c r="I334" i="31"/>
  <c r="J334" i="31"/>
  <c r="K334" i="31"/>
  <c r="L334" i="31"/>
  <c r="M334" i="31"/>
  <c r="N334" i="31"/>
  <c r="O334" i="31"/>
  <c r="P334" i="31"/>
  <c r="Q334" i="31"/>
  <c r="R334" i="31"/>
  <c r="S334" i="31"/>
  <c r="D335" i="31"/>
  <c r="E335" i="31"/>
  <c r="F335" i="31"/>
  <c r="G335" i="31"/>
  <c r="H335" i="31"/>
  <c r="I335" i="31"/>
  <c r="J335" i="31"/>
  <c r="K335" i="31"/>
  <c r="L335" i="31"/>
  <c r="M335" i="31"/>
  <c r="N335" i="31"/>
  <c r="O335" i="31"/>
  <c r="P335" i="31"/>
  <c r="Q335" i="31"/>
  <c r="R335" i="31"/>
  <c r="S335" i="31"/>
  <c r="D336" i="31"/>
  <c r="E336" i="31"/>
  <c r="F336" i="31"/>
  <c r="G336" i="31"/>
  <c r="H336" i="31"/>
  <c r="I336" i="31"/>
  <c r="J336" i="31"/>
  <c r="K336" i="31"/>
  <c r="L336" i="31"/>
  <c r="M336" i="31"/>
  <c r="N336" i="31"/>
  <c r="O336" i="31"/>
  <c r="P336" i="31"/>
  <c r="Q336" i="31"/>
  <c r="R336" i="31"/>
  <c r="S336" i="31"/>
  <c r="D337" i="31"/>
  <c r="E337" i="31"/>
  <c r="F337" i="31"/>
  <c r="G337" i="31"/>
  <c r="H337" i="31"/>
  <c r="I337" i="31"/>
  <c r="J337" i="31"/>
  <c r="K337" i="31"/>
  <c r="L337" i="31"/>
  <c r="M337" i="31"/>
  <c r="N337" i="31"/>
  <c r="O337" i="31"/>
  <c r="P337" i="31"/>
  <c r="Q337" i="31"/>
  <c r="R337" i="31"/>
  <c r="S337" i="31"/>
  <c r="D338" i="31"/>
  <c r="E338" i="31"/>
  <c r="F338" i="31"/>
  <c r="G338" i="31"/>
  <c r="H338" i="31"/>
  <c r="I338" i="31"/>
  <c r="J338" i="31"/>
  <c r="K338" i="31"/>
  <c r="L338" i="31"/>
  <c r="M338" i="31"/>
  <c r="N338" i="31"/>
  <c r="O338" i="31"/>
  <c r="P338" i="31"/>
  <c r="Q338" i="31"/>
  <c r="R338" i="31"/>
  <c r="S338" i="31"/>
  <c r="D339" i="31"/>
  <c r="E339" i="31"/>
  <c r="F339" i="31"/>
  <c r="G339" i="31"/>
  <c r="H339" i="31"/>
  <c r="I339" i="31"/>
  <c r="J339" i="31"/>
  <c r="K339" i="31"/>
  <c r="L339" i="31"/>
  <c r="M339" i="31"/>
  <c r="N339" i="31"/>
  <c r="O339" i="31"/>
  <c r="P339" i="31"/>
  <c r="Q339" i="31"/>
  <c r="R339" i="31"/>
  <c r="S339" i="3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Q340" i="31"/>
  <c r="R340" i="31"/>
  <c r="S340" i="3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Q341" i="31"/>
  <c r="R341" i="31"/>
  <c r="S341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R342" i="31"/>
  <c r="S342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Q343" i="31"/>
  <c r="R343" i="31"/>
  <c r="S343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Q344" i="31"/>
  <c r="R344" i="31"/>
  <c r="S344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Q345" i="31"/>
  <c r="R345" i="31"/>
  <c r="S345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R346" i="31"/>
  <c r="S346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Q347" i="31"/>
  <c r="R347" i="31"/>
  <c r="S347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Q348" i="31"/>
  <c r="R348" i="31"/>
  <c r="S348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Q349" i="31"/>
  <c r="R349" i="31"/>
  <c r="S349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R350" i="31"/>
  <c r="S350" i="3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Q351" i="31"/>
  <c r="R351" i="31"/>
  <c r="S351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Q352" i="31"/>
  <c r="R352" i="31"/>
  <c r="S352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Q353" i="31"/>
  <c r="R353" i="31"/>
  <c r="S353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R354" i="31"/>
  <c r="S354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Q355" i="31"/>
  <c r="R355" i="31"/>
  <c r="S355" i="3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Q356" i="31"/>
  <c r="R356" i="31"/>
  <c r="S356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Q357" i="31"/>
  <c r="R357" i="31"/>
  <c r="S357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R358" i="31"/>
  <c r="S358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Q359" i="31"/>
  <c r="R359" i="31"/>
  <c r="S359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Q360" i="31"/>
  <c r="R360" i="31"/>
  <c r="S360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Q361" i="31"/>
  <c r="R361" i="31"/>
  <c r="S361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R362" i="31"/>
  <c r="S362" i="3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Q363" i="31"/>
  <c r="R363" i="31"/>
  <c r="S363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Q364" i="31"/>
  <c r="R364" i="31"/>
  <c r="S364" i="3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Q365" i="31"/>
  <c r="R365" i="31"/>
  <c r="S365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R366" i="31"/>
  <c r="S366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Q367" i="31"/>
  <c r="R367" i="31"/>
  <c r="S367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Q368" i="31"/>
  <c r="R368" i="31"/>
  <c r="S368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Q369" i="31"/>
  <c r="R369" i="31"/>
  <c r="S369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R370" i="31"/>
  <c r="S370" i="3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Q371" i="31"/>
  <c r="R371" i="31"/>
  <c r="S371" i="3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Q372" i="31"/>
  <c r="R372" i="31"/>
  <c r="S372" i="3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Q373" i="31"/>
  <c r="R373" i="31"/>
  <c r="S373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R374" i="31"/>
  <c r="S374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Q375" i="31"/>
  <c r="R375" i="31"/>
  <c r="S375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Q376" i="31"/>
  <c r="R376" i="31"/>
  <c r="S376" i="3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Q377" i="31"/>
  <c r="R377" i="31"/>
  <c r="S377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R378" i="31"/>
  <c r="S378" i="3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Q379" i="31"/>
  <c r="R379" i="31"/>
  <c r="S379" i="3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Q380" i="31"/>
  <c r="R380" i="31"/>
  <c r="S380" i="3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Q381" i="31"/>
  <c r="R381" i="31"/>
  <c r="S381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R382" i="31"/>
  <c r="S382" i="3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Q383" i="31"/>
  <c r="R383" i="31"/>
  <c r="S383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Q384" i="31"/>
  <c r="R384" i="31"/>
  <c r="S384" i="3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Q385" i="31"/>
  <c r="R385" i="31"/>
  <c r="S385" i="31"/>
  <c r="D386" i="31"/>
  <c r="E386" i="31"/>
  <c r="F386" i="31"/>
  <c r="G386" i="31"/>
  <c r="H386" i="31"/>
  <c r="I386" i="31"/>
  <c r="J386" i="31"/>
  <c r="K386" i="31"/>
  <c r="L386" i="31"/>
  <c r="M386" i="31"/>
  <c r="N386" i="31"/>
  <c r="O386" i="31"/>
  <c r="P386" i="31"/>
  <c r="Q386" i="31"/>
  <c r="R386" i="31"/>
  <c r="S386" i="31"/>
  <c r="D387" i="31"/>
  <c r="E387" i="31"/>
  <c r="F387" i="31"/>
  <c r="G387" i="31"/>
  <c r="H387" i="31"/>
  <c r="I387" i="31"/>
  <c r="J387" i="31"/>
  <c r="K387" i="31"/>
  <c r="L387" i="31"/>
  <c r="M387" i="31"/>
  <c r="N387" i="31"/>
  <c r="O387" i="31"/>
  <c r="P387" i="31"/>
  <c r="Q387" i="31"/>
  <c r="R387" i="31"/>
  <c r="S387" i="31"/>
  <c r="D388" i="31"/>
  <c r="E388" i="31"/>
  <c r="F388" i="31"/>
  <c r="G388" i="31"/>
  <c r="H388" i="31"/>
  <c r="I388" i="31"/>
  <c r="J388" i="31"/>
  <c r="K388" i="31"/>
  <c r="L388" i="31"/>
  <c r="M388" i="31"/>
  <c r="N388" i="31"/>
  <c r="O388" i="31"/>
  <c r="P388" i="31"/>
  <c r="Q388" i="31"/>
  <c r="R388" i="31"/>
  <c r="S388" i="31"/>
  <c r="D389" i="31"/>
  <c r="E389" i="31"/>
  <c r="F389" i="31"/>
  <c r="G389" i="31"/>
  <c r="H389" i="31"/>
  <c r="I389" i="31"/>
  <c r="J389" i="31"/>
  <c r="K389" i="31"/>
  <c r="L389" i="31"/>
  <c r="M389" i="31"/>
  <c r="N389" i="31"/>
  <c r="O389" i="31"/>
  <c r="P389" i="31"/>
  <c r="Q389" i="31"/>
  <c r="R389" i="31"/>
  <c r="S389" i="31"/>
  <c r="D390" i="31"/>
  <c r="E390" i="31"/>
  <c r="F390" i="31"/>
  <c r="G390" i="31"/>
  <c r="H390" i="31"/>
  <c r="I390" i="31"/>
  <c r="J390" i="31"/>
  <c r="K390" i="31"/>
  <c r="L390" i="31"/>
  <c r="M390" i="31"/>
  <c r="N390" i="31"/>
  <c r="O390" i="31"/>
  <c r="P390" i="31"/>
  <c r="Q390" i="31"/>
  <c r="R390" i="31"/>
  <c r="S390" i="31"/>
  <c r="D391" i="31"/>
  <c r="E391" i="31"/>
  <c r="F391" i="31"/>
  <c r="G391" i="31"/>
  <c r="H391" i="31"/>
  <c r="I391" i="31"/>
  <c r="J391" i="31"/>
  <c r="K391" i="31"/>
  <c r="L391" i="31"/>
  <c r="M391" i="31"/>
  <c r="N391" i="31"/>
  <c r="O391" i="31"/>
  <c r="P391" i="31"/>
  <c r="Q391" i="31"/>
  <c r="R391" i="31"/>
  <c r="S391" i="31"/>
  <c r="D392" i="31"/>
  <c r="E392" i="31"/>
  <c r="F392" i="31"/>
  <c r="G392" i="31"/>
  <c r="H392" i="31"/>
  <c r="I392" i="31"/>
  <c r="J392" i="31"/>
  <c r="K392" i="31"/>
  <c r="L392" i="31"/>
  <c r="M392" i="31"/>
  <c r="N392" i="31"/>
  <c r="O392" i="31"/>
  <c r="P392" i="31"/>
  <c r="Q392" i="31"/>
  <c r="R392" i="31"/>
  <c r="S392" i="31"/>
  <c r="D393" i="31"/>
  <c r="E393" i="31"/>
  <c r="F393" i="31"/>
  <c r="G393" i="31"/>
  <c r="H393" i="31"/>
  <c r="I393" i="31"/>
  <c r="J393" i="31"/>
  <c r="K393" i="31"/>
  <c r="L393" i="31"/>
  <c r="M393" i="31"/>
  <c r="N393" i="31"/>
  <c r="O393" i="31"/>
  <c r="P393" i="31"/>
  <c r="Q393" i="31"/>
  <c r="R393" i="31"/>
  <c r="S393" i="31"/>
  <c r="D394" i="31"/>
  <c r="E394" i="31"/>
  <c r="F394" i="31"/>
  <c r="G394" i="31"/>
  <c r="H394" i="31"/>
  <c r="I394" i="31"/>
  <c r="J394" i="31"/>
  <c r="K394" i="31"/>
  <c r="L394" i="31"/>
  <c r="M394" i="31"/>
  <c r="N394" i="31"/>
  <c r="O394" i="31"/>
  <c r="P394" i="31"/>
  <c r="Q394" i="31"/>
  <c r="R394" i="31"/>
  <c r="S394" i="31"/>
  <c r="D395" i="31"/>
  <c r="E395" i="31"/>
  <c r="F395" i="31"/>
  <c r="G395" i="31"/>
  <c r="H395" i="31"/>
  <c r="I395" i="31"/>
  <c r="J395" i="31"/>
  <c r="K395" i="31"/>
  <c r="L395" i="31"/>
  <c r="M395" i="31"/>
  <c r="N395" i="31"/>
  <c r="O395" i="31"/>
  <c r="P395" i="31"/>
  <c r="Q395" i="31"/>
  <c r="R395" i="31"/>
  <c r="S395" i="31"/>
  <c r="D396" i="31"/>
  <c r="E396" i="31"/>
  <c r="F396" i="31"/>
  <c r="G396" i="31"/>
  <c r="H396" i="31"/>
  <c r="I396" i="31"/>
  <c r="J396" i="31"/>
  <c r="K396" i="31"/>
  <c r="L396" i="31"/>
  <c r="M396" i="31"/>
  <c r="N396" i="31"/>
  <c r="O396" i="31"/>
  <c r="P396" i="31"/>
  <c r="Q396" i="31"/>
  <c r="R396" i="31"/>
  <c r="S396" i="31"/>
  <c r="D397" i="31"/>
  <c r="E397" i="31"/>
  <c r="F397" i="31"/>
  <c r="G397" i="31"/>
  <c r="H397" i="31"/>
  <c r="I397" i="31"/>
  <c r="J397" i="31"/>
  <c r="K397" i="31"/>
  <c r="L397" i="31"/>
  <c r="M397" i="31"/>
  <c r="N397" i="31"/>
  <c r="O397" i="31"/>
  <c r="P397" i="31"/>
  <c r="Q397" i="31"/>
  <c r="R397" i="31"/>
  <c r="S397" i="31"/>
  <c r="D398" i="31"/>
  <c r="E398" i="31"/>
  <c r="F398" i="31"/>
  <c r="G398" i="31"/>
  <c r="H398" i="31"/>
  <c r="I398" i="31"/>
  <c r="J398" i="31"/>
  <c r="K398" i="31"/>
  <c r="L398" i="31"/>
  <c r="M398" i="31"/>
  <c r="N398" i="31"/>
  <c r="O398" i="31"/>
  <c r="P398" i="31"/>
  <c r="Q398" i="31"/>
  <c r="R398" i="31"/>
  <c r="S398" i="31"/>
  <c r="D399" i="31"/>
  <c r="E399" i="31"/>
  <c r="F399" i="31"/>
  <c r="G399" i="31"/>
  <c r="H399" i="31"/>
  <c r="I399" i="31"/>
  <c r="J399" i="31"/>
  <c r="K399" i="31"/>
  <c r="L399" i="31"/>
  <c r="M399" i="31"/>
  <c r="N399" i="31"/>
  <c r="O399" i="31"/>
  <c r="P399" i="31"/>
  <c r="Q399" i="31"/>
  <c r="R399" i="31"/>
  <c r="S399" i="31"/>
  <c r="D400" i="31"/>
  <c r="E400" i="31"/>
  <c r="F400" i="31"/>
  <c r="G400" i="31"/>
  <c r="H400" i="31"/>
  <c r="I400" i="31"/>
  <c r="J400" i="31"/>
  <c r="K400" i="31"/>
  <c r="L400" i="31"/>
  <c r="M400" i="31"/>
  <c r="N400" i="31"/>
  <c r="O400" i="31"/>
  <c r="P400" i="31"/>
  <c r="Q400" i="31"/>
  <c r="R400" i="31"/>
  <c r="S400" i="31"/>
  <c r="D401" i="31"/>
  <c r="E401" i="31"/>
  <c r="F401" i="31"/>
  <c r="G401" i="31"/>
  <c r="H401" i="31"/>
  <c r="I401" i="31"/>
  <c r="J401" i="31"/>
  <c r="K401" i="31"/>
  <c r="L401" i="31"/>
  <c r="M401" i="31"/>
  <c r="N401" i="31"/>
  <c r="O401" i="31"/>
  <c r="P401" i="31"/>
  <c r="Q401" i="31"/>
  <c r="R401" i="31"/>
  <c r="S401" i="31"/>
  <c r="D402" i="31"/>
  <c r="E402" i="31"/>
  <c r="F402" i="31"/>
  <c r="G402" i="31"/>
  <c r="H402" i="31"/>
  <c r="I402" i="31"/>
  <c r="J402" i="31"/>
  <c r="K402" i="31"/>
  <c r="L402" i="31"/>
  <c r="M402" i="31"/>
  <c r="N402" i="31"/>
  <c r="O402" i="31"/>
  <c r="P402" i="31"/>
  <c r="Q402" i="31"/>
  <c r="R402" i="31"/>
  <c r="S402" i="31"/>
  <c r="D403" i="31"/>
  <c r="E403" i="31"/>
  <c r="F403" i="31"/>
  <c r="G403" i="31"/>
  <c r="H403" i="31"/>
  <c r="I403" i="31"/>
  <c r="J403" i="31"/>
  <c r="K403" i="31"/>
  <c r="L403" i="31"/>
  <c r="M403" i="31"/>
  <c r="N403" i="31"/>
  <c r="O403" i="31"/>
  <c r="P403" i="31"/>
  <c r="Q403" i="31"/>
  <c r="R403" i="31"/>
  <c r="S403" i="31"/>
  <c r="D404" i="31"/>
  <c r="E404" i="31"/>
  <c r="F404" i="31"/>
  <c r="G404" i="31"/>
  <c r="H404" i="31"/>
  <c r="I404" i="31"/>
  <c r="J404" i="31"/>
  <c r="K404" i="31"/>
  <c r="L404" i="31"/>
  <c r="M404" i="31"/>
  <c r="N404" i="31"/>
  <c r="O404" i="31"/>
  <c r="P404" i="31"/>
  <c r="Q404" i="31"/>
  <c r="R404" i="31"/>
  <c r="S404" i="31"/>
  <c r="D405" i="31"/>
  <c r="E405" i="31"/>
  <c r="F405" i="31"/>
  <c r="G405" i="31"/>
  <c r="H405" i="31"/>
  <c r="I405" i="31"/>
  <c r="J405" i="31"/>
  <c r="K405" i="31"/>
  <c r="L405" i="31"/>
  <c r="M405" i="31"/>
  <c r="N405" i="31"/>
  <c r="O405" i="31"/>
  <c r="P405" i="31"/>
  <c r="Q405" i="31"/>
  <c r="R405" i="31"/>
  <c r="S405" i="31"/>
  <c r="D406" i="31"/>
  <c r="E406" i="31"/>
  <c r="F406" i="31"/>
  <c r="G406" i="31"/>
  <c r="H406" i="31"/>
  <c r="I406" i="31"/>
  <c r="J406" i="31"/>
  <c r="K406" i="31"/>
  <c r="L406" i="31"/>
  <c r="M406" i="31"/>
  <c r="N406" i="31"/>
  <c r="O406" i="31"/>
  <c r="P406" i="31"/>
  <c r="Q406" i="31"/>
  <c r="R406" i="31"/>
  <c r="S406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Q407" i="31"/>
  <c r="R407" i="31"/>
  <c r="S407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Q408" i="31"/>
  <c r="R408" i="31"/>
  <c r="S408" i="3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Q409" i="31"/>
  <c r="R409" i="31"/>
  <c r="S409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R410" i="31"/>
  <c r="S410" i="3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Q411" i="31"/>
  <c r="R411" i="31"/>
  <c r="S411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Q412" i="31"/>
  <c r="R412" i="31"/>
  <c r="S412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Q413" i="31"/>
  <c r="R413" i="31"/>
  <c r="S413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R414" i="31"/>
  <c r="S414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Q415" i="31"/>
  <c r="R415" i="31"/>
  <c r="S415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Q416" i="31"/>
  <c r="R416" i="31"/>
  <c r="S416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Q417" i="31"/>
  <c r="R417" i="31"/>
  <c r="S417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R418" i="31"/>
  <c r="S418" i="3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Q419" i="31"/>
  <c r="R419" i="31"/>
  <c r="S419" i="3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Q420" i="31"/>
  <c r="R420" i="31"/>
  <c r="S420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Q421" i="31"/>
  <c r="R421" i="31"/>
  <c r="S421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R422" i="31"/>
  <c r="S422" i="3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Q423" i="31"/>
  <c r="R423" i="31"/>
  <c r="S423" i="3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Q424" i="31"/>
  <c r="R424" i="31"/>
  <c r="S424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Q425" i="31"/>
  <c r="R425" i="31"/>
  <c r="S425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R426" i="31"/>
  <c r="S426" i="3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Q427" i="31"/>
  <c r="R427" i="31"/>
  <c r="S427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Q428" i="31"/>
  <c r="R428" i="31"/>
  <c r="S428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Q429" i="31"/>
  <c r="R429" i="31"/>
  <c r="S429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R430" i="31"/>
  <c r="S430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Q431" i="31"/>
  <c r="R431" i="31"/>
  <c r="S431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Q432" i="31"/>
  <c r="R432" i="31"/>
  <c r="S432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Q433" i="31"/>
  <c r="R433" i="31"/>
  <c r="S433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R434" i="31"/>
  <c r="S434" i="3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Q435" i="31"/>
  <c r="R435" i="31"/>
  <c r="S435" i="3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Q436" i="31"/>
  <c r="R436" i="31"/>
  <c r="S436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Q437" i="31"/>
  <c r="R437" i="31"/>
  <c r="S437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R438" i="31"/>
  <c r="S438" i="3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Q439" i="31"/>
  <c r="R439" i="31"/>
  <c r="S439" i="3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Q440" i="31"/>
  <c r="R440" i="31"/>
  <c r="S440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Q441" i="31"/>
  <c r="R441" i="31"/>
  <c r="S441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R442" i="31"/>
  <c r="S442" i="3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Q443" i="31"/>
  <c r="R443" i="31"/>
  <c r="S443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Q444" i="31"/>
  <c r="R444" i="31"/>
  <c r="S444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Q445" i="31"/>
  <c r="R445" i="31"/>
  <c r="S445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R446" i="31"/>
  <c r="S446" i="31"/>
  <c r="D447" i="3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Q447" i="31"/>
  <c r="R447" i="31"/>
  <c r="S447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Q448" i="31"/>
  <c r="R448" i="31"/>
  <c r="S448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Q449" i="31"/>
  <c r="R449" i="31"/>
  <c r="S449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R450" i="31"/>
  <c r="S450" i="3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Q451" i="31"/>
  <c r="R451" i="31"/>
  <c r="S451" i="3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Q452" i="31"/>
  <c r="R452" i="31"/>
  <c r="S452" i="31"/>
  <c r="D453" i="31"/>
  <c r="E453" i="31"/>
  <c r="F453" i="31"/>
  <c r="G453" i="31"/>
  <c r="H453" i="31"/>
  <c r="I453" i="31"/>
  <c r="J453" i="31"/>
  <c r="K453" i="31"/>
  <c r="L453" i="31"/>
  <c r="M453" i="31"/>
  <c r="N453" i="31"/>
  <c r="O453" i="31"/>
  <c r="P453" i="31"/>
  <c r="Q453" i="31"/>
  <c r="R453" i="31"/>
  <c r="S453" i="31"/>
  <c r="D454" i="31"/>
  <c r="E454" i="31"/>
  <c r="F454" i="31"/>
  <c r="G454" i="31"/>
  <c r="H454" i="31"/>
  <c r="I454" i="31"/>
  <c r="J454" i="31"/>
  <c r="K454" i="31"/>
  <c r="L454" i="31"/>
  <c r="M454" i="31"/>
  <c r="N454" i="31"/>
  <c r="O454" i="31"/>
  <c r="P454" i="31"/>
  <c r="Q454" i="31"/>
  <c r="R454" i="31"/>
  <c r="S454" i="31"/>
  <c r="D455" i="31"/>
  <c r="E455" i="31"/>
  <c r="F455" i="31"/>
  <c r="G455" i="31"/>
  <c r="H455" i="31"/>
  <c r="I455" i="31"/>
  <c r="J455" i="31"/>
  <c r="K455" i="31"/>
  <c r="L455" i="31"/>
  <c r="M455" i="31"/>
  <c r="N455" i="31"/>
  <c r="O455" i="31"/>
  <c r="P455" i="31"/>
  <c r="Q455" i="31"/>
  <c r="R455" i="31"/>
  <c r="S455" i="31"/>
  <c r="D456" i="31"/>
  <c r="E456" i="31"/>
  <c r="F456" i="31"/>
  <c r="G456" i="31"/>
  <c r="H456" i="31"/>
  <c r="I456" i="31"/>
  <c r="J456" i="31"/>
  <c r="K456" i="31"/>
  <c r="L456" i="31"/>
  <c r="M456" i="31"/>
  <c r="N456" i="31"/>
  <c r="O456" i="31"/>
  <c r="P456" i="31"/>
  <c r="Q456" i="31"/>
  <c r="R456" i="31"/>
  <c r="S456" i="31"/>
  <c r="D457" i="31"/>
  <c r="E457" i="31"/>
  <c r="F457" i="31"/>
  <c r="G457" i="31"/>
  <c r="H457" i="31"/>
  <c r="I457" i="31"/>
  <c r="J457" i="31"/>
  <c r="K457" i="31"/>
  <c r="L457" i="31"/>
  <c r="M457" i="31"/>
  <c r="N457" i="31"/>
  <c r="O457" i="31"/>
  <c r="P457" i="31"/>
  <c r="Q457" i="31"/>
  <c r="R457" i="31"/>
  <c r="S457" i="31"/>
  <c r="D458" i="31"/>
  <c r="E458" i="31"/>
  <c r="F458" i="31"/>
  <c r="G458" i="31"/>
  <c r="H458" i="31"/>
  <c r="I458" i="31"/>
  <c r="J458" i="31"/>
  <c r="K458" i="31"/>
  <c r="L458" i="31"/>
  <c r="M458" i="31"/>
  <c r="N458" i="31"/>
  <c r="O458" i="31"/>
  <c r="P458" i="31"/>
  <c r="Q458" i="31"/>
  <c r="R458" i="31"/>
  <c r="S458" i="31"/>
  <c r="D459" i="31"/>
  <c r="E459" i="31"/>
  <c r="F459" i="31"/>
  <c r="G459" i="31"/>
  <c r="H459" i="31"/>
  <c r="I459" i="31"/>
  <c r="J459" i="31"/>
  <c r="K459" i="31"/>
  <c r="L459" i="31"/>
  <c r="M459" i="31"/>
  <c r="N459" i="31"/>
  <c r="O459" i="31"/>
  <c r="P459" i="31"/>
  <c r="Q459" i="31"/>
  <c r="R459" i="31"/>
  <c r="S459" i="31"/>
  <c r="D460" i="31"/>
  <c r="E460" i="31"/>
  <c r="F460" i="31"/>
  <c r="G460" i="31"/>
  <c r="H460" i="31"/>
  <c r="I460" i="31"/>
  <c r="J460" i="31"/>
  <c r="K460" i="31"/>
  <c r="L460" i="31"/>
  <c r="M460" i="31"/>
  <c r="N460" i="31"/>
  <c r="O460" i="31"/>
  <c r="P460" i="31"/>
  <c r="Q460" i="31"/>
  <c r="R460" i="31"/>
  <c r="S460" i="31"/>
  <c r="D461" i="31"/>
  <c r="E461" i="31"/>
  <c r="F461" i="31"/>
  <c r="G461" i="31"/>
  <c r="H461" i="31"/>
  <c r="I461" i="31"/>
  <c r="J461" i="31"/>
  <c r="K461" i="31"/>
  <c r="L461" i="31"/>
  <c r="M461" i="31"/>
  <c r="N461" i="31"/>
  <c r="O461" i="31"/>
  <c r="P461" i="31"/>
  <c r="Q461" i="31"/>
  <c r="R461" i="31"/>
  <c r="S461" i="31"/>
  <c r="D462" i="31"/>
  <c r="E462" i="31"/>
  <c r="F462" i="31"/>
  <c r="G462" i="31"/>
  <c r="H462" i="31"/>
  <c r="I462" i="31"/>
  <c r="J462" i="31"/>
  <c r="K462" i="31"/>
  <c r="L462" i="31"/>
  <c r="M462" i="31"/>
  <c r="N462" i="31"/>
  <c r="O462" i="31"/>
  <c r="P462" i="31"/>
  <c r="Q462" i="31"/>
  <c r="R462" i="31"/>
  <c r="S462" i="31"/>
  <c r="D463" i="31"/>
  <c r="E463" i="31"/>
  <c r="F463" i="31"/>
  <c r="G463" i="31"/>
  <c r="H463" i="31"/>
  <c r="I463" i="31"/>
  <c r="J463" i="31"/>
  <c r="K463" i="31"/>
  <c r="L463" i="31"/>
  <c r="M463" i="31"/>
  <c r="N463" i="31"/>
  <c r="O463" i="31"/>
  <c r="P463" i="31"/>
  <c r="Q463" i="31"/>
  <c r="R463" i="31"/>
  <c r="S463" i="31"/>
  <c r="D464" i="31"/>
  <c r="E464" i="31"/>
  <c r="F464" i="31"/>
  <c r="G464" i="31"/>
  <c r="H464" i="31"/>
  <c r="I464" i="31"/>
  <c r="J464" i="31"/>
  <c r="K464" i="31"/>
  <c r="L464" i="31"/>
  <c r="M464" i="31"/>
  <c r="N464" i="31"/>
  <c r="O464" i="31"/>
  <c r="P464" i="31"/>
  <c r="Q464" i="31"/>
  <c r="R464" i="31"/>
  <c r="S464" i="31"/>
  <c r="D465" i="31"/>
  <c r="E465" i="31"/>
  <c r="F465" i="31"/>
  <c r="G465" i="31"/>
  <c r="H465" i="31"/>
  <c r="I465" i="31"/>
  <c r="J465" i="31"/>
  <c r="K465" i="31"/>
  <c r="L465" i="31"/>
  <c r="M465" i="31"/>
  <c r="N465" i="31"/>
  <c r="O465" i="31"/>
  <c r="P465" i="31"/>
  <c r="Q465" i="31"/>
  <c r="R465" i="31"/>
  <c r="S465" i="31"/>
  <c r="D466" i="31"/>
  <c r="E466" i="31"/>
  <c r="F466" i="31"/>
  <c r="G466" i="31"/>
  <c r="H466" i="31"/>
  <c r="I466" i="31"/>
  <c r="J466" i="31"/>
  <c r="K466" i="31"/>
  <c r="L466" i="31"/>
  <c r="M466" i="31"/>
  <c r="N466" i="31"/>
  <c r="O466" i="31"/>
  <c r="P466" i="31"/>
  <c r="Q466" i="31"/>
  <c r="R466" i="31"/>
  <c r="S466" i="31"/>
  <c r="D467" i="31"/>
  <c r="E467" i="31"/>
  <c r="F467" i="31"/>
  <c r="G467" i="31"/>
  <c r="H467" i="31"/>
  <c r="I467" i="31"/>
  <c r="J467" i="31"/>
  <c r="K467" i="31"/>
  <c r="L467" i="31"/>
  <c r="M467" i="31"/>
  <c r="N467" i="31"/>
  <c r="O467" i="31"/>
  <c r="P467" i="31"/>
  <c r="Q467" i="31"/>
  <c r="R467" i="31"/>
  <c r="S467" i="31"/>
  <c r="D468" i="31"/>
  <c r="E468" i="31"/>
  <c r="F468" i="31"/>
  <c r="G468" i="31"/>
  <c r="H468" i="31"/>
  <c r="I468" i="31"/>
  <c r="J468" i="31"/>
  <c r="K468" i="31"/>
  <c r="L468" i="31"/>
  <c r="M468" i="31"/>
  <c r="N468" i="31"/>
  <c r="O468" i="31"/>
  <c r="P468" i="31"/>
  <c r="Q468" i="31"/>
  <c r="R468" i="31"/>
  <c r="S468" i="31"/>
  <c r="D469" i="31"/>
  <c r="E469" i="31"/>
  <c r="F469" i="31"/>
  <c r="G469" i="31"/>
  <c r="H469" i="31"/>
  <c r="I469" i="31"/>
  <c r="J469" i="31"/>
  <c r="K469" i="31"/>
  <c r="L469" i="31"/>
  <c r="M469" i="31"/>
  <c r="N469" i="31"/>
  <c r="O469" i="31"/>
  <c r="P469" i="31"/>
  <c r="Q469" i="31"/>
  <c r="R469" i="31"/>
  <c r="S469" i="31"/>
  <c r="D470" i="31"/>
  <c r="E470" i="31"/>
  <c r="F470" i="31"/>
  <c r="G470" i="31"/>
  <c r="H470" i="31"/>
  <c r="I470" i="31"/>
  <c r="J470" i="31"/>
  <c r="K470" i="31"/>
  <c r="L470" i="31"/>
  <c r="M470" i="31"/>
  <c r="N470" i="31"/>
  <c r="O470" i="31"/>
  <c r="P470" i="31"/>
  <c r="Q470" i="31"/>
  <c r="R470" i="31"/>
  <c r="S470" i="31"/>
  <c r="D471" i="31"/>
  <c r="E471" i="31"/>
  <c r="F471" i="31"/>
  <c r="G471" i="31"/>
  <c r="H471" i="31"/>
  <c r="I471" i="31"/>
  <c r="J471" i="31"/>
  <c r="K471" i="31"/>
  <c r="L471" i="31"/>
  <c r="M471" i="31"/>
  <c r="N471" i="31"/>
  <c r="O471" i="31"/>
  <c r="P471" i="31"/>
  <c r="Q471" i="31"/>
  <c r="R471" i="31"/>
  <c r="S471" i="31"/>
  <c r="D472" i="31"/>
  <c r="E472" i="31"/>
  <c r="F472" i="31"/>
  <c r="G472" i="31"/>
  <c r="H472" i="31"/>
  <c r="I472" i="31"/>
  <c r="J472" i="31"/>
  <c r="K472" i="31"/>
  <c r="L472" i="31"/>
  <c r="M472" i="31"/>
  <c r="N472" i="31"/>
  <c r="O472" i="31"/>
  <c r="P472" i="31"/>
  <c r="Q472" i="31"/>
  <c r="R472" i="31"/>
  <c r="S472" i="31"/>
  <c r="D473" i="31"/>
  <c r="E473" i="31"/>
  <c r="F473" i="31"/>
  <c r="G473" i="31"/>
  <c r="H473" i="31"/>
  <c r="I473" i="31"/>
  <c r="J473" i="31"/>
  <c r="K473" i="31"/>
  <c r="L473" i="31"/>
  <c r="M473" i="31"/>
  <c r="N473" i="31"/>
  <c r="O473" i="31"/>
  <c r="P473" i="31"/>
  <c r="Q473" i="31"/>
  <c r="R473" i="31"/>
  <c r="S473" i="31"/>
  <c r="D474" i="31"/>
  <c r="E474" i="31"/>
  <c r="F474" i="31"/>
  <c r="G474" i="31"/>
  <c r="H474" i="31"/>
  <c r="I474" i="31"/>
  <c r="J474" i="31"/>
  <c r="K474" i="31"/>
  <c r="L474" i="31"/>
  <c r="M474" i="31"/>
  <c r="N474" i="31"/>
  <c r="O474" i="31"/>
  <c r="P474" i="31"/>
  <c r="Q474" i="31"/>
  <c r="R474" i="31"/>
  <c r="S474" i="31"/>
  <c r="D475" i="31"/>
  <c r="E475" i="31"/>
  <c r="F475" i="31"/>
  <c r="G475" i="31"/>
  <c r="H475" i="31"/>
  <c r="I475" i="31"/>
  <c r="J475" i="31"/>
  <c r="K475" i="31"/>
  <c r="L475" i="31"/>
  <c r="M475" i="31"/>
  <c r="N475" i="31"/>
  <c r="O475" i="31"/>
  <c r="P475" i="31"/>
  <c r="Q475" i="31"/>
  <c r="R475" i="31"/>
  <c r="S475" i="31"/>
  <c r="D476" i="31"/>
  <c r="E476" i="31"/>
  <c r="F476" i="31"/>
  <c r="G476" i="31"/>
  <c r="H476" i="31"/>
  <c r="I476" i="31"/>
  <c r="J476" i="31"/>
  <c r="K476" i="31"/>
  <c r="L476" i="31"/>
  <c r="M476" i="31"/>
  <c r="N476" i="31"/>
  <c r="O476" i="31"/>
  <c r="P476" i="31"/>
  <c r="Q476" i="31"/>
  <c r="R476" i="31"/>
  <c r="S476" i="31"/>
  <c r="D477" i="31"/>
  <c r="E477" i="31"/>
  <c r="F477" i="31"/>
  <c r="G477" i="31"/>
  <c r="H477" i="31"/>
  <c r="I477" i="31"/>
  <c r="J477" i="31"/>
  <c r="K477" i="31"/>
  <c r="L477" i="31"/>
  <c r="M477" i="31"/>
  <c r="N477" i="31"/>
  <c r="O477" i="31"/>
  <c r="P477" i="31"/>
  <c r="Q477" i="31"/>
  <c r="R477" i="31"/>
  <c r="S477" i="31"/>
  <c r="D478" i="31"/>
  <c r="E478" i="31"/>
  <c r="F478" i="31"/>
  <c r="G478" i="31"/>
  <c r="H478" i="31"/>
  <c r="I478" i="31"/>
  <c r="J478" i="31"/>
  <c r="K478" i="31"/>
  <c r="L478" i="31"/>
  <c r="M478" i="31"/>
  <c r="N478" i="31"/>
  <c r="O478" i="31"/>
  <c r="P478" i="31"/>
  <c r="Q478" i="31"/>
  <c r="R478" i="31"/>
  <c r="S478" i="31"/>
  <c r="D479" i="31"/>
  <c r="E479" i="31"/>
  <c r="F479" i="31"/>
  <c r="G479" i="31"/>
  <c r="H479" i="31"/>
  <c r="I479" i="31"/>
  <c r="J479" i="31"/>
  <c r="K479" i="31"/>
  <c r="L479" i="31"/>
  <c r="M479" i="31"/>
  <c r="N479" i="31"/>
  <c r="O479" i="31"/>
  <c r="P479" i="31"/>
  <c r="Q479" i="31"/>
  <c r="R479" i="31"/>
  <c r="S479" i="31"/>
  <c r="D480" i="31"/>
  <c r="E480" i="31"/>
  <c r="F480" i="31"/>
  <c r="G480" i="31"/>
  <c r="H480" i="31"/>
  <c r="I480" i="31"/>
  <c r="J480" i="31"/>
  <c r="K480" i="31"/>
  <c r="L480" i="31"/>
  <c r="M480" i="31"/>
  <c r="N480" i="31"/>
  <c r="O480" i="31"/>
  <c r="P480" i="31"/>
  <c r="Q480" i="31"/>
  <c r="R480" i="31"/>
  <c r="S480" i="31"/>
  <c r="D481" i="31"/>
  <c r="E481" i="31"/>
  <c r="F481" i="31"/>
  <c r="G481" i="31"/>
  <c r="H481" i="31"/>
  <c r="I481" i="31"/>
  <c r="J481" i="31"/>
  <c r="K481" i="31"/>
  <c r="L481" i="31"/>
  <c r="M481" i="31"/>
  <c r="N481" i="31"/>
  <c r="O481" i="31"/>
  <c r="P481" i="31"/>
  <c r="Q481" i="31"/>
  <c r="R481" i="31"/>
  <c r="S481" i="31"/>
  <c r="D482" i="31"/>
  <c r="E482" i="31"/>
  <c r="F482" i="31"/>
  <c r="G482" i="31"/>
  <c r="H482" i="31"/>
  <c r="I482" i="31"/>
  <c r="J482" i="31"/>
  <c r="K482" i="31"/>
  <c r="L482" i="31"/>
  <c r="M482" i="31"/>
  <c r="N482" i="31"/>
  <c r="O482" i="31"/>
  <c r="P482" i="31"/>
  <c r="Q482" i="31"/>
  <c r="R482" i="31"/>
  <c r="S482" i="31"/>
  <c r="D483" i="31"/>
  <c r="E483" i="31"/>
  <c r="F483" i="31"/>
  <c r="G483" i="31"/>
  <c r="H483" i="31"/>
  <c r="I483" i="31"/>
  <c r="J483" i="31"/>
  <c r="K483" i="31"/>
  <c r="L483" i="31"/>
  <c r="M483" i="31"/>
  <c r="N483" i="31"/>
  <c r="O483" i="31"/>
  <c r="P483" i="31"/>
  <c r="Q483" i="31"/>
  <c r="R483" i="31"/>
  <c r="S483" i="31"/>
  <c r="D484" i="31"/>
  <c r="E484" i="31"/>
  <c r="F484" i="31"/>
  <c r="G484" i="31"/>
  <c r="H484" i="31"/>
  <c r="I484" i="31"/>
  <c r="J484" i="31"/>
  <c r="K484" i="31"/>
  <c r="L484" i="31"/>
  <c r="M484" i="31"/>
  <c r="N484" i="31"/>
  <c r="O484" i="31"/>
  <c r="P484" i="31"/>
  <c r="Q484" i="31"/>
  <c r="R484" i="31"/>
  <c r="S484" i="31"/>
  <c r="D485" i="31"/>
  <c r="E485" i="31"/>
  <c r="F485" i="31"/>
  <c r="G485" i="31"/>
  <c r="H485" i="31"/>
  <c r="I485" i="31"/>
  <c r="J485" i="31"/>
  <c r="K485" i="31"/>
  <c r="L485" i="31"/>
  <c r="M485" i="31"/>
  <c r="N485" i="31"/>
  <c r="O485" i="31"/>
  <c r="P485" i="31"/>
  <c r="Q485" i="31"/>
  <c r="R485" i="31"/>
  <c r="S485" i="31"/>
  <c r="D486" i="31"/>
  <c r="E486" i="31"/>
  <c r="F486" i="31"/>
  <c r="G486" i="31"/>
  <c r="H486" i="31"/>
  <c r="I486" i="31"/>
  <c r="J486" i="31"/>
  <c r="K486" i="31"/>
  <c r="L486" i="31"/>
  <c r="M486" i="31"/>
  <c r="N486" i="31"/>
  <c r="O486" i="31"/>
  <c r="P486" i="31"/>
  <c r="Q486" i="31"/>
  <c r="R486" i="31"/>
  <c r="S486" i="31"/>
  <c r="D487" i="31"/>
  <c r="E487" i="31"/>
  <c r="F487" i="31"/>
  <c r="G487" i="31"/>
  <c r="H487" i="31"/>
  <c r="I487" i="31"/>
  <c r="J487" i="31"/>
  <c r="K487" i="31"/>
  <c r="L487" i="31"/>
  <c r="M487" i="31"/>
  <c r="N487" i="31"/>
  <c r="O487" i="31"/>
  <c r="P487" i="31"/>
  <c r="Q487" i="31"/>
  <c r="R487" i="31"/>
  <c r="S487" i="31"/>
  <c r="D488" i="31"/>
  <c r="E488" i="31"/>
  <c r="F488" i="31"/>
  <c r="G488" i="31"/>
  <c r="H488" i="31"/>
  <c r="I488" i="31"/>
  <c r="J488" i="31"/>
  <c r="K488" i="31"/>
  <c r="L488" i="31"/>
  <c r="M488" i="31"/>
  <c r="N488" i="31"/>
  <c r="O488" i="31"/>
  <c r="P488" i="31"/>
  <c r="Q488" i="31"/>
  <c r="R488" i="31"/>
  <c r="S488" i="31"/>
  <c r="D489" i="31"/>
  <c r="E489" i="31"/>
  <c r="F489" i="31"/>
  <c r="G489" i="31"/>
  <c r="H489" i="31"/>
  <c r="I489" i="31"/>
  <c r="J489" i="31"/>
  <c r="K489" i="31"/>
  <c r="L489" i="31"/>
  <c r="M489" i="31"/>
  <c r="N489" i="31"/>
  <c r="O489" i="31"/>
  <c r="P489" i="31"/>
  <c r="Q489" i="31"/>
  <c r="R489" i="31"/>
  <c r="S489" i="31"/>
  <c r="D490" i="31"/>
  <c r="E490" i="31"/>
  <c r="F490" i="31"/>
  <c r="G490" i="31"/>
  <c r="H490" i="31"/>
  <c r="I490" i="31"/>
  <c r="J490" i="31"/>
  <c r="K490" i="31"/>
  <c r="L490" i="31"/>
  <c r="M490" i="31"/>
  <c r="N490" i="31"/>
  <c r="O490" i="31"/>
  <c r="P490" i="31"/>
  <c r="Q490" i="31"/>
  <c r="R490" i="31"/>
  <c r="S490" i="31"/>
  <c r="D491" i="31"/>
  <c r="E491" i="31"/>
  <c r="F491" i="31"/>
  <c r="G491" i="31"/>
  <c r="H491" i="31"/>
  <c r="I491" i="31"/>
  <c r="J491" i="31"/>
  <c r="K491" i="31"/>
  <c r="L491" i="31"/>
  <c r="M491" i="31"/>
  <c r="N491" i="31"/>
  <c r="O491" i="31"/>
  <c r="P491" i="31"/>
  <c r="Q491" i="31"/>
  <c r="R491" i="31"/>
  <c r="S491" i="31"/>
  <c r="D492" i="31"/>
  <c r="E492" i="31"/>
  <c r="F492" i="31"/>
  <c r="G492" i="31"/>
  <c r="H492" i="31"/>
  <c r="I492" i="31"/>
  <c r="J492" i="31"/>
  <c r="K492" i="31"/>
  <c r="L492" i="31"/>
  <c r="M492" i="31"/>
  <c r="N492" i="31"/>
  <c r="O492" i="31"/>
  <c r="P492" i="31"/>
  <c r="Q492" i="31"/>
  <c r="R492" i="31"/>
  <c r="S492" i="31"/>
  <c r="D493" i="31"/>
  <c r="E493" i="31"/>
  <c r="F493" i="31"/>
  <c r="G493" i="31"/>
  <c r="H493" i="31"/>
  <c r="I493" i="31"/>
  <c r="J493" i="31"/>
  <c r="K493" i="31"/>
  <c r="L493" i="31"/>
  <c r="M493" i="31"/>
  <c r="N493" i="31"/>
  <c r="O493" i="31"/>
  <c r="P493" i="31"/>
  <c r="Q493" i="31"/>
  <c r="R493" i="31"/>
  <c r="S493" i="31"/>
  <c r="D494" i="31"/>
  <c r="E494" i="31"/>
  <c r="F494" i="31"/>
  <c r="G494" i="31"/>
  <c r="H494" i="31"/>
  <c r="I494" i="31"/>
  <c r="J494" i="31"/>
  <c r="K494" i="31"/>
  <c r="L494" i="31"/>
  <c r="M494" i="31"/>
  <c r="N494" i="31"/>
  <c r="O494" i="31"/>
  <c r="P494" i="31"/>
  <c r="Q494" i="31"/>
  <c r="R494" i="31"/>
  <c r="S494" i="31"/>
  <c r="D495" i="31"/>
  <c r="E495" i="31"/>
  <c r="F495" i="31"/>
  <c r="G495" i="31"/>
  <c r="H495" i="31"/>
  <c r="I495" i="31"/>
  <c r="J495" i="31"/>
  <c r="K495" i="31"/>
  <c r="L495" i="31"/>
  <c r="M495" i="31"/>
  <c r="N495" i="31"/>
  <c r="O495" i="31"/>
  <c r="P495" i="31"/>
  <c r="Q495" i="31"/>
  <c r="R495" i="31"/>
  <c r="S495" i="31"/>
  <c r="D496" i="31"/>
  <c r="E496" i="31"/>
  <c r="F496" i="31"/>
  <c r="G496" i="31"/>
  <c r="H496" i="31"/>
  <c r="I496" i="31"/>
  <c r="J496" i="31"/>
  <c r="K496" i="31"/>
  <c r="L496" i="31"/>
  <c r="M496" i="31"/>
  <c r="N496" i="31"/>
  <c r="O496" i="31"/>
  <c r="P496" i="31"/>
  <c r="Q496" i="31"/>
  <c r="R496" i="31"/>
  <c r="S496" i="31"/>
  <c r="D497" i="31"/>
  <c r="E497" i="31"/>
  <c r="F497" i="31"/>
  <c r="G497" i="31"/>
  <c r="H497" i="31"/>
  <c r="I497" i="31"/>
  <c r="J497" i="31"/>
  <c r="K497" i="31"/>
  <c r="L497" i="31"/>
  <c r="M497" i="31"/>
  <c r="N497" i="31"/>
  <c r="O497" i="31"/>
  <c r="P497" i="31"/>
  <c r="Q497" i="31"/>
  <c r="R497" i="31"/>
  <c r="S497" i="31"/>
  <c r="D498" i="31"/>
  <c r="E498" i="31"/>
  <c r="F498" i="31"/>
  <c r="G498" i="31"/>
  <c r="H498" i="31"/>
  <c r="I498" i="31"/>
  <c r="J498" i="31"/>
  <c r="K498" i="31"/>
  <c r="L498" i="31"/>
  <c r="M498" i="31"/>
  <c r="N498" i="31"/>
  <c r="O498" i="31"/>
  <c r="P498" i="31"/>
  <c r="Q498" i="31"/>
  <c r="R498" i="31"/>
  <c r="S498" i="31"/>
  <c r="D499" i="31"/>
  <c r="E499" i="31"/>
  <c r="F499" i="31"/>
  <c r="G499" i="31"/>
  <c r="H499" i="31"/>
  <c r="I499" i="31"/>
  <c r="J499" i="31"/>
  <c r="K499" i="31"/>
  <c r="L499" i="31"/>
  <c r="M499" i="31"/>
  <c r="N499" i="31"/>
  <c r="O499" i="31"/>
  <c r="P499" i="31"/>
  <c r="Q499" i="31"/>
  <c r="R499" i="31"/>
  <c r="S499" i="31"/>
  <c r="D500" i="31"/>
  <c r="E500" i="31"/>
  <c r="F500" i="31"/>
  <c r="G500" i="31"/>
  <c r="H500" i="31"/>
  <c r="I500" i="31"/>
  <c r="J500" i="31"/>
  <c r="K500" i="31"/>
  <c r="L500" i="31"/>
  <c r="M500" i="31"/>
  <c r="N500" i="31"/>
  <c r="O500" i="31"/>
  <c r="P500" i="31"/>
  <c r="Q500" i="31"/>
  <c r="R500" i="31"/>
  <c r="S500" i="31"/>
  <c r="D501" i="31"/>
  <c r="E501" i="31"/>
  <c r="F501" i="31"/>
  <c r="G501" i="31"/>
  <c r="H501" i="31"/>
  <c r="I501" i="31"/>
  <c r="J501" i="31"/>
  <c r="K501" i="31"/>
  <c r="L501" i="31"/>
  <c r="M501" i="31"/>
  <c r="N501" i="31"/>
  <c r="O501" i="31"/>
  <c r="P501" i="31"/>
  <c r="Q501" i="31"/>
  <c r="R501" i="31"/>
  <c r="S501" i="31"/>
  <c r="D502" i="31"/>
  <c r="E502" i="31"/>
  <c r="F502" i="31"/>
  <c r="G502" i="31"/>
  <c r="H502" i="31"/>
  <c r="I502" i="31"/>
  <c r="J502" i="31"/>
  <c r="K502" i="31"/>
  <c r="L502" i="31"/>
  <c r="M502" i="31"/>
  <c r="N502" i="31"/>
  <c r="O502" i="31"/>
  <c r="P502" i="31"/>
  <c r="Q502" i="31"/>
  <c r="R502" i="31"/>
  <c r="S502" i="31"/>
  <c r="D503" i="31"/>
  <c r="E503" i="31"/>
  <c r="F503" i="31"/>
  <c r="G503" i="31"/>
  <c r="H503" i="31"/>
  <c r="I503" i="31"/>
  <c r="J503" i="31"/>
  <c r="K503" i="31"/>
  <c r="L503" i="31"/>
  <c r="M503" i="31"/>
  <c r="N503" i="31"/>
  <c r="O503" i="31"/>
  <c r="P503" i="31"/>
  <c r="Q503" i="31"/>
  <c r="R503" i="31"/>
  <c r="S503" i="31"/>
  <c r="D504" i="31"/>
  <c r="E504" i="31"/>
  <c r="F504" i="31"/>
  <c r="G504" i="31"/>
  <c r="H504" i="31"/>
  <c r="I504" i="31"/>
  <c r="J504" i="31"/>
  <c r="K504" i="31"/>
  <c r="L504" i="31"/>
  <c r="M504" i="31"/>
  <c r="N504" i="31"/>
  <c r="O504" i="31"/>
  <c r="P504" i="31"/>
  <c r="Q504" i="31"/>
  <c r="R504" i="31"/>
  <c r="S504" i="31"/>
  <c r="D505" i="31"/>
  <c r="E505" i="31"/>
  <c r="F505" i="31"/>
  <c r="G505" i="31"/>
  <c r="H505" i="31"/>
  <c r="I505" i="31"/>
  <c r="J505" i="31"/>
  <c r="K505" i="31"/>
  <c r="L505" i="31"/>
  <c r="M505" i="31"/>
  <c r="N505" i="31"/>
  <c r="O505" i="31"/>
  <c r="P505" i="31"/>
  <c r="Q505" i="31"/>
  <c r="R505" i="31"/>
  <c r="S505" i="31"/>
  <c r="D506" i="31"/>
  <c r="E506" i="31"/>
  <c r="F506" i="31"/>
  <c r="G506" i="31"/>
  <c r="H506" i="31"/>
  <c r="I506" i="31"/>
  <c r="J506" i="31"/>
  <c r="K506" i="31"/>
  <c r="L506" i="31"/>
  <c r="M506" i="31"/>
  <c r="N506" i="31"/>
  <c r="O506" i="31"/>
  <c r="P506" i="31"/>
  <c r="Q506" i="31"/>
  <c r="R506" i="31"/>
  <c r="S506" i="31"/>
  <c r="D507" i="31"/>
  <c r="E507" i="31"/>
  <c r="F507" i="31"/>
  <c r="G507" i="31"/>
  <c r="H507" i="31"/>
  <c r="I507" i="31"/>
  <c r="J507" i="31"/>
  <c r="K507" i="31"/>
  <c r="L507" i="31"/>
  <c r="M507" i="31"/>
  <c r="N507" i="31"/>
  <c r="O507" i="31"/>
  <c r="P507" i="31"/>
  <c r="Q507" i="31"/>
  <c r="R507" i="31"/>
  <c r="S507" i="31"/>
  <c r="D508" i="31"/>
  <c r="E508" i="31"/>
  <c r="F508" i="31"/>
  <c r="G508" i="31"/>
  <c r="H508" i="31"/>
  <c r="I508" i="31"/>
  <c r="J508" i="31"/>
  <c r="K508" i="31"/>
  <c r="L508" i="31"/>
  <c r="M508" i="31"/>
  <c r="N508" i="31"/>
  <c r="O508" i="31"/>
  <c r="P508" i="31"/>
  <c r="Q508" i="31"/>
  <c r="R508" i="31"/>
  <c r="S508" i="31"/>
  <c r="D509" i="31"/>
  <c r="E509" i="31"/>
  <c r="F509" i="31"/>
  <c r="G509" i="31"/>
  <c r="H509" i="31"/>
  <c r="I509" i="31"/>
  <c r="J509" i="31"/>
  <c r="K509" i="31"/>
  <c r="L509" i="31"/>
  <c r="M509" i="31"/>
  <c r="N509" i="31"/>
  <c r="O509" i="31"/>
  <c r="P509" i="31"/>
  <c r="Q509" i="31"/>
  <c r="R509" i="31"/>
  <c r="S509" i="31"/>
  <c r="D510" i="31"/>
  <c r="E510" i="31"/>
  <c r="F510" i="31"/>
  <c r="G510" i="31"/>
  <c r="H510" i="31"/>
  <c r="I510" i="31"/>
  <c r="J510" i="31"/>
  <c r="K510" i="31"/>
  <c r="L510" i="31"/>
  <c r="M510" i="31"/>
  <c r="N510" i="31"/>
  <c r="O510" i="31"/>
  <c r="P510" i="31"/>
  <c r="Q510" i="31"/>
  <c r="R510" i="31"/>
  <c r="S510" i="31"/>
  <c r="D511" i="31"/>
  <c r="E511" i="31"/>
  <c r="F511" i="31"/>
  <c r="G511" i="31"/>
  <c r="H511" i="31"/>
  <c r="I511" i="31"/>
  <c r="J511" i="31"/>
  <c r="K511" i="31"/>
  <c r="L511" i="31"/>
  <c r="M511" i="31"/>
  <c r="N511" i="31"/>
  <c r="O511" i="31"/>
  <c r="P511" i="31"/>
  <c r="Q511" i="31"/>
  <c r="R511" i="31"/>
  <c r="S511" i="31"/>
  <c r="D512" i="31"/>
  <c r="E512" i="31"/>
  <c r="F512" i="31"/>
  <c r="G512" i="31"/>
  <c r="H512" i="31"/>
  <c r="I512" i="31"/>
  <c r="J512" i="31"/>
  <c r="K512" i="31"/>
  <c r="L512" i="31"/>
  <c r="M512" i="31"/>
  <c r="N512" i="31"/>
  <c r="O512" i="31"/>
  <c r="P512" i="31"/>
  <c r="Q512" i="31"/>
  <c r="R512" i="31"/>
  <c r="S512" i="31"/>
  <c r="D513" i="31"/>
  <c r="E513" i="31"/>
  <c r="F513" i="31"/>
  <c r="G513" i="31"/>
  <c r="H513" i="31"/>
  <c r="I513" i="31"/>
  <c r="J513" i="31"/>
  <c r="K513" i="31"/>
  <c r="L513" i="31"/>
  <c r="M513" i="31"/>
  <c r="N513" i="31"/>
  <c r="O513" i="31"/>
  <c r="P513" i="31"/>
  <c r="Q513" i="31"/>
  <c r="R513" i="31"/>
  <c r="S513" i="31"/>
  <c r="D514" i="31"/>
  <c r="E514" i="31"/>
  <c r="F514" i="31"/>
  <c r="G514" i="31"/>
  <c r="H514" i="31"/>
  <c r="I514" i="31"/>
  <c r="J514" i="31"/>
  <c r="K514" i="31"/>
  <c r="L514" i="31"/>
  <c r="M514" i="31"/>
  <c r="N514" i="31"/>
  <c r="O514" i="31"/>
  <c r="P514" i="31"/>
  <c r="Q514" i="31"/>
  <c r="R514" i="31"/>
  <c r="S514" i="31"/>
  <c r="D515" i="31"/>
  <c r="E515" i="31"/>
  <c r="F515" i="31"/>
  <c r="G515" i="31"/>
  <c r="H515" i="31"/>
  <c r="I515" i="31"/>
  <c r="J515" i="31"/>
  <c r="K515" i="31"/>
  <c r="L515" i="31"/>
  <c r="M515" i="31"/>
  <c r="N515" i="31"/>
  <c r="O515" i="31"/>
  <c r="P515" i="31"/>
  <c r="Q515" i="31"/>
  <c r="R515" i="31"/>
  <c r="S515" i="31"/>
  <c r="D516" i="31"/>
  <c r="E516" i="31"/>
  <c r="F516" i="31"/>
  <c r="G516" i="31"/>
  <c r="H516" i="31"/>
  <c r="I516" i="31"/>
  <c r="J516" i="31"/>
  <c r="K516" i="31"/>
  <c r="L516" i="31"/>
  <c r="M516" i="31"/>
  <c r="N516" i="31"/>
  <c r="O516" i="31"/>
  <c r="P516" i="31"/>
  <c r="Q516" i="31"/>
  <c r="R516" i="31"/>
  <c r="S516" i="31"/>
  <c r="D517" i="31"/>
  <c r="E517" i="31"/>
  <c r="F517" i="31"/>
  <c r="G517" i="31"/>
  <c r="H517" i="31"/>
  <c r="I517" i="31"/>
  <c r="J517" i="31"/>
  <c r="K517" i="31"/>
  <c r="L517" i="31"/>
  <c r="M517" i="31"/>
  <c r="N517" i="31"/>
  <c r="O517" i="31"/>
  <c r="P517" i="31"/>
  <c r="Q517" i="31"/>
  <c r="R517" i="31"/>
  <c r="S517" i="31"/>
  <c r="D518" i="31"/>
  <c r="E518" i="31"/>
  <c r="F518" i="31"/>
  <c r="G518" i="31"/>
  <c r="H518" i="31"/>
  <c r="I518" i="31"/>
  <c r="J518" i="31"/>
  <c r="K518" i="31"/>
  <c r="L518" i="31"/>
  <c r="M518" i="31"/>
  <c r="N518" i="31"/>
  <c r="O518" i="31"/>
  <c r="P518" i="31"/>
  <c r="Q518" i="31"/>
  <c r="R518" i="31"/>
  <c r="S518" i="31"/>
  <c r="D519" i="31"/>
  <c r="E519" i="31"/>
  <c r="F519" i="31"/>
  <c r="G519" i="31"/>
  <c r="H519" i="31"/>
  <c r="I519" i="31"/>
  <c r="J519" i="31"/>
  <c r="K519" i="31"/>
  <c r="L519" i="31"/>
  <c r="M519" i="31"/>
  <c r="N519" i="31"/>
  <c r="O519" i="31"/>
  <c r="P519" i="31"/>
  <c r="Q519" i="31"/>
  <c r="R519" i="31"/>
  <c r="S519" i="31"/>
  <c r="D520" i="31"/>
  <c r="E520" i="31"/>
  <c r="F520" i="31"/>
  <c r="G520" i="31"/>
  <c r="H520" i="31"/>
  <c r="I520" i="31"/>
  <c r="J520" i="31"/>
  <c r="K520" i="31"/>
  <c r="L520" i="31"/>
  <c r="M520" i="31"/>
  <c r="N520" i="31"/>
  <c r="O520" i="31"/>
  <c r="P520" i="31"/>
  <c r="Q520" i="31"/>
  <c r="R520" i="31"/>
  <c r="S520" i="31"/>
  <c r="D521" i="31"/>
  <c r="E521" i="31"/>
  <c r="F521" i="31"/>
  <c r="G521" i="31"/>
  <c r="H521" i="31"/>
  <c r="I521" i="31"/>
  <c r="J521" i="31"/>
  <c r="K521" i="31"/>
  <c r="L521" i="31"/>
  <c r="M521" i="31"/>
  <c r="N521" i="31"/>
  <c r="O521" i="31"/>
  <c r="P521" i="31"/>
  <c r="Q521" i="31"/>
  <c r="R521" i="31"/>
  <c r="S521" i="31"/>
  <c r="D522" i="31"/>
  <c r="E522" i="31"/>
  <c r="F522" i="31"/>
  <c r="G522" i="31"/>
  <c r="H522" i="31"/>
  <c r="I522" i="31"/>
  <c r="J522" i="31"/>
  <c r="K522" i="31"/>
  <c r="L522" i="31"/>
  <c r="M522" i="31"/>
  <c r="N522" i="31"/>
  <c r="O522" i="31"/>
  <c r="P522" i="31"/>
  <c r="Q522" i="31"/>
  <c r="R522" i="31"/>
  <c r="S522" i="31"/>
  <c r="D523" i="31"/>
  <c r="E523" i="31"/>
  <c r="F523" i="31"/>
  <c r="G523" i="31"/>
  <c r="H523" i="31"/>
  <c r="I523" i="31"/>
  <c r="J523" i="31"/>
  <c r="K523" i="31"/>
  <c r="L523" i="31"/>
  <c r="M523" i="31"/>
  <c r="N523" i="31"/>
  <c r="O523" i="31"/>
  <c r="P523" i="31"/>
  <c r="Q523" i="31"/>
  <c r="R523" i="31"/>
  <c r="S523" i="31"/>
  <c r="D524" i="31"/>
  <c r="E524" i="31"/>
  <c r="F524" i="31"/>
  <c r="G524" i="31"/>
  <c r="H524" i="31"/>
  <c r="I524" i="31"/>
  <c r="J524" i="31"/>
  <c r="K524" i="31"/>
  <c r="L524" i="31"/>
  <c r="M524" i="31"/>
  <c r="N524" i="31"/>
  <c r="O524" i="31"/>
  <c r="P524" i="31"/>
  <c r="Q524" i="31"/>
  <c r="R524" i="31"/>
  <c r="S524" i="31"/>
  <c r="D525" i="31"/>
  <c r="E525" i="31"/>
  <c r="F525" i="31"/>
  <c r="G525" i="31"/>
  <c r="H525" i="31"/>
  <c r="I525" i="31"/>
  <c r="J525" i="31"/>
  <c r="K525" i="31"/>
  <c r="L525" i="31"/>
  <c r="M525" i="31"/>
  <c r="N525" i="31"/>
  <c r="O525" i="31"/>
  <c r="P525" i="31"/>
  <c r="Q525" i="31"/>
  <c r="R525" i="31"/>
  <c r="S525" i="31"/>
  <c r="D526" i="31"/>
  <c r="E526" i="31"/>
  <c r="F526" i="31"/>
  <c r="G526" i="31"/>
  <c r="H526" i="31"/>
  <c r="I526" i="31"/>
  <c r="J526" i="31"/>
  <c r="K526" i="31"/>
  <c r="L526" i="31"/>
  <c r="M526" i="31"/>
  <c r="N526" i="31"/>
  <c r="O526" i="31"/>
  <c r="P526" i="31"/>
  <c r="Q526" i="31"/>
  <c r="R526" i="31"/>
  <c r="S526" i="31"/>
  <c r="D527" i="31"/>
  <c r="E527" i="31"/>
  <c r="F527" i="31"/>
  <c r="G527" i="31"/>
  <c r="H527" i="31"/>
  <c r="I527" i="31"/>
  <c r="J527" i="31"/>
  <c r="K527" i="31"/>
  <c r="L527" i="31"/>
  <c r="M527" i="31"/>
  <c r="N527" i="31"/>
  <c r="O527" i="31"/>
  <c r="P527" i="31"/>
  <c r="Q527" i="31"/>
  <c r="R527" i="31"/>
  <c r="S527" i="31"/>
  <c r="D528" i="31"/>
  <c r="E528" i="31"/>
  <c r="F528" i="31"/>
  <c r="G528" i="31"/>
  <c r="H528" i="31"/>
  <c r="I528" i="31"/>
  <c r="J528" i="31"/>
  <c r="K528" i="31"/>
  <c r="L528" i="31"/>
  <c r="M528" i="31"/>
  <c r="N528" i="31"/>
  <c r="O528" i="31"/>
  <c r="P528" i="31"/>
  <c r="Q528" i="31"/>
  <c r="R528" i="31"/>
  <c r="S528" i="31"/>
  <c r="D529" i="31"/>
  <c r="E529" i="31"/>
  <c r="F529" i="31"/>
  <c r="G529" i="31"/>
  <c r="H529" i="31"/>
  <c r="I529" i="31"/>
  <c r="J529" i="31"/>
  <c r="K529" i="31"/>
  <c r="L529" i="31"/>
  <c r="M529" i="31"/>
  <c r="N529" i="31"/>
  <c r="O529" i="31"/>
  <c r="P529" i="31"/>
  <c r="Q529" i="31"/>
  <c r="R529" i="31"/>
  <c r="S529" i="31"/>
  <c r="D530" i="31"/>
  <c r="E530" i="31"/>
  <c r="F530" i="31"/>
  <c r="G530" i="31"/>
  <c r="H530" i="31"/>
  <c r="I530" i="31"/>
  <c r="J530" i="31"/>
  <c r="K530" i="31"/>
  <c r="L530" i="31"/>
  <c r="M530" i="31"/>
  <c r="N530" i="31"/>
  <c r="O530" i="31"/>
  <c r="P530" i="31"/>
  <c r="Q530" i="31"/>
  <c r="R530" i="31"/>
  <c r="S530" i="31"/>
  <c r="D531" i="31"/>
  <c r="E531" i="31"/>
  <c r="F531" i="31"/>
  <c r="G531" i="31"/>
  <c r="H531" i="31"/>
  <c r="I531" i="31"/>
  <c r="J531" i="31"/>
  <c r="K531" i="31"/>
  <c r="L531" i="31"/>
  <c r="M531" i="31"/>
  <c r="N531" i="31"/>
  <c r="O531" i="31"/>
  <c r="P531" i="31"/>
  <c r="Q531" i="31"/>
  <c r="R531" i="31"/>
  <c r="S531" i="31"/>
  <c r="D532" i="31"/>
  <c r="E532" i="31"/>
  <c r="F532" i="31"/>
  <c r="G532" i="31"/>
  <c r="H532" i="31"/>
  <c r="I532" i="31"/>
  <c r="J532" i="31"/>
  <c r="K532" i="31"/>
  <c r="L532" i="31"/>
  <c r="M532" i="31"/>
  <c r="N532" i="31"/>
  <c r="O532" i="31"/>
  <c r="P532" i="31"/>
  <c r="Q532" i="31"/>
  <c r="R532" i="31"/>
  <c r="S532" i="31"/>
  <c r="D533" i="31"/>
  <c r="E533" i="31"/>
  <c r="F533" i="31"/>
  <c r="G533" i="31"/>
  <c r="H533" i="31"/>
  <c r="I533" i="31"/>
  <c r="J533" i="31"/>
  <c r="K533" i="31"/>
  <c r="L533" i="31"/>
  <c r="M533" i="31"/>
  <c r="N533" i="31"/>
  <c r="O533" i="31"/>
  <c r="P533" i="31"/>
  <c r="Q533" i="31"/>
  <c r="R533" i="31"/>
  <c r="S533" i="31"/>
  <c r="D534" i="31"/>
  <c r="E534" i="31"/>
  <c r="F534" i="31"/>
  <c r="G534" i="31"/>
  <c r="H534" i="31"/>
  <c r="I534" i="31"/>
  <c r="J534" i="31"/>
  <c r="K534" i="31"/>
  <c r="L534" i="31"/>
  <c r="M534" i="31"/>
  <c r="N534" i="31"/>
  <c r="O534" i="31"/>
  <c r="P534" i="31"/>
  <c r="Q534" i="31"/>
  <c r="R534" i="31"/>
  <c r="S534" i="31"/>
  <c r="D535" i="31"/>
  <c r="E535" i="31"/>
  <c r="F535" i="31"/>
  <c r="G535" i="31"/>
  <c r="H535" i="31"/>
  <c r="I535" i="31"/>
  <c r="J535" i="31"/>
  <c r="K535" i="31"/>
  <c r="L535" i="31"/>
  <c r="M535" i="31"/>
  <c r="N535" i="31"/>
  <c r="O535" i="31"/>
  <c r="P535" i="31"/>
  <c r="Q535" i="31"/>
  <c r="R535" i="31"/>
  <c r="S535" i="31"/>
  <c r="D536" i="31"/>
  <c r="E536" i="31"/>
  <c r="F536" i="31"/>
  <c r="G536" i="31"/>
  <c r="H536" i="31"/>
  <c r="I536" i="31"/>
  <c r="J536" i="31"/>
  <c r="K536" i="31"/>
  <c r="L536" i="31"/>
  <c r="M536" i="31"/>
  <c r="N536" i="31"/>
  <c r="O536" i="31"/>
  <c r="P536" i="31"/>
  <c r="Q536" i="31"/>
  <c r="R536" i="31"/>
  <c r="S536" i="31"/>
  <c r="D537" i="31"/>
  <c r="E537" i="31"/>
  <c r="F537" i="31"/>
  <c r="G537" i="31"/>
  <c r="H537" i="31"/>
  <c r="I537" i="31"/>
  <c r="J537" i="31"/>
  <c r="K537" i="31"/>
  <c r="L537" i="31"/>
  <c r="M537" i="31"/>
  <c r="N537" i="31"/>
  <c r="O537" i="31"/>
  <c r="P537" i="31"/>
  <c r="Q537" i="31"/>
  <c r="R537" i="31"/>
  <c r="S537" i="31"/>
  <c r="D538" i="31"/>
  <c r="E538" i="31"/>
  <c r="F538" i="31"/>
  <c r="G538" i="31"/>
  <c r="H538" i="31"/>
  <c r="I538" i="31"/>
  <c r="J538" i="31"/>
  <c r="K538" i="31"/>
  <c r="L538" i="31"/>
  <c r="M538" i="31"/>
  <c r="N538" i="31"/>
  <c r="O538" i="31"/>
  <c r="P538" i="31"/>
  <c r="Q538" i="31"/>
  <c r="R538" i="31"/>
  <c r="S538" i="31"/>
  <c r="D539" i="31"/>
  <c r="E539" i="31"/>
  <c r="F539" i="31"/>
  <c r="G539" i="31"/>
  <c r="H539" i="31"/>
  <c r="I539" i="31"/>
  <c r="J539" i="31"/>
  <c r="K539" i="31"/>
  <c r="L539" i="31"/>
  <c r="M539" i="31"/>
  <c r="N539" i="31"/>
  <c r="O539" i="31"/>
  <c r="P539" i="31"/>
  <c r="Q539" i="31"/>
  <c r="R539" i="31"/>
  <c r="S539" i="31"/>
  <c r="D540" i="31"/>
  <c r="E540" i="31"/>
  <c r="F540" i="31"/>
  <c r="G540" i="31"/>
  <c r="H540" i="31"/>
  <c r="I540" i="31"/>
  <c r="J540" i="31"/>
  <c r="K540" i="31"/>
  <c r="L540" i="31"/>
  <c r="M540" i="31"/>
  <c r="N540" i="31"/>
  <c r="O540" i="31"/>
  <c r="P540" i="31"/>
  <c r="Q540" i="31"/>
  <c r="R540" i="31"/>
  <c r="S540" i="31"/>
  <c r="D541" i="31"/>
  <c r="E541" i="31"/>
  <c r="F541" i="31"/>
  <c r="G541" i="31"/>
  <c r="H541" i="31"/>
  <c r="I541" i="31"/>
  <c r="J541" i="31"/>
  <c r="K541" i="31"/>
  <c r="L541" i="31"/>
  <c r="M541" i="31"/>
  <c r="N541" i="31"/>
  <c r="O541" i="31"/>
  <c r="P541" i="31"/>
  <c r="Q541" i="31"/>
  <c r="R541" i="31"/>
  <c r="S541" i="31"/>
  <c r="D542" i="31"/>
  <c r="E542" i="31"/>
  <c r="F542" i="31"/>
  <c r="G542" i="31"/>
  <c r="H542" i="31"/>
  <c r="I542" i="31"/>
  <c r="J542" i="31"/>
  <c r="K542" i="31"/>
  <c r="L542" i="31"/>
  <c r="M542" i="31"/>
  <c r="N542" i="31"/>
  <c r="O542" i="31"/>
  <c r="P542" i="31"/>
  <c r="Q542" i="31"/>
  <c r="R542" i="31"/>
  <c r="S542" i="31"/>
  <c r="D543" i="31"/>
  <c r="E543" i="31"/>
  <c r="F543" i="31"/>
  <c r="G543" i="31"/>
  <c r="H543" i="31"/>
  <c r="I543" i="31"/>
  <c r="J543" i="31"/>
  <c r="K543" i="31"/>
  <c r="L543" i="31"/>
  <c r="M543" i="31"/>
  <c r="N543" i="31"/>
  <c r="O543" i="31"/>
  <c r="P543" i="31"/>
  <c r="Q543" i="31"/>
  <c r="R543" i="31"/>
  <c r="S543" i="31"/>
  <c r="D544" i="31"/>
  <c r="E544" i="31"/>
  <c r="F544" i="31"/>
  <c r="G544" i="31"/>
  <c r="H544" i="31"/>
  <c r="I544" i="31"/>
  <c r="J544" i="31"/>
  <c r="K544" i="31"/>
  <c r="L544" i="31"/>
  <c r="M544" i="31"/>
  <c r="N544" i="31"/>
  <c r="O544" i="31"/>
  <c r="P544" i="31"/>
  <c r="Q544" i="31"/>
  <c r="R544" i="31"/>
  <c r="S544" i="31"/>
  <c r="D545" i="31"/>
  <c r="E545" i="31"/>
  <c r="F545" i="31"/>
  <c r="G545" i="31"/>
  <c r="H545" i="31"/>
  <c r="I545" i="31"/>
  <c r="J545" i="31"/>
  <c r="K545" i="31"/>
  <c r="L545" i="31"/>
  <c r="M545" i="31"/>
  <c r="N545" i="31"/>
  <c r="O545" i="31"/>
  <c r="P545" i="31"/>
  <c r="Q545" i="31"/>
  <c r="R545" i="31"/>
  <c r="S545" i="31"/>
  <c r="D546" i="31"/>
  <c r="E546" i="31"/>
  <c r="F546" i="31"/>
  <c r="G546" i="31"/>
  <c r="H546" i="31"/>
  <c r="I546" i="31"/>
  <c r="J546" i="31"/>
  <c r="K546" i="31"/>
  <c r="L546" i="31"/>
  <c r="M546" i="31"/>
  <c r="N546" i="31"/>
  <c r="O546" i="31"/>
  <c r="P546" i="31"/>
  <c r="Q546" i="31"/>
  <c r="R546" i="31"/>
  <c r="S546" i="31"/>
  <c r="D547" i="31"/>
  <c r="E547" i="31"/>
  <c r="F547" i="31"/>
  <c r="G547" i="31"/>
  <c r="H547" i="31"/>
  <c r="I547" i="31"/>
  <c r="J547" i="31"/>
  <c r="K547" i="31"/>
  <c r="L547" i="31"/>
  <c r="M547" i="31"/>
  <c r="N547" i="31"/>
  <c r="O547" i="31"/>
  <c r="P547" i="31"/>
  <c r="Q547" i="31"/>
  <c r="R547" i="31"/>
  <c r="S547" i="31"/>
  <c r="D548" i="31"/>
  <c r="E548" i="31"/>
  <c r="F548" i="31"/>
  <c r="G548" i="31"/>
  <c r="H548" i="31"/>
  <c r="I548" i="31"/>
  <c r="J548" i="31"/>
  <c r="K548" i="31"/>
  <c r="L548" i="31"/>
  <c r="M548" i="31"/>
  <c r="N548" i="31"/>
  <c r="O548" i="31"/>
  <c r="P548" i="31"/>
  <c r="Q548" i="31"/>
  <c r="R548" i="31"/>
  <c r="S548" i="31"/>
  <c r="D549" i="31"/>
  <c r="E549" i="31"/>
  <c r="F549" i="31"/>
  <c r="G549" i="31"/>
  <c r="H549" i="31"/>
  <c r="I549" i="31"/>
  <c r="J549" i="31"/>
  <c r="K549" i="31"/>
  <c r="L549" i="31"/>
  <c r="M549" i="31"/>
  <c r="N549" i="31"/>
  <c r="O549" i="31"/>
  <c r="P549" i="31"/>
  <c r="Q549" i="31"/>
  <c r="R549" i="31"/>
  <c r="S549" i="31"/>
  <c r="D550" i="31"/>
  <c r="E550" i="31"/>
  <c r="F550" i="31"/>
  <c r="G550" i="31"/>
  <c r="H550" i="31"/>
  <c r="I550" i="31"/>
  <c r="J550" i="31"/>
  <c r="K550" i="31"/>
  <c r="L550" i="31"/>
  <c r="M550" i="31"/>
  <c r="N550" i="31"/>
  <c r="O550" i="31"/>
  <c r="P550" i="31"/>
  <c r="Q550" i="31"/>
  <c r="R550" i="31"/>
  <c r="S550" i="31"/>
  <c r="D551" i="31"/>
  <c r="E551" i="31"/>
  <c r="F551" i="31"/>
  <c r="G551" i="31"/>
  <c r="H551" i="31"/>
  <c r="I551" i="31"/>
  <c r="J551" i="31"/>
  <c r="K551" i="31"/>
  <c r="L551" i="31"/>
  <c r="M551" i="31"/>
  <c r="N551" i="31"/>
  <c r="O551" i="31"/>
  <c r="P551" i="31"/>
  <c r="Q551" i="31"/>
  <c r="R551" i="31"/>
  <c r="S551" i="31"/>
  <c r="D552" i="31"/>
  <c r="E552" i="31"/>
  <c r="F552" i="31"/>
  <c r="G552" i="31"/>
  <c r="H552" i="31"/>
  <c r="I552" i="31"/>
  <c r="J552" i="31"/>
  <c r="K552" i="31"/>
  <c r="L552" i="31"/>
  <c r="M552" i="31"/>
  <c r="N552" i="31"/>
  <c r="O552" i="31"/>
  <c r="P552" i="31"/>
  <c r="Q552" i="31"/>
  <c r="R552" i="31"/>
  <c r="S552" i="31"/>
  <c r="D553" i="31"/>
  <c r="E553" i="31"/>
  <c r="F553" i="31"/>
  <c r="G553" i="31"/>
  <c r="H553" i="31"/>
  <c r="I553" i="31"/>
  <c r="J553" i="31"/>
  <c r="K553" i="31"/>
  <c r="L553" i="31"/>
  <c r="M553" i="31"/>
  <c r="N553" i="31"/>
  <c r="O553" i="31"/>
  <c r="P553" i="31"/>
  <c r="Q553" i="31"/>
  <c r="R553" i="31"/>
  <c r="S553" i="31"/>
  <c r="D554" i="31"/>
  <c r="E554" i="31"/>
  <c r="F554" i="31"/>
  <c r="G554" i="31"/>
  <c r="H554" i="31"/>
  <c r="I554" i="31"/>
  <c r="J554" i="31"/>
  <c r="K554" i="31"/>
  <c r="L554" i="31"/>
  <c r="M554" i="31"/>
  <c r="N554" i="31"/>
  <c r="O554" i="31"/>
  <c r="P554" i="31"/>
  <c r="Q554" i="31"/>
  <c r="R554" i="31"/>
  <c r="S554" i="31"/>
  <c r="D555" i="31"/>
  <c r="E555" i="31"/>
  <c r="F555" i="31"/>
  <c r="G555" i="31"/>
  <c r="H555" i="31"/>
  <c r="I555" i="31"/>
  <c r="J555" i="31"/>
  <c r="K555" i="31"/>
  <c r="L555" i="31"/>
  <c r="M555" i="31"/>
  <c r="N555" i="31"/>
  <c r="O555" i="31"/>
  <c r="P555" i="31"/>
  <c r="Q555" i="31"/>
  <c r="R555" i="31"/>
  <c r="S555" i="31"/>
  <c r="D556" i="31"/>
  <c r="E556" i="31"/>
  <c r="F556" i="31"/>
  <c r="G556" i="31"/>
  <c r="H556" i="31"/>
  <c r="I556" i="31"/>
  <c r="J556" i="31"/>
  <c r="K556" i="31"/>
  <c r="L556" i="31"/>
  <c r="M556" i="31"/>
  <c r="N556" i="31"/>
  <c r="O556" i="31"/>
  <c r="P556" i="31"/>
  <c r="Q556" i="31"/>
  <c r="R556" i="31"/>
  <c r="S556" i="31"/>
  <c r="D557" i="31"/>
  <c r="E557" i="31"/>
  <c r="F557" i="31"/>
  <c r="G557" i="31"/>
  <c r="H557" i="31"/>
  <c r="I557" i="31"/>
  <c r="J557" i="31"/>
  <c r="K557" i="31"/>
  <c r="L557" i="31"/>
  <c r="M557" i="31"/>
  <c r="N557" i="31"/>
  <c r="O557" i="31"/>
  <c r="P557" i="31"/>
  <c r="Q557" i="31"/>
  <c r="R557" i="31"/>
  <c r="S557" i="31"/>
  <c r="D558" i="31"/>
  <c r="E558" i="31"/>
  <c r="F558" i="31"/>
  <c r="G558" i="31"/>
  <c r="H558" i="31"/>
  <c r="I558" i="31"/>
  <c r="J558" i="31"/>
  <c r="K558" i="31"/>
  <c r="L558" i="31"/>
  <c r="M558" i="31"/>
  <c r="N558" i="31"/>
  <c r="O558" i="31"/>
  <c r="P558" i="31"/>
  <c r="Q558" i="31"/>
  <c r="R558" i="31"/>
  <c r="S558" i="31"/>
  <c r="D559" i="31"/>
  <c r="E559" i="31"/>
  <c r="F559" i="31"/>
  <c r="G559" i="31"/>
  <c r="H559" i="31"/>
  <c r="I559" i="31"/>
  <c r="J559" i="31"/>
  <c r="K559" i="31"/>
  <c r="L559" i="31"/>
  <c r="M559" i="31"/>
  <c r="N559" i="31"/>
  <c r="O559" i="31"/>
  <c r="P559" i="31"/>
  <c r="Q559" i="31"/>
  <c r="R559" i="31"/>
  <c r="S559" i="31"/>
  <c r="D560" i="31"/>
  <c r="E560" i="31"/>
  <c r="F560" i="31"/>
  <c r="G560" i="31"/>
  <c r="H560" i="31"/>
  <c r="I560" i="31"/>
  <c r="J560" i="31"/>
  <c r="K560" i="31"/>
  <c r="L560" i="31"/>
  <c r="M560" i="31"/>
  <c r="N560" i="31"/>
  <c r="O560" i="31"/>
  <c r="P560" i="31"/>
  <c r="Q560" i="31"/>
  <c r="R560" i="31"/>
  <c r="S560" i="31"/>
  <c r="D561" i="31"/>
  <c r="E561" i="31"/>
  <c r="F561" i="31"/>
  <c r="G561" i="31"/>
  <c r="H561" i="31"/>
  <c r="I561" i="31"/>
  <c r="J561" i="31"/>
  <c r="K561" i="31"/>
  <c r="L561" i="31"/>
  <c r="M561" i="31"/>
  <c r="N561" i="31"/>
  <c r="O561" i="31"/>
  <c r="P561" i="31"/>
  <c r="Q561" i="31"/>
  <c r="R561" i="31"/>
  <c r="S561" i="31"/>
  <c r="D562" i="31"/>
  <c r="E562" i="31"/>
  <c r="F562" i="31"/>
  <c r="G562" i="31"/>
  <c r="H562" i="31"/>
  <c r="I562" i="31"/>
  <c r="J562" i="31"/>
  <c r="K562" i="31"/>
  <c r="L562" i="31"/>
  <c r="M562" i="31"/>
  <c r="N562" i="31"/>
  <c r="O562" i="31"/>
  <c r="P562" i="31"/>
  <c r="Q562" i="31"/>
  <c r="R562" i="31"/>
  <c r="S562" i="31"/>
  <c r="D563" i="31"/>
  <c r="E563" i="31"/>
  <c r="F563" i="31"/>
  <c r="G563" i="31"/>
  <c r="H563" i="31"/>
  <c r="I563" i="31"/>
  <c r="J563" i="31"/>
  <c r="K563" i="31"/>
  <c r="L563" i="31"/>
  <c r="M563" i="31"/>
  <c r="N563" i="31"/>
  <c r="O563" i="31"/>
  <c r="P563" i="31"/>
  <c r="Q563" i="31"/>
  <c r="R563" i="31"/>
  <c r="S563" i="31"/>
  <c r="D564" i="31"/>
  <c r="E564" i="31"/>
  <c r="F564" i="31"/>
  <c r="G564" i="31"/>
  <c r="H564" i="31"/>
  <c r="I564" i="31"/>
  <c r="J564" i="31"/>
  <c r="K564" i="31"/>
  <c r="L564" i="31"/>
  <c r="M564" i="31"/>
  <c r="N564" i="31"/>
  <c r="O564" i="31"/>
  <c r="P564" i="31"/>
  <c r="Q564" i="31"/>
  <c r="R564" i="31"/>
  <c r="S564" i="31"/>
  <c r="D565" i="31"/>
  <c r="E565" i="31"/>
  <c r="F565" i="31"/>
  <c r="G565" i="31"/>
  <c r="H565" i="31"/>
  <c r="I565" i="31"/>
  <c r="J565" i="31"/>
  <c r="K565" i="31"/>
  <c r="L565" i="31"/>
  <c r="M565" i="31"/>
  <c r="N565" i="31"/>
  <c r="O565" i="31"/>
  <c r="P565" i="31"/>
  <c r="Q565" i="31"/>
  <c r="R565" i="31"/>
  <c r="S565" i="31"/>
  <c r="D566" i="31"/>
  <c r="E566" i="31"/>
  <c r="F566" i="31"/>
  <c r="G566" i="31"/>
  <c r="H566" i="31"/>
  <c r="I566" i="31"/>
  <c r="J566" i="31"/>
  <c r="K566" i="31"/>
  <c r="L566" i="31"/>
  <c r="M566" i="31"/>
  <c r="N566" i="31"/>
  <c r="O566" i="31"/>
  <c r="P566" i="31"/>
  <c r="Q566" i="31"/>
  <c r="R566" i="31"/>
  <c r="S566" i="31"/>
  <c r="D567" i="31"/>
  <c r="E567" i="31"/>
  <c r="F567" i="31"/>
  <c r="G567" i="31"/>
  <c r="H567" i="31"/>
  <c r="I567" i="31"/>
  <c r="J567" i="31"/>
  <c r="K567" i="31"/>
  <c r="L567" i="31"/>
  <c r="M567" i="31"/>
  <c r="N567" i="31"/>
  <c r="O567" i="31"/>
  <c r="P567" i="31"/>
  <c r="Q567" i="31"/>
  <c r="R567" i="31"/>
  <c r="S567" i="31"/>
  <c r="D568" i="31"/>
  <c r="E568" i="31"/>
  <c r="F568" i="31"/>
  <c r="G568" i="31"/>
  <c r="H568" i="31"/>
  <c r="I568" i="31"/>
  <c r="J568" i="31"/>
  <c r="K568" i="31"/>
  <c r="L568" i="31"/>
  <c r="M568" i="31"/>
  <c r="N568" i="31"/>
  <c r="O568" i="31"/>
  <c r="P568" i="31"/>
  <c r="Q568" i="31"/>
  <c r="R568" i="31"/>
  <c r="S568" i="31"/>
  <c r="D569" i="31"/>
  <c r="E569" i="31"/>
  <c r="F569" i="31"/>
  <c r="G569" i="31"/>
  <c r="H569" i="31"/>
  <c r="I569" i="31"/>
  <c r="J569" i="31"/>
  <c r="K569" i="31"/>
  <c r="L569" i="31"/>
  <c r="M569" i="31"/>
  <c r="N569" i="31"/>
  <c r="O569" i="31"/>
  <c r="P569" i="31"/>
  <c r="Q569" i="31"/>
  <c r="R569" i="31"/>
  <c r="S569" i="31"/>
  <c r="D570" i="31"/>
  <c r="E570" i="31"/>
  <c r="F570" i="31"/>
  <c r="G570" i="31"/>
  <c r="H570" i="31"/>
  <c r="I570" i="31"/>
  <c r="J570" i="31"/>
  <c r="K570" i="31"/>
  <c r="L570" i="31"/>
  <c r="M570" i="31"/>
  <c r="N570" i="31"/>
  <c r="O570" i="31"/>
  <c r="P570" i="31"/>
  <c r="Q570" i="31"/>
  <c r="R570" i="31"/>
  <c r="S570" i="31"/>
  <c r="D571" i="31"/>
  <c r="E571" i="31"/>
  <c r="F571" i="31"/>
  <c r="G571" i="31"/>
  <c r="H571" i="31"/>
  <c r="I571" i="31"/>
  <c r="J571" i="31"/>
  <c r="K571" i="31"/>
  <c r="L571" i="31"/>
  <c r="M571" i="31"/>
  <c r="N571" i="31"/>
  <c r="O571" i="31"/>
  <c r="P571" i="31"/>
  <c r="Q571" i="31"/>
  <c r="R571" i="31"/>
  <c r="S571" i="31"/>
  <c r="D572" i="31"/>
  <c r="E572" i="31"/>
  <c r="F572" i="31"/>
  <c r="G572" i="31"/>
  <c r="H572" i="31"/>
  <c r="I572" i="31"/>
  <c r="J572" i="31"/>
  <c r="K572" i="31"/>
  <c r="L572" i="31"/>
  <c r="M572" i="31"/>
  <c r="N572" i="31"/>
  <c r="O572" i="31"/>
  <c r="P572" i="31"/>
  <c r="Q572" i="31"/>
  <c r="R572" i="31"/>
  <c r="S572" i="31"/>
  <c r="D573" i="31"/>
  <c r="E573" i="31"/>
  <c r="F573" i="31"/>
  <c r="G573" i="31"/>
  <c r="H573" i="31"/>
  <c r="I573" i="31"/>
  <c r="J573" i="31"/>
  <c r="K573" i="31"/>
  <c r="L573" i="31"/>
  <c r="M573" i="31"/>
  <c r="N573" i="31"/>
  <c r="O573" i="31"/>
  <c r="P573" i="31"/>
  <c r="Q573" i="31"/>
  <c r="R573" i="31"/>
  <c r="S573" i="31"/>
  <c r="D574" i="31"/>
  <c r="E574" i="31"/>
  <c r="F574" i="31"/>
  <c r="G574" i="31"/>
  <c r="H574" i="31"/>
  <c r="I574" i="31"/>
  <c r="J574" i="31"/>
  <c r="K574" i="31"/>
  <c r="L574" i="31"/>
  <c r="M574" i="31"/>
  <c r="N574" i="31"/>
  <c r="O574" i="31"/>
  <c r="P574" i="31"/>
  <c r="Q574" i="31"/>
  <c r="R574" i="31"/>
  <c r="S574" i="31"/>
  <c r="D575" i="31"/>
  <c r="E575" i="31"/>
  <c r="F575" i="31"/>
  <c r="G575" i="31"/>
  <c r="H575" i="31"/>
  <c r="I575" i="31"/>
  <c r="J575" i="31"/>
  <c r="K575" i="31"/>
  <c r="L575" i="31"/>
  <c r="M575" i="31"/>
  <c r="N575" i="31"/>
  <c r="O575" i="31"/>
  <c r="P575" i="31"/>
  <c r="Q575" i="31"/>
  <c r="R575" i="31"/>
  <c r="S575" i="31"/>
  <c r="D576" i="31"/>
  <c r="E576" i="31"/>
  <c r="F576" i="31"/>
  <c r="G576" i="31"/>
  <c r="H576" i="31"/>
  <c r="I576" i="31"/>
  <c r="J576" i="31"/>
  <c r="K576" i="31"/>
  <c r="L576" i="31"/>
  <c r="M576" i="31"/>
  <c r="N576" i="31"/>
  <c r="O576" i="31"/>
  <c r="P576" i="31"/>
  <c r="Q576" i="31"/>
  <c r="R576" i="31"/>
  <c r="S576" i="31"/>
  <c r="D577" i="31"/>
  <c r="E577" i="31"/>
  <c r="F577" i="31"/>
  <c r="G577" i="31"/>
  <c r="H577" i="31"/>
  <c r="I577" i="31"/>
  <c r="J577" i="31"/>
  <c r="K577" i="31"/>
  <c r="L577" i="31"/>
  <c r="M577" i="31"/>
  <c r="N577" i="31"/>
  <c r="O577" i="31"/>
  <c r="P577" i="31"/>
  <c r="Q577" i="31"/>
  <c r="R577" i="31"/>
  <c r="S577" i="31"/>
  <c r="D578" i="31"/>
  <c r="E578" i="31"/>
  <c r="F578" i="31"/>
  <c r="G578" i="31"/>
  <c r="H578" i="31"/>
  <c r="I578" i="31"/>
  <c r="J578" i="31"/>
  <c r="K578" i="31"/>
  <c r="L578" i="31"/>
  <c r="M578" i="31"/>
  <c r="N578" i="31"/>
  <c r="O578" i="31"/>
  <c r="P578" i="31"/>
  <c r="Q578" i="31"/>
  <c r="R578" i="31"/>
  <c r="S578" i="31"/>
  <c r="D579" i="31"/>
  <c r="E579" i="31"/>
  <c r="F579" i="31"/>
  <c r="G579" i="31"/>
  <c r="H579" i="31"/>
  <c r="I579" i="31"/>
  <c r="J579" i="31"/>
  <c r="K579" i="31"/>
  <c r="L579" i="31"/>
  <c r="M579" i="31"/>
  <c r="N579" i="31"/>
  <c r="O579" i="31"/>
  <c r="P579" i="31"/>
  <c r="Q579" i="31"/>
  <c r="R579" i="31"/>
  <c r="S579" i="31"/>
  <c r="D580" i="31"/>
  <c r="E580" i="31"/>
  <c r="F580" i="31"/>
  <c r="G580" i="31"/>
  <c r="H580" i="31"/>
  <c r="I580" i="31"/>
  <c r="J580" i="31"/>
  <c r="K580" i="31"/>
  <c r="L580" i="31"/>
  <c r="M580" i="31"/>
  <c r="N580" i="31"/>
  <c r="O580" i="31"/>
  <c r="P580" i="31"/>
  <c r="Q580" i="31"/>
  <c r="R580" i="31"/>
  <c r="S580" i="31"/>
  <c r="D581" i="31"/>
  <c r="E581" i="31"/>
  <c r="F581" i="31"/>
  <c r="G581" i="31"/>
  <c r="H581" i="31"/>
  <c r="I581" i="31"/>
  <c r="J581" i="31"/>
  <c r="K581" i="31"/>
  <c r="L581" i="31"/>
  <c r="M581" i="31"/>
  <c r="N581" i="31"/>
  <c r="O581" i="31"/>
  <c r="P581" i="31"/>
  <c r="Q581" i="31"/>
  <c r="R581" i="31"/>
  <c r="S581" i="31"/>
  <c r="D582" i="31"/>
  <c r="E582" i="31"/>
  <c r="F582" i="31"/>
  <c r="G582" i="31"/>
  <c r="H582" i="31"/>
  <c r="I582" i="31"/>
  <c r="J582" i="31"/>
  <c r="K582" i="31"/>
  <c r="L582" i="31"/>
  <c r="M582" i="31"/>
  <c r="N582" i="31"/>
  <c r="O582" i="31"/>
  <c r="P582" i="31"/>
  <c r="Q582" i="31"/>
  <c r="R582" i="31"/>
  <c r="S582" i="31"/>
  <c r="D583" i="31"/>
  <c r="E583" i="31"/>
  <c r="F583" i="31"/>
  <c r="G583" i="31"/>
  <c r="H583" i="31"/>
  <c r="I583" i="31"/>
  <c r="J583" i="31"/>
  <c r="K583" i="31"/>
  <c r="L583" i="31"/>
  <c r="M583" i="31"/>
  <c r="N583" i="31"/>
  <c r="O583" i="31"/>
  <c r="P583" i="31"/>
  <c r="Q583" i="31"/>
  <c r="R583" i="31"/>
  <c r="S583" i="31"/>
  <c r="D584" i="31"/>
  <c r="E584" i="31"/>
  <c r="F584" i="31"/>
  <c r="G584" i="31"/>
  <c r="H584" i="31"/>
  <c r="I584" i="31"/>
  <c r="J584" i="31"/>
  <c r="K584" i="31"/>
  <c r="L584" i="31"/>
  <c r="M584" i="31"/>
  <c r="N584" i="31"/>
  <c r="O584" i="31"/>
  <c r="P584" i="31"/>
  <c r="Q584" i="31"/>
  <c r="R584" i="31"/>
  <c r="S584" i="31"/>
  <c r="D585" i="31"/>
  <c r="E585" i="31"/>
  <c r="F585" i="31"/>
  <c r="G585" i="31"/>
  <c r="H585" i="31"/>
  <c r="I585" i="31"/>
  <c r="J585" i="31"/>
  <c r="K585" i="31"/>
  <c r="L585" i="31"/>
  <c r="M585" i="31"/>
  <c r="N585" i="31"/>
  <c r="O585" i="31"/>
  <c r="P585" i="31"/>
  <c r="Q585" i="31"/>
  <c r="R585" i="31"/>
  <c r="S585" i="31"/>
  <c r="D586" i="31"/>
  <c r="E586" i="31"/>
  <c r="F586" i="31"/>
  <c r="G586" i="31"/>
  <c r="H586" i="31"/>
  <c r="I586" i="31"/>
  <c r="J586" i="31"/>
  <c r="K586" i="31"/>
  <c r="L586" i="31"/>
  <c r="M586" i="31"/>
  <c r="N586" i="31"/>
  <c r="O586" i="31"/>
  <c r="P586" i="31"/>
  <c r="Q586" i="31"/>
  <c r="R586" i="31"/>
  <c r="S586" i="31"/>
  <c r="D587" i="31"/>
  <c r="E587" i="31"/>
  <c r="F587" i="31"/>
  <c r="G587" i="31"/>
  <c r="H587" i="31"/>
  <c r="I587" i="31"/>
  <c r="J587" i="31"/>
  <c r="K587" i="31"/>
  <c r="L587" i="31"/>
  <c r="M587" i="31"/>
  <c r="N587" i="31"/>
  <c r="O587" i="31"/>
  <c r="P587" i="31"/>
  <c r="Q587" i="31"/>
  <c r="R587" i="31"/>
  <c r="S587" i="31"/>
  <c r="D588" i="31"/>
  <c r="E588" i="31"/>
  <c r="F588" i="31"/>
  <c r="G588" i="31"/>
  <c r="H588" i="31"/>
  <c r="I588" i="31"/>
  <c r="J588" i="31"/>
  <c r="K588" i="31"/>
  <c r="L588" i="31"/>
  <c r="M588" i="31"/>
  <c r="N588" i="31"/>
  <c r="O588" i="31"/>
  <c r="P588" i="31"/>
  <c r="Q588" i="31"/>
  <c r="R588" i="31"/>
  <c r="S588" i="31"/>
  <c r="D589" i="31"/>
  <c r="E589" i="31"/>
  <c r="F589" i="31"/>
  <c r="G589" i="31"/>
  <c r="H589" i="31"/>
  <c r="I589" i="31"/>
  <c r="J589" i="31"/>
  <c r="K589" i="31"/>
  <c r="L589" i="31"/>
  <c r="M589" i="31"/>
  <c r="N589" i="31"/>
  <c r="O589" i="31"/>
  <c r="P589" i="31"/>
  <c r="Q589" i="31"/>
  <c r="R589" i="31"/>
  <c r="S589" i="31"/>
  <c r="D590" i="31"/>
  <c r="E590" i="31"/>
  <c r="F590" i="31"/>
  <c r="G590" i="31"/>
  <c r="H590" i="31"/>
  <c r="I590" i="31"/>
  <c r="J590" i="31"/>
  <c r="K590" i="31"/>
  <c r="L590" i="31"/>
  <c r="M590" i="31"/>
  <c r="N590" i="31"/>
  <c r="O590" i="31"/>
  <c r="P590" i="31"/>
  <c r="Q590" i="31"/>
  <c r="R590" i="31"/>
  <c r="S590" i="31"/>
  <c r="D591" i="31"/>
  <c r="E591" i="31"/>
  <c r="F591" i="31"/>
  <c r="G591" i="31"/>
  <c r="H591" i="31"/>
  <c r="I591" i="31"/>
  <c r="J591" i="31"/>
  <c r="K591" i="31"/>
  <c r="L591" i="31"/>
  <c r="M591" i="31"/>
  <c r="N591" i="31"/>
  <c r="O591" i="31"/>
  <c r="P591" i="31"/>
  <c r="Q591" i="31"/>
  <c r="R591" i="31"/>
  <c r="S591" i="31"/>
  <c r="D592" i="31"/>
  <c r="E592" i="31"/>
  <c r="F592" i="31"/>
  <c r="G592" i="31"/>
  <c r="H592" i="31"/>
  <c r="I592" i="31"/>
  <c r="J592" i="31"/>
  <c r="K592" i="31"/>
  <c r="L592" i="31"/>
  <c r="M592" i="31"/>
  <c r="N592" i="31"/>
  <c r="O592" i="31"/>
  <c r="P592" i="31"/>
  <c r="Q592" i="31"/>
  <c r="R592" i="31"/>
  <c r="S592" i="31"/>
  <c r="D593" i="31"/>
  <c r="E593" i="31"/>
  <c r="F593" i="31"/>
  <c r="G593" i="31"/>
  <c r="H593" i="31"/>
  <c r="I593" i="31"/>
  <c r="J593" i="31"/>
  <c r="K593" i="31"/>
  <c r="L593" i="31"/>
  <c r="M593" i="31"/>
  <c r="N593" i="31"/>
  <c r="O593" i="31"/>
  <c r="P593" i="31"/>
  <c r="Q593" i="31"/>
  <c r="R593" i="31"/>
  <c r="S593" i="31"/>
  <c r="D594" i="31"/>
  <c r="E594" i="31"/>
  <c r="F594" i="31"/>
  <c r="G594" i="31"/>
  <c r="H594" i="31"/>
  <c r="I594" i="31"/>
  <c r="J594" i="31"/>
  <c r="K594" i="31"/>
  <c r="L594" i="31"/>
  <c r="M594" i="31"/>
  <c r="N594" i="31"/>
  <c r="O594" i="31"/>
  <c r="P594" i="31"/>
  <c r="Q594" i="31"/>
  <c r="R594" i="31"/>
  <c r="S594" i="31"/>
  <c r="D595" i="31"/>
  <c r="E595" i="31"/>
  <c r="F595" i="31"/>
  <c r="G595" i="31"/>
  <c r="H595" i="31"/>
  <c r="I595" i="31"/>
  <c r="J595" i="31"/>
  <c r="K595" i="31"/>
  <c r="L595" i="31"/>
  <c r="M595" i="31"/>
  <c r="N595" i="31"/>
  <c r="O595" i="31"/>
  <c r="P595" i="31"/>
  <c r="Q595" i="31"/>
  <c r="R595" i="31"/>
  <c r="S595" i="31"/>
  <c r="D596" i="31"/>
  <c r="E596" i="31"/>
  <c r="F596" i="31"/>
  <c r="G596" i="31"/>
  <c r="H596" i="31"/>
  <c r="I596" i="31"/>
  <c r="J596" i="31"/>
  <c r="K596" i="31"/>
  <c r="L596" i="31"/>
  <c r="M596" i="31"/>
  <c r="N596" i="31"/>
  <c r="O596" i="31"/>
  <c r="P596" i="31"/>
  <c r="Q596" i="31"/>
  <c r="R596" i="31"/>
  <c r="S596" i="31"/>
  <c r="D597" i="31"/>
  <c r="E597" i="31"/>
  <c r="F597" i="31"/>
  <c r="G597" i="31"/>
  <c r="H597" i="31"/>
  <c r="I597" i="31"/>
  <c r="J597" i="31"/>
  <c r="K597" i="31"/>
  <c r="L597" i="31"/>
  <c r="M597" i="31"/>
  <c r="N597" i="31"/>
  <c r="O597" i="31"/>
  <c r="P597" i="31"/>
  <c r="Q597" i="31"/>
  <c r="R597" i="31"/>
  <c r="S597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4" i="31"/>
  <c r="D4" i="30"/>
  <c r="E4" i="30"/>
  <c r="H4" i="30"/>
  <c r="I4" i="30"/>
  <c r="J4" i="30"/>
  <c r="K4" i="30"/>
  <c r="L4" i="30"/>
  <c r="M4" i="30"/>
  <c r="N4" i="30"/>
  <c r="O4" i="30"/>
  <c r="P4" i="30"/>
  <c r="Q4" i="30"/>
  <c r="R4" i="30"/>
  <c r="S4" i="30"/>
  <c r="D5" i="30"/>
  <c r="E5" i="30"/>
  <c r="F5" i="30"/>
  <c r="G5" i="30"/>
  <c r="H5" i="30"/>
  <c r="I5" i="30"/>
  <c r="J5" i="30"/>
  <c r="K5" i="30"/>
  <c r="L5" i="30"/>
  <c r="M5" i="30"/>
  <c r="N5" i="30"/>
  <c r="O5" i="30"/>
  <c r="P5" i="30"/>
  <c r="Q5" i="30"/>
  <c r="R5" i="30"/>
  <c r="S5" i="30"/>
  <c r="D6" i="30"/>
  <c r="E6" i="30"/>
  <c r="F6" i="30"/>
  <c r="G6" i="30"/>
  <c r="H6" i="30"/>
  <c r="I6" i="30"/>
  <c r="J6" i="30"/>
  <c r="K6" i="30"/>
  <c r="L6" i="30"/>
  <c r="M6" i="30"/>
  <c r="N6" i="30"/>
  <c r="O6" i="30"/>
  <c r="P6" i="30"/>
  <c r="Q6" i="30"/>
  <c r="R6" i="30"/>
  <c r="S6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D69" i="30"/>
  <c r="E69" i="30"/>
  <c r="F69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D70" i="30"/>
  <c r="E70" i="30"/>
  <c r="F70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D71" i="30"/>
  <c r="E71" i="30"/>
  <c r="F71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D72" i="30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D73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D74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D75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D86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D87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D88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D89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D90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D91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D92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D93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D94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D95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D96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D97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D98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D99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D100" i="30"/>
  <c r="E100" i="30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D101" i="30"/>
  <c r="E101" i="30"/>
  <c r="F101" i="30"/>
  <c r="G101" i="30"/>
  <c r="H101" i="30"/>
  <c r="I101" i="30"/>
  <c r="J101" i="30"/>
  <c r="K101" i="30"/>
  <c r="L101" i="30"/>
  <c r="M101" i="30"/>
  <c r="N101" i="30"/>
  <c r="O101" i="30"/>
  <c r="P101" i="30"/>
  <c r="Q101" i="30"/>
  <c r="R101" i="30"/>
  <c r="S101" i="30"/>
  <c r="D102" i="30"/>
  <c r="E102" i="30"/>
  <c r="F102" i="30"/>
  <c r="G102" i="30"/>
  <c r="H102" i="30"/>
  <c r="I102" i="30"/>
  <c r="J102" i="30"/>
  <c r="K102" i="30"/>
  <c r="L102" i="30"/>
  <c r="M102" i="30"/>
  <c r="N102" i="30"/>
  <c r="O102" i="30"/>
  <c r="P102" i="30"/>
  <c r="Q102" i="30"/>
  <c r="R102" i="30"/>
  <c r="S102" i="30"/>
  <c r="D103" i="30"/>
  <c r="E103" i="30"/>
  <c r="F103" i="30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D104" i="30"/>
  <c r="E104" i="30"/>
  <c r="F104" i="30"/>
  <c r="G104" i="30"/>
  <c r="H104" i="30"/>
  <c r="I104" i="30"/>
  <c r="J104" i="30"/>
  <c r="K104" i="30"/>
  <c r="L104" i="30"/>
  <c r="M104" i="30"/>
  <c r="N104" i="30"/>
  <c r="O104" i="30"/>
  <c r="P104" i="30"/>
  <c r="Q104" i="30"/>
  <c r="R104" i="30"/>
  <c r="S104" i="30"/>
  <c r="D105" i="30"/>
  <c r="E105" i="30"/>
  <c r="F105" i="30"/>
  <c r="G105" i="30"/>
  <c r="H105" i="30"/>
  <c r="I105" i="30"/>
  <c r="J105" i="30"/>
  <c r="K105" i="30"/>
  <c r="L105" i="30"/>
  <c r="M105" i="30"/>
  <c r="N105" i="30"/>
  <c r="O105" i="30"/>
  <c r="P105" i="30"/>
  <c r="Q105" i="30"/>
  <c r="R105" i="30"/>
  <c r="S105" i="30"/>
  <c r="D106" i="30"/>
  <c r="E106" i="30"/>
  <c r="F106" i="30"/>
  <c r="G106" i="30"/>
  <c r="H106" i="30"/>
  <c r="I106" i="30"/>
  <c r="J106" i="30"/>
  <c r="K106" i="30"/>
  <c r="L106" i="30"/>
  <c r="M106" i="30"/>
  <c r="N106" i="30"/>
  <c r="O106" i="30"/>
  <c r="P106" i="30"/>
  <c r="Q106" i="30"/>
  <c r="R106" i="30"/>
  <c r="S106" i="30"/>
  <c r="D107" i="30"/>
  <c r="E107" i="30"/>
  <c r="F107" i="30"/>
  <c r="G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D108" i="30"/>
  <c r="E108" i="30"/>
  <c r="F108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D109" i="30"/>
  <c r="E109" i="30"/>
  <c r="F109" i="30"/>
  <c r="G109" i="30"/>
  <c r="H109" i="30"/>
  <c r="I109" i="30"/>
  <c r="J109" i="30"/>
  <c r="K109" i="30"/>
  <c r="L109" i="30"/>
  <c r="M109" i="30"/>
  <c r="N109" i="30"/>
  <c r="O109" i="30"/>
  <c r="P109" i="30"/>
  <c r="Q109" i="30"/>
  <c r="R109" i="30"/>
  <c r="S109" i="30"/>
  <c r="D110" i="30"/>
  <c r="E110" i="30"/>
  <c r="F110" i="30"/>
  <c r="G110" i="30"/>
  <c r="H110" i="30"/>
  <c r="I110" i="30"/>
  <c r="J110" i="30"/>
  <c r="K110" i="30"/>
  <c r="L110" i="30"/>
  <c r="M110" i="30"/>
  <c r="N110" i="30"/>
  <c r="O110" i="30"/>
  <c r="P110" i="30"/>
  <c r="Q110" i="30"/>
  <c r="R110" i="30"/>
  <c r="S110" i="30"/>
  <c r="D111" i="30"/>
  <c r="E111" i="30"/>
  <c r="F111" i="30"/>
  <c r="G111" i="30"/>
  <c r="H111" i="30"/>
  <c r="I111" i="30"/>
  <c r="J111" i="30"/>
  <c r="K111" i="30"/>
  <c r="L111" i="30"/>
  <c r="M111" i="30"/>
  <c r="N111" i="30"/>
  <c r="O111" i="30"/>
  <c r="P111" i="30"/>
  <c r="Q111" i="30"/>
  <c r="R111" i="30"/>
  <c r="S111" i="30"/>
  <c r="D112" i="30"/>
  <c r="E112" i="30"/>
  <c r="F112" i="30"/>
  <c r="G112" i="30"/>
  <c r="H112" i="30"/>
  <c r="I112" i="30"/>
  <c r="J112" i="30"/>
  <c r="K112" i="30"/>
  <c r="L112" i="30"/>
  <c r="M112" i="30"/>
  <c r="N112" i="30"/>
  <c r="O112" i="30"/>
  <c r="P112" i="30"/>
  <c r="Q112" i="30"/>
  <c r="R112" i="30"/>
  <c r="S112" i="30"/>
  <c r="D113" i="30"/>
  <c r="E113" i="30"/>
  <c r="F113" i="30"/>
  <c r="G113" i="30"/>
  <c r="H113" i="30"/>
  <c r="I113" i="30"/>
  <c r="J113" i="30"/>
  <c r="K113" i="30"/>
  <c r="L113" i="30"/>
  <c r="M113" i="30"/>
  <c r="N113" i="30"/>
  <c r="O113" i="30"/>
  <c r="P113" i="30"/>
  <c r="Q113" i="30"/>
  <c r="R113" i="30"/>
  <c r="S113" i="30"/>
  <c r="D114" i="30"/>
  <c r="E114" i="30"/>
  <c r="F114" i="30"/>
  <c r="G114" i="30"/>
  <c r="H114" i="30"/>
  <c r="I114" i="30"/>
  <c r="J114" i="30"/>
  <c r="K114" i="30"/>
  <c r="L114" i="30"/>
  <c r="M114" i="30"/>
  <c r="N114" i="30"/>
  <c r="O114" i="30"/>
  <c r="P114" i="30"/>
  <c r="Q114" i="30"/>
  <c r="R114" i="30"/>
  <c r="S114" i="30"/>
  <c r="D115" i="30"/>
  <c r="E115" i="30"/>
  <c r="F115" i="30"/>
  <c r="G115" i="30"/>
  <c r="H115" i="30"/>
  <c r="I115" i="30"/>
  <c r="J115" i="30"/>
  <c r="K115" i="30"/>
  <c r="L115" i="30"/>
  <c r="M115" i="30"/>
  <c r="N115" i="30"/>
  <c r="O115" i="30"/>
  <c r="P115" i="30"/>
  <c r="Q115" i="30"/>
  <c r="R115" i="30"/>
  <c r="S115" i="30"/>
  <c r="D116" i="30"/>
  <c r="E116" i="30"/>
  <c r="F116" i="30"/>
  <c r="G116" i="30"/>
  <c r="H116" i="30"/>
  <c r="I116" i="30"/>
  <c r="J116" i="30"/>
  <c r="K116" i="30"/>
  <c r="L116" i="30"/>
  <c r="M116" i="30"/>
  <c r="N116" i="30"/>
  <c r="O116" i="30"/>
  <c r="P116" i="30"/>
  <c r="Q116" i="30"/>
  <c r="R116" i="30"/>
  <c r="S116" i="30"/>
  <c r="D117" i="30"/>
  <c r="E117" i="30"/>
  <c r="F117" i="30"/>
  <c r="G117" i="30"/>
  <c r="H117" i="30"/>
  <c r="I117" i="30"/>
  <c r="J117" i="30"/>
  <c r="K117" i="30"/>
  <c r="L117" i="30"/>
  <c r="M117" i="30"/>
  <c r="N117" i="30"/>
  <c r="O117" i="30"/>
  <c r="P117" i="30"/>
  <c r="Q117" i="30"/>
  <c r="R117" i="30"/>
  <c r="S117" i="30"/>
  <c r="D118" i="30"/>
  <c r="E118" i="30"/>
  <c r="F118" i="30"/>
  <c r="G118" i="30"/>
  <c r="H118" i="30"/>
  <c r="I118" i="30"/>
  <c r="J118" i="30"/>
  <c r="K118" i="30"/>
  <c r="L118" i="30"/>
  <c r="M118" i="30"/>
  <c r="N118" i="30"/>
  <c r="O118" i="30"/>
  <c r="P118" i="30"/>
  <c r="Q118" i="30"/>
  <c r="R118" i="30"/>
  <c r="S118" i="30"/>
  <c r="D119" i="30"/>
  <c r="E119" i="30"/>
  <c r="F119" i="30"/>
  <c r="G119" i="30"/>
  <c r="H119" i="30"/>
  <c r="I119" i="30"/>
  <c r="J119" i="30"/>
  <c r="K119" i="30"/>
  <c r="L119" i="30"/>
  <c r="M119" i="30"/>
  <c r="N119" i="30"/>
  <c r="O119" i="30"/>
  <c r="P119" i="30"/>
  <c r="Q119" i="30"/>
  <c r="R119" i="30"/>
  <c r="S119" i="30"/>
  <c r="D120" i="30"/>
  <c r="E120" i="30"/>
  <c r="F120" i="30"/>
  <c r="G120" i="30"/>
  <c r="H120" i="30"/>
  <c r="I120" i="30"/>
  <c r="J120" i="30"/>
  <c r="K120" i="30"/>
  <c r="L120" i="30"/>
  <c r="M120" i="30"/>
  <c r="N120" i="30"/>
  <c r="O120" i="30"/>
  <c r="P120" i="30"/>
  <c r="Q120" i="30"/>
  <c r="R120" i="30"/>
  <c r="S120" i="30"/>
  <c r="D121" i="30"/>
  <c r="E121" i="30"/>
  <c r="F121" i="30"/>
  <c r="G121" i="30"/>
  <c r="H121" i="30"/>
  <c r="I121" i="30"/>
  <c r="J121" i="30"/>
  <c r="K121" i="30"/>
  <c r="L121" i="30"/>
  <c r="M121" i="30"/>
  <c r="N121" i="30"/>
  <c r="O121" i="30"/>
  <c r="P121" i="30"/>
  <c r="Q121" i="30"/>
  <c r="R121" i="30"/>
  <c r="S121" i="30"/>
  <c r="D122" i="30"/>
  <c r="E122" i="30"/>
  <c r="F122" i="30"/>
  <c r="G122" i="30"/>
  <c r="H122" i="30"/>
  <c r="I122" i="30"/>
  <c r="J122" i="30"/>
  <c r="K122" i="30"/>
  <c r="L122" i="30"/>
  <c r="M122" i="30"/>
  <c r="N122" i="30"/>
  <c r="O122" i="30"/>
  <c r="P122" i="30"/>
  <c r="Q122" i="30"/>
  <c r="R122" i="30"/>
  <c r="S122" i="30"/>
  <c r="D123" i="30"/>
  <c r="E123" i="30"/>
  <c r="F123" i="30"/>
  <c r="G123" i="30"/>
  <c r="H123" i="30"/>
  <c r="I123" i="30"/>
  <c r="J123" i="30"/>
  <c r="K123" i="30"/>
  <c r="L123" i="30"/>
  <c r="M123" i="30"/>
  <c r="N123" i="30"/>
  <c r="O123" i="30"/>
  <c r="P123" i="30"/>
  <c r="Q123" i="30"/>
  <c r="R123" i="30"/>
  <c r="S123" i="30"/>
  <c r="D124" i="30"/>
  <c r="E124" i="30"/>
  <c r="F124" i="30"/>
  <c r="G124" i="30"/>
  <c r="H124" i="30"/>
  <c r="I124" i="30"/>
  <c r="J124" i="30"/>
  <c r="K124" i="30"/>
  <c r="L124" i="30"/>
  <c r="M124" i="30"/>
  <c r="N124" i="30"/>
  <c r="O124" i="30"/>
  <c r="P124" i="30"/>
  <c r="Q124" i="30"/>
  <c r="R124" i="30"/>
  <c r="S124" i="30"/>
  <c r="D125" i="30"/>
  <c r="E125" i="30"/>
  <c r="F125" i="30"/>
  <c r="G125" i="30"/>
  <c r="H125" i="30"/>
  <c r="I125" i="30"/>
  <c r="J125" i="30"/>
  <c r="K125" i="30"/>
  <c r="L125" i="30"/>
  <c r="M125" i="30"/>
  <c r="N125" i="30"/>
  <c r="O125" i="30"/>
  <c r="P125" i="30"/>
  <c r="Q125" i="30"/>
  <c r="R125" i="30"/>
  <c r="S125" i="30"/>
  <c r="D126" i="30"/>
  <c r="E126" i="30"/>
  <c r="F126" i="30"/>
  <c r="G126" i="30"/>
  <c r="H126" i="30"/>
  <c r="I126" i="30"/>
  <c r="J126" i="30"/>
  <c r="K126" i="30"/>
  <c r="L126" i="30"/>
  <c r="M126" i="30"/>
  <c r="N126" i="30"/>
  <c r="O126" i="30"/>
  <c r="P126" i="30"/>
  <c r="Q126" i="30"/>
  <c r="R126" i="30"/>
  <c r="S126" i="30"/>
  <c r="D127" i="30"/>
  <c r="E127" i="30"/>
  <c r="F127" i="30"/>
  <c r="G127" i="30"/>
  <c r="H127" i="30"/>
  <c r="I127" i="30"/>
  <c r="J127" i="30"/>
  <c r="K127" i="30"/>
  <c r="L127" i="30"/>
  <c r="M127" i="30"/>
  <c r="N127" i="30"/>
  <c r="O127" i="30"/>
  <c r="P127" i="30"/>
  <c r="Q127" i="30"/>
  <c r="R127" i="30"/>
  <c r="S127" i="30"/>
  <c r="D128" i="30"/>
  <c r="E128" i="30"/>
  <c r="F128" i="30"/>
  <c r="G128" i="30"/>
  <c r="H128" i="30"/>
  <c r="I128" i="30"/>
  <c r="J128" i="30"/>
  <c r="K128" i="30"/>
  <c r="L128" i="30"/>
  <c r="M128" i="30"/>
  <c r="N128" i="30"/>
  <c r="O128" i="30"/>
  <c r="P128" i="30"/>
  <c r="Q128" i="30"/>
  <c r="R128" i="30"/>
  <c r="S128" i="30"/>
  <c r="D129" i="30"/>
  <c r="E129" i="30"/>
  <c r="F129" i="30"/>
  <c r="G129" i="30"/>
  <c r="H129" i="30"/>
  <c r="I129" i="30"/>
  <c r="J129" i="30"/>
  <c r="K129" i="30"/>
  <c r="L129" i="30"/>
  <c r="M129" i="30"/>
  <c r="N129" i="30"/>
  <c r="O129" i="30"/>
  <c r="P129" i="30"/>
  <c r="Q129" i="30"/>
  <c r="R129" i="30"/>
  <c r="S129" i="30"/>
  <c r="D130" i="30"/>
  <c r="E130" i="30"/>
  <c r="F130" i="30"/>
  <c r="G130" i="30"/>
  <c r="H130" i="30"/>
  <c r="I130" i="30"/>
  <c r="J130" i="30"/>
  <c r="K130" i="30"/>
  <c r="L130" i="30"/>
  <c r="M130" i="30"/>
  <c r="N130" i="30"/>
  <c r="O130" i="30"/>
  <c r="P130" i="30"/>
  <c r="Q130" i="30"/>
  <c r="R130" i="30"/>
  <c r="S130" i="30"/>
  <c r="D131" i="30"/>
  <c r="E131" i="30"/>
  <c r="F131" i="30"/>
  <c r="G131" i="30"/>
  <c r="H131" i="30"/>
  <c r="I131" i="30"/>
  <c r="J131" i="30"/>
  <c r="K131" i="30"/>
  <c r="L131" i="30"/>
  <c r="M131" i="30"/>
  <c r="N131" i="30"/>
  <c r="O131" i="30"/>
  <c r="P131" i="30"/>
  <c r="Q131" i="30"/>
  <c r="R131" i="30"/>
  <c r="S131" i="30"/>
  <c r="D132" i="30"/>
  <c r="E132" i="30"/>
  <c r="F132" i="30"/>
  <c r="G132" i="30"/>
  <c r="H132" i="30"/>
  <c r="I132" i="30"/>
  <c r="J132" i="30"/>
  <c r="K132" i="30"/>
  <c r="L132" i="30"/>
  <c r="M132" i="30"/>
  <c r="N132" i="30"/>
  <c r="O132" i="30"/>
  <c r="P132" i="30"/>
  <c r="Q132" i="30"/>
  <c r="R132" i="30"/>
  <c r="S132" i="30"/>
  <c r="D133" i="30"/>
  <c r="E133" i="30"/>
  <c r="F133" i="30"/>
  <c r="G133" i="30"/>
  <c r="H133" i="30"/>
  <c r="I133" i="30"/>
  <c r="J133" i="30"/>
  <c r="K133" i="30"/>
  <c r="L133" i="30"/>
  <c r="M133" i="30"/>
  <c r="N133" i="30"/>
  <c r="O133" i="30"/>
  <c r="P133" i="30"/>
  <c r="Q133" i="30"/>
  <c r="R133" i="30"/>
  <c r="S133" i="30"/>
  <c r="D134" i="30"/>
  <c r="E134" i="30"/>
  <c r="F134" i="30"/>
  <c r="G134" i="30"/>
  <c r="H134" i="30"/>
  <c r="I134" i="30"/>
  <c r="J134" i="30"/>
  <c r="K134" i="30"/>
  <c r="L134" i="30"/>
  <c r="M134" i="30"/>
  <c r="N134" i="30"/>
  <c r="O134" i="30"/>
  <c r="P134" i="30"/>
  <c r="Q134" i="30"/>
  <c r="R134" i="30"/>
  <c r="S134" i="30"/>
  <c r="D135" i="30"/>
  <c r="E135" i="30"/>
  <c r="F135" i="30"/>
  <c r="G135" i="30"/>
  <c r="H135" i="30"/>
  <c r="I135" i="30"/>
  <c r="J135" i="30"/>
  <c r="K135" i="30"/>
  <c r="L135" i="30"/>
  <c r="M135" i="30"/>
  <c r="N135" i="30"/>
  <c r="O135" i="30"/>
  <c r="P135" i="30"/>
  <c r="Q135" i="30"/>
  <c r="R135" i="30"/>
  <c r="S135" i="30"/>
  <c r="D136" i="30"/>
  <c r="E136" i="30"/>
  <c r="F136" i="30"/>
  <c r="G136" i="30"/>
  <c r="H136" i="30"/>
  <c r="I136" i="30"/>
  <c r="J136" i="30"/>
  <c r="K136" i="30"/>
  <c r="L136" i="30"/>
  <c r="M136" i="30"/>
  <c r="N136" i="30"/>
  <c r="O136" i="30"/>
  <c r="P136" i="30"/>
  <c r="Q136" i="30"/>
  <c r="R136" i="30"/>
  <c r="S136" i="30"/>
  <c r="D137" i="30"/>
  <c r="E137" i="30"/>
  <c r="F137" i="30"/>
  <c r="G137" i="30"/>
  <c r="H137" i="30"/>
  <c r="I137" i="30"/>
  <c r="J137" i="30"/>
  <c r="K137" i="30"/>
  <c r="L137" i="30"/>
  <c r="M137" i="30"/>
  <c r="N137" i="30"/>
  <c r="O137" i="30"/>
  <c r="P137" i="30"/>
  <c r="Q137" i="30"/>
  <c r="R137" i="30"/>
  <c r="S137" i="30"/>
  <c r="D138" i="30"/>
  <c r="E138" i="30"/>
  <c r="F138" i="30"/>
  <c r="G138" i="30"/>
  <c r="H138" i="30"/>
  <c r="I138" i="30"/>
  <c r="J138" i="30"/>
  <c r="K138" i="30"/>
  <c r="L138" i="30"/>
  <c r="M138" i="30"/>
  <c r="N138" i="30"/>
  <c r="O138" i="30"/>
  <c r="P138" i="30"/>
  <c r="Q138" i="30"/>
  <c r="R138" i="30"/>
  <c r="S138" i="30"/>
  <c r="D139" i="30"/>
  <c r="E139" i="30"/>
  <c r="F139" i="30"/>
  <c r="G139" i="30"/>
  <c r="H139" i="30"/>
  <c r="I139" i="30"/>
  <c r="J139" i="30"/>
  <c r="K139" i="30"/>
  <c r="L139" i="30"/>
  <c r="M139" i="30"/>
  <c r="N139" i="30"/>
  <c r="O139" i="30"/>
  <c r="P139" i="30"/>
  <c r="Q139" i="30"/>
  <c r="R139" i="30"/>
  <c r="S139" i="30"/>
  <c r="D140" i="30"/>
  <c r="E140" i="30"/>
  <c r="F140" i="30"/>
  <c r="G140" i="30"/>
  <c r="H140" i="30"/>
  <c r="I140" i="30"/>
  <c r="J140" i="30"/>
  <c r="K140" i="30"/>
  <c r="L140" i="30"/>
  <c r="M140" i="30"/>
  <c r="N140" i="30"/>
  <c r="O140" i="30"/>
  <c r="P140" i="30"/>
  <c r="Q140" i="30"/>
  <c r="R140" i="30"/>
  <c r="S140" i="30"/>
  <c r="D141" i="30"/>
  <c r="E141" i="30"/>
  <c r="F141" i="30"/>
  <c r="G141" i="30"/>
  <c r="H141" i="30"/>
  <c r="I141" i="30"/>
  <c r="J141" i="30"/>
  <c r="K141" i="30"/>
  <c r="L141" i="30"/>
  <c r="M141" i="30"/>
  <c r="N141" i="30"/>
  <c r="O141" i="30"/>
  <c r="P141" i="30"/>
  <c r="Q141" i="30"/>
  <c r="R141" i="30"/>
  <c r="S141" i="30"/>
  <c r="D142" i="30"/>
  <c r="E142" i="30"/>
  <c r="F142" i="30"/>
  <c r="G142" i="30"/>
  <c r="H142" i="30"/>
  <c r="I142" i="30"/>
  <c r="J142" i="30"/>
  <c r="K142" i="30"/>
  <c r="L142" i="30"/>
  <c r="M142" i="30"/>
  <c r="N142" i="30"/>
  <c r="O142" i="30"/>
  <c r="P142" i="30"/>
  <c r="Q142" i="30"/>
  <c r="R142" i="30"/>
  <c r="S142" i="30"/>
  <c r="D143" i="30"/>
  <c r="E143" i="30"/>
  <c r="F143" i="30"/>
  <c r="G143" i="30"/>
  <c r="H143" i="30"/>
  <c r="I143" i="30"/>
  <c r="J143" i="30"/>
  <c r="K143" i="30"/>
  <c r="L143" i="30"/>
  <c r="M143" i="30"/>
  <c r="N143" i="30"/>
  <c r="O143" i="30"/>
  <c r="P143" i="30"/>
  <c r="Q143" i="30"/>
  <c r="R143" i="30"/>
  <c r="S143" i="30"/>
  <c r="D144" i="30"/>
  <c r="E144" i="30"/>
  <c r="F144" i="30"/>
  <c r="G144" i="30"/>
  <c r="H144" i="30"/>
  <c r="I144" i="30"/>
  <c r="J144" i="30"/>
  <c r="K144" i="30"/>
  <c r="L144" i="30"/>
  <c r="M144" i="30"/>
  <c r="N144" i="30"/>
  <c r="O144" i="30"/>
  <c r="P144" i="30"/>
  <c r="Q144" i="30"/>
  <c r="R144" i="30"/>
  <c r="S144" i="30"/>
  <c r="D145" i="30"/>
  <c r="E145" i="30"/>
  <c r="F145" i="30"/>
  <c r="G145" i="30"/>
  <c r="H145" i="30"/>
  <c r="I145" i="30"/>
  <c r="J145" i="30"/>
  <c r="K145" i="30"/>
  <c r="L145" i="30"/>
  <c r="M145" i="30"/>
  <c r="N145" i="30"/>
  <c r="O145" i="30"/>
  <c r="P145" i="30"/>
  <c r="Q145" i="30"/>
  <c r="R145" i="30"/>
  <c r="S145" i="30"/>
  <c r="D146" i="30"/>
  <c r="E146" i="30"/>
  <c r="F146" i="30"/>
  <c r="G146" i="30"/>
  <c r="H146" i="30"/>
  <c r="I146" i="30"/>
  <c r="J146" i="30"/>
  <c r="K146" i="30"/>
  <c r="L146" i="30"/>
  <c r="M146" i="30"/>
  <c r="N146" i="30"/>
  <c r="O146" i="30"/>
  <c r="P146" i="30"/>
  <c r="Q146" i="30"/>
  <c r="R146" i="30"/>
  <c r="S146" i="30"/>
  <c r="D147" i="30"/>
  <c r="E147" i="30"/>
  <c r="F147" i="30"/>
  <c r="G147" i="30"/>
  <c r="H147" i="30"/>
  <c r="I147" i="30"/>
  <c r="J147" i="30"/>
  <c r="K147" i="30"/>
  <c r="L147" i="30"/>
  <c r="M147" i="30"/>
  <c r="N147" i="30"/>
  <c r="O147" i="30"/>
  <c r="P147" i="30"/>
  <c r="Q147" i="30"/>
  <c r="R147" i="30"/>
  <c r="S147" i="30"/>
  <c r="D148" i="30"/>
  <c r="E148" i="30"/>
  <c r="F148" i="30"/>
  <c r="G148" i="30"/>
  <c r="H148" i="30"/>
  <c r="I148" i="30"/>
  <c r="J148" i="30"/>
  <c r="K148" i="30"/>
  <c r="L148" i="30"/>
  <c r="M148" i="30"/>
  <c r="N148" i="30"/>
  <c r="O148" i="30"/>
  <c r="P148" i="30"/>
  <c r="Q148" i="30"/>
  <c r="R148" i="30"/>
  <c r="S148" i="30"/>
  <c r="D149" i="30"/>
  <c r="E149" i="30"/>
  <c r="F149" i="30"/>
  <c r="G149" i="30"/>
  <c r="H149" i="30"/>
  <c r="I149" i="30"/>
  <c r="J149" i="30"/>
  <c r="K149" i="30"/>
  <c r="L149" i="30"/>
  <c r="M149" i="30"/>
  <c r="N149" i="30"/>
  <c r="O149" i="30"/>
  <c r="P149" i="30"/>
  <c r="Q149" i="30"/>
  <c r="R149" i="30"/>
  <c r="S149" i="30"/>
  <c r="D150" i="30"/>
  <c r="E150" i="30"/>
  <c r="F150" i="30"/>
  <c r="G150" i="30"/>
  <c r="H150" i="30"/>
  <c r="I150" i="30"/>
  <c r="J150" i="30"/>
  <c r="K150" i="30"/>
  <c r="L150" i="30"/>
  <c r="M150" i="30"/>
  <c r="N150" i="30"/>
  <c r="O150" i="30"/>
  <c r="P150" i="30"/>
  <c r="Q150" i="30"/>
  <c r="R150" i="30"/>
  <c r="S150" i="30"/>
  <c r="D151" i="30"/>
  <c r="E151" i="30"/>
  <c r="F151" i="30"/>
  <c r="G151" i="30"/>
  <c r="H151" i="30"/>
  <c r="I151" i="30"/>
  <c r="J151" i="30"/>
  <c r="K151" i="30"/>
  <c r="L151" i="30"/>
  <c r="M151" i="30"/>
  <c r="N151" i="30"/>
  <c r="O151" i="30"/>
  <c r="P151" i="30"/>
  <c r="Q151" i="30"/>
  <c r="R151" i="30"/>
  <c r="S151" i="30"/>
  <c r="D152" i="30"/>
  <c r="E152" i="30"/>
  <c r="F152" i="30"/>
  <c r="G152" i="30"/>
  <c r="H152" i="30"/>
  <c r="I152" i="30"/>
  <c r="J152" i="30"/>
  <c r="K152" i="30"/>
  <c r="L152" i="30"/>
  <c r="M152" i="30"/>
  <c r="N152" i="30"/>
  <c r="O152" i="30"/>
  <c r="P152" i="30"/>
  <c r="Q152" i="30"/>
  <c r="R152" i="30"/>
  <c r="S152" i="30"/>
  <c r="D153" i="30"/>
  <c r="E153" i="30"/>
  <c r="F153" i="30"/>
  <c r="G153" i="30"/>
  <c r="H153" i="30"/>
  <c r="I153" i="30"/>
  <c r="J153" i="30"/>
  <c r="K153" i="30"/>
  <c r="L153" i="30"/>
  <c r="M153" i="30"/>
  <c r="N153" i="30"/>
  <c r="O153" i="30"/>
  <c r="P153" i="30"/>
  <c r="Q153" i="30"/>
  <c r="R153" i="30"/>
  <c r="S153" i="30"/>
  <c r="D154" i="30"/>
  <c r="E154" i="30"/>
  <c r="F154" i="30"/>
  <c r="G154" i="30"/>
  <c r="H154" i="30"/>
  <c r="I154" i="30"/>
  <c r="J154" i="30"/>
  <c r="K154" i="30"/>
  <c r="L154" i="30"/>
  <c r="M154" i="30"/>
  <c r="N154" i="30"/>
  <c r="O154" i="30"/>
  <c r="P154" i="30"/>
  <c r="Q154" i="30"/>
  <c r="R154" i="30"/>
  <c r="S154" i="30"/>
  <c r="D155" i="30"/>
  <c r="E155" i="30"/>
  <c r="F155" i="30"/>
  <c r="G155" i="30"/>
  <c r="H155" i="30"/>
  <c r="I155" i="30"/>
  <c r="J155" i="30"/>
  <c r="K155" i="30"/>
  <c r="L155" i="30"/>
  <c r="M155" i="30"/>
  <c r="N155" i="30"/>
  <c r="O155" i="30"/>
  <c r="P155" i="30"/>
  <c r="Q155" i="30"/>
  <c r="R155" i="30"/>
  <c r="S155" i="30"/>
  <c r="D156" i="30"/>
  <c r="E156" i="30"/>
  <c r="F156" i="30"/>
  <c r="G156" i="30"/>
  <c r="H156" i="30"/>
  <c r="I156" i="30"/>
  <c r="J156" i="30"/>
  <c r="K156" i="30"/>
  <c r="L156" i="30"/>
  <c r="M156" i="30"/>
  <c r="N156" i="30"/>
  <c r="O156" i="30"/>
  <c r="P156" i="30"/>
  <c r="Q156" i="30"/>
  <c r="R156" i="30"/>
  <c r="S156" i="30"/>
  <c r="D157" i="30"/>
  <c r="E157" i="30"/>
  <c r="F157" i="30"/>
  <c r="G157" i="30"/>
  <c r="H157" i="30"/>
  <c r="I157" i="30"/>
  <c r="J157" i="30"/>
  <c r="K157" i="30"/>
  <c r="L157" i="30"/>
  <c r="M157" i="30"/>
  <c r="N157" i="30"/>
  <c r="O157" i="30"/>
  <c r="P157" i="30"/>
  <c r="Q157" i="30"/>
  <c r="R157" i="30"/>
  <c r="S157" i="30"/>
  <c r="D158" i="30"/>
  <c r="E158" i="30"/>
  <c r="F158" i="30"/>
  <c r="G158" i="30"/>
  <c r="H158" i="30"/>
  <c r="I158" i="30"/>
  <c r="J158" i="30"/>
  <c r="K158" i="30"/>
  <c r="L158" i="30"/>
  <c r="M158" i="30"/>
  <c r="N158" i="30"/>
  <c r="O158" i="30"/>
  <c r="P158" i="30"/>
  <c r="Q158" i="30"/>
  <c r="R158" i="30"/>
  <c r="S158" i="30"/>
  <c r="D159" i="30"/>
  <c r="E159" i="30"/>
  <c r="F159" i="30"/>
  <c r="G159" i="30"/>
  <c r="H159" i="30"/>
  <c r="I159" i="30"/>
  <c r="J159" i="30"/>
  <c r="K159" i="30"/>
  <c r="L159" i="30"/>
  <c r="M159" i="30"/>
  <c r="N159" i="30"/>
  <c r="O159" i="30"/>
  <c r="P159" i="30"/>
  <c r="Q159" i="30"/>
  <c r="R159" i="30"/>
  <c r="S159" i="30"/>
  <c r="D160" i="30"/>
  <c r="E160" i="30"/>
  <c r="F160" i="30"/>
  <c r="G160" i="30"/>
  <c r="H160" i="30"/>
  <c r="I160" i="30"/>
  <c r="J160" i="30"/>
  <c r="K160" i="30"/>
  <c r="L160" i="30"/>
  <c r="M160" i="30"/>
  <c r="N160" i="30"/>
  <c r="O160" i="30"/>
  <c r="P160" i="30"/>
  <c r="Q160" i="30"/>
  <c r="R160" i="30"/>
  <c r="S160" i="30"/>
  <c r="D161" i="30"/>
  <c r="E161" i="30"/>
  <c r="F161" i="30"/>
  <c r="G161" i="30"/>
  <c r="H161" i="30"/>
  <c r="I161" i="30"/>
  <c r="J161" i="30"/>
  <c r="K161" i="30"/>
  <c r="L161" i="30"/>
  <c r="M161" i="30"/>
  <c r="N161" i="30"/>
  <c r="O161" i="30"/>
  <c r="P161" i="30"/>
  <c r="Q161" i="30"/>
  <c r="R161" i="30"/>
  <c r="S161" i="30"/>
  <c r="D162" i="30"/>
  <c r="E162" i="30"/>
  <c r="F162" i="30"/>
  <c r="G162" i="30"/>
  <c r="H162" i="30"/>
  <c r="I162" i="30"/>
  <c r="J162" i="30"/>
  <c r="K162" i="30"/>
  <c r="L162" i="30"/>
  <c r="M162" i="30"/>
  <c r="N162" i="30"/>
  <c r="O162" i="30"/>
  <c r="P162" i="30"/>
  <c r="Q162" i="30"/>
  <c r="R162" i="30"/>
  <c r="S162" i="30"/>
  <c r="D163" i="30"/>
  <c r="E163" i="30"/>
  <c r="F163" i="30"/>
  <c r="G163" i="30"/>
  <c r="H163" i="30"/>
  <c r="I163" i="30"/>
  <c r="J163" i="30"/>
  <c r="K163" i="30"/>
  <c r="L163" i="30"/>
  <c r="M163" i="30"/>
  <c r="N163" i="30"/>
  <c r="O163" i="30"/>
  <c r="P163" i="30"/>
  <c r="Q163" i="30"/>
  <c r="R163" i="30"/>
  <c r="S163" i="30"/>
  <c r="D164" i="30"/>
  <c r="E164" i="30"/>
  <c r="F164" i="30"/>
  <c r="G164" i="30"/>
  <c r="H164" i="30"/>
  <c r="I164" i="30"/>
  <c r="J164" i="30"/>
  <c r="K164" i="30"/>
  <c r="L164" i="30"/>
  <c r="M164" i="30"/>
  <c r="N164" i="30"/>
  <c r="O164" i="30"/>
  <c r="P164" i="30"/>
  <c r="Q164" i="30"/>
  <c r="R164" i="30"/>
  <c r="S164" i="30"/>
  <c r="D165" i="30"/>
  <c r="E165" i="30"/>
  <c r="F165" i="30"/>
  <c r="G165" i="30"/>
  <c r="H165" i="30"/>
  <c r="I165" i="30"/>
  <c r="J165" i="30"/>
  <c r="K165" i="30"/>
  <c r="L165" i="30"/>
  <c r="M165" i="30"/>
  <c r="N165" i="30"/>
  <c r="O165" i="30"/>
  <c r="P165" i="30"/>
  <c r="Q165" i="30"/>
  <c r="R165" i="30"/>
  <c r="S165" i="30"/>
  <c r="D166" i="30"/>
  <c r="E166" i="30"/>
  <c r="F166" i="30"/>
  <c r="G166" i="30"/>
  <c r="H166" i="30"/>
  <c r="I166" i="30"/>
  <c r="J166" i="30"/>
  <c r="K166" i="30"/>
  <c r="L166" i="30"/>
  <c r="M166" i="30"/>
  <c r="N166" i="30"/>
  <c r="O166" i="30"/>
  <c r="P166" i="30"/>
  <c r="Q166" i="30"/>
  <c r="R166" i="30"/>
  <c r="S166" i="30"/>
  <c r="D167" i="30"/>
  <c r="E167" i="30"/>
  <c r="F167" i="30"/>
  <c r="G167" i="30"/>
  <c r="H167" i="30"/>
  <c r="I167" i="30"/>
  <c r="J167" i="30"/>
  <c r="K167" i="30"/>
  <c r="L167" i="30"/>
  <c r="M167" i="30"/>
  <c r="N167" i="30"/>
  <c r="O167" i="30"/>
  <c r="P167" i="30"/>
  <c r="Q167" i="30"/>
  <c r="R167" i="30"/>
  <c r="S167" i="30"/>
  <c r="D168" i="30"/>
  <c r="E168" i="30"/>
  <c r="F168" i="30"/>
  <c r="G168" i="30"/>
  <c r="H168" i="30"/>
  <c r="I168" i="30"/>
  <c r="J168" i="30"/>
  <c r="K168" i="30"/>
  <c r="L168" i="30"/>
  <c r="M168" i="30"/>
  <c r="N168" i="30"/>
  <c r="O168" i="30"/>
  <c r="P168" i="30"/>
  <c r="Q168" i="30"/>
  <c r="R168" i="30"/>
  <c r="S168" i="30"/>
  <c r="D169" i="30"/>
  <c r="E169" i="30"/>
  <c r="F169" i="30"/>
  <c r="G169" i="30"/>
  <c r="H169" i="30"/>
  <c r="I169" i="30"/>
  <c r="J169" i="30"/>
  <c r="K169" i="30"/>
  <c r="L169" i="30"/>
  <c r="M169" i="30"/>
  <c r="N169" i="30"/>
  <c r="O169" i="30"/>
  <c r="P169" i="30"/>
  <c r="Q169" i="30"/>
  <c r="R169" i="30"/>
  <c r="S169" i="30"/>
  <c r="D170" i="30"/>
  <c r="E170" i="30"/>
  <c r="F170" i="30"/>
  <c r="G170" i="30"/>
  <c r="H170" i="30"/>
  <c r="I170" i="30"/>
  <c r="J170" i="30"/>
  <c r="K170" i="30"/>
  <c r="L170" i="30"/>
  <c r="M170" i="30"/>
  <c r="N170" i="30"/>
  <c r="O170" i="30"/>
  <c r="P170" i="30"/>
  <c r="Q170" i="30"/>
  <c r="R170" i="30"/>
  <c r="S170" i="30"/>
  <c r="D171" i="30"/>
  <c r="E171" i="30"/>
  <c r="F171" i="30"/>
  <c r="G171" i="30"/>
  <c r="H171" i="30"/>
  <c r="I171" i="30"/>
  <c r="J171" i="30"/>
  <c r="K171" i="30"/>
  <c r="L171" i="30"/>
  <c r="M171" i="30"/>
  <c r="N171" i="30"/>
  <c r="O171" i="30"/>
  <c r="P171" i="30"/>
  <c r="Q171" i="30"/>
  <c r="R171" i="30"/>
  <c r="S171" i="30"/>
  <c r="D172" i="30"/>
  <c r="E172" i="30"/>
  <c r="F172" i="30"/>
  <c r="G172" i="30"/>
  <c r="H172" i="30"/>
  <c r="I172" i="30"/>
  <c r="J172" i="30"/>
  <c r="K172" i="30"/>
  <c r="L172" i="30"/>
  <c r="M172" i="30"/>
  <c r="N172" i="30"/>
  <c r="O172" i="30"/>
  <c r="P172" i="30"/>
  <c r="Q172" i="30"/>
  <c r="R172" i="30"/>
  <c r="S172" i="30"/>
  <c r="D173" i="30"/>
  <c r="E173" i="30"/>
  <c r="F173" i="30"/>
  <c r="G173" i="30"/>
  <c r="H173" i="30"/>
  <c r="I173" i="30"/>
  <c r="J173" i="30"/>
  <c r="K173" i="30"/>
  <c r="L173" i="30"/>
  <c r="M173" i="30"/>
  <c r="N173" i="30"/>
  <c r="O173" i="30"/>
  <c r="P173" i="30"/>
  <c r="Q173" i="30"/>
  <c r="R173" i="30"/>
  <c r="S173" i="30"/>
  <c r="D174" i="30"/>
  <c r="E174" i="30"/>
  <c r="F174" i="30"/>
  <c r="G174" i="30"/>
  <c r="H174" i="30"/>
  <c r="I174" i="30"/>
  <c r="J174" i="30"/>
  <c r="K174" i="30"/>
  <c r="L174" i="30"/>
  <c r="M174" i="30"/>
  <c r="N174" i="30"/>
  <c r="O174" i="30"/>
  <c r="P174" i="30"/>
  <c r="Q174" i="30"/>
  <c r="R174" i="30"/>
  <c r="S174" i="30"/>
  <c r="D175" i="30"/>
  <c r="E175" i="30"/>
  <c r="F175" i="30"/>
  <c r="G175" i="30"/>
  <c r="H175" i="30"/>
  <c r="I175" i="30"/>
  <c r="J175" i="30"/>
  <c r="K175" i="30"/>
  <c r="L175" i="30"/>
  <c r="M175" i="30"/>
  <c r="N175" i="30"/>
  <c r="O175" i="30"/>
  <c r="P175" i="30"/>
  <c r="Q175" i="30"/>
  <c r="R175" i="30"/>
  <c r="S175" i="30"/>
  <c r="D176" i="30"/>
  <c r="E176" i="30"/>
  <c r="F176" i="30"/>
  <c r="G176" i="30"/>
  <c r="H176" i="30"/>
  <c r="I176" i="30"/>
  <c r="J176" i="30"/>
  <c r="K176" i="30"/>
  <c r="L176" i="30"/>
  <c r="M176" i="30"/>
  <c r="N176" i="30"/>
  <c r="O176" i="30"/>
  <c r="P176" i="30"/>
  <c r="Q176" i="30"/>
  <c r="R176" i="30"/>
  <c r="S176" i="30"/>
  <c r="D177" i="30"/>
  <c r="E177" i="30"/>
  <c r="F177" i="30"/>
  <c r="G177" i="30"/>
  <c r="H177" i="30"/>
  <c r="I177" i="30"/>
  <c r="J177" i="30"/>
  <c r="K177" i="30"/>
  <c r="L177" i="30"/>
  <c r="M177" i="30"/>
  <c r="N177" i="30"/>
  <c r="O177" i="30"/>
  <c r="P177" i="30"/>
  <c r="Q177" i="30"/>
  <c r="R177" i="30"/>
  <c r="S177" i="30"/>
  <c r="D178" i="30"/>
  <c r="E178" i="30"/>
  <c r="F178" i="30"/>
  <c r="G178" i="30"/>
  <c r="H178" i="30"/>
  <c r="I178" i="30"/>
  <c r="J178" i="30"/>
  <c r="K178" i="30"/>
  <c r="L178" i="30"/>
  <c r="M178" i="30"/>
  <c r="N178" i="30"/>
  <c r="O178" i="30"/>
  <c r="P178" i="30"/>
  <c r="Q178" i="30"/>
  <c r="R178" i="30"/>
  <c r="S178" i="30"/>
  <c r="D179" i="30"/>
  <c r="E179" i="30"/>
  <c r="F179" i="30"/>
  <c r="G179" i="30"/>
  <c r="H179" i="30"/>
  <c r="I179" i="30"/>
  <c r="J179" i="30"/>
  <c r="K179" i="30"/>
  <c r="L179" i="30"/>
  <c r="M179" i="30"/>
  <c r="N179" i="30"/>
  <c r="O179" i="30"/>
  <c r="P179" i="30"/>
  <c r="Q179" i="30"/>
  <c r="R179" i="30"/>
  <c r="S179" i="30"/>
  <c r="D180" i="30"/>
  <c r="E180" i="30"/>
  <c r="F180" i="30"/>
  <c r="G180" i="30"/>
  <c r="H180" i="30"/>
  <c r="I180" i="30"/>
  <c r="J180" i="30"/>
  <c r="K180" i="30"/>
  <c r="L180" i="30"/>
  <c r="M180" i="30"/>
  <c r="N180" i="30"/>
  <c r="O180" i="30"/>
  <c r="P180" i="30"/>
  <c r="Q180" i="30"/>
  <c r="R180" i="30"/>
  <c r="S180" i="30"/>
  <c r="D181" i="30"/>
  <c r="E181" i="30"/>
  <c r="F181" i="30"/>
  <c r="G181" i="30"/>
  <c r="H181" i="30"/>
  <c r="I181" i="30"/>
  <c r="J181" i="30"/>
  <c r="K181" i="30"/>
  <c r="L181" i="30"/>
  <c r="M181" i="30"/>
  <c r="N181" i="30"/>
  <c r="O181" i="30"/>
  <c r="P181" i="30"/>
  <c r="Q181" i="30"/>
  <c r="R181" i="30"/>
  <c r="S181" i="30"/>
  <c r="D182" i="30"/>
  <c r="E182" i="30"/>
  <c r="F182" i="30"/>
  <c r="G182" i="30"/>
  <c r="H182" i="30"/>
  <c r="I182" i="30"/>
  <c r="J182" i="30"/>
  <c r="K182" i="30"/>
  <c r="L182" i="30"/>
  <c r="M182" i="30"/>
  <c r="N182" i="30"/>
  <c r="O182" i="30"/>
  <c r="P182" i="30"/>
  <c r="Q182" i="30"/>
  <c r="R182" i="30"/>
  <c r="S182" i="30"/>
  <c r="D183" i="30"/>
  <c r="E183" i="30"/>
  <c r="F183" i="30"/>
  <c r="G183" i="30"/>
  <c r="H183" i="30"/>
  <c r="I183" i="30"/>
  <c r="J183" i="30"/>
  <c r="K183" i="30"/>
  <c r="L183" i="30"/>
  <c r="M183" i="30"/>
  <c r="N183" i="30"/>
  <c r="O183" i="30"/>
  <c r="P183" i="30"/>
  <c r="Q183" i="30"/>
  <c r="R183" i="30"/>
  <c r="S183" i="30"/>
  <c r="D184" i="30"/>
  <c r="E184" i="30"/>
  <c r="F184" i="30"/>
  <c r="G184" i="30"/>
  <c r="H184" i="30"/>
  <c r="I184" i="30"/>
  <c r="J184" i="30"/>
  <c r="K184" i="30"/>
  <c r="L184" i="30"/>
  <c r="M184" i="30"/>
  <c r="N184" i="30"/>
  <c r="O184" i="30"/>
  <c r="P184" i="30"/>
  <c r="Q184" i="30"/>
  <c r="R184" i="30"/>
  <c r="S184" i="30"/>
  <c r="D185" i="30"/>
  <c r="E185" i="30"/>
  <c r="F185" i="30"/>
  <c r="G185" i="30"/>
  <c r="H185" i="30"/>
  <c r="I185" i="30"/>
  <c r="J185" i="30"/>
  <c r="K185" i="30"/>
  <c r="L185" i="30"/>
  <c r="M185" i="30"/>
  <c r="N185" i="30"/>
  <c r="O185" i="30"/>
  <c r="P185" i="30"/>
  <c r="Q185" i="30"/>
  <c r="R185" i="30"/>
  <c r="S185" i="30"/>
  <c r="D186" i="30"/>
  <c r="E186" i="30"/>
  <c r="F186" i="30"/>
  <c r="G186" i="30"/>
  <c r="H186" i="30"/>
  <c r="I186" i="30"/>
  <c r="J186" i="30"/>
  <c r="K186" i="30"/>
  <c r="L186" i="30"/>
  <c r="M186" i="30"/>
  <c r="N186" i="30"/>
  <c r="O186" i="30"/>
  <c r="P186" i="30"/>
  <c r="Q186" i="30"/>
  <c r="R186" i="30"/>
  <c r="S186" i="30"/>
  <c r="D187" i="30"/>
  <c r="E187" i="30"/>
  <c r="F187" i="30"/>
  <c r="G187" i="30"/>
  <c r="H187" i="30"/>
  <c r="I187" i="30"/>
  <c r="J187" i="30"/>
  <c r="K187" i="30"/>
  <c r="L187" i="30"/>
  <c r="M187" i="30"/>
  <c r="N187" i="30"/>
  <c r="O187" i="30"/>
  <c r="P187" i="30"/>
  <c r="Q187" i="30"/>
  <c r="R187" i="30"/>
  <c r="S187" i="30"/>
  <c r="D188" i="30"/>
  <c r="E188" i="30"/>
  <c r="F188" i="30"/>
  <c r="G188" i="30"/>
  <c r="H188" i="30"/>
  <c r="I188" i="30"/>
  <c r="J188" i="30"/>
  <c r="K188" i="30"/>
  <c r="L188" i="30"/>
  <c r="M188" i="30"/>
  <c r="N188" i="30"/>
  <c r="O188" i="30"/>
  <c r="P188" i="30"/>
  <c r="Q188" i="30"/>
  <c r="R188" i="30"/>
  <c r="S188" i="30"/>
  <c r="D189" i="30"/>
  <c r="E189" i="30"/>
  <c r="F189" i="30"/>
  <c r="G189" i="30"/>
  <c r="H189" i="30"/>
  <c r="I189" i="30"/>
  <c r="J189" i="30"/>
  <c r="K189" i="30"/>
  <c r="L189" i="30"/>
  <c r="M189" i="30"/>
  <c r="N189" i="30"/>
  <c r="O189" i="30"/>
  <c r="P189" i="30"/>
  <c r="Q189" i="30"/>
  <c r="R189" i="30"/>
  <c r="S189" i="30"/>
  <c r="D190" i="30"/>
  <c r="E190" i="30"/>
  <c r="F190" i="30"/>
  <c r="G190" i="30"/>
  <c r="H190" i="30"/>
  <c r="I190" i="30"/>
  <c r="J190" i="30"/>
  <c r="K190" i="30"/>
  <c r="L190" i="30"/>
  <c r="M190" i="30"/>
  <c r="N190" i="30"/>
  <c r="O190" i="30"/>
  <c r="P190" i="30"/>
  <c r="Q190" i="30"/>
  <c r="R190" i="30"/>
  <c r="S190" i="30"/>
  <c r="D191" i="30"/>
  <c r="E191" i="30"/>
  <c r="F191" i="30"/>
  <c r="G191" i="30"/>
  <c r="H191" i="30"/>
  <c r="I191" i="30"/>
  <c r="J191" i="30"/>
  <c r="K191" i="30"/>
  <c r="L191" i="30"/>
  <c r="M191" i="30"/>
  <c r="N191" i="30"/>
  <c r="O191" i="30"/>
  <c r="P191" i="30"/>
  <c r="Q191" i="30"/>
  <c r="R191" i="30"/>
  <c r="S191" i="30"/>
  <c r="D192" i="30"/>
  <c r="E192" i="30"/>
  <c r="F192" i="30"/>
  <c r="G192" i="30"/>
  <c r="H192" i="30"/>
  <c r="I192" i="30"/>
  <c r="J192" i="30"/>
  <c r="K192" i="30"/>
  <c r="L192" i="30"/>
  <c r="M192" i="30"/>
  <c r="N192" i="30"/>
  <c r="O192" i="30"/>
  <c r="P192" i="30"/>
  <c r="Q192" i="30"/>
  <c r="R192" i="30"/>
  <c r="S192" i="30"/>
  <c r="D193" i="30"/>
  <c r="E193" i="30"/>
  <c r="F193" i="30"/>
  <c r="G193" i="30"/>
  <c r="H193" i="30"/>
  <c r="I193" i="30"/>
  <c r="J193" i="30"/>
  <c r="K193" i="30"/>
  <c r="L193" i="30"/>
  <c r="M193" i="30"/>
  <c r="N193" i="30"/>
  <c r="O193" i="30"/>
  <c r="P193" i="30"/>
  <c r="Q193" i="30"/>
  <c r="R193" i="30"/>
  <c r="S193" i="30"/>
  <c r="D194" i="30"/>
  <c r="E194" i="30"/>
  <c r="F194" i="30"/>
  <c r="G194" i="30"/>
  <c r="H194" i="30"/>
  <c r="I194" i="30"/>
  <c r="J194" i="30"/>
  <c r="K194" i="30"/>
  <c r="L194" i="30"/>
  <c r="M194" i="30"/>
  <c r="N194" i="30"/>
  <c r="O194" i="30"/>
  <c r="P194" i="30"/>
  <c r="Q194" i="30"/>
  <c r="R194" i="30"/>
  <c r="S194" i="30"/>
  <c r="D195" i="30"/>
  <c r="E195" i="30"/>
  <c r="F195" i="30"/>
  <c r="G195" i="30"/>
  <c r="H195" i="30"/>
  <c r="I195" i="30"/>
  <c r="J195" i="30"/>
  <c r="K195" i="30"/>
  <c r="L195" i="30"/>
  <c r="M195" i="30"/>
  <c r="N195" i="30"/>
  <c r="O195" i="30"/>
  <c r="P195" i="30"/>
  <c r="Q195" i="30"/>
  <c r="R195" i="30"/>
  <c r="S195" i="30"/>
  <c r="D196" i="30"/>
  <c r="E196" i="30"/>
  <c r="F196" i="30"/>
  <c r="G196" i="30"/>
  <c r="H196" i="30"/>
  <c r="I196" i="30"/>
  <c r="J196" i="30"/>
  <c r="K196" i="30"/>
  <c r="L196" i="30"/>
  <c r="M196" i="30"/>
  <c r="N196" i="30"/>
  <c r="O196" i="30"/>
  <c r="P196" i="30"/>
  <c r="Q196" i="30"/>
  <c r="R196" i="30"/>
  <c r="S196" i="30"/>
  <c r="D197" i="30"/>
  <c r="E197" i="30"/>
  <c r="F197" i="30"/>
  <c r="G197" i="30"/>
  <c r="H197" i="30"/>
  <c r="I197" i="30"/>
  <c r="J197" i="30"/>
  <c r="K197" i="30"/>
  <c r="L197" i="30"/>
  <c r="M197" i="30"/>
  <c r="N197" i="30"/>
  <c r="O197" i="30"/>
  <c r="P197" i="30"/>
  <c r="Q197" i="30"/>
  <c r="R197" i="30"/>
  <c r="S197" i="30"/>
  <c r="D198" i="30"/>
  <c r="E198" i="30"/>
  <c r="F198" i="30"/>
  <c r="G198" i="30"/>
  <c r="H198" i="30"/>
  <c r="I198" i="30"/>
  <c r="J198" i="30"/>
  <c r="K198" i="30"/>
  <c r="L198" i="30"/>
  <c r="M198" i="30"/>
  <c r="N198" i="30"/>
  <c r="O198" i="30"/>
  <c r="P198" i="30"/>
  <c r="Q198" i="30"/>
  <c r="R198" i="30"/>
  <c r="S198" i="30"/>
  <c r="D199" i="30"/>
  <c r="E199" i="30"/>
  <c r="F199" i="30"/>
  <c r="G199" i="30"/>
  <c r="H199" i="30"/>
  <c r="I199" i="30"/>
  <c r="J199" i="30"/>
  <c r="K199" i="30"/>
  <c r="L199" i="30"/>
  <c r="M199" i="30"/>
  <c r="N199" i="30"/>
  <c r="O199" i="30"/>
  <c r="P199" i="30"/>
  <c r="Q199" i="30"/>
  <c r="R199" i="30"/>
  <c r="S199" i="30"/>
  <c r="D200" i="30"/>
  <c r="E200" i="30"/>
  <c r="F200" i="30"/>
  <c r="G200" i="30"/>
  <c r="H200" i="30"/>
  <c r="I200" i="30"/>
  <c r="J200" i="30"/>
  <c r="K200" i="30"/>
  <c r="L200" i="30"/>
  <c r="M200" i="30"/>
  <c r="N200" i="30"/>
  <c r="O200" i="30"/>
  <c r="P200" i="30"/>
  <c r="Q200" i="30"/>
  <c r="R200" i="30"/>
  <c r="S200" i="30"/>
  <c r="D201" i="30"/>
  <c r="E201" i="30"/>
  <c r="F201" i="30"/>
  <c r="G201" i="30"/>
  <c r="H201" i="30"/>
  <c r="I201" i="30"/>
  <c r="J201" i="30"/>
  <c r="K201" i="30"/>
  <c r="L201" i="30"/>
  <c r="M201" i="30"/>
  <c r="N201" i="30"/>
  <c r="O201" i="30"/>
  <c r="P201" i="30"/>
  <c r="Q201" i="30"/>
  <c r="R201" i="30"/>
  <c r="S201" i="30"/>
  <c r="D202" i="30"/>
  <c r="E202" i="30"/>
  <c r="F202" i="30"/>
  <c r="G202" i="30"/>
  <c r="H202" i="30"/>
  <c r="I202" i="30"/>
  <c r="J202" i="30"/>
  <c r="K202" i="30"/>
  <c r="L202" i="30"/>
  <c r="M202" i="30"/>
  <c r="N202" i="30"/>
  <c r="O202" i="30"/>
  <c r="P202" i="30"/>
  <c r="Q202" i="30"/>
  <c r="R202" i="30"/>
  <c r="S202" i="30"/>
  <c r="D203" i="30"/>
  <c r="E203" i="30"/>
  <c r="F203" i="30"/>
  <c r="G203" i="30"/>
  <c r="H203" i="30"/>
  <c r="I203" i="30"/>
  <c r="J203" i="30"/>
  <c r="K203" i="30"/>
  <c r="L203" i="30"/>
  <c r="M203" i="30"/>
  <c r="N203" i="30"/>
  <c r="O203" i="30"/>
  <c r="P203" i="30"/>
  <c r="Q203" i="30"/>
  <c r="R203" i="30"/>
  <c r="S203" i="30"/>
  <c r="D204" i="30"/>
  <c r="E204" i="30"/>
  <c r="F204" i="30"/>
  <c r="G204" i="30"/>
  <c r="H204" i="30"/>
  <c r="I204" i="30"/>
  <c r="J204" i="30"/>
  <c r="K204" i="30"/>
  <c r="L204" i="30"/>
  <c r="M204" i="30"/>
  <c r="N204" i="30"/>
  <c r="O204" i="30"/>
  <c r="P204" i="30"/>
  <c r="Q204" i="30"/>
  <c r="R204" i="30"/>
  <c r="S204" i="30"/>
  <c r="D205" i="30"/>
  <c r="E205" i="30"/>
  <c r="F205" i="30"/>
  <c r="G205" i="30"/>
  <c r="H205" i="30"/>
  <c r="I205" i="30"/>
  <c r="J205" i="30"/>
  <c r="K205" i="30"/>
  <c r="L205" i="30"/>
  <c r="M205" i="30"/>
  <c r="N205" i="30"/>
  <c r="O205" i="30"/>
  <c r="P205" i="30"/>
  <c r="Q205" i="30"/>
  <c r="R205" i="30"/>
  <c r="S205" i="30"/>
  <c r="D206" i="30"/>
  <c r="E206" i="30"/>
  <c r="F206" i="30"/>
  <c r="G206" i="30"/>
  <c r="H206" i="30"/>
  <c r="I206" i="30"/>
  <c r="J206" i="30"/>
  <c r="K206" i="30"/>
  <c r="L206" i="30"/>
  <c r="M206" i="30"/>
  <c r="N206" i="30"/>
  <c r="O206" i="30"/>
  <c r="P206" i="30"/>
  <c r="Q206" i="30"/>
  <c r="R206" i="30"/>
  <c r="S206" i="30"/>
  <c r="D207" i="30"/>
  <c r="E207" i="30"/>
  <c r="F207" i="30"/>
  <c r="G207" i="30"/>
  <c r="H207" i="30"/>
  <c r="I207" i="30"/>
  <c r="J207" i="30"/>
  <c r="K207" i="30"/>
  <c r="L207" i="30"/>
  <c r="M207" i="30"/>
  <c r="N207" i="30"/>
  <c r="O207" i="30"/>
  <c r="P207" i="30"/>
  <c r="Q207" i="30"/>
  <c r="R207" i="30"/>
  <c r="S207" i="30"/>
  <c r="D208" i="30"/>
  <c r="E208" i="30"/>
  <c r="F208" i="30"/>
  <c r="G208" i="30"/>
  <c r="H208" i="30"/>
  <c r="I208" i="30"/>
  <c r="J208" i="30"/>
  <c r="K208" i="30"/>
  <c r="L208" i="30"/>
  <c r="M208" i="30"/>
  <c r="N208" i="30"/>
  <c r="O208" i="30"/>
  <c r="P208" i="30"/>
  <c r="Q208" i="30"/>
  <c r="R208" i="30"/>
  <c r="S208" i="30"/>
  <c r="D209" i="30"/>
  <c r="E209" i="30"/>
  <c r="F209" i="30"/>
  <c r="G209" i="30"/>
  <c r="H209" i="30"/>
  <c r="I209" i="30"/>
  <c r="J209" i="30"/>
  <c r="K209" i="30"/>
  <c r="L209" i="30"/>
  <c r="M209" i="30"/>
  <c r="N209" i="30"/>
  <c r="O209" i="30"/>
  <c r="P209" i="30"/>
  <c r="Q209" i="30"/>
  <c r="R209" i="30"/>
  <c r="S209" i="30"/>
  <c r="D210" i="30"/>
  <c r="E210" i="30"/>
  <c r="F210" i="30"/>
  <c r="G210" i="30"/>
  <c r="H210" i="30"/>
  <c r="I210" i="30"/>
  <c r="J210" i="30"/>
  <c r="K210" i="30"/>
  <c r="L210" i="30"/>
  <c r="M210" i="30"/>
  <c r="N210" i="30"/>
  <c r="O210" i="30"/>
  <c r="P210" i="30"/>
  <c r="Q210" i="30"/>
  <c r="R210" i="30"/>
  <c r="S210" i="30"/>
  <c r="D211" i="30"/>
  <c r="E211" i="30"/>
  <c r="F211" i="30"/>
  <c r="G211" i="30"/>
  <c r="H211" i="30"/>
  <c r="I211" i="30"/>
  <c r="J211" i="30"/>
  <c r="K211" i="30"/>
  <c r="L211" i="30"/>
  <c r="M211" i="30"/>
  <c r="N211" i="30"/>
  <c r="O211" i="30"/>
  <c r="P211" i="30"/>
  <c r="Q211" i="30"/>
  <c r="R211" i="30"/>
  <c r="S211" i="30"/>
  <c r="D212" i="30"/>
  <c r="E212" i="30"/>
  <c r="F212" i="30"/>
  <c r="G212" i="30"/>
  <c r="H212" i="30"/>
  <c r="I212" i="30"/>
  <c r="J212" i="30"/>
  <c r="K212" i="30"/>
  <c r="L212" i="30"/>
  <c r="M212" i="30"/>
  <c r="N212" i="30"/>
  <c r="O212" i="30"/>
  <c r="P212" i="30"/>
  <c r="Q212" i="30"/>
  <c r="R212" i="30"/>
  <c r="S212" i="30"/>
  <c r="D213" i="30"/>
  <c r="E213" i="30"/>
  <c r="F213" i="30"/>
  <c r="G213" i="30"/>
  <c r="H213" i="30"/>
  <c r="I213" i="30"/>
  <c r="J213" i="30"/>
  <c r="K213" i="30"/>
  <c r="L213" i="30"/>
  <c r="M213" i="30"/>
  <c r="N213" i="30"/>
  <c r="O213" i="30"/>
  <c r="P213" i="30"/>
  <c r="Q213" i="30"/>
  <c r="R213" i="30"/>
  <c r="S213" i="30"/>
  <c r="D214" i="30"/>
  <c r="E214" i="30"/>
  <c r="F214" i="30"/>
  <c r="G214" i="30"/>
  <c r="H214" i="30"/>
  <c r="I214" i="30"/>
  <c r="J214" i="30"/>
  <c r="K214" i="30"/>
  <c r="L214" i="30"/>
  <c r="M214" i="30"/>
  <c r="N214" i="30"/>
  <c r="O214" i="30"/>
  <c r="P214" i="30"/>
  <c r="Q214" i="30"/>
  <c r="R214" i="30"/>
  <c r="S214" i="30"/>
  <c r="D215" i="30"/>
  <c r="E215" i="30"/>
  <c r="F215" i="30"/>
  <c r="G215" i="30"/>
  <c r="H215" i="30"/>
  <c r="I215" i="30"/>
  <c r="J215" i="30"/>
  <c r="K215" i="30"/>
  <c r="L215" i="30"/>
  <c r="M215" i="30"/>
  <c r="N215" i="30"/>
  <c r="O215" i="30"/>
  <c r="P215" i="30"/>
  <c r="Q215" i="30"/>
  <c r="R215" i="30"/>
  <c r="S215" i="30"/>
  <c r="D216" i="30"/>
  <c r="E216" i="30"/>
  <c r="F216" i="30"/>
  <c r="G216" i="30"/>
  <c r="H216" i="30"/>
  <c r="I216" i="30"/>
  <c r="J216" i="30"/>
  <c r="K216" i="30"/>
  <c r="L216" i="30"/>
  <c r="M216" i="30"/>
  <c r="N216" i="30"/>
  <c r="O216" i="30"/>
  <c r="P216" i="30"/>
  <c r="Q216" i="30"/>
  <c r="R216" i="30"/>
  <c r="S216" i="30"/>
  <c r="D217" i="30"/>
  <c r="E217" i="30"/>
  <c r="F217" i="30"/>
  <c r="G217" i="30"/>
  <c r="H217" i="30"/>
  <c r="I217" i="30"/>
  <c r="J217" i="30"/>
  <c r="K217" i="30"/>
  <c r="L217" i="30"/>
  <c r="M217" i="30"/>
  <c r="N217" i="30"/>
  <c r="O217" i="30"/>
  <c r="P217" i="30"/>
  <c r="Q217" i="30"/>
  <c r="R217" i="30"/>
  <c r="S217" i="30"/>
  <c r="D218" i="30"/>
  <c r="E218" i="30"/>
  <c r="F218" i="30"/>
  <c r="G218" i="30"/>
  <c r="H218" i="30"/>
  <c r="I218" i="30"/>
  <c r="J218" i="30"/>
  <c r="K218" i="30"/>
  <c r="L218" i="30"/>
  <c r="M218" i="30"/>
  <c r="N218" i="30"/>
  <c r="O218" i="30"/>
  <c r="P218" i="30"/>
  <c r="Q218" i="30"/>
  <c r="R218" i="30"/>
  <c r="S218" i="30"/>
  <c r="D219" i="30"/>
  <c r="E219" i="30"/>
  <c r="F219" i="30"/>
  <c r="G219" i="30"/>
  <c r="H219" i="30"/>
  <c r="I219" i="30"/>
  <c r="J219" i="30"/>
  <c r="K219" i="30"/>
  <c r="L219" i="30"/>
  <c r="M219" i="30"/>
  <c r="N219" i="30"/>
  <c r="O219" i="30"/>
  <c r="P219" i="30"/>
  <c r="Q219" i="30"/>
  <c r="R219" i="30"/>
  <c r="S219" i="30"/>
  <c r="D220" i="30"/>
  <c r="E220" i="30"/>
  <c r="F220" i="30"/>
  <c r="G220" i="30"/>
  <c r="H220" i="30"/>
  <c r="I220" i="30"/>
  <c r="J220" i="30"/>
  <c r="K220" i="30"/>
  <c r="L220" i="30"/>
  <c r="M220" i="30"/>
  <c r="N220" i="30"/>
  <c r="O220" i="30"/>
  <c r="P220" i="30"/>
  <c r="Q220" i="30"/>
  <c r="R220" i="30"/>
  <c r="S220" i="30"/>
  <c r="D221" i="30"/>
  <c r="E221" i="30"/>
  <c r="F221" i="30"/>
  <c r="G221" i="30"/>
  <c r="H221" i="30"/>
  <c r="I221" i="30"/>
  <c r="J221" i="30"/>
  <c r="K221" i="30"/>
  <c r="L221" i="30"/>
  <c r="M221" i="30"/>
  <c r="N221" i="30"/>
  <c r="O221" i="30"/>
  <c r="P221" i="30"/>
  <c r="Q221" i="30"/>
  <c r="R221" i="30"/>
  <c r="S221" i="30"/>
  <c r="D222" i="30"/>
  <c r="E222" i="30"/>
  <c r="F222" i="30"/>
  <c r="G222" i="30"/>
  <c r="H222" i="30"/>
  <c r="I222" i="30"/>
  <c r="J222" i="30"/>
  <c r="K222" i="30"/>
  <c r="L222" i="30"/>
  <c r="M222" i="30"/>
  <c r="N222" i="30"/>
  <c r="O222" i="30"/>
  <c r="P222" i="30"/>
  <c r="Q222" i="30"/>
  <c r="R222" i="30"/>
  <c r="S222" i="30"/>
  <c r="D223" i="30"/>
  <c r="E223" i="30"/>
  <c r="F223" i="30"/>
  <c r="G223" i="30"/>
  <c r="H223" i="30"/>
  <c r="I223" i="30"/>
  <c r="J223" i="30"/>
  <c r="K223" i="30"/>
  <c r="L223" i="30"/>
  <c r="M223" i="30"/>
  <c r="N223" i="30"/>
  <c r="O223" i="30"/>
  <c r="P223" i="30"/>
  <c r="Q223" i="30"/>
  <c r="R223" i="30"/>
  <c r="S223" i="30"/>
  <c r="D224" i="30"/>
  <c r="E224" i="30"/>
  <c r="F224" i="30"/>
  <c r="G224" i="30"/>
  <c r="H224" i="30"/>
  <c r="I224" i="30"/>
  <c r="J224" i="30"/>
  <c r="K224" i="30"/>
  <c r="L224" i="30"/>
  <c r="M224" i="30"/>
  <c r="N224" i="30"/>
  <c r="O224" i="30"/>
  <c r="P224" i="30"/>
  <c r="Q224" i="30"/>
  <c r="R224" i="30"/>
  <c r="S224" i="30"/>
  <c r="D225" i="30"/>
  <c r="E225" i="30"/>
  <c r="F225" i="30"/>
  <c r="G225" i="30"/>
  <c r="H225" i="30"/>
  <c r="I225" i="30"/>
  <c r="J225" i="30"/>
  <c r="K225" i="30"/>
  <c r="L225" i="30"/>
  <c r="M225" i="30"/>
  <c r="N225" i="30"/>
  <c r="O225" i="30"/>
  <c r="P225" i="30"/>
  <c r="Q225" i="30"/>
  <c r="R225" i="30"/>
  <c r="S225" i="30"/>
  <c r="D226" i="30"/>
  <c r="E226" i="30"/>
  <c r="F226" i="30"/>
  <c r="G226" i="30"/>
  <c r="H226" i="30"/>
  <c r="I226" i="30"/>
  <c r="J226" i="30"/>
  <c r="K226" i="30"/>
  <c r="L226" i="30"/>
  <c r="M226" i="30"/>
  <c r="N226" i="30"/>
  <c r="O226" i="30"/>
  <c r="P226" i="30"/>
  <c r="Q226" i="30"/>
  <c r="R226" i="30"/>
  <c r="S226" i="30"/>
  <c r="D227" i="30"/>
  <c r="E227" i="30"/>
  <c r="F227" i="30"/>
  <c r="G227" i="30"/>
  <c r="H227" i="30"/>
  <c r="I227" i="30"/>
  <c r="J227" i="30"/>
  <c r="K227" i="30"/>
  <c r="L227" i="30"/>
  <c r="M227" i="30"/>
  <c r="N227" i="30"/>
  <c r="O227" i="30"/>
  <c r="P227" i="30"/>
  <c r="Q227" i="30"/>
  <c r="R227" i="30"/>
  <c r="S227" i="30"/>
  <c r="D228" i="30"/>
  <c r="E228" i="30"/>
  <c r="F228" i="30"/>
  <c r="G228" i="30"/>
  <c r="H228" i="30"/>
  <c r="I228" i="30"/>
  <c r="J228" i="30"/>
  <c r="K228" i="30"/>
  <c r="L228" i="30"/>
  <c r="M228" i="30"/>
  <c r="N228" i="30"/>
  <c r="O228" i="30"/>
  <c r="P228" i="30"/>
  <c r="Q228" i="30"/>
  <c r="R228" i="30"/>
  <c r="S228" i="30"/>
  <c r="D229" i="30"/>
  <c r="E229" i="30"/>
  <c r="F229" i="30"/>
  <c r="G229" i="30"/>
  <c r="H229" i="30"/>
  <c r="I229" i="30"/>
  <c r="J229" i="30"/>
  <c r="K229" i="30"/>
  <c r="L229" i="30"/>
  <c r="M229" i="30"/>
  <c r="N229" i="30"/>
  <c r="O229" i="30"/>
  <c r="P229" i="30"/>
  <c r="Q229" i="30"/>
  <c r="R229" i="30"/>
  <c r="S229" i="30"/>
  <c r="D230" i="30"/>
  <c r="E230" i="30"/>
  <c r="F230" i="30"/>
  <c r="G230" i="30"/>
  <c r="H230" i="30"/>
  <c r="I230" i="30"/>
  <c r="J230" i="30"/>
  <c r="K230" i="30"/>
  <c r="L230" i="30"/>
  <c r="M230" i="30"/>
  <c r="N230" i="30"/>
  <c r="O230" i="30"/>
  <c r="P230" i="30"/>
  <c r="Q230" i="30"/>
  <c r="R230" i="30"/>
  <c r="S230" i="30"/>
  <c r="D231" i="30"/>
  <c r="E231" i="30"/>
  <c r="F231" i="30"/>
  <c r="G231" i="30"/>
  <c r="H231" i="30"/>
  <c r="I231" i="30"/>
  <c r="J231" i="30"/>
  <c r="K231" i="30"/>
  <c r="L231" i="30"/>
  <c r="M231" i="30"/>
  <c r="N231" i="30"/>
  <c r="O231" i="30"/>
  <c r="P231" i="30"/>
  <c r="Q231" i="30"/>
  <c r="R231" i="30"/>
  <c r="S231" i="30"/>
  <c r="D232" i="30"/>
  <c r="E232" i="30"/>
  <c r="F232" i="30"/>
  <c r="G232" i="30"/>
  <c r="H232" i="30"/>
  <c r="I232" i="30"/>
  <c r="J232" i="30"/>
  <c r="K232" i="30"/>
  <c r="L232" i="30"/>
  <c r="M232" i="30"/>
  <c r="N232" i="30"/>
  <c r="O232" i="30"/>
  <c r="P232" i="30"/>
  <c r="Q232" i="30"/>
  <c r="R232" i="30"/>
  <c r="S232" i="30"/>
  <c r="D233" i="30"/>
  <c r="E233" i="30"/>
  <c r="F233" i="30"/>
  <c r="G233" i="30"/>
  <c r="H233" i="30"/>
  <c r="I233" i="30"/>
  <c r="J233" i="30"/>
  <c r="K233" i="30"/>
  <c r="L233" i="30"/>
  <c r="M233" i="30"/>
  <c r="N233" i="30"/>
  <c r="O233" i="30"/>
  <c r="P233" i="30"/>
  <c r="Q233" i="30"/>
  <c r="R233" i="30"/>
  <c r="S233" i="30"/>
  <c r="D234" i="30"/>
  <c r="E234" i="30"/>
  <c r="F234" i="30"/>
  <c r="G234" i="30"/>
  <c r="H234" i="30"/>
  <c r="I234" i="30"/>
  <c r="J234" i="30"/>
  <c r="K234" i="30"/>
  <c r="L234" i="30"/>
  <c r="M234" i="30"/>
  <c r="N234" i="30"/>
  <c r="O234" i="30"/>
  <c r="P234" i="30"/>
  <c r="Q234" i="30"/>
  <c r="R234" i="30"/>
  <c r="S234" i="30"/>
  <c r="D235" i="30"/>
  <c r="E235" i="30"/>
  <c r="F235" i="30"/>
  <c r="G235" i="30"/>
  <c r="H235" i="30"/>
  <c r="I235" i="30"/>
  <c r="J235" i="30"/>
  <c r="K235" i="30"/>
  <c r="L235" i="30"/>
  <c r="M235" i="30"/>
  <c r="N235" i="30"/>
  <c r="O235" i="30"/>
  <c r="P235" i="30"/>
  <c r="Q235" i="30"/>
  <c r="R235" i="30"/>
  <c r="S235" i="30"/>
  <c r="D236" i="30"/>
  <c r="E236" i="30"/>
  <c r="F236" i="30"/>
  <c r="G236" i="30"/>
  <c r="H236" i="30"/>
  <c r="I236" i="30"/>
  <c r="J236" i="30"/>
  <c r="K236" i="30"/>
  <c r="L236" i="30"/>
  <c r="M236" i="30"/>
  <c r="N236" i="30"/>
  <c r="O236" i="30"/>
  <c r="P236" i="30"/>
  <c r="Q236" i="30"/>
  <c r="R236" i="30"/>
  <c r="S236" i="30"/>
  <c r="D237" i="30"/>
  <c r="E237" i="30"/>
  <c r="F237" i="30"/>
  <c r="G237" i="30"/>
  <c r="H237" i="30"/>
  <c r="I237" i="30"/>
  <c r="J237" i="30"/>
  <c r="K237" i="30"/>
  <c r="L237" i="30"/>
  <c r="M237" i="30"/>
  <c r="N237" i="30"/>
  <c r="O237" i="30"/>
  <c r="P237" i="30"/>
  <c r="Q237" i="30"/>
  <c r="R237" i="30"/>
  <c r="S237" i="30"/>
  <c r="D238" i="30"/>
  <c r="E238" i="30"/>
  <c r="F238" i="30"/>
  <c r="G238" i="30"/>
  <c r="H238" i="30"/>
  <c r="I238" i="30"/>
  <c r="J238" i="30"/>
  <c r="K238" i="30"/>
  <c r="L238" i="30"/>
  <c r="M238" i="30"/>
  <c r="N238" i="30"/>
  <c r="O238" i="30"/>
  <c r="P238" i="30"/>
  <c r="Q238" i="30"/>
  <c r="R238" i="30"/>
  <c r="S238" i="30"/>
  <c r="D239" i="30"/>
  <c r="E239" i="30"/>
  <c r="F239" i="30"/>
  <c r="G239" i="30"/>
  <c r="H239" i="30"/>
  <c r="I239" i="30"/>
  <c r="J239" i="30"/>
  <c r="K239" i="30"/>
  <c r="L239" i="30"/>
  <c r="M239" i="30"/>
  <c r="N239" i="30"/>
  <c r="O239" i="30"/>
  <c r="P239" i="30"/>
  <c r="Q239" i="30"/>
  <c r="R239" i="30"/>
  <c r="S239" i="30"/>
  <c r="D240" i="30"/>
  <c r="E240" i="30"/>
  <c r="F240" i="30"/>
  <c r="G240" i="30"/>
  <c r="H240" i="30"/>
  <c r="I240" i="30"/>
  <c r="J240" i="30"/>
  <c r="K240" i="30"/>
  <c r="L240" i="30"/>
  <c r="M240" i="30"/>
  <c r="N240" i="30"/>
  <c r="O240" i="30"/>
  <c r="P240" i="30"/>
  <c r="Q240" i="30"/>
  <c r="R240" i="30"/>
  <c r="S240" i="30"/>
  <c r="D241" i="30"/>
  <c r="E241" i="30"/>
  <c r="F241" i="30"/>
  <c r="G241" i="30"/>
  <c r="H241" i="30"/>
  <c r="I241" i="30"/>
  <c r="J241" i="30"/>
  <c r="K241" i="30"/>
  <c r="L241" i="30"/>
  <c r="M241" i="30"/>
  <c r="N241" i="30"/>
  <c r="O241" i="30"/>
  <c r="P241" i="30"/>
  <c r="Q241" i="30"/>
  <c r="R241" i="30"/>
  <c r="S241" i="30"/>
  <c r="D242" i="30"/>
  <c r="E242" i="30"/>
  <c r="F242" i="30"/>
  <c r="G242" i="30"/>
  <c r="H242" i="30"/>
  <c r="I242" i="30"/>
  <c r="J242" i="30"/>
  <c r="K242" i="30"/>
  <c r="L242" i="30"/>
  <c r="M242" i="30"/>
  <c r="N242" i="30"/>
  <c r="O242" i="30"/>
  <c r="P242" i="30"/>
  <c r="Q242" i="30"/>
  <c r="R242" i="30"/>
  <c r="S242" i="30"/>
  <c r="D243" i="30"/>
  <c r="E243" i="30"/>
  <c r="F243" i="30"/>
  <c r="G243" i="30"/>
  <c r="H243" i="30"/>
  <c r="I243" i="30"/>
  <c r="J243" i="30"/>
  <c r="K243" i="30"/>
  <c r="L243" i="30"/>
  <c r="M243" i="30"/>
  <c r="N243" i="30"/>
  <c r="O243" i="30"/>
  <c r="P243" i="30"/>
  <c r="Q243" i="30"/>
  <c r="R243" i="30"/>
  <c r="S243" i="30"/>
  <c r="D244" i="30"/>
  <c r="E244" i="30"/>
  <c r="F244" i="30"/>
  <c r="G244" i="30"/>
  <c r="H244" i="30"/>
  <c r="I244" i="30"/>
  <c r="J244" i="30"/>
  <c r="K244" i="30"/>
  <c r="L244" i="30"/>
  <c r="M244" i="30"/>
  <c r="N244" i="30"/>
  <c r="O244" i="30"/>
  <c r="P244" i="30"/>
  <c r="Q244" i="30"/>
  <c r="R244" i="30"/>
  <c r="S244" i="30"/>
  <c r="D245" i="30"/>
  <c r="E245" i="30"/>
  <c r="F245" i="30"/>
  <c r="G245" i="30"/>
  <c r="H245" i="30"/>
  <c r="I245" i="30"/>
  <c r="J245" i="30"/>
  <c r="K245" i="30"/>
  <c r="L245" i="30"/>
  <c r="M245" i="30"/>
  <c r="N245" i="30"/>
  <c r="O245" i="30"/>
  <c r="P245" i="30"/>
  <c r="Q245" i="30"/>
  <c r="R245" i="30"/>
  <c r="S245" i="30"/>
  <c r="D246" i="30"/>
  <c r="E246" i="30"/>
  <c r="F246" i="30"/>
  <c r="G246" i="30"/>
  <c r="H246" i="30"/>
  <c r="I246" i="30"/>
  <c r="J246" i="30"/>
  <c r="K246" i="30"/>
  <c r="L246" i="30"/>
  <c r="M246" i="30"/>
  <c r="N246" i="30"/>
  <c r="O246" i="30"/>
  <c r="P246" i="30"/>
  <c r="Q246" i="30"/>
  <c r="R246" i="30"/>
  <c r="S246" i="30"/>
  <c r="D247" i="30"/>
  <c r="E247" i="30"/>
  <c r="F247" i="30"/>
  <c r="G247" i="30"/>
  <c r="H247" i="30"/>
  <c r="I247" i="30"/>
  <c r="J247" i="30"/>
  <c r="K247" i="30"/>
  <c r="L247" i="30"/>
  <c r="M247" i="30"/>
  <c r="N247" i="30"/>
  <c r="O247" i="30"/>
  <c r="P247" i="30"/>
  <c r="Q247" i="30"/>
  <c r="R247" i="30"/>
  <c r="S247" i="30"/>
  <c r="D248" i="30"/>
  <c r="E248" i="30"/>
  <c r="F248" i="30"/>
  <c r="G248" i="30"/>
  <c r="H248" i="30"/>
  <c r="I248" i="30"/>
  <c r="J248" i="30"/>
  <c r="K248" i="30"/>
  <c r="L248" i="30"/>
  <c r="M248" i="30"/>
  <c r="N248" i="30"/>
  <c r="O248" i="30"/>
  <c r="P248" i="30"/>
  <c r="Q248" i="30"/>
  <c r="R248" i="30"/>
  <c r="S248" i="30"/>
  <c r="D249" i="30"/>
  <c r="E249" i="30"/>
  <c r="F249" i="30"/>
  <c r="G249" i="30"/>
  <c r="H249" i="30"/>
  <c r="I249" i="30"/>
  <c r="J249" i="30"/>
  <c r="K249" i="30"/>
  <c r="L249" i="30"/>
  <c r="M249" i="30"/>
  <c r="N249" i="30"/>
  <c r="O249" i="30"/>
  <c r="P249" i="30"/>
  <c r="Q249" i="30"/>
  <c r="R249" i="30"/>
  <c r="S249" i="30"/>
  <c r="D250" i="30"/>
  <c r="E250" i="30"/>
  <c r="F250" i="30"/>
  <c r="G250" i="30"/>
  <c r="H250" i="30"/>
  <c r="I250" i="30"/>
  <c r="J250" i="30"/>
  <c r="K250" i="30"/>
  <c r="L250" i="30"/>
  <c r="M250" i="30"/>
  <c r="N250" i="30"/>
  <c r="O250" i="30"/>
  <c r="P250" i="30"/>
  <c r="Q250" i="30"/>
  <c r="R250" i="30"/>
  <c r="S250" i="30"/>
  <c r="D251" i="30"/>
  <c r="E251" i="30"/>
  <c r="F251" i="30"/>
  <c r="G251" i="30"/>
  <c r="H251" i="30"/>
  <c r="I251" i="30"/>
  <c r="J251" i="30"/>
  <c r="K251" i="30"/>
  <c r="L251" i="30"/>
  <c r="M251" i="30"/>
  <c r="N251" i="30"/>
  <c r="O251" i="30"/>
  <c r="P251" i="30"/>
  <c r="Q251" i="30"/>
  <c r="R251" i="30"/>
  <c r="S251" i="30"/>
  <c r="D252" i="30"/>
  <c r="E252" i="30"/>
  <c r="F252" i="30"/>
  <c r="G252" i="30"/>
  <c r="H252" i="30"/>
  <c r="I252" i="30"/>
  <c r="J252" i="30"/>
  <c r="K252" i="30"/>
  <c r="L252" i="30"/>
  <c r="M252" i="30"/>
  <c r="N252" i="30"/>
  <c r="O252" i="30"/>
  <c r="P252" i="30"/>
  <c r="Q252" i="30"/>
  <c r="R252" i="30"/>
  <c r="S252" i="30"/>
  <c r="D253" i="30"/>
  <c r="E253" i="30"/>
  <c r="F253" i="30"/>
  <c r="G253" i="30"/>
  <c r="H253" i="30"/>
  <c r="I253" i="30"/>
  <c r="J253" i="30"/>
  <c r="K253" i="30"/>
  <c r="L253" i="30"/>
  <c r="M253" i="30"/>
  <c r="N253" i="30"/>
  <c r="O253" i="30"/>
  <c r="P253" i="30"/>
  <c r="Q253" i="30"/>
  <c r="R253" i="30"/>
  <c r="S253" i="30"/>
  <c r="D254" i="30"/>
  <c r="E254" i="30"/>
  <c r="F254" i="30"/>
  <c r="G254" i="30"/>
  <c r="H254" i="30"/>
  <c r="I254" i="30"/>
  <c r="J254" i="30"/>
  <c r="K254" i="30"/>
  <c r="L254" i="30"/>
  <c r="M254" i="30"/>
  <c r="N254" i="30"/>
  <c r="O254" i="30"/>
  <c r="P254" i="30"/>
  <c r="Q254" i="30"/>
  <c r="R254" i="30"/>
  <c r="S254" i="30"/>
  <c r="D255" i="30"/>
  <c r="E255" i="30"/>
  <c r="F255" i="30"/>
  <c r="G255" i="30"/>
  <c r="H255" i="30"/>
  <c r="I255" i="30"/>
  <c r="J255" i="30"/>
  <c r="K255" i="30"/>
  <c r="L255" i="30"/>
  <c r="M255" i="30"/>
  <c r="N255" i="30"/>
  <c r="O255" i="30"/>
  <c r="P255" i="30"/>
  <c r="Q255" i="30"/>
  <c r="R255" i="30"/>
  <c r="S255" i="30"/>
  <c r="D256" i="30"/>
  <c r="E256" i="30"/>
  <c r="F256" i="30"/>
  <c r="G256" i="30"/>
  <c r="H256" i="30"/>
  <c r="I256" i="30"/>
  <c r="J256" i="30"/>
  <c r="K256" i="30"/>
  <c r="L256" i="30"/>
  <c r="M256" i="30"/>
  <c r="N256" i="30"/>
  <c r="O256" i="30"/>
  <c r="P256" i="30"/>
  <c r="Q256" i="30"/>
  <c r="R256" i="30"/>
  <c r="S256" i="30"/>
  <c r="D257" i="30"/>
  <c r="E257" i="30"/>
  <c r="F257" i="30"/>
  <c r="G257" i="30"/>
  <c r="H257" i="30"/>
  <c r="I257" i="30"/>
  <c r="J257" i="30"/>
  <c r="K257" i="30"/>
  <c r="L257" i="30"/>
  <c r="M257" i="30"/>
  <c r="N257" i="30"/>
  <c r="O257" i="30"/>
  <c r="P257" i="30"/>
  <c r="Q257" i="30"/>
  <c r="R257" i="30"/>
  <c r="S257" i="30"/>
  <c r="D258" i="30"/>
  <c r="E258" i="30"/>
  <c r="F258" i="30"/>
  <c r="G258" i="30"/>
  <c r="H258" i="30"/>
  <c r="I258" i="30"/>
  <c r="J258" i="30"/>
  <c r="K258" i="30"/>
  <c r="L258" i="30"/>
  <c r="M258" i="30"/>
  <c r="N258" i="30"/>
  <c r="O258" i="30"/>
  <c r="P258" i="30"/>
  <c r="Q258" i="30"/>
  <c r="R258" i="30"/>
  <c r="S258" i="30"/>
  <c r="D259" i="30"/>
  <c r="E259" i="30"/>
  <c r="F259" i="30"/>
  <c r="G259" i="30"/>
  <c r="H259" i="30"/>
  <c r="I259" i="30"/>
  <c r="J259" i="30"/>
  <c r="K259" i="30"/>
  <c r="L259" i="30"/>
  <c r="M259" i="30"/>
  <c r="N259" i="30"/>
  <c r="O259" i="30"/>
  <c r="P259" i="30"/>
  <c r="Q259" i="30"/>
  <c r="R259" i="30"/>
  <c r="S259" i="30"/>
  <c r="D260" i="30"/>
  <c r="E260" i="30"/>
  <c r="F260" i="30"/>
  <c r="G260" i="30"/>
  <c r="H260" i="30"/>
  <c r="I260" i="30"/>
  <c r="J260" i="30"/>
  <c r="K260" i="30"/>
  <c r="L260" i="30"/>
  <c r="M260" i="30"/>
  <c r="N260" i="30"/>
  <c r="O260" i="30"/>
  <c r="P260" i="30"/>
  <c r="Q260" i="30"/>
  <c r="R260" i="30"/>
  <c r="S260" i="30"/>
  <c r="D261" i="30"/>
  <c r="E261" i="30"/>
  <c r="F261" i="30"/>
  <c r="G261" i="30"/>
  <c r="H261" i="30"/>
  <c r="I261" i="30"/>
  <c r="J261" i="30"/>
  <c r="K261" i="30"/>
  <c r="L261" i="30"/>
  <c r="M261" i="30"/>
  <c r="N261" i="30"/>
  <c r="O261" i="30"/>
  <c r="P261" i="30"/>
  <c r="Q261" i="30"/>
  <c r="R261" i="30"/>
  <c r="S261" i="30"/>
  <c r="D262" i="30"/>
  <c r="E262" i="30"/>
  <c r="F262" i="30"/>
  <c r="G262" i="30"/>
  <c r="H262" i="30"/>
  <c r="I262" i="30"/>
  <c r="J262" i="30"/>
  <c r="K262" i="30"/>
  <c r="L262" i="30"/>
  <c r="M262" i="30"/>
  <c r="N262" i="30"/>
  <c r="O262" i="30"/>
  <c r="P262" i="30"/>
  <c r="Q262" i="30"/>
  <c r="R262" i="30"/>
  <c r="S262" i="30"/>
  <c r="D263" i="30"/>
  <c r="E263" i="30"/>
  <c r="F263" i="30"/>
  <c r="G263" i="30"/>
  <c r="H263" i="30"/>
  <c r="I263" i="30"/>
  <c r="J263" i="30"/>
  <c r="K263" i="30"/>
  <c r="L263" i="30"/>
  <c r="M263" i="30"/>
  <c r="N263" i="30"/>
  <c r="O263" i="30"/>
  <c r="P263" i="30"/>
  <c r="Q263" i="30"/>
  <c r="R263" i="30"/>
  <c r="S263" i="30"/>
  <c r="D264" i="30"/>
  <c r="E264" i="30"/>
  <c r="F264" i="30"/>
  <c r="G264" i="30"/>
  <c r="H264" i="30"/>
  <c r="I264" i="30"/>
  <c r="J264" i="30"/>
  <c r="K264" i="30"/>
  <c r="L264" i="30"/>
  <c r="M264" i="30"/>
  <c r="N264" i="30"/>
  <c r="O264" i="30"/>
  <c r="P264" i="30"/>
  <c r="Q264" i="30"/>
  <c r="R264" i="30"/>
  <c r="S264" i="30"/>
  <c r="D265" i="30"/>
  <c r="E265" i="30"/>
  <c r="F265" i="30"/>
  <c r="G265" i="30"/>
  <c r="H265" i="30"/>
  <c r="I265" i="30"/>
  <c r="J265" i="30"/>
  <c r="K265" i="30"/>
  <c r="L265" i="30"/>
  <c r="M265" i="30"/>
  <c r="N265" i="30"/>
  <c r="O265" i="30"/>
  <c r="P265" i="30"/>
  <c r="Q265" i="30"/>
  <c r="R265" i="30"/>
  <c r="S265" i="30"/>
  <c r="D266" i="30"/>
  <c r="E266" i="30"/>
  <c r="F266" i="30"/>
  <c r="G266" i="30"/>
  <c r="H266" i="30"/>
  <c r="I266" i="30"/>
  <c r="J266" i="30"/>
  <c r="K266" i="30"/>
  <c r="L266" i="30"/>
  <c r="M266" i="30"/>
  <c r="N266" i="30"/>
  <c r="O266" i="30"/>
  <c r="P266" i="30"/>
  <c r="Q266" i="30"/>
  <c r="R266" i="30"/>
  <c r="S266" i="30"/>
  <c r="D267" i="30"/>
  <c r="E267" i="30"/>
  <c r="F267" i="30"/>
  <c r="G267" i="30"/>
  <c r="H267" i="30"/>
  <c r="I267" i="30"/>
  <c r="J267" i="30"/>
  <c r="K267" i="30"/>
  <c r="L267" i="30"/>
  <c r="M267" i="30"/>
  <c r="N267" i="30"/>
  <c r="O267" i="30"/>
  <c r="P267" i="30"/>
  <c r="Q267" i="30"/>
  <c r="R267" i="30"/>
  <c r="S267" i="30"/>
  <c r="D268" i="30"/>
  <c r="E268" i="30"/>
  <c r="F268" i="30"/>
  <c r="G268" i="30"/>
  <c r="H268" i="30"/>
  <c r="I268" i="30"/>
  <c r="J268" i="30"/>
  <c r="K268" i="30"/>
  <c r="L268" i="30"/>
  <c r="M268" i="30"/>
  <c r="N268" i="30"/>
  <c r="O268" i="30"/>
  <c r="P268" i="30"/>
  <c r="Q268" i="30"/>
  <c r="R268" i="30"/>
  <c r="S268" i="30"/>
  <c r="D269" i="30"/>
  <c r="E269" i="30"/>
  <c r="F269" i="30"/>
  <c r="G269" i="30"/>
  <c r="H269" i="30"/>
  <c r="I269" i="30"/>
  <c r="J269" i="30"/>
  <c r="K269" i="30"/>
  <c r="L269" i="30"/>
  <c r="M269" i="30"/>
  <c r="N269" i="30"/>
  <c r="O269" i="30"/>
  <c r="P269" i="30"/>
  <c r="Q269" i="30"/>
  <c r="R269" i="30"/>
  <c r="S269" i="30"/>
  <c r="D270" i="30"/>
  <c r="E270" i="30"/>
  <c r="F270" i="30"/>
  <c r="G270" i="30"/>
  <c r="H270" i="30"/>
  <c r="I270" i="30"/>
  <c r="J270" i="30"/>
  <c r="K270" i="30"/>
  <c r="L270" i="30"/>
  <c r="M270" i="30"/>
  <c r="N270" i="30"/>
  <c r="O270" i="30"/>
  <c r="P270" i="30"/>
  <c r="Q270" i="30"/>
  <c r="R270" i="30"/>
  <c r="S270" i="30"/>
  <c r="D271" i="30"/>
  <c r="E271" i="30"/>
  <c r="F271" i="30"/>
  <c r="G271" i="30"/>
  <c r="H271" i="30"/>
  <c r="I271" i="30"/>
  <c r="J271" i="30"/>
  <c r="K271" i="30"/>
  <c r="L271" i="30"/>
  <c r="M271" i="30"/>
  <c r="N271" i="30"/>
  <c r="O271" i="30"/>
  <c r="P271" i="30"/>
  <c r="Q271" i="30"/>
  <c r="R271" i="30"/>
  <c r="S271" i="30"/>
  <c r="D272" i="30"/>
  <c r="E272" i="30"/>
  <c r="F272" i="30"/>
  <c r="G272" i="30"/>
  <c r="H272" i="30"/>
  <c r="I272" i="30"/>
  <c r="J272" i="30"/>
  <c r="K272" i="30"/>
  <c r="L272" i="30"/>
  <c r="M272" i="30"/>
  <c r="N272" i="30"/>
  <c r="O272" i="30"/>
  <c r="P272" i="30"/>
  <c r="Q272" i="30"/>
  <c r="R272" i="30"/>
  <c r="S272" i="30"/>
  <c r="D273" i="30"/>
  <c r="E273" i="30"/>
  <c r="F273" i="30"/>
  <c r="G273" i="30"/>
  <c r="H273" i="30"/>
  <c r="I273" i="30"/>
  <c r="J273" i="30"/>
  <c r="K273" i="30"/>
  <c r="L273" i="30"/>
  <c r="M273" i="30"/>
  <c r="N273" i="30"/>
  <c r="O273" i="30"/>
  <c r="P273" i="30"/>
  <c r="Q273" i="30"/>
  <c r="R273" i="30"/>
  <c r="S273" i="30"/>
  <c r="D274" i="30"/>
  <c r="E274" i="30"/>
  <c r="F274" i="30"/>
  <c r="G274" i="30"/>
  <c r="H274" i="30"/>
  <c r="I274" i="30"/>
  <c r="J274" i="30"/>
  <c r="K274" i="30"/>
  <c r="L274" i="30"/>
  <c r="M274" i="30"/>
  <c r="N274" i="30"/>
  <c r="O274" i="30"/>
  <c r="P274" i="30"/>
  <c r="Q274" i="30"/>
  <c r="R274" i="30"/>
  <c r="S274" i="30"/>
  <c r="D275" i="30"/>
  <c r="E275" i="30"/>
  <c r="F275" i="30"/>
  <c r="G275" i="30"/>
  <c r="H275" i="30"/>
  <c r="I275" i="30"/>
  <c r="J275" i="30"/>
  <c r="K275" i="30"/>
  <c r="L275" i="30"/>
  <c r="M275" i="30"/>
  <c r="N275" i="30"/>
  <c r="O275" i="30"/>
  <c r="P275" i="30"/>
  <c r="Q275" i="30"/>
  <c r="R275" i="30"/>
  <c r="S275" i="30"/>
  <c r="D276" i="30"/>
  <c r="E276" i="30"/>
  <c r="F276" i="30"/>
  <c r="G276" i="30"/>
  <c r="H276" i="30"/>
  <c r="I276" i="30"/>
  <c r="J276" i="30"/>
  <c r="K276" i="30"/>
  <c r="L276" i="30"/>
  <c r="M276" i="30"/>
  <c r="N276" i="30"/>
  <c r="O276" i="30"/>
  <c r="P276" i="30"/>
  <c r="Q276" i="30"/>
  <c r="R276" i="30"/>
  <c r="S276" i="30"/>
  <c r="D277" i="30"/>
  <c r="E277" i="30"/>
  <c r="F277" i="30"/>
  <c r="G277" i="30"/>
  <c r="H277" i="30"/>
  <c r="I277" i="30"/>
  <c r="J277" i="30"/>
  <c r="K277" i="30"/>
  <c r="L277" i="30"/>
  <c r="M277" i="30"/>
  <c r="N277" i="30"/>
  <c r="O277" i="30"/>
  <c r="P277" i="30"/>
  <c r="Q277" i="30"/>
  <c r="R277" i="30"/>
  <c r="S277" i="30"/>
  <c r="D278" i="30"/>
  <c r="E278" i="30"/>
  <c r="F278" i="30"/>
  <c r="G278" i="30"/>
  <c r="H278" i="30"/>
  <c r="I278" i="30"/>
  <c r="J278" i="30"/>
  <c r="K278" i="30"/>
  <c r="L278" i="30"/>
  <c r="M278" i="30"/>
  <c r="N278" i="30"/>
  <c r="O278" i="30"/>
  <c r="P278" i="30"/>
  <c r="Q278" i="30"/>
  <c r="R278" i="30"/>
  <c r="S278" i="30"/>
  <c r="D279" i="30"/>
  <c r="E279" i="30"/>
  <c r="F279" i="30"/>
  <c r="G279" i="30"/>
  <c r="H279" i="30"/>
  <c r="I279" i="30"/>
  <c r="J279" i="30"/>
  <c r="K279" i="30"/>
  <c r="L279" i="30"/>
  <c r="M279" i="30"/>
  <c r="N279" i="30"/>
  <c r="O279" i="30"/>
  <c r="P279" i="30"/>
  <c r="Q279" i="30"/>
  <c r="R279" i="30"/>
  <c r="S279" i="30"/>
  <c r="D280" i="30"/>
  <c r="E280" i="30"/>
  <c r="F280" i="30"/>
  <c r="G280" i="30"/>
  <c r="H280" i="30"/>
  <c r="I280" i="30"/>
  <c r="J280" i="30"/>
  <c r="K280" i="30"/>
  <c r="L280" i="30"/>
  <c r="M280" i="30"/>
  <c r="N280" i="30"/>
  <c r="O280" i="30"/>
  <c r="P280" i="30"/>
  <c r="Q280" i="30"/>
  <c r="R280" i="30"/>
  <c r="S280" i="30"/>
  <c r="D281" i="30"/>
  <c r="E281" i="30"/>
  <c r="F281" i="30"/>
  <c r="G281" i="30"/>
  <c r="H281" i="30"/>
  <c r="I281" i="30"/>
  <c r="J281" i="30"/>
  <c r="K281" i="30"/>
  <c r="L281" i="30"/>
  <c r="M281" i="30"/>
  <c r="N281" i="30"/>
  <c r="O281" i="30"/>
  <c r="P281" i="30"/>
  <c r="Q281" i="30"/>
  <c r="R281" i="30"/>
  <c r="S281" i="30"/>
  <c r="D282" i="30"/>
  <c r="E282" i="30"/>
  <c r="F282" i="30"/>
  <c r="G282" i="30"/>
  <c r="H282" i="30"/>
  <c r="I282" i="30"/>
  <c r="J282" i="30"/>
  <c r="K282" i="30"/>
  <c r="L282" i="30"/>
  <c r="M282" i="30"/>
  <c r="N282" i="30"/>
  <c r="O282" i="30"/>
  <c r="P282" i="30"/>
  <c r="Q282" i="30"/>
  <c r="R282" i="30"/>
  <c r="S282" i="30"/>
  <c r="D283" i="30"/>
  <c r="E283" i="30"/>
  <c r="F283" i="30"/>
  <c r="G283" i="30"/>
  <c r="H283" i="30"/>
  <c r="I283" i="30"/>
  <c r="J283" i="30"/>
  <c r="K283" i="30"/>
  <c r="L283" i="30"/>
  <c r="M283" i="30"/>
  <c r="N283" i="30"/>
  <c r="O283" i="30"/>
  <c r="P283" i="30"/>
  <c r="Q283" i="30"/>
  <c r="R283" i="30"/>
  <c r="S283" i="30"/>
  <c r="D284" i="30"/>
  <c r="E284" i="30"/>
  <c r="F284" i="30"/>
  <c r="G284" i="30"/>
  <c r="H284" i="30"/>
  <c r="I284" i="30"/>
  <c r="J284" i="30"/>
  <c r="K284" i="30"/>
  <c r="L284" i="30"/>
  <c r="M284" i="30"/>
  <c r="N284" i="30"/>
  <c r="O284" i="30"/>
  <c r="P284" i="30"/>
  <c r="Q284" i="30"/>
  <c r="R284" i="30"/>
  <c r="S284" i="30"/>
  <c r="D285" i="30"/>
  <c r="E285" i="30"/>
  <c r="F285" i="30"/>
  <c r="G285" i="30"/>
  <c r="H285" i="30"/>
  <c r="I285" i="30"/>
  <c r="J285" i="30"/>
  <c r="K285" i="30"/>
  <c r="L285" i="30"/>
  <c r="M285" i="30"/>
  <c r="N285" i="30"/>
  <c r="O285" i="30"/>
  <c r="P285" i="30"/>
  <c r="Q285" i="30"/>
  <c r="R285" i="30"/>
  <c r="S285" i="30"/>
  <c r="D286" i="30"/>
  <c r="E286" i="30"/>
  <c r="F286" i="30"/>
  <c r="G286" i="30"/>
  <c r="H286" i="30"/>
  <c r="I286" i="30"/>
  <c r="J286" i="30"/>
  <c r="K286" i="30"/>
  <c r="L286" i="30"/>
  <c r="M286" i="30"/>
  <c r="N286" i="30"/>
  <c r="O286" i="30"/>
  <c r="P286" i="30"/>
  <c r="Q286" i="30"/>
  <c r="R286" i="30"/>
  <c r="S286" i="30"/>
  <c r="D287" i="30"/>
  <c r="E287" i="30"/>
  <c r="F287" i="30"/>
  <c r="G287" i="30"/>
  <c r="H287" i="30"/>
  <c r="I287" i="30"/>
  <c r="J287" i="30"/>
  <c r="K287" i="30"/>
  <c r="L287" i="30"/>
  <c r="M287" i="30"/>
  <c r="N287" i="30"/>
  <c r="O287" i="30"/>
  <c r="P287" i="30"/>
  <c r="Q287" i="30"/>
  <c r="R287" i="30"/>
  <c r="S287" i="30"/>
  <c r="D288" i="30"/>
  <c r="E288" i="30"/>
  <c r="F288" i="30"/>
  <c r="G288" i="30"/>
  <c r="H288" i="30"/>
  <c r="I288" i="30"/>
  <c r="J288" i="30"/>
  <c r="K288" i="30"/>
  <c r="L288" i="30"/>
  <c r="M288" i="30"/>
  <c r="N288" i="30"/>
  <c r="O288" i="30"/>
  <c r="P288" i="30"/>
  <c r="Q288" i="30"/>
  <c r="R288" i="30"/>
  <c r="S288" i="30"/>
  <c r="D289" i="30"/>
  <c r="E289" i="30"/>
  <c r="F289" i="30"/>
  <c r="G289" i="30"/>
  <c r="H289" i="30"/>
  <c r="I289" i="30"/>
  <c r="J289" i="30"/>
  <c r="K289" i="30"/>
  <c r="L289" i="30"/>
  <c r="M289" i="30"/>
  <c r="N289" i="30"/>
  <c r="O289" i="30"/>
  <c r="P289" i="30"/>
  <c r="Q289" i="30"/>
  <c r="R289" i="30"/>
  <c r="S289" i="30"/>
  <c r="D290" i="30"/>
  <c r="E290" i="30"/>
  <c r="F290" i="30"/>
  <c r="G290" i="30"/>
  <c r="H290" i="30"/>
  <c r="I290" i="30"/>
  <c r="J290" i="30"/>
  <c r="K290" i="30"/>
  <c r="L290" i="30"/>
  <c r="M290" i="30"/>
  <c r="N290" i="30"/>
  <c r="O290" i="30"/>
  <c r="P290" i="30"/>
  <c r="Q290" i="30"/>
  <c r="R290" i="30"/>
  <c r="S290" i="30"/>
  <c r="D291" i="30"/>
  <c r="E291" i="30"/>
  <c r="F291" i="30"/>
  <c r="G291" i="30"/>
  <c r="H291" i="30"/>
  <c r="I291" i="30"/>
  <c r="J291" i="30"/>
  <c r="K291" i="30"/>
  <c r="L291" i="30"/>
  <c r="M291" i="30"/>
  <c r="N291" i="30"/>
  <c r="O291" i="30"/>
  <c r="P291" i="30"/>
  <c r="Q291" i="30"/>
  <c r="R291" i="30"/>
  <c r="S291" i="30"/>
  <c r="D292" i="30"/>
  <c r="E292" i="30"/>
  <c r="F292" i="30"/>
  <c r="G292" i="30"/>
  <c r="H292" i="30"/>
  <c r="I292" i="30"/>
  <c r="J292" i="30"/>
  <c r="K292" i="30"/>
  <c r="L292" i="30"/>
  <c r="M292" i="30"/>
  <c r="N292" i="30"/>
  <c r="O292" i="30"/>
  <c r="P292" i="30"/>
  <c r="Q292" i="30"/>
  <c r="R292" i="30"/>
  <c r="S292" i="30"/>
  <c r="D293" i="30"/>
  <c r="E293" i="30"/>
  <c r="F293" i="30"/>
  <c r="G293" i="30"/>
  <c r="H293" i="30"/>
  <c r="I293" i="30"/>
  <c r="J293" i="30"/>
  <c r="K293" i="30"/>
  <c r="L293" i="30"/>
  <c r="M293" i="30"/>
  <c r="N293" i="30"/>
  <c r="O293" i="30"/>
  <c r="P293" i="30"/>
  <c r="Q293" i="30"/>
  <c r="R293" i="30"/>
  <c r="S293" i="30"/>
  <c r="D294" i="30"/>
  <c r="E294" i="30"/>
  <c r="F294" i="30"/>
  <c r="G294" i="30"/>
  <c r="H294" i="30"/>
  <c r="I294" i="30"/>
  <c r="J294" i="30"/>
  <c r="K294" i="30"/>
  <c r="L294" i="30"/>
  <c r="M294" i="30"/>
  <c r="N294" i="30"/>
  <c r="O294" i="30"/>
  <c r="P294" i="30"/>
  <c r="Q294" i="30"/>
  <c r="R294" i="30"/>
  <c r="S294" i="30"/>
  <c r="D295" i="30"/>
  <c r="E295" i="30"/>
  <c r="F295" i="30"/>
  <c r="G295" i="30"/>
  <c r="H295" i="30"/>
  <c r="I295" i="30"/>
  <c r="J295" i="30"/>
  <c r="K295" i="30"/>
  <c r="L295" i="30"/>
  <c r="M295" i="30"/>
  <c r="N295" i="30"/>
  <c r="O295" i="30"/>
  <c r="P295" i="30"/>
  <c r="Q295" i="30"/>
  <c r="R295" i="30"/>
  <c r="S295" i="30"/>
  <c r="D296" i="30"/>
  <c r="E296" i="30"/>
  <c r="F296" i="30"/>
  <c r="G296" i="30"/>
  <c r="H296" i="30"/>
  <c r="I296" i="30"/>
  <c r="J296" i="30"/>
  <c r="K296" i="30"/>
  <c r="L296" i="30"/>
  <c r="M296" i="30"/>
  <c r="N296" i="30"/>
  <c r="O296" i="30"/>
  <c r="P296" i="30"/>
  <c r="Q296" i="30"/>
  <c r="R296" i="30"/>
  <c r="S296" i="30"/>
  <c r="D297" i="30"/>
  <c r="E297" i="30"/>
  <c r="F297" i="30"/>
  <c r="G297" i="30"/>
  <c r="H297" i="30"/>
  <c r="I297" i="30"/>
  <c r="J297" i="30"/>
  <c r="K297" i="30"/>
  <c r="L297" i="30"/>
  <c r="M297" i="30"/>
  <c r="N297" i="30"/>
  <c r="O297" i="30"/>
  <c r="P297" i="30"/>
  <c r="Q297" i="30"/>
  <c r="R297" i="30"/>
  <c r="S297" i="30"/>
  <c r="D298" i="30"/>
  <c r="E298" i="30"/>
  <c r="F298" i="30"/>
  <c r="G298" i="30"/>
  <c r="H298" i="30"/>
  <c r="I298" i="30"/>
  <c r="J298" i="30"/>
  <c r="K298" i="30"/>
  <c r="L298" i="30"/>
  <c r="M298" i="30"/>
  <c r="N298" i="30"/>
  <c r="O298" i="30"/>
  <c r="P298" i="30"/>
  <c r="Q298" i="30"/>
  <c r="R298" i="30"/>
  <c r="S298" i="30"/>
  <c r="D299" i="30"/>
  <c r="E299" i="30"/>
  <c r="F299" i="30"/>
  <c r="G299" i="30"/>
  <c r="H299" i="30"/>
  <c r="I299" i="30"/>
  <c r="J299" i="30"/>
  <c r="K299" i="30"/>
  <c r="L299" i="30"/>
  <c r="M299" i="30"/>
  <c r="N299" i="30"/>
  <c r="O299" i="30"/>
  <c r="P299" i="30"/>
  <c r="Q299" i="30"/>
  <c r="R299" i="30"/>
  <c r="S299" i="30"/>
  <c r="D300" i="30"/>
  <c r="E300" i="30"/>
  <c r="F300" i="30"/>
  <c r="G300" i="30"/>
  <c r="H300" i="30"/>
  <c r="I300" i="30"/>
  <c r="J300" i="30"/>
  <c r="K300" i="30"/>
  <c r="L300" i="30"/>
  <c r="M300" i="30"/>
  <c r="N300" i="30"/>
  <c r="O300" i="30"/>
  <c r="P300" i="30"/>
  <c r="Q300" i="30"/>
  <c r="R300" i="30"/>
  <c r="S300" i="30"/>
  <c r="D301" i="30"/>
  <c r="E301" i="30"/>
  <c r="F301" i="30"/>
  <c r="G301" i="30"/>
  <c r="H301" i="30"/>
  <c r="I301" i="30"/>
  <c r="J301" i="30"/>
  <c r="K301" i="30"/>
  <c r="L301" i="30"/>
  <c r="M301" i="30"/>
  <c r="N301" i="30"/>
  <c r="O301" i="30"/>
  <c r="P301" i="30"/>
  <c r="Q301" i="30"/>
  <c r="R301" i="30"/>
  <c r="S301" i="30"/>
  <c r="D302" i="30"/>
  <c r="E302" i="30"/>
  <c r="F302" i="30"/>
  <c r="G302" i="30"/>
  <c r="H302" i="30"/>
  <c r="I302" i="30"/>
  <c r="J302" i="30"/>
  <c r="K302" i="30"/>
  <c r="L302" i="30"/>
  <c r="M302" i="30"/>
  <c r="N302" i="30"/>
  <c r="O302" i="30"/>
  <c r="P302" i="30"/>
  <c r="Q302" i="30"/>
  <c r="R302" i="30"/>
  <c r="S302" i="30"/>
  <c r="D303" i="30"/>
  <c r="E303" i="30"/>
  <c r="F303" i="30"/>
  <c r="G303" i="30"/>
  <c r="H303" i="30"/>
  <c r="I303" i="30"/>
  <c r="J303" i="30"/>
  <c r="K303" i="30"/>
  <c r="L303" i="30"/>
  <c r="M303" i="30"/>
  <c r="N303" i="30"/>
  <c r="O303" i="30"/>
  <c r="P303" i="30"/>
  <c r="Q303" i="30"/>
  <c r="R303" i="30"/>
  <c r="S303" i="30"/>
  <c r="D304" i="30"/>
  <c r="E304" i="30"/>
  <c r="F304" i="30"/>
  <c r="G304" i="30"/>
  <c r="H304" i="30"/>
  <c r="I304" i="30"/>
  <c r="J304" i="30"/>
  <c r="K304" i="30"/>
  <c r="L304" i="30"/>
  <c r="M304" i="30"/>
  <c r="N304" i="30"/>
  <c r="O304" i="30"/>
  <c r="P304" i="30"/>
  <c r="Q304" i="30"/>
  <c r="R304" i="30"/>
  <c r="S304" i="30"/>
  <c r="D305" i="30"/>
  <c r="E305" i="30"/>
  <c r="F305" i="30"/>
  <c r="G305" i="30"/>
  <c r="H305" i="30"/>
  <c r="I305" i="30"/>
  <c r="J305" i="30"/>
  <c r="K305" i="30"/>
  <c r="L305" i="30"/>
  <c r="M305" i="30"/>
  <c r="N305" i="30"/>
  <c r="O305" i="30"/>
  <c r="P305" i="30"/>
  <c r="Q305" i="30"/>
  <c r="R305" i="30"/>
  <c r="S305" i="30"/>
  <c r="D306" i="30"/>
  <c r="E306" i="30"/>
  <c r="F306" i="30"/>
  <c r="G306" i="30"/>
  <c r="H306" i="30"/>
  <c r="I306" i="30"/>
  <c r="J306" i="30"/>
  <c r="K306" i="30"/>
  <c r="L306" i="30"/>
  <c r="M306" i="30"/>
  <c r="N306" i="30"/>
  <c r="O306" i="30"/>
  <c r="P306" i="30"/>
  <c r="Q306" i="30"/>
  <c r="R306" i="30"/>
  <c r="S306" i="30"/>
  <c r="D307" i="30"/>
  <c r="E307" i="30"/>
  <c r="F307" i="30"/>
  <c r="G307" i="30"/>
  <c r="H307" i="30"/>
  <c r="I307" i="30"/>
  <c r="J307" i="30"/>
  <c r="K307" i="30"/>
  <c r="L307" i="30"/>
  <c r="M307" i="30"/>
  <c r="N307" i="30"/>
  <c r="O307" i="30"/>
  <c r="P307" i="30"/>
  <c r="Q307" i="30"/>
  <c r="R307" i="30"/>
  <c r="S307" i="30"/>
  <c r="D308" i="30"/>
  <c r="E308" i="30"/>
  <c r="F308" i="30"/>
  <c r="G308" i="30"/>
  <c r="H308" i="30"/>
  <c r="I308" i="30"/>
  <c r="J308" i="30"/>
  <c r="K308" i="30"/>
  <c r="L308" i="30"/>
  <c r="M308" i="30"/>
  <c r="P308" i="30"/>
  <c r="Q308" i="30"/>
  <c r="R308" i="30"/>
  <c r="S308" i="30"/>
  <c r="D309" i="30"/>
  <c r="E309" i="30"/>
  <c r="F309" i="30"/>
  <c r="G309" i="30"/>
  <c r="H309" i="30"/>
  <c r="I309" i="30"/>
  <c r="J309" i="30"/>
  <c r="K309" i="30"/>
  <c r="L309" i="30"/>
  <c r="M309" i="30"/>
  <c r="N309" i="30"/>
  <c r="O309" i="30"/>
  <c r="P309" i="30"/>
  <c r="Q309" i="30"/>
  <c r="R309" i="30"/>
  <c r="S309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S310" i="30"/>
  <c r="D311" i="30"/>
  <c r="E311" i="30"/>
  <c r="F311" i="30"/>
  <c r="G311" i="30"/>
  <c r="H311" i="30"/>
  <c r="I311" i="30"/>
  <c r="J311" i="30"/>
  <c r="K311" i="30"/>
  <c r="L311" i="30"/>
  <c r="M311" i="30"/>
  <c r="N311" i="30"/>
  <c r="O311" i="30"/>
  <c r="P311" i="30"/>
  <c r="Q311" i="30"/>
  <c r="R311" i="30"/>
  <c r="S311" i="30"/>
  <c r="D312" i="30"/>
  <c r="E312" i="30"/>
  <c r="F312" i="30"/>
  <c r="G312" i="30"/>
  <c r="H312" i="30"/>
  <c r="I312" i="30"/>
  <c r="J312" i="30"/>
  <c r="K312" i="30"/>
  <c r="L312" i="30"/>
  <c r="M312" i="30"/>
  <c r="N312" i="30"/>
  <c r="O312" i="30"/>
  <c r="P312" i="30"/>
  <c r="Q312" i="30"/>
  <c r="R312" i="30"/>
  <c r="S312" i="30"/>
  <c r="D313" i="30"/>
  <c r="E313" i="30"/>
  <c r="F313" i="30"/>
  <c r="G313" i="30"/>
  <c r="H313" i="30"/>
  <c r="I313" i="30"/>
  <c r="J313" i="30"/>
  <c r="K313" i="30"/>
  <c r="L313" i="30"/>
  <c r="M313" i="30"/>
  <c r="P313" i="30"/>
  <c r="Q313" i="30"/>
  <c r="R313" i="30"/>
  <c r="S313" i="30"/>
  <c r="D314" i="30"/>
  <c r="E314" i="30"/>
  <c r="F314" i="30"/>
  <c r="G314" i="30"/>
  <c r="H314" i="30"/>
  <c r="I314" i="30"/>
  <c r="J314" i="30"/>
  <c r="K314" i="30"/>
  <c r="L314" i="30"/>
  <c r="M314" i="30"/>
  <c r="N314" i="30"/>
  <c r="O314" i="30"/>
  <c r="P314" i="30"/>
  <c r="Q314" i="30"/>
  <c r="R314" i="30"/>
  <c r="S314" i="30"/>
  <c r="D315" i="30"/>
  <c r="E315" i="30"/>
  <c r="F315" i="30"/>
  <c r="G315" i="30"/>
  <c r="H315" i="30"/>
  <c r="I315" i="30"/>
  <c r="J315" i="30"/>
  <c r="K315" i="30"/>
  <c r="L315" i="30"/>
  <c r="M315" i="30"/>
  <c r="N315" i="30"/>
  <c r="O315" i="30"/>
  <c r="P315" i="30"/>
  <c r="Q315" i="30"/>
  <c r="R315" i="30"/>
  <c r="S315" i="30"/>
  <c r="D316" i="30"/>
  <c r="E316" i="30"/>
  <c r="F316" i="30"/>
  <c r="G316" i="30"/>
  <c r="H316" i="30"/>
  <c r="I316" i="30"/>
  <c r="J316" i="30"/>
  <c r="K316" i="30"/>
  <c r="L316" i="30"/>
  <c r="M316" i="30"/>
  <c r="N316" i="30"/>
  <c r="O316" i="30"/>
  <c r="P316" i="30"/>
  <c r="Q316" i="30"/>
  <c r="R316" i="30"/>
  <c r="S316" i="30"/>
  <c r="D317" i="30"/>
  <c r="E317" i="30"/>
  <c r="F317" i="30"/>
  <c r="G317" i="30"/>
  <c r="H317" i="30"/>
  <c r="I317" i="30"/>
  <c r="J317" i="30"/>
  <c r="K317" i="30"/>
  <c r="L317" i="30"/>
  <c r="M317" i="30"/>
  <c r="N317" i="30"/>
  <c r="O317" i="30"/>
  <c r="P317" i="30"/>
  <c r="Q317" i="30"/>
  <c r="R317" i="30"/>
  <c r="S317" i="30"/>
  <c r="D318" i="30"/>
  <c r="E318" i="30"/>
  <c r="F318" i="30"/>
  <c r="G318" i="30"/>
  <c r="H318" i="30"/>
  <c r="I318" i="30"/>
  <c r="J318" i="30"/>
  <c r="K318" i="30"/>
  <c r="L318" i="30"/>
  <c r="M318" i="30"/>
  <c r="N318" i="30"/>
  <c r="O318" i="30"/>
  <c r="P318" i="30"/>
  <c r="Q318" i="30"/>
  <c r="R318" i="30"/>
  <c r="S318" i="30"/>
  <c r="D319" i="30"/>
  <c r="E319" i="30"/>
  <c r="F319" i="30"/>
  <c r="G319" i="30"/>
  <c r="H319" i="30"/>
  <c r="I319" i="30"/>
  <c r="J319" i="30"/>
  <c r="K319" i="30"/>
  <c r="L319" i="30"/>
  <c r="M319" i="30"/>
  <c r="N319" i="30"/>
  <c r="O319" i="30"/>
  <c r="P319" i="30"/>
  <c r="Q319" i="30"/>
  <c r="R319" i="30"/>
  <c r="S319" i="30"/>
  <c r="D320" i="30"/>
  <c r="E320" i="30"/>
  <c r="F320" i="30"/>
  <c r="G320" i="30"/>
  <c r="H320" i="30"/>
  <c r="I320" i="30"/>
  <c r="J320" i="30"/>
  <c r="K320" i="30"/>
  <c r="L320" i="30"/>
  <c r="M320" i="30"/>
  <c r="N320" i="30"/>
  <c r="O320" i="30"/>
  <c r="P320" i="30"/>
  <c r="Q320" i="30"/>
  <c r="R320" i="30"/>
  <c r="S320" i="30"/>
  <c r="D321" i="30"/>
  <c r="E321" i="30"/>
  <c r="F321" i="30"/>
  <c r="G321" i="30"/>
  <c r="H321" i="30"/>
  <c r="I321" i="30"/>
  <c r="J321" i="30"/>
  <c r="K321" i="30"/>
  <c r="L321" i="30"/>
  <c r="M321" i="30"/>
  <c r="N321" i="30"/>
  <c r="O321" i="30"/>
  <c r="P321" i="30"/>
  <c r="Q321" i="30"/>
  <c r="R321" i="30"/>
  <c r="S321" i="30"/>
  <c r="D322" i="30"/>
  <c r="E322" i="30"/>
  <c r="F322" i="30"/>
  <c r="G322" i="30"/>
  <c r="H322" i="30"/>
  <c r="I322" i="30"/>
  <c r="J322" i="30"/>
  <c r="K322" i="30"/>
  <c r="L322" i="30"/>
  <c r="M322" i="30"/>
  <c r="N322" i="30"/>
  <c r="O322" i="30"/>
  <c r="P322" i="30"/>
  <c r="Q322" i="30"/>
  <c r="R322" i="30"/>
  <c r="S322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S323" i="30"/>
  <c r="D324" i="30"/>
  <c r="E324" i="30"/>
  <c r="F324" i="30"/>
  <c r="G324" i="30"/>
  <c r="H324" i="30"/>
  <c r="I324" i="30"/>
  <c r="J324" i="30"/>
  <c r="K324" i="30"/>
  <c r="L324" i="30"/>
  <c r="M324" i="30"/>
  <c r="N324" i="30"/>
  <c r="O324" i="30"/>
  <c r="P324" i="30"/>
  <c r="Q324" i="30"/>
  <c r="R324" i="30"/>
  <c r="S324" i="30"/>
  <c r="D325" i="30"/>
  <c r="E325" i="30"/>
  <c r="F325" i="30"/>
  <c r="G325" i="30"/>
  <c r="H325" i="30"/>
  <c r="I325" i="30"/>
  <c r="J325" i="30"/>
  <c r="K325" i="30"/>
  <c r="L325" i="30"/>
  <c r="M325" i="30"/>
  <c r="N325" i="30"/>
  <c r="O325" i="30"/>
  <c r="P325" i="30"/>
  <c r="Q325" i="30"/>
  <c r="R325" i="30"/>
  <c r="S325" i="30"/>
  <c r="D326" i="30"/>
  <c r="E326" i="30"/>
  <c r="F326" i="30"/>
  <c r="G326" i="30"/>
  <c r="H326" i="30"/>
  <c r="I326" i="30"/>
  <c r="J326" i="30"/>
  <c r="K326" i="30"/>
  <c r="L326" i="30"/>
  <c r="M326" i="30"/>
  <c r="P326" i="30"/>
  <c r="Q326" i="30"/>
  <c r="R326" i="30"/>
  <c r="S326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Q327" i="30"/>
  <c r="R327" i="30"/>
  <c r="S327" i="30"/>
  <c r="D328" i="30"/>
  <c r="E328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R328" i="30"/>
  <c r="S328" i="30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S329" i="30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S330" i="30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S331" i="30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S332" i="30"/>
  <c r="D333" i="30"/>
  <c r="E333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S333" i="30"/>
  <c r="D334" i="30"/>
  <c r="E334" i="30"/>
  <c r="F334" i="30"/>
  <c r="G334" i="30"/>
  <c r="H334" i="30"/>
  <c r="I334" i="30"/>
  <c r="J334" i="30"/>
  <c r="K334" i="30"/>
  <c r="L334" i="30"/>
  <c r="M334" i="30"/>
  <c r="N334" i="30"/>
  <c r="O334" i="30"/>
  <c r="P334" i="30"/>
  <c r="Q334" i="30"/>
  <c r="R334" i="30"/>
  <c r="S334" i="30"/>
  <c r="D335" i="30"/>
  <c r="E335" i="30"/>
  <c r="F335" i="30"/>
  <c r="G335" i="30"/>
  <c r="H335" i="30"/>
  <c r="I335" i="30"/>
  <c r="J335" i="30"/>
  <c r="K335" i="30"/>
  <c r="L335" i="30"/>
  <c r="M335" i="30"/>
  <c r="N335" i="30"/>
  <c r="O335" i="30"/>
  <c r="P335" i="30"/>
  <c r="Q335" i="30"/>
  <c r="R335" i="30"/>
  <c r="S335" i="30"/>
  <c r="D336" i="30"/>
  <c r="E336" i="30"/>
  <c r="F336" i="30"/>
  <c r="G336" i="30"/>
  <c r="H336" i="30"/>
  <c r="I336" i="30"/>
  <c r="J336" i="30"/>
  <c r="K336" i="30"/>
  <c r="L336" i="30"/>
  <c r="M336" i="30"/>
  <c r="N336" i="30"/>
  <c r="O336" i="30"/>
  <c r="P336" i="30"/>
  <c r="Q336" i="30"/>
  <c r="R336" i="30"/>
  <c r="S336" i="30"/>
  <c r="D337" i="30"/>
  <c r="E337" i="30"/>
  <c r="F337" i="30"/>
  <c r="G337" i="30"/>
  <c r="H337" i="30"/>
  <c r="I337" i="30"/>
  <c r="J337" i="30"/>
  <c r="K337" i="30"/>
  <c r="L337" i="30"/>
  <c r="M337" i="30"/>
  <c r="N337" i="30"/>
  <c r="O337" i="30"/>
  <c r="P337" i="30"/>
  <c r="Q337" i="30"/>
  <c r="R337" i="30"/>
  <c r="S337" i="30"/>
  <c r="D338" i="30"/>
  <c r="E338" i="30"/>
  <c r="F338" i="30"/>
  <c r="G338" i="30"/>
  <c r="H338" i="30"/>
  <c r="I338" i="30"/>
  <c r="J338" i="30"/>
  <c r="K338" i="30"/>
  <c r="L338" i="30"/>
  <c r="M338" i="30"/>
  <c r="N338" i="30"/>
  <c r="O338" i="30"/>
  <c r="P338" i="30"/>
  <c r="Q338" i="30"/>
  <c r="R338" i="30"/>
  <c r="S338" i="30"/>
  <c r="D339" i="30"/>
  <c r="E339" i="30"/>
  <c r="F339" i="30"/>
  <c r="G339" i="30"/>
  <c r="H339" i="30"/>
  <c r="I339" i="30"/>
  <c r="J339" i="30"/>
  <c r="K339" i="30"/>
  <c r="L339" i="30"/>
  <c r="M339" i="30"/>
  <c r="N339" i="30"/>
  <c r="O339" i="30"/>
  <c r="P339" i="30"/>
  <c r="Q339" i="30"/>
  <c r="R339" i="30"/>
  <c r="S339" i="30"/>
  <c r="D340" i="30"/>
  <c r="E340" i="30"/>
  <c r="F340" i="30"/>
  <c r="G340" i="30"/>
  <c r="H340" i="30"/>
  <c r="I340" i="30"/>
  <c r="J340" i="30"/>
  <c r="K340" i="30"/>
  <c r="L340" i="30"/>
  <c r="M340" i="30"/>
  <c r="N340" i="30"/>
  <c r="O340" i="30"/>
  <c r="P340" i="30"/>
  <c r="Q340" i="30"/>
  <c r="R340" i="30"/>
  <c r="S340" i="30"/>
  <c r="D341" i="30"/>
  <c r="E341" i="30"/>
  <c r="F341" i="30"/>
  <c r="G341" i="30"/>
  <c r="H341" i="30"/>
  <c r="I341" i="30"/>
  <c r="J341" i="30"/>
  <c r="K341" i="30"/>
  <c r="L341" i="30"/>
  <c r="M341" i="30"/>
  <c r="N341" i="30"/>
  <c r="O341" i="30"/>
  <c r="P341" i="30"/>
  <c r="Q341" i="30"/>
  <c r="R341" i="30"/>
  <c r="S341" i="30"/>
  <c r="D342" i="30"/>
  <c r="E342" i="30"/>
  <c r="F342" i="30"/>
  <c r="G342" i="30"/>
  <c r="H342" i="30"/>
  <c r="I342" i="30"/>
  <c r="J342" i="30"/>
  <c r="K342" i="30"/>
  <c r="L342" i="30"/>
  <c r="M342" i="30"/>
  <c r="N342" i="30"/>
  <c r="O342" i="30"/>
  <c r="P342" i="30"/>
  <c r="Q342" i="30"/>
  <c r="R342" i="30"/>
  <c r="S342" i="30"/>
  <c r="D343" i="30"/>
  <c r="E343" i="30"/>
  <c r="F343" i="30"/>
  <c r="G343" i="30"/>
  <c r="H343" i="30"/>
  <c r="I343" i="30"/>
  <c r="J343" i="30"/>
  <c r="K343" i="30"/>
  <c r="L343" i="30"/>
  <c r="M343" i="30"/>
  <c r="N343" i="30"/>
  <c r="O343" i="30"/>
  <c r="P343" i="30"/>
  <c r="Q343" i="30"/>
  <c r="R343" i="30"/>
  <c r="S343" i="30"/>
  <c r="D344" i="30"/>
  <c r="E344" i="30"/>
  <c r="F344" i="30"/>
  <c r="G344" i="30"/>
  <c r="H344" i="30"/>
  <c r="I344" i="30"/>
  <c r="J344" i="30"/>
  <c r="K344" i="30"/>
  <c r="L344" i="30"/>
  <c r="M344" i="30"/>
  <c r="N344" i="30"/>
  <c r="O344" i="30"/>
  <c r="P344" i="30"/>
  <c r="Q344" i="30"/>
  <c r="R344" i="30"/>
  <c r="S344" i="30"/>
  <c r="D345" i="30"/>
  <c r="E345" i="30"/>
  <c r="F345" i="30"/>
  <c r="G345" i="30"/>
  <c r="H345" i="30"/>
  <c r="I345" i="30"/>
  <c r="J345" i="30"/>
  <c r="K345" i="30"/>
  <c r="L345" i="30"/>
  <c r="M345" i="30"/>
  <c r="N345" i="30"/>
  <c r="O345" i="30"/>
  <c r="P345" i="30"/>
  <c r="Q345" i="30"/>
  <c r="R345" i="30"/>
  <c r="S345" i="30"/>
  <c r="D346" i="30"/>
  <c r="E346" i="30"/>
  <c r="F346" i="30"/>
  <c r="G346" i="30"/>
  <c r="H346" i="30"/>
  <c r="I346" i="30"/>
  <c r="J346" i="30"/>
  <c r="K346" i="30"/>
  <c r="L346" i="30"/>
  <c r="M346" i="30"/>
  <c r="N346" i="30"/>
  <c r="O346" i="30"/>
  <c r="P346" i="30"/>
  <c r="Q346" i="30"/>
  <c r="R346" i="30"/>
  <c r="S346" i="30"/>
  <c r="D347" i="30"/>
  <c r="E347" i="30"/>
  <c r="F347" i="30"/>
  <c r="G347" i="30"/>
  <c r="H347" i="30"/>
  <c r="I347" i="30"/>
  <c r="J347" i="30"/>
  <c r="K347" i="30"/>
  <c r="L347" i="30"/>
  <c r="M347" i="30"/>
  <c r="N347" i="30"/>
  <c r="O347" i="30"/>
  <c r="P347" i="30"/>
  <c r="Q347" i="30"/>
  <c r="R347" i="30"/>
  <c r="S347" i="30"/>
  <c r="D348" i="30"/>
  <c r="E348" i="30"/>
  <c r="F348" i="30"/>
  <c r="G348" i="30"/>
  <c r="H348" i="30"/>
  <c r="I348" i="30"/>
  <c r="J348" i="30"/>
  <c r="K348" i="30"/>
  <c r="L348" i="30"/>
  <c r="M348" i="30"/>
  <c r="N348" i="30"/>
  <c r="O348" i="30"/>
  <c r="P348" i="30"/>
  <c r="Q348" i="30"/>
  <c r="R348" i="30"/>
  <c r="S348" i="30"/>
  <c r="D349" i="30"/>
  <c r="E349" i="30"/>
  <c r="F349" i="30"/>
  <c r="G349" i="30"/>
  <c r="H349" i="30"/>
  <c r="I349" i="30"/>
  <c r="J349" i="30"/>
  <c r="K349" i="30"/>
  <c r="L349" i="30"/>
  <c r="M349" i="30"/>
  <c r="N349" i="30"/>
  <c r="O349" i="30"/>
  <c r="P349" i="30"/>
  <c r="Q349" i="30"/>
  <c r="R349" i="30"/>
  <c r="S349" i="30"/>
  <c r="D350" i="30"/>
  <c r="E350" i="30"/>
  <c r="F350" i="30"/>
  <c r="G350" i="30"/>
  <c r="H350" i="30"/>
  <c r="I350" i="30"/>
  <c r="J350" i="30"/>
  <c r="K350" i="30"/>
  <c r="L350" i="30"/>
  <c r="M350" i="30"/>
  <c r="N350" i="30"/>
  <c r="O350" i="30"/>
  <c r="P350" i="30"/>
  <c r="Q350" i="30"/>
  <c r="R350" i="30"/>
  <c r="S350" i="30"/>
  <c r="D351" i="30"/>
  <c r="E351" i="30"/>
  <c r="F351" i="30"/>
  <c r="G351" i="30"/>
  <c r="H351" i="30"/>
  <c r="I351" i="30"/>
  <c r="J351" i="30"/>
  <c r="K351" i="30"/>
  <c r="L351" i="30"/>
  <c r="M351" i="30"/>
  <c r="N351" i="30"/>
  <c r="O351" i="30"/>
  <c r="P351" i="30"/>
  <c r="Q351" i="30"/>
  <c r="R351" i="30"/>
  <c r="S351" i="30"/>
  <c r="D352" i="30"/>
  <c r="E352" i="30"/>
  <c r="F352" i="30"/>
  <c r="G352" i="30"/>
  <c r="H352" i="30"/>
  <c r="I352" i="30"/>
  <c r="J352" i="30"/>
  <c r="K352" i="30"/>
  <c r="L352" i="30"/>
  <c r="M352" i="30"/>
  <c r="N352" i="30"/>
  <c r="O352" i="30"/>
  <c r="P352" i="30"/>
  <c r="Q352" i="30"/>
  <c r="R352" i="30"/>
  <c r="S352" i="30"/>
  <c r="D353" i="30"/>
  <c r="E353" i="30"/>
  <c r="F353" i="30"/>
  <c r="G353" i="30"/>
  <c r="H353" i="30"/>
  <c r="I353" i="30"/>
  <c r="J353" i="30"/>
  <c r="K353" i="30"/>
  <c r="L353" i="30"/>
  <c r="M353" i="30"/>
  <c r="N353" i="30"/>
  <c r="O353" i="30"/>
  <c r="P353" i="30"/>
  <c r="Q353" i="30"/>
  <c r="R353" i="30"/>
  <c r="S353" i="30"/>
  <c r="D354" i="30"/>
  <c r="E354" i="30"/>
  <c r="F354" i="30"/>
  <c r="G354" i="30"/>
  <c r="H354" i="30"/>
  <c r="I354" i="30"/>
  <c r="J354" i="30"/>
  <c r="K354" i="30"/>
  <c r="L354" i="30"/>
  <c r="M354" i="30"/>
  <c r="N354" i="30"/>
  <c r="O354" i="30"/>
  <c r="P354" i="30"/>
  <c r="Q354" i="30"/>
  <c r="R354" i="30"/>
  <c r="S354" i="30"/>
  <c r="D355" i="30"/>
  <c r="E355" i="30"/>
  <c r="F355" i="30"/>
  <c r="G355" i="30"/>
  <c r="H355" i="30"/>
  <c r="I355" i="30"/>
  <c r="J355" i="30"/>
  <c r="K355" i="30"/>
  <c r="L355" i="30"/>
  <c r="M355" i="30"/>
  <c r="N355" i="30"/>
  <c r="O355" i="30"/>
  <c r="P355" i="30"/>
  <c r="Q355" i="30"/>
  <c r="R355" i="30"/>
  <c r="S355" i="30"/>
  <c r="D356" i="30"/>
  <c r="E356" i="30"/>
  <c r="F356" i="30"/>
  <c r="G356" i="30"/>
  <c r="H356" i="30"/>
  <c r="I356" i="30"/>
  <c r="J356" i="30"/>
  <c r="K356" i="30"/>
  <c r="L356" i="30"/>
  <c r="M356" i="30"/>
  <c r="N356" i="30"/>
  <c r="O356" i="30"/>
  <c r="P356" i="30"/>
  <c r="Q356" i="30"/>
  <c r="R356" i="30"/>
  <c r="S356" i="30"/>
  <c r="D357" i="30"/>
  <c r="E357" i="30"/>
  <c r="F357" i="30"/>
  <c r="G357" i="30"/>
  <c r="H357" i="30"/>
  <c r="I357" i="30"/>
  <c r="J357" i="30"/>
  <c r="K357" i="30"/>
  <c r="L357" i="30"/>
  <c r="M357" i="30"/>
  <c r="N357" i="30"/>
  <c r="O357" i="30"/>
  <c r="P357" i="30"/>
  <c r="Q357" i="30"/>
  <c r="R357" i="30"/>
  <c r="S357" i="30"/>
  <c r="D358" i="30"/>
  <c r="E358" i="30"/>
  <c r="F358" i="30"/>
  <c r="G358" i="30"/>
  <c r="H358" i="30"/>
  <c r="I358" i="30"/>
  <c r="J358" i="30"/>
  <c r="K358" i="30"/>
  <c r="L358" i="30"/>
  <c r="M358" i="30"/>
  <c r="N358" i="30"/>
  <c r="O358" i="30"/>
  <c r="P358" i="30"/>
  <c r="Q358" i="30"/>
  <c r="R358" i="30"/>
  <c r="S358" i="30"/>
  <c r="D359" i="30"/>
  <c r="E359" i="30"/>
  <c r="F359" i="30"/>
  <c r="G359" i="30"/>
  <c r="H359" i="30"/>
  <c r="I359" i="30"/>
  <c r="J359" i="30"/>
  <c r="K359" i="30"/>
  <c r="L359" i="30"/>
  <c r="M359" i="30"/>
  <c r="N359" i="30"/>
  <c r="O359" i="30"/>
  <c r="P359" i="30"/>
  <c r="Q359" i="30"/>
  <c r="R359" i="30"/>
  <c r="S359" i="30"/>
  <c r="D360" i="30"/>
  <c r="E360" i="30"/>
  <c r="F360" i="30"/>
  <c r="G360" i="30"/>
  <c r="H360" i="30"/>
  <c r="I360" i="30"/>
  <c r="J360" i="30"/>
  <c r="K360" i="30"/>
  <c r="L360" i="30"/>
  <c r="M360" i="30"/>
  <c r="N360" i="30"/>
  <c r="O360" i="30"/>
  <c r="P360" i="30"/>
  <c r="Q360" i="30"/>
  <c r="R360" i="30"/>
  <c r="S360" i="30"/>
  <c r="D361" i="30"/>
  <c r="E361" i="30"/>
  <c r="F361" i="30"/>
  <c r="G361" i="30"/>
  <c r="H361" i="30"/>
  <c r="I361" i="30"/>
  <c r="J361" i="30"/>
  <c r="K361" i="30"/>
  <c r="L361" i="30"/>
  <c r="M361" i="30"/>
  <c r="N361" i="30"/>
  <c r="O361" i="30"/>
  <c r="P361" i="30"/>
  <c r="Q361" i="30"/>
  <c r="R361" i="30"/>
  <c r="S361" i="30"/>
  <c r="D362" i="30"/>
  <c r="E362" i="30"/>
  <c r="F362" i="30"/>
  <c r="G362" i="30"/>
  <c r="H362" i="30"/>
  <c r="I362" i="30"/>
  <c r="J362" i="30"/>
  <c r="K362" i="30"/>
  <c r="L362" i="30"/>
  <c r="M362" i="30"/>
  <c r="N362" i="30"/>
  <c r="O362" i="30"/>
  <c r="P362" i="30"/>
  <c r="Q362" i="30"/>
  <c r="R362" i="30"/>
  <c r="S362" i="30"/>
  <c r="D363" i="30"/>
  <c r="E363" i="30"/>
  <c r="F363" i="30"/>
  <c r="G363" i="30"/>
  <c r="H363" i="30"/>
  <c r="I363" i="30"/>
  <c r="J363" i="30"/>
  <c r="K363" i="30"/>
  <c r="L363" i="30"/>
  <c r="M363" i="30"/>
  <c r="N363" i="30"/>
  <c r="O363" i="30"/>
  <c r="P363" i="30"/>
  <c r="Q363" i="30"/>
  <c r="R363" i="30"/>
  <c r="S363" i="30"/>
  <c r="D364" i="30"/>
  <c r="E364" i="30"/>
  <c r="F364" i="30"/>
  <c r="G364" i="30"/>
  <c r="H364" i="30"/>
  <c r="I364" i="30"/>
  <c r="J364" i="30"/>
  <c r="K364" i="30"/>
  <c r="L364" i="30"/>
  <c r="M364" i="30"/>
  <c r="N364" i="30"/>
  <c r="O364" i="30"/>
  <c r="P364" i="30"/>
  <c r="Q364" i="30"/>
  <c r="R364" i="30"/>
  <c r="S364" i="30"/>
  <c r="D365" i="30"/>
  <c r="E365" i="30"/>
  <c r="F365" i="30"/>
  <c r="G365" i="30"/>
  <c r="H365" i="30"/>
  <c r="I365" i="30"/>
  <c r="J365" i="30"/>
  <c r="K365" i="30"/>
  <c r="L365" i="30"/>
  <c r="M365" i="30"/>
  <c r="N365" i="30"/>
  <c r="O365" i="30"/>
  <c r="P365" i="30"/>
  <c r="Q365" i="30"/>
  <c r="R365" i="30"/>
  <c r="S365" i="30"/>
  <c r="D366" i="30"/>
  <c r="E366" i="30"/>
  <c r="F366" i="30"/>
  <c r="G366" i="30"/>
  <c r="H366" i="30"/>
  <c r="I366" i="30"/>
  <c r="J366" i="30"/>
  <c r="K366" i="30"/>
  <c r="L366" i="30"/>
  <c r="M366" i="30"/>
  <c r="N366" i="30"/>
  <c r="O366" i="30"/>
  <c r="P366" i="30"/>
  <c r="Q366" i="30"/>
  <c r="R366" i="30"/>
  <c r="S366" i="30"/>
  <c r="D367" i="30"/>
  <c r="E367" i="30"/>
  <c r="F367" i="30"/>
  <c r="G367" i="30"/>
  <c r="H367" i="30"/>
  <c r="I367" i="30"/>
  <c r="J367" i="30"/>
  <c r="K367" i="30"/>
  <c r="L367" i="30"/>
  <c r="M367" i="30"/>
  <c r="N367" i="30"/>
  <c r="O367" i="30"/>
  <c r="P367" i="30"/>
  <c r="Q367" i="30"/>
  <c r="R367" i="30"/>
  <c r="S367" i="30"/>
  <c r="D368" i="30"/>
  <c r="E368" i="30"/>
  <c r="F368" i="30"/>
  <c r="G368" i="30"/>
  <c r="H368" i="30"/>
  <c r="I368" i="30"/>
  <c r="J368" i="30"/>
  <c r="K368" i="30"/>
  <c r="L368" i="30"/>
  <c r="M368" i="30"/>
  <c r="N368" i="30"/>
  <c r="O368" i="30"/>
  <c r="P368" i="30"/>
  <c r="Q368" i="30"/>
  <c r="R368" i="30"/>
  <c r="S368" i="30"/>
  <c r="D369" i="30"/>
  <c r="E369" i="30"/>
  <c r="F369" i="30"/>
  <c r="G369" i="30"/>
  <c r="H369" i="30"/>
  <c r="I369" i="30"/>
  <c r="J369" i="30"/>
  <c r="K369" i="30"/>
  <c r="L369" i="30"/>
  <c r="M369" i="30"/>
  <c r="N369" i="30"/>
  <c r="O369" i="30"/>
  <c r="P369" i="30"/>
  <c r="Q369" i="30"/>
  <c r="R369" i="30"/>
  <c r="S369" i="30"/>
  <c r="D370" i="30"/>
  <c r="E370" i="30"/>
  <c r="F370" i="30"/>
  <c r="G370" i="30"/>
  <c r="H370" i="30"/>
  <c r="I370" i="30"/>
  <c r="J370" i="30"/>
  <c r="K370" i="30"/>
  <c r="L370" i="30"/>
  <c r="M370" i="30"/>
  <c r="N370" i="30"/>
  <c r="O370" i="30"/>
  <c r="P370" i="30"/>
  <c r="Q370" i="30"/>
  <c r="R370" i="30"/>
  <c r="S370" i="30"/>
  <c r="D371" i="30"/>
  <c r="E371" i="30"/>
  <c r="F371" i="30"/>
  <c r="G371" i="30"/>
  <c r="H371" i="30"/>
  <c r="I371" i="30"/>
  <c r="J371" i="30"/>
  <c r="K371" i="30"/>
  <c r="L371" i="30"/>
  <c r="M371" i="30"/>
  <c r="N371" i="30"/>
  <c r="O371" i="30"/>
  <c r="P371" i="30"/>
  <c r="Q371" i="30"/>
  <c r="R371" i="30"/>
  <c r="S371" i="30"/>
  <c r="D372" i="30"/>
  <c r="E372" i="30"/>
  <c r="F372" i="30"/>
  <c r="G372" i="30"/>
  <c r="H372" i="30"/>
  <c r="I372" i="30"/>
  <c r="J372" i="30"/>
  <c r="K372" i="30"/>
  <c r="L372" i="30"/>
  <c r="M372" i="30"/>
  <c r="N372" i="30"/>
  <c r="O372" i="30"/>
  <c r="P372" i="30"/>
  <c r="Q372" i="30"/>
  <c r="R372" i="30"/>
  <c r="S372" i="30"/>
  <c r="D373" i="30"/>
  <c r="E373" i="30"/>
  <c r="F373" i="30"/>
  <c r="G373" i="30"/>
  <c r="H373" i="30"/>
  <c r="I373" i="30"/>
  <c r="J373" i="30"/>
  <c r="K373" i="30"/>
  <c r="L373" i="30"/>
  <c r="M373" i="30"/>
  <c r="N373" i="30"/>
  <c r="O373" i="30"/>
  <c r="P373" i="30"/>
  <c r="Q373" i="30"/>
  <c r="R373" i="30"/>
  <c r="S373" i="30"/>
  <c r="D374" i="30"/>
  <c r="E374" i="30"/>
  <c r="F374" i="30"/>
  <c r="G374" i="30"/>
  <c r="H374" i="30"/>
  <c r="I374" i="30"/>
  <c r="J374" i="30"/>
  <c r="K374" i="30"/>
  <c r="L374" i="30"/>
  <c r="M374" i="30"/>
  <c r="N374" i="30"/>
  <c r="O374" i="30"/>
  <c r="P374" i="30"/>
  <c r="Q374" i="30"/>
  <c r="R374" i="30"/>
  <c r="S374" i="30"/>
  <c r="D375" i="30"/>
  <c r="E375" i="30"/>
  <c r="F375" i="30"/>
  <c r="G375" i="30"/>
  <c r="H375" i="30"/>
  <c r="I375" i="30"/>
  <c r="J375" i="30"/>
  <c r="K375" i="30"/>
  <c r="L375" i="30"/>
  <c r="M375" i="30"/>
  <c r="N375" i="30"/>
  <c r="O375" i="30"/>
  <c r="P375" i="30"/>
  <c r="Q375" i="30"/>
  <c r="R375" i="30"/>
  <c r="S375" i="30"/>
  <c r="D376" i="30"/>
  <c r="E376" i="30"/>
  <c r="F376" i="30"/>
  <c r="G376" i="30"/>
  <c r="H376" i="30"/>
  <c r="I376" i="30"/>
  <c r="J376" i="30"/>
  <c r="K376" i="30"/>
  <c r="L376" i="30"/>
  <c r="M376" i="30"/>
  <c r="N376" i="30"/>
  <c r="O376" i="30"/>
  <c r="P376" i="30"/>
  <c r="Q376" i="30"/>
  <c r="R376" i="30"/>
  <c r="S376" i="30"/>
  <c r="D377" i="30"/>
  <c r="E377" i="30"/>
  <c r="F377" i="30"/>
  <c r="G377" i="30"/>
  <c r="H377" i="30"/>
  <c r="I377" i="30"/>
  <c r="J377" i="30"/>
  <c r="K377" i="30"/>
  <c r="L377" i="30"/>
  <c r="M377" i="30"/>
  <c r="N377" i="30"/>
  <c r="O377" i="30"/>
  <c r="P377" i="30"/>
  <c r="Q377" i="30"/>
  <c r="R377" i="30"/>
  <c r="S377" i="30"/>
  <c r="D378" i="30"/>
  <c r="E378" i="30"/>
  <c r="F378" i="30"/>
  <c r="G378" i="30"/>
  <c r="H378" i="30"/>
  <c r="I378" i="30"/>
  <c r="J378" i="30"/>
  <c r="K378" i="30"/>
  <c r="L378" i="30"/>
  <c r="M378" i="30"/>
  <c r="N378" i="30"/>
  <c r="O378" i="30"/>
  <c r="P378" i="30"/>
  <c r="Q378" i="30"/>
  <c r="R378" i="30"/>
  <c r="S378" i="30"/>
  <c r="D379" i="30"/>
  <c r="E379" i="30"/>
  <c r="F379" i="30"/>
  <c r="G379" i="30"/>
  <c r="H379" i="30"/>
  <c r="I379" i="30"/>
  <c r="J379" i="30"/>
  <c r="K379" i="30"/>
  <c r="L379" i="30"/>
  <c r="M379" i="30"/>
  <c r="N379" i="30"/>
  <c r="O379" i="30"/>
  <c r="P379" i="30"/>
  <c r="Q379" i="30"/>
  <c r="R379" i="30"/>
  <c r="S379" i="30"/>
  <c r="D380" i="30"/>
  <c r="E380" i="30"/>
  <c r="F380" i="30"/>
  <c r="G380" i="30"/>
  <c r="H380" i="30"/>
  <c r="I380" i="30"/>
  <c r="J380" i="30"/>
  <c r="K380" i="30"/>
  <c r="L380" i="30"/>
  <c r="M380" i="30"/>
  <c r="N380" i="30"/>
  <c r="O380" i="30"/>
  <c r="P380" i="30"/>
  <c r="Q380" i="30"/>
  <c r="R380" i="30"/>
  <c r="S380" i="30"/>
  <c r="D381" i="30"/>
  <c r="E381" i="30"/>
  <c r="F381" i="30"/>
  <c r="G381" i="30"/>
  <c r="H381" i="30"/>
  <c r="I381" i="30"/>
  <c r="J381" i="30"/>
  <c r="K381" i="30"/>
  <c r="L381" i="30"/>
  <c r="M381" i="30"/>
  <c r="N381" i="30"/>
  <c r="O381" i="30"/>
  <c r="P381" i="30"/>
  <c r="Q381" i="30"/>
  <c r="R381" i="30"/>
  <c r="S381" i="30"/>
  <c r="D382" i="30"/>
  <c r="E382" i="30"/>
  <c r="F382" i="30"/>
  <c r="G382" i="30"/>
  <c r="H382" i="30"/>
  <c r="I382" i="30"/>
  <c r="J382" i="30"/>
  <c r="K382" i="30"/>
  <c r="L382" i="30"/>
  <c r="M382" i="30"/>
  <c r="N382" i="30"/>
  <c r="O382" i="30"/>
  <c r="P382" i="30"/>
  <c r="Q382" i="30"/>
  <c r="R382" i="30"/>
  <c r="S382" i="30"/>
  <c r="D383" i="30"/>
  <c r="E383" i="30"/>
  <c r="F383" i="30"/>
  <c r="G383" i="30"/>
  <c r="H383" i="30"/>
  <c r="I383" i="30"/>
  <c r="J383" i="30"/>
  <c r="K383" i="30"/>
  <c r="L383" i="30"/>
  <c r="M383" i="30"/>
  <c r="N383" i="30"/>
  <c r="O383" i="30"/>
  <c r="P383" i="30"/>
  <c r="Q383" i="30"/>
  <c r="R383" i="30"/>
  <c r="S383" i="30"/>
  <c r="D384" i="30"/>
  <c r="E384" i="30"/>
  <c r="F384" i="30"/>
  <c r="G384" i="30"/>
  <c r="H384" i="30"/>
  <c r="I384" i="30"/>
  <c r="J384" i="30"/>
  <c r="K384" i="30"/>
  <c r="L384" i="30"/>
  <c r="M384" i="30"/>
  <c r="N384" i="30"/>
  <c r="O384" i="30"/>
  <c r="P384" i="30"/>
  <c r="Q384" i="30"/>
  <c r="R384" i="30"/>
  <c r="S384" i="30"/>
  <c r="D385" i="30"/>
  <c r="E385" i="30"/>
  <c r="F385" i="30"/>
  <c r="G385" i="30"/>
  <c r="H385" i="30"/>
  <c r="I385" i="30"/>
  <c r="J385" i="30"/>
  <c r="K385" i="30"/>
  <c r="L385" i="30"/>
  <c r="M385" i="30"/>
  <c r="N385" i="30"/>
  <c r="O385" i="30"/>
  <c r="P385" i="30"/>
  <c r="Q385" i="30"/>
  <c r="R385" i="30"/>
  <c r="S385" i="30"/>
  <c r="D386" i="30"/>
  <c r="E386" i="30"/>
  <c r="F386" i="30"/>
  <c r="G386" i="30"/>
  <c r="H386" i="30"/>
  <c r="I386" i="30"/>
  <c r="J386" i="30"/>
  <c r="K386" i="30"/>
  <c r="L386" i="30"/>
  <c r="M386" i="30"/>
  <c r="N386" i="30"/>
  <c r="O386" i="30"/>
  <c r="P386" i="30"/>
  <c r="Q386" i="30"/>
  <c r="R386" i="30"/>
  <c r="S386" i="30"/>
  <c r="D387" i="30"/>
  <c r="E387" i="30"/>
  <c r="F387" i="30"/>
  <c r="G387" i="30"/>
  <c r="H387" i="30"/>
  <c r="I387" i="30"/>
  <c r="J387" i="30"/>
  <c r="K387" i="30"/>
  <c r="L387" i="30"/>
  <c r="M387" i="30"/>
  <c r="N387" i="30"/>
  <c r="O387" i="30"/>
  <c r="P387" i="30"/>
  <c r="Q387" i="30"/>
  <c r="R387" i="30"/>
  <c r="S387" i="30"/>
  <c r="D388" i="30"/>
  <c r="E388" i="30"/>
  <c r="F388" i="30"/>
  <c r="G388" i="30"/>
  <c r="H388" i="30"/>
  <c r="I388" i="30"/>
  <c r="J388" i="30"/>
  <c r="K388" i="30"/>
  <c r="L388" i="30"/>
  <c r="M388" i="30"/>
  <c r="N388" i="30"/>
  <c r="O388" i="30"/>
  <c r="P388" i="30"/>
  <c r="Q388" i="30"/>
  <c r="R388" i="30"/>
  <c r="S388" i="30"/>
  <c r="D389" i="30"/>
  <c r="E389" i="30"/>
  <c r="F389" i="30"/>
  <c r="G389" i="30"/>
  <c r="H389" i="30"/>
  <c r="I389" i="30"/>
  <c r="J389" i="30"/>
  <c r="K389" i="30"/>
  <c r="L389" i="30"/>
  <c r="M389" i="30"/>
  <c r="N389" i="30"/>
  <c r="O389" i="30"/>
  <c r="P389" i="30"/>
  <c r="Q389" i="30"/>
  <c r="R389" i="30"/>
  <c r="S389" i="30"/>
  <c r="D390" i="30"/>
  <c r="E390" i="30"/>
  <c r="F390" i="30"/>
  <c r="G390" i="30"/>
  <c r="H390" i="30"/>
  <c r="I390" i="30"/>
  <c r="J390" i="30"/>
  <c r="K390" i="30"/>
  <c r="L390" i="30"/>
  <c r="M390" i="30"/>
  <c r="N390" i="30"/>
  <c r="O390" i="30"/>
  <c r="P390" i="30"/>
  <c r="Q390" i="30"/>
  <c r="R390" i="30"/>
  <c r="S390" i="30"/>
  <c r="D391" i="30"/>
  <c r="E391" i="30"/>
  <c r="F391" i="30"/>
  <c r="G391" i="30"/>
  <c r="H391" i="30"/>
  <c r="I391" i="30"/>
  <c r="J391" i="30"/>
  <c r="K391" i="30"/>
  <c r="L391" i="30"/>
  <c r="M391" i="30"/>
  <c r="N391" i="30"/>
  <c r="O391" i="30"/>
  <c r="P391" i="30"/>
  <c r="Q391" i="30"/>
  <c r="R391" i="30"/>
  <c r="S391" i="30"/>
  <c r="D392" i="30"/>
  <c r="E392" i="30"/>
  <c r="F392" i="30"/>
  <c r="G392" i="30"/>
  <c r="H392" i="30"/>
  <c r="I392" i="30"/>
  <c r="J392" i="30"/>
  <c r="K392" i="30"/>
  <c r="L392" i="30"/>
  <c r="M392" i="30"/>
  <c r="N392" i="30"/>
  <c r="O392" i="30"/>
  <c r="P392" i="30"/>
  <c r="Q392" i="30"/>
  <c r="R392" i="30"/>
  <c r="S392" i="30"/>
  <c r="D393" i="30"/>
  <c r="E393" i="30"/>
  <c r="F393" i="30"/>
  <c r="G393" i="30"/>
  <c r="H393" i="30"/>
  <c r="I393" i="30"/>
  <c r="J393" i="30"/>
  <c r="K393" i="30"/>
  <c r="L393" i="30"/>
  <c r="M393" i="30"/>
  <c r="N393" i="30"/>
  <c r="O393" i="30"/>
  <c r="P393" i="30"/>
  <c r="Q393" i="30"/>
  <c r="R393" i="30"/>
  <c r="S393" i="30"/>
  <c r="D394" i="30"/>
  <c r="E394" i="30"/>
  <c r="F394" i="30"/>
  <c r="G394" i="30"/>
  <c r="H394" i="30"/>
  <c r="I394" i="30"/>
  <c r="J394" i="30"/>
  <c r="K394" i="30"/>
  <c r="L394" i="30"/>
  <c r="M394" i="30"/>
  <c r="N394" i="30"/>
  <c r="O394" i="30"/>
  <c r="P394" i="30"/>
  <c r="Q394" i="30"/>
  <c r="R394" i="30"/>
  <c r="S394" i="30"/>
  <c r="D395" i="30"/>
  <c r="E395" i="30"/>
  <c r="F395" i="30"/>
  <c r="G395" i="30"/>
  <c r="H395" i="30"/>
  <c r="I395" i="30"/>
  <c r="J395" i="30"/>
  <c r="K395" i="30"/>
  <c r="L395" i="30"/>
  <c r="M395" i="30"/>
  <c r="N395" i="30"/>
  <c r="O395" i="30"/>
  <c r="P395" i="30"/>
  <c r="Q395" i="30"/>
  <c r="R395" i="30"/>
  <c r="S395" i="30"/>
  <c r="D396" i="30"/>
  <c r="E396" i="30"/>
  <c r="F396" i="30"/>
  <c r="G396" i="30"/>
  <c r="H396" i="30"/>
  <c r="I396" i="30"/>
  <c r="J396" i="30"/>
  <c r="K396" i="30"/>
  <c r="L396" i="30"/>
  <c r="M396" i="30"/>
  <c r="N396" i="30"/>
  <c r="O396" i="30"/>
  <c r="P396" i="30"/>
  <c r="Q396" i="30"/>
  <c r="R396" i="30"/>
  <c r="S396" i="30"/>
  <c r="D397" i="30"/>
  <c r="E397" i="30"/>
  <c r="F397" i="30"/>
  <c r="G397" i="30"/>
  <c r="H397" i="30"/>
  <c r="I397" i="30"/>
  <c r="J397" i="30"/>
  <c r="K397" i="30"/>
  <c r="L397" i="30"/>
  <c r="M397" i="30"/>
  <c r="N397" i="30"/>
  <c r="O397" i="30"/>
  <c r="P397" i="30"/>
  <c r="Q397" i="30"/>
  <c r="R397" i="30"/>
  <c r="S397" i="30"/>
  <c r="D398" i="30"/>
  <c r="E398" i="30"/>
  <c r="F398" i="30"/>
  <c r="G398" i="30"/>
  <c r="H398" i="30"/>
  <c r="I398" i="30"/>
  <c r="J398" i="30"/>
  <c r="K398" i="30"/>
  <c r="L398" i="30"/>
  <c r="M398" i="30"/>
  <c r="N398" i="30"/>
  <c r="O398" i="30"/>
  <c r="P398" i="30"/>
  <c r="Q398" i="30"/>
  <c r="R398" i="30"/>
  <c r="S398" i="30"/>
  <c r="D399" i="30"/>
  <c r="E399" i="30"/>
  <c r="F399" i="30"/>
  <c r="G399" i="30"/>
  <c r="H399" i="30"/>
  <c r="I399" i="30"/>
  <c r="J399" i="30"/>
  <c r="K399" i="30"/>
  <c r="L399" i="30"/>
  <c r="M399" i="30"/>
  <c r="N399" i="30"/>
  <c r="O399" i="30"/>
  <c r="P399" i="30"/>
  <c r="Q399" i="30"/>
  <c r="R399" i="30"/>
  <c r="S399" i="30"/>
  <c r="D400" i="30"/>
  <c r="E400" i="30"/>
  <c r="F400" i="30"/>
  <c r="G400" i="30"/>
  <c r="H400" i="30"/>
  <c r="I400" i="30"/>
  <c r="J400" i="30"/>
  <c r="K400" i="30"/>
  <c r="L400" i="30"/>
  <c r="M400" i="30"/>
  <c r="N400" i="30"/>
  <c r="O400" i="30"/>
  <c r="P400" i="30"/>
  <c r="Q400" i="30"/>
  <c r="R400" i="30"/>
  <c r="S400" i="30"/>
  <c r="D401" i="30"/>
  <c r="E401" i="30"/>
  <c r="F401" i="30"/>
  <c r="G401" i="30"/>
  <c r="H401" i="30"/>
  <c r="I401" i="30"/>
  <c r="J401" i="30"/>
  <c r="K401" i="30"/>
  <c r="L401" i="30"/>
  <c r="M401" i="30"/>
  <c r="N401" i="30"/>
  <c r="O401" i="30"/>
  <c r="P401" i="30"/>
  <c r="Q401" i="30"/>
  <c r="R401" i="30"/>
  <c r="S401" i="30"/>
  <c r="D402" i="30"/>
  <c r="E402" i="30"/>
  <c r="F402" i="30"/>
  <c r="G402" i="30"/>
  <c r="H402" i="30"/>
  <c r="I402" i="30"/>
  <c r="J402" i="30"/>
  <c r="K402" i="30"/>
  <c r="L402" i="30"/>
  <c r="M402" i="30"/>
  <c r="N402" i="30"/>
  <c r="O402" i="30"/>
  <c r="P402" i="30"/>
  <c r="Q402" i="30"/>
  <c r="R402" i="30"/>
  <c r="S402" i="30"/>
  <c r="D403" i="30"/>
  <c r="E403" i="30"/>
  <c r="F403" i="30"/>
  <c r="G403" i="30"/>
  <c r="H403" i="30"/>
  <c r="I403" i="30"/>
  <c r="J403" i="30"/>
  <c r="K403" i="30"/>
  <c r="L403" i="30"/>
  <c r="M403" i="30"/>
  <c r="N403" i="30"/>
  <c r="O403" i="30"/>
  <c r="P403" i="30"/>
  <c r="Q403" i="30"/>
  <c r="R403" i="30"/>
  <c r="S403" i="30"/>
  <c r="D404" i="30"/>
  <c r="E404" i="30"/>
  <c r="F404" i="30"/>
  <c r="G404" i="30"/>
  <c r="H404" i="30"/>
  <c r="I404" i="30"/>
  <c r="J404" i="30"/>
  <c r="K404" i="30"/>
  <c r="L404" i="30"/>
  <c r="M404" i="30"/>
  <c r="N404" i="30"/>
  <c r="O404" i="30"/>
  <c r="P404" i="30"/>
  <c r="Q404" i="30"/>
  <c r="R404" i="30"/>
  <c r="S404" i="30"/>
  <c r="D405" i="30"/>
  <c r="E405" i="30"/>
  <c r="F405" i="30"/>
  <c r="G405" i="30"/>
  <c r="H405" i="30"/>
  <c r="I405" i="30"/>
  <c r="J405" i="30"/>
  <c r="K405" i="30"/>
  <c r="L405" i="30"/>
  <c r="M405" i="30"/>
  <c r="N405" i="30"/>
  <c r="O405" i="30"/>
  <c r="P405" i="30"/>
  <c r="Q405" i="30"/>
  <c r="R405" i="30"/>
  <c r="S405" i="30"/>
  <c r="D406" i="30"/>
  <c r="E406" i="30"/>
  <c r="F406" i="30"/>
  <c r="G406" i="30"/>
  <c r="H406" i="30"/>
  <c r="I406" i="30"/>
  <c r="J406" i="30"/>
  <c r="K406" i="30"/>
  <c r="L406" i="30"/>
  <c r="M406" i="30"/>
  <c r="N406" i="30"/>
  <c r="O406" i="30"/>
  <c r="P406" i="30"/>
  <c r="Q406" i="30"/>
  <c r="R406" i="30"/>
  <c r="S406" i="30"/>
  <c r="D407" i="30"/>
  <c r="E407" i="30"/>
  <c r="F407" i="30"/>
  <c r="G407" i="30"/>
  <c r="H407" i="30"/>
  <c r="I407" i="30"/>
  <c r="J407" i="30"/>
  <c r="K407" i="30"/>
  <c r="L407" i="30"/>
  <c r="M407" i="30"/>
  <c r="N407" i="30"/>
  <c r="O407" i="30"/>
  <c r="P407" i="30"/>
  <c r="Q407" i="30"/>
  <c r="R407" i="30"/>
  <c r="S407" i="30"/>
  <c r="D408" i="30"/>
  <c r="E408" i="30"/>
  <c r="F408" i="30"/>
  <c r="G408" i="30"/>
  <c r="H408" i="30"/>
  <c r="I408" i="30"/>
  <c r="J408" i="30"/>
  <c r="K408" i="30"/>
  <c r="L408" i="30"/>
  <c r="M408" i="30"/>
  <c r="N408" i="30"/>
  <c r="O408" i="30"/>
  <c r="P408" i="30"/>
  <c r="Q408" i="30"/>
  <c r="R408" i="30"/>
  <c r="S408" i="30"/>
  <c r="D409" i="30"/>
  <c r="E409" i="30"/>
  <c r="F409" i="30"/>
  <c r="G409" i="30"/>
  <c r="H409" i="30"/>
  <c r="I409" i="30"/>
  <c r="J409" i="30"/>
  <c r="K409" i="30"/>
  <c r="L409" i="30"/>
  <c r="M409" i="30"/>
  <c r="N409" i="30"/>
  <c r="O409" i="30"/>
  <c r="P409" i="30"/>
  <c r="Q409" i="30"/>
  <c r="R409" i="30"/>
  <c r="S409" i="30"/>
  <c r="D410" i="30"/>
  <c r="E410" i="30"/>
  <c r="F410" i="30"/>
  <c r="G410" i="30"/>
  <c r="H410" i="30"/>
  <c r="I410" i="30"/>
  <c r="J410" i="30"/>
  <c r="K410" i="30"/>
  <c r="L410" i="30"/>
  <c r="M410" i="30"/>
  <c r="N410" i="30"/>
  <c r="O410" i="30"/>
  <c r="P410" i="30"/>
  <c r="Q410" i="30"/>
  <c r="R410" i="30"/>
  <c r="S410" i="30"/>
  <c r="D411" i="30"/>
  <c r="E411" i="30"/>
  <c r="F411" i="30"/>
  <c r="G411" i="30"/>
  <c r="H411" i="30"/>
  <c r="I411" i="30"/>
  <c r="J411" i="30"/>
  <c r="K411" i="30"/>
  <c r="L411" i="30"/>
  <c r="M411" i="30"/>
  <c r="N411" i="30"/>
  <c r="O411" i="30"/>
  <c r="P411" i="30"/>
  <c r="Q411" i="30"/>
  <c r="R411" i="30"/>
  <c r="S411" i="30"/>
  <c r="D412" i="30"/>
  <c r="E412" i="30"/>
  <c r="F412" i="30"/>
  <c r="G412" i="30"/>
  <c r="H412" i="30"/>
  <c r="I412" i="30"/>
  <c r="J412" i="30"/>
  <c r="K412" i="30"/>
  <c r="L412" i="30"/>
  <c r="M412" i="30"/>
  <c r="N412" i="30"/>
  <c r="O412" i="30"/>
  <c r="P412" i="30"/>
  <c r="Q412" i="30"/>
  <c r="R412" i="30"/>
  <c r="S412" i="30"/>
  <c r="D413" i="30"/>
  <c r="E413" i="30"/>
  <c r="F413" i="30"/>
  <c r="G413" i="30"/>
  <c r="H413" i="30"/>
  <c r="I413" i="30"/>
  <c r="J413" i="30"/>
  <c r="K413" i="30"/>
  <c r="L413" i="30"/>
  <c r="M413" i="30"/>
  <c r="N413" i="30"/>
  <c r="O413" i="30"/>
  <c r="P413" i="30"/>
  <c r="Q413" i="30"/>
  <c r="R413" i="30"/>
  <c r="S413" i="30"/>
  <c r="D414" i="30"/>
  <c r="E414" i="30"/>
  <c r="F414" i="30"/>
  <c r="G414" i="30"/>
  <c r="H414" i="30"/>
  <c r="I414" i="30"/>
  <c r="J414" i="30"/>
  <c r="K414" i="30"/>
  <c r="L414" i="30"/>
  <c r="M414" i="30"/>
  <c r="N414" i="30"/>
  <c r="O414" i="30"/>
  <c r="P414" i="30"/>
  <c r="Q414" i="30"/>
  <c r="R414" i="30"/>
  <c r="S414" i="30"/>
  <c r="D415" i="30"/>
  <c r="E415" i="30"/>
  <c r="F415" i="30"/>
  <c r="G415" i="30"/>
  <c r="H415" i="30"/>
  <c r="I415" i="30"/>
  <c r="J415" i="30"/>
  <c r="K415" i="30"/>
  <c r="L415" i="30"/>
  <c r="M415" i="30"/>
  <c r="N415" i="30"/>
  <c r="O415" i="30"/>
  <c r="P415" i="30"/>
  <c r="Q415" i="30"/>
  <c r="R415" i="30"/>
  <c r="S415" i="30"/>
  <c r="D416" i="30"/>
  <c r="E416" i="30"/>
  <c r="F416" i="30"/>
  <c r="G416" i="30"/>
  <c r="H416" i="30"/>
  <c r="I416" i="30"/>
  <c r="J416" i="30"/>
  <c r="K416" i="30"/>
  <c r="L416" i="30"/>
  <c r="M416" i="30"/>
  <c r="N416" i="30"/>
  <c r="O416" i="30"/>
  <c r="P416" i="30"/>
  <c r="Q416" i="30"/>
  <c r="R416" i="30"/>
  <c r="S416" i="30"/>
  <c r="D417" i="30"/>
  <c r="E417" i="30"/>
  <c r="F417" i="30"/>
  <c r="G417" i="30"/>
  <c r="H417" i="30"/>
  <c r="I417" i="30"/>
  <c r="J417" i="30"/>
  <c r="K417" i="30"/>
  <c r="L417" i="30"/>
  <c r="M417" i="30"/>
  <c r="N417" i="30"/>
  <c r="O417" i="30"/>
  <c r="P417" i="30"/>
  <c r="Q417" i="30"/>
  <c r="R417" i="30"/>
  <c r="S417" i="30"/>
  <c r="D418" i="30"/>
  <c r="E418" i="30"/>
  <c r="F418" i="30"/>
  <c r="G418" i="30"/>
  <c r="H418" i="30"/>
  <c r="I418" i="30"/>
  <c r="J418" i="30"/>
  <c r="K418" i="30"/>
  <c r="L418" i="30"/>
  <c r="M418" i="30"/>
  <c r="N418" i="30"/>
  <c r="O418" i="30"/>
  <c r="P418" i="30"/>
  <c r="Q418" i="30"/>
  <c r="R418" i="30"/>
  <c r="S418" i="30"/>
  <c r="D419" i="30"/>
  <c r="E419" i="30"/>
  <c r="F419" i="30"/>
  <c r="G419" i="30"/>
  <c r="H419" i="30"/>
  <c r="I419" i="30"/>
  <c r="J419" i="30"/>
  <c r="K419" i="30"/>
  <c r="L419" i="30"/>
  <c r="M419" i="30"/>
  <c r="N419" i="30"/>
  <c r="O419" i="30"/>
  <c r="P419" i="30"/>
  <c r="Q419" i="30"/>
  <c r="R419" i="30"/>
  <c r="S419" i="30"/>
  <c r="D420" i="30"/>
  <c r="E420" i="30"/>
  <c r="F420" i="30"/>
  <c r="G420" i="30"/>
  <c r="H420" i="30"/>
  <c r="I420" i="30"/>
  <c r="J420" i="30"/>
  <c r="K420" i="30"/>
  <c r="L420" i="30"/>
  <c r="M420" i="30"/>
  <c r="N420" i="30"/>
  <c r="O420" i="30"/>
  <c r="P420" i="30"/>
  <c r="Q420" i="30"/>
  <c r="R420" i="30"/>
  <c r="S420" i="30"/>
  <c r="D421" i="30"/>
  <c r="E421" i="30"/>
  <c r="F421" i="30"/>
  <c r="G421" i="30"/>
  <c r="H421" i="30"/>
  <c r="I421" i="30"/>
  <c r="J421" i="30"/>
  <c r="K421" i="30"/>
  <c r="L421" i="30"/>
  <c r="M421" i="30"/>
  <c r="N421" i="30"/>
  <c r="O421" i="30"/>
  <c r="P421" i="30"/>
  <c r="Q421" i="30"/>
  <c r="R421" i="30"/>
  <c r="S421" i="30"/>
  <c r="D422" i="30"/>
  <c r="E422" i="30"/>
  <c r="F422" i="30"/>
  <c r="G422" i="30"/>
  <c r="H422" i="30"/>
  <c r="I422" i="30"/>
  <c r="J422" i="30"/>
  <c r="K422" i="30"/>
  <c r="L422" i="30"/>
  <c r="M422" i="30"/>
  <c r="N422" i="30"/>
  <c r="O422" i="30"/>
  <c r="P422" i="30"/>
  <c r="Q422" i="30"/>
  <c r="R422" i="30"/>
  <c r="S422" i="30"/>
  <c r="D423" i="30"/>
  <c r="E423" i="30"/>
  <c r="F423" i="30"/>
  <c r="G423" i="30"/>
  <c r="H423" i="30"/>
  <c r="I423" i="30"/>
  <c r="J423" i="30"/>
  <c r="K423" i="30"/>
  <c r="L423" i="30"/>
  <c r="M423" i="30"/>
  <c r="N423" i="30"/>
  <c r="O423" i="30"/>
  <c r="P423" i="30"/>
  <c r="Q423" i="30"/>
  <c r="R423" i="30"/>
  <c r="S423" i="30"/>
  <c r="D424" i="30"/>
  <c r="E424" i="30"/>
  <c r="F424" i="30"/>
  <c r="G424" i="30"/>
  <c r="H424" i="30"/>
  <c r="I424" i="30"/>
  <c r="J424" i="30"/>
  <c r="K424" i="30"/>
  <c r="L424" i="30"/>
  <c r="M424" i="30"/>
  <c r="N424" i="30"/>
  <c r="O424" i="30"/>
  <c r="P424" i="30"/>
  <c r="Q424" i="30"/>
  <c r="R424" i="30"/>
  <c r="S424" i="30"/>
  <c r="D425" i="30"/>
  <c r="E425" i="30"/>
  <c r="F425" i="30"/>
  <c r="G425" i="30"/>
  <c r="H425" i="30"/>
  <c r="I425" i="30"/>
  <c r="J425" i="30"/>
  <c r="K425" i="30"/>
  <c r="L425" i="30"/>
  <c r="M425" i="30"/>
  <c r="N425" i="30"/>
  <c r="O425" i="30"/>
  <c r="P425" i="30"/>
  <c r="Q425" i="30"/>
  <c r="R425" i="30"/>
  <c r="S425" i="30"/>
  <c r="D426" i="30"/>
  <c r="E426" i="30"/>
  <c r="F426" i="30"/>
  <c r="G426" i="30"/>
  <c r="H426" i="30"/>
  <c r="I426" i="30"/>
  <c r="J426" i="30"/>
  <c r="K426" i="30"/>
  <c r="L426" i="30"/>
  <c r="M426" i="30"/>
  <c r="N426" i="30"/>
  <c r="O426" i="30"/>
  <c r="P426" i="30"/>
  <c r="Q426" i="30"/>
  <c r="R426" i="30"/>
  <c r="S426" i="30"/>
  <c r="D427" i="30"/>
  <c r="E427" i="30"/>
  <c r="F427" i="30"/>
  <c r="G427" i="30"/>
  <c r="H427" i="30"/>
  <c r="I427" i="30"/>
  <c r="J427" i="30"/>
  <c r="K427" i="30"/>
  <c r="L427" i="30"/>
  <c r="M427" i="30"/>
  <c r="N427" i="30"/>
  <c r="O427" i="30"/>
  <c r="P427" i="30"/>
  <c r="Q427" i="30"/>
  <c r="R427" i="30"/>
  <c r="S427" i="30"/>
  <c r="D428" i="30"/>
  <c r="E428" i="30"/>
  <c r="F428" i="30"/>
  <c r="G428" i="30"/>
  <c r="H428" i="30"/>
  <c r="I428" i="30"/>
  <c r="J428" i="30"/>
  <c r="K428" i="30"/>
  <c r="L428" i="30"/>
  <c r="M428" i="30"/>
  <c r="N428" i="30"/>
  <c r="O428" i="30"/>
  <c r="P428" i="30"/>
  <c r="Q428" i="30"/>
  <c r="R428" i="30"/>
  <c r="S428" i="30"/>
  <c r="D429" i="30"/>
  <c r="E429" i="30"/>
  <c r="F429" i="30"/>
  <c r="G429" i="30"/>
  <c r="H429" i="30"/>
  <c r="I429" i="30"/>
  <c r="J429" i="30"/>
  <c r="K429" i="30"/>
  <c r="L429" i="30"/>
  <c r="M429" i="30"/>
  <c r="N429" i="30"/>
  <c r="O429" i="30"/>
  <c r="P429" i="30"/>
  <c r="Q429" i="30"/>
  <c r="R429" i="30"/>
  <c r="S429" i="30"/>
  <c r="D430" i="30"/>
  <c r="E430" i="30"/>
  <c r="F430" i="30"/>
  <c r="G430" i="30"/>
  <c r="H430" i="30"/>
  <c r="I430" i="30"/>
  <c r="J430" i="30"/>
  <c r="K430" i="30"/>
  <c r="L430" i="30"/>
  <c r="M430" i="30"/>
  <c r="N430" i="30"/>
  <c r="O430" i="30"/>
  <c r="P430" i="30"/>
  <c r="Q430" i="30"/>
  <c r="R430" i="30"/>
  <c r="S430" i="30"/>
  <c r="D431" i="30"/>
  <c r="E431" i="30"/>
  <c r="F431" i="30"/>
  <c r="G431" i="30"/>
  <c r="H431" i="30"/>
  <c r="I431" i="30"/>
  <c r="J431" i="30"/>
  <c r="K431" i="30"/>
  <c r="L431" i="30"/>
  <c r="M431" i="30"/>
  <c r="N431" i="30"/>
  <c r="O431" i="30"/>
  <c r="P431" i="30"/>
  <c r="Q431" i="30"/>
  <c r="R431" i="30"/>
  <c r="S431" i="30"/>
  <c r="D432" i="30"/>
  <c r="E432" i="30"/>
  <c r="F432" i="30"/>
  <c r="G432" i="30"/>
  <c r="H432" i="30"/>
  <c r="I432" i="30"/>
  <c r="J432" i="30"/>
  <c r="K432" i="30"/>
  <c r="L432" i="30"/>
  <c r="M432" i="30"/>
  <c r="N432" i="30"/>
  <c r="O432" i="30"/>
  <c r="P432" i="30"/>
  <c r="Q432" i="30"/>
  <c r="R432" i="30"/>
  <c r="S432" i="30"/>
  <c r="D433" i="30"/>
  <c r="E433" i="30"/>
  <c r="F433" i="30"/>
  <c r="G433" i="30"/>
  <c r="H433" i="30"/>
  <c r="I433" i="30"/>
  <c r="J433" i="30"/>
  <c r="K433" i="30"/>
  <c r="L433" i="30"/>
  <c r="M433" i="30"/>
  <c r="N433" i="30"/>
  <c r="O433" i="30"/>
  <c r="P433" i="30"/>
  <c r="Q433" i="30"/>
  <c r="R433" i="30"/>
  <c r="S433" i="30"/>
  <c r="D434" i="30"/>
  <c r="E434" i="30"/>
  <c r="F434" i="30"/>
  <c r="G434" i="30"/>
  <c r="H434" i="30"/>
  <c r="I434" i="30"/>
  <c r="J434" i="30"/>
  <c r="K434" i="30"/>
  <c r="L434" i="30"/>
  <c r="M434" i="30"/>
  <c r="N434" i="30"/>
  <c r="O434" i="30"/>
  <c r="P434" i="30"/>
  <c r="Q434" i="30"/>
  <c r="R434" i="30"/>
  <c r="S434" i="30"/>
  <c r="D435" i="30"/>
  <c r="E435" i="30"/>
  <c r="F435" i="30"/>
  <c r="G435" i="30"/>
  <c r="H435" i="30"/>
  <c r="I435" i="30"/>
  <c r="J435" i="30"/>
  <c r="K435" i="30"/>
  <c r="L435" i="30"/>
  <c r="M435" i="30"/>
  <c r="N435" i="30"/>
  <c r="O435" i="30"/>
  <c r="P435" i="30"/>
  <c r="Q435" i="30"/>
  <c r="R435" i="30"/>
  <c r="S435" i="30"/>
  <c r="D436" i="30"/>
  <c r="E436" i="30"/>
  <c r="F436" i="30"/>
  <c r="G436" i="30"/>
  <c r="H436" i="30"/>
  <c r="I436" i="30"/>
  <c r="J436" i="30"/>
  <c r="K436" i="30"/>
  <c r="L436" i="30"/>
  <c r="M436" i="30"/>
  <c r="N436" i="30"/>
  <c r="O436" i="30"/>
  <c r="P436" i="30"/>
  <c r="Q436" i="30"/>
  <c r="R436" i="30"/>
  <c r="S436" i="30"/>
  <c r="D437" i="30"/>
  <c r="E437" i="30"/>
  <c r="F437" i="30"/>
  <c r="G437" i="30"/>
  <c r="H437" i="30"/>
  <c r="I437" i="30"/>
  <c r="J437" i="30"/>
  <c r="K437" i="30"/>
  <c r="L437" i="30"/>
  <c r="M437" i="30"/>
  <c r="N437" i="30"/>
  <c r="O437" i="30"/>
  <c r="P437" i="30"/>
  <c r="Q437" i="30"/>
  <c r="R437" i="30"/>
  <c r="S437" i="30"/>
  <c r="D438" i="30"/>
  <c r="E438" i="30"/>
  <c r="F438" i="30"/>
  <c r="G438" i="30"/>
  <c r="H438" i="30"/>
  <c r="I438" i="30"/>
  <c r="J438" i="30"/>
  <c r="K438" i="30"/>
  <c r="L438" i="30"/>
  <c r="M438" i="30"/>
  <c r="N438" i="30"/>
  <c r="O438" i="30"/>
  <c r="P438" i="30"/>
  <c r="Q438" i="30"/>
  <c r="R438" i="30"/>
  <c r="S438" i="30"/>
  <c r="D439" i="30"/>
  <c r="E439" i="30"/>
  <c r="F439" i="30"/>
  <c r="G439" i="30"/>
  <c r="H439" i="30"/>
  <c r="I439" i="30"/>
  <c r="J439" i="30"/>
  <c r="K439" i="30"/>
  <c r="L439" i="30"/>
  <c r="M439" i="30"/>
  <c r="N439" i="30"/>
  <c r="O439" i="30"/>
  <c r="P439" i="30"/>
  <c r="Q439" i="30"/>
  <c r="R439" i="30"/>
  <c r="S439" i="30"/>
  <c r="D440" i="30"/>
  <c r="E440" i="30"/>
  <c r="F440" i="30"/>
  <c r="G440" i="30"/>
  <c r="H440" i="30"/>
  <c r="I440" i="30"/>
  <c r="J440" i="30"/>
  <c r="K440" i="30"/>
  <c r="L440" i="30"/>
  <c r="M440" i="30"/>
  <c r="N440" i="30"/>
  <c r="O440" i="30"/>
  <c r="P440" i="30"/>
  <c r="Q440" i="30"/>
  <c r="R440" i="30"/>
  <c r="S440" i="30"/>
  <c r="D441" i="30"/>
  <c r="E441" i="30"/>
  <c r="F441" i="30"/>
  <c r="G441" i="30"/>
  <c r="H441" i="30"/>
  <c r="I441" i="30"/>
  <c r="J441" i="30"/>
  <c r="K441" i="30"/>
  <c r="L441" i="30"/>
  <c r="M441" i="30"/>
  <c r="N441" i="30"/>
  <c r="O441" i="30"/>
  <c r="P441" i="30"/>
  <c r="Q441" i="30"/>
  <c r="R441" i="30"/>
  <c r="S441" i="30"/>
  <c r="D442" i="30"/>
  <c r="E442" i="30"/>
  <c r="F442" i="30"/>
  <c r="G442" i="30"/>
  <c r="H442" i="30"/>
  <c r="I442" i="30"/>
  <c r="J442" i="30"/>
  <c r="K442" i="30"/>
  <c r="L442" i="30"/>
  <c r="M442" i="30"/>
  <c r="N442" i="30"/>
  <c r="O442" i="30"/>
  <c r="P442" i="30"/>
  <c r="Q442" i="30"/>
  <c r="R442" i="30"/>
  <c r="S442" i="30"/>
  <c r="D443" i="30"/>
  <c r="E443" i="30"/>
  <c r="F443" i="30"/>
  <c r="G443" i="30"/>
  <c r="H443" i="30"/>
  <c r="I443" i="30"/>
  <c r="J443" i="30"/>
  <c r="K443" i="30"/>
  <c r="L443" i="30"/>
  <c r="M443" i="30"/>
  <c r="N443" i="30"/>
  <c r="O443" i="30"/>
  <c r="P443" i="30"/>
  <c r="Q443" i="30"/>
  <c r="R443" i="30"/>
  <c r="S443" i="30"/>
  <c r="D444" i="30"/>
  <c r="E444" i="30"/>
  <c r="F444" i="30"/>
  <c r="G444" i="30"/>
  <c r="H444" i="30"/>
  <c r="I444" i="30"/>
  <c r="J444" i="30"/>
  <c r="K444" i="30"/>
  <c r="L444" i="30"/>
  <c r="M444" i="30"/>
  <c r="N444" i="30"/>
  <c r="O444" i="30"/>
  <c r="P444" i="30"/>
  <c r="Q444" i="30"/>
  <c r="R444" i="30"/>
  <c r="S444" i="30"/>
  <c r="D445" i="30"/>
  <c r="E445" i="30"/>
  <c r="F445" i="30"/>
  <c r="G445" i="30"/>
  <c r="H445" i="30"/>
  <c r="I445" i="30"/>
  <c r="J445" i="30"/>
  <c r="K445" i="30"/>
  <c r="L445" i="30"/>
  <c r="M445" i="30"/>
  <c r="N445" i="30"/>
  <c r="O445" i="30"/>
  <c r="P445" i="30"/>
  <c r="Q445" i="30"/>
  <c r="R445" i="30"/>
  <c r="S445" i="30"/>
  <c r="D446" i="30"/>
  <c r="E446" i="30"/>
  <c r="F446" i="30"/>
  <c r="G446" i="30"/>
  <c r="H446" i="30"/>
  <c r="I446" i="30"/>
  <c r="J446" i="30"/>
  <c r="K446" i="30"/>
  <c r="L446" i="30"/>
  <c r="M446" i="30"/>
  <c r="N446" i="30"/>
  <c r="O446" i="30"/>
  <c r="P446" i="30"/>
  <c r="Q446" i="30"/>
  <c r="R446" i="30"/>
  <c r="S446" i="30"/>
  <c r="D447" i="30"/>
  <c r="E447" i="30"/>
  <c r="F447" i="30"/>
  <c r="G447" i="30"/>
  <c r="H447" i="30"/>
  <c r="I447" i="30"/>
  <c r="J447" i="30"/>
  <c r="K447" i="30"/>
  <c r="L447" i="30"/>
  <c r="M447" i="30"/>
  <c r="N447" i="30"/>
  <c r="O447" i="30"/>
  <c r="P447" i="30"/>
  <c r="Q447" i="30"/>
  <c r="R447" i="30"/>
  <c r="S447" i="30"/>
  <c r="D448" i="30"/>
  <c r="E448" i="30"/>
  <c r="F448" i="30"/>
  <c r="G448" i="30"/>
  <c r="H448" i="30"/>
  <c r="I448" i="30"/>
  <c r="J448" i="30"/>
  <c r="K448" i="30"/>
  <c r="L448" i="30"/>
  <c r="M448" i="30"/>
  <c r="N448" i="30"/>
  <c r="O448" i="30"/>
  <c r="P448" i="30"/>
  <c r="Q448" i="30"/>
  <c r="R448" i="30"/>
  <c r="S448" i="30"/>
  <c r="D449" i="30"/>
  <c r="E449" i="30"/>
  <c r="F449" i="30"/>
  <c r="G449" i="30"/>
  <c r="H449" i="30"/>
  <c r="I449" i="30"/>
  <c r="J449" i="30"/>
  <c r="K449" i="30"/>
  <c r="L449" i="30"/>
  <c r="M449" i="30"/>
  <c r="N449" i="30"/>
  <c r="O449" i="30"/>
  <c r="P449" i="30"/>
  <c r="Q449" i="30"/>
  <c r="R449" i="30"/>
  <c r="S449" i="30"/>
  <c r="D450" i="30"/>
  <c r="E450" i="30"/>
  <c r="F450" i="30"/>
  <c r="G450" i="30"/>
  <c r="H450" i="30"/>
  <c r="I450" i="30"/>
  <c r="J450" i="30"/>
  <c r="K450" i="30"/>
  <c r="L450" i="30"/>
  <c r="M450" i="30"/>
  <c r="N450" i="30"/>
  <c r="O450" i="30"/>
  <c r="P450" i="30"/>
  <c r="Q450" i="30"/>
  <c r="R450" i="30"/>
  <c r="S450" i="30"/>
  <c r="D451" i="30"/>
  <c r="E451" i="30"/>
  <c r="F451" i="30"/>
  <c r="G451" i="30"/>
  <c r="H451" i="30"/>
  <c r="I451" i="30"/>
  <c r="J451" i="30"/>
  <c r="K451" i="30"/>
  <c r="L451" i="30"/>
  <c r="M451" i="30"/>
  <c r="N451" i="30"/>
  <c r="O451" i="30"/>
  <c r="P451" i="30"/>
  <c r="Q451" i="30"/>
  <c r="R451" i="30"/>
  <c r="S451" i="30"/>
  <c r="D452" i="30"/>
  <c r="E452" i="30"/>
  <c r="F452" i="30"/>
  <c r="G452" i="30"/>
  <c r="H452" i="30"/>
  <c r="I452" i="30"/>
  <c r="J452" i="30"/>
  <c r="K452" i="30"/>
  <c r="L452" i="30"/>
  <c r="M452" i="30"/>
  <c r="N452" i="30"/>
  <c r="O452" i="30"/>
  <c r="P452" i="30"/>
  <c r="Q452" i="30"/>
  <c r="R452" i="30"/>
  <c r="S452" i="30"/>
  <c r="D453" i="30"/>
  <c r="E453" i="30"/>
  <c r="F453" i="30"/>
  <c r="G453" i="30"/>
  <c r="H453" i="30"/>
  <c r="I453" i="30"/>
  <c r="J453" i="30"/>
  <c r="K453" i="30"/>
  <c r="L453" i="30"/>
  <c r="M453" i="30"/>
  <c r="N453" i="30"/>
  <c r="O453" i="30"/>
  <c r="P453" i="30"/>
  <c r="Q453" i="30"/>
  <c r="R453" i="30"/>
  <c r="S453" i="30"/>
  <c r="D454" i="30"/>
  <c r="E454" i="30"/>
  <c r="F454" i="30"/>
  <c r="G454" i="30"/>
  <c r="H454" i="30"/>
  <c r="I454" i="30"/>
  <c r="J454" i="30"/>
  <c r="K454" i="30"/>
  <c r="L454" i="30"/>
  <c r="M454" i="30"/>
  <c r="N454" i="30"/>
  <c r="O454" i="30"/>
  <c r="P454" i="30"/>
  <c r="Q454" i="30"/>
  <c r="R454" i="30"/>
  <c r="S454" i="30"/>
  <c r="D455" i="30"/>
  <c r="E455" i="30"/>
  <c r="F455" i="30"/>
  <c r="G455" i="30"/>
  <c r="H455" i="30"/>
  <c r="I455" i="30"/>
  <c r="J455" i="30"/>
  <c r="K455" i="30"/>
  <c r="L455" i="30"/>
  <c r="M455" i="30"/>
  <c r="N455" i="30"/>
  <c r="O455" i="30"/>
  <c r="P455" i="30"/>
  <c r="Q455" i="30"/>
  <c r="R455" i="30"/>
  <c r="S455" i="30"/>
  <c r="D456" i="30"/>
  <c r="E456" i="30"/>
  <c r="F456" i="30"/>
  <c r="G456" i="30"/>
  <c r="H456" i="30"/>
  <c r="I456" i="30"/>
  <c r="J456" i="30"/>
  <c r="K456" i="30"/>
  <c r="L456" i="30"/>
  <c r="M456" i="30"/>
  <c r="N456" i="30"/>
  <c r="O456" i="30"/>
  <c r="P456" i="30"/>
  <c r="Q456" i="30"/>
  <c r="R456" i="30"/>
  <c r="S456" i="30"/>
  <c r="D457" i="30"/>
  <c r="E457" i="30"/>
  <c r="F457" i="30"/>
  <c r="G457" i="30"/>
  <c r="H457" i="30"/>
  <c r="I457" i="30"/>
  <c r="J457" i="30"/>
  <c r="K457" i="30"/>
  <c r="L457" i="30"/>
  <c r="M457" i="30"/>
  <c r="N457" i="30"/>
  <c r="O457" i="30"/>
  <c r="P457" i="30"/>
  <c r="Q457" i="30"/>
  <c r="R457" i="30"/>
  <c r="S457" i="30"/>
  <c r="D458" i="30"/>
  <c r="E458" i="30"/>
  <c r="F458" i="30"/>
  <c r="G458" i="30"/>
  <c r="H458" i="30"/>
  <c r="I458" i="30"/>
  <c r="J458" i="30"/>
  <c r="K458" i="30"/>
  <c r="L458" i="30"/>
  <c r="M458" i="30"/>
  <c r="N458" i="30"/>
  <c r="O458" i="30"/>
  <c r="P458" i="30"/>
  <c r="Q458" i="30"/>
  <c r="R458" i="30"/>
  <c r="S458" i="30"/>
  <c r="D459" i="30"/>
  <c r="E459" i="30"/>
  <c r="F459" i="30"/>
  <c r="G459" i="30"/>
  <c r="H459" i="30"/>
  <c r="I459" i="30"/>
  <c r="J459" i="30"/>
  <c r="K459" i="30"/>
  <c r="L459" i="30"/>
  <c r="M459" i="30"/>
  <c r="N459" i="30"/>
  <c r="O459" i="30"/>
  <c r="P459" i="30"/>
  <c r="Q459" i="30"/>
  <c r="R459" i="30"/>
  <c r="S459" i="30"/>
  <c r="D460" i="30"/>
  <c r="E460" i="30"/>
  <c r="F460" i="30"/>
  <c r="G460" i="30"/>
  <c r="H460" i="30"/>
  <c r="I460" i="30"/>
  <c r="J460" i="30"/>
  <c r="K460" i="30"/>
  <c r="L460" i="30"/>
  <c r="M460" i="30"/>
  <c r="N460" i="30"/>
  <c r="O460" i="30"/>
  <c r="P460" i="30"/>
  <c r="Q460" i="30"/>
  <c r="R460" i="30"/>
  <c r="S460" i="30"/>
  <c r="D461" i="30"/>
  <c r="E461" i="30"/>
  <c r="F461" i="30"/>
  <c r="G461" i="30"/>
  <c r="H461" i="30"/>
  <c r="I461" i="30"/>
  <c r="J461" i="30"/>
  <c r="K461" i="30"/>
  <c r="L461" i="30"/>
  <c r="M461" i="30"/>
  <c r="N461" i="30"/>
  <c r="O461" i="30"/>
  <c r="P461" i="30"/>
  <c r="Q461" i="30"/>
  <c r="R461" i="30"/>
  <c r="S461" i="30"/>
  <c r="D462" i="30"/>
  <c r="E462" i="30"/>
  <c r="F462" i="30"/>
  <c r="G462" i="30"/>
  <c r="H462" i="30"/>
  <c r="I462" i="30"/>
  <c r="J462" i="30"/>
  <c r="K462" i="30"/>
  <c r="L462" i="30"/>
  <c r="M462" i="30"/>
  <c r="N462" i="30"/>
  <c r="O462" i="30"/>
  <c r="P462" i="30"/>
  <c r="Q462" i="30"/>
  <c r="R462" i="30"/>
  <c r="S462" i="30"/>
  <c r="D463" i="30"/>
  <c r="E463" i="30"/>
  <c r="F463" i="30"/>
  <c r="G463" i="30"/>
  <c r="H463" i="30"/>
  <c r="I463" i="30"/>
  <c r="J463" i="30"/>
  <c r="K463" i="30"/>
  <c r="L463" i="30"/>
  <c r="M463" i="30"/>
  <c r="N463" i="30"/>
  <c r="O463" i="30"/>
  <c r="P463" i="30"/>
  <c r="Q463" i="30"/>
  <c r="R463" i="30"/>
  <c r="S463" i="30"/>
  <c r="D464" i="30"/>
  <c r="E464" i="30"/>
  <c r="F464" i="30"/>
  <c r="G464" i="30"/>
  <c r="H464" i="30"/>
  <c r="I464" i="30"/>
  <c r="J464" i="30"/>
  <c r="K464" i="30"/>
  <c r="L464" i="30"/>
  <c r="M464" i="30"/>
  <c r="N464" i="30"/>
  <c r="O464" i="30"/>
  <c r="P464" i="30"/>
  <c r="Q464" i="30"/>
  <c r="R464" i="30"/>
  <c r="S464" i="30"/>
  <c r="D465" i="30"/>
  <c r="E465" i="30"/>
  <c r="F465" i="30"/>
  <c r="G465" i="30"/>
  <c r="H465" i="30"/>
  <c r="I465" i="30"/>
  <c r="J465" i="30"/>
  <c r="K465" i="30"/>
  <c r="L465" i="30"/>
  <c r="M465" i="30"/>
  <c r="N465" i="30"/>
  <c r="O465" i="30"/>
  <c r="P465" i="30"/>
  <c r="Q465" i="30"/>
  <c r="R465" i="30"/>
  <c r="S465" i="30"/>
  <c r="D466" i="30"/>
  <c r="E466" i="30"/>
  <c r="F466" i="30"/>
  <c r="G466" i="30"/>
  <c r="H466" i="30"/>
  <c r="I466" i="30"/>
  <c r="J466" i="30"/>
  <c r="K466" i="30"/>
  <c r="L466" i="30"/>
  <c r="M466" i="30"/>
  <c r="N466" i="30"/>
  <c r="O466" i="30"/>
  <c r="P466" i="30"/>
  <c r="Q466" i="30"/>
  <c r="R466" i="30"/>
  <c r="S466" i="30"/>
  <c r="D467" i="30"/>
  <c r="E467" i="30"/>
  <c r="F467" i="30"/>
  <c r="G467" i="30"/>
  <c r="H467" i="30"/>
  <c r="I467" i="30"/>
  <c r="J467" i="30"/>
  <c r="K467" i="30"/>
  <c r="L467" i="30"/>
  <c r="M467" i="30"/>
  <c r="N467" i="30"/>
  <c r="O467" i="30"/>
  <c r="P467" i="30"/>
  <c r="Q467" i="30"/>
  <c r="R467" i="30"/>
  <c r="S467" i="30"/>
  <c r="D468" i="30"/>
  <c r="E468" i="30"/>
  <c r="F468" i="30"/>
  <c r="G468" i="30"/>
  <c r="H468" i="30"/>
  <c r="I468" i="30"/>
  <c r="J468" i="30"/>
  <c r="K468" i="30"/>
  <c r="L468" i="30"/>
  <c r="M468" i="30"/>
  <c r="N468" i="30"/>
  <c r="O468" i="30"/>
  <c r="P468" i="30"/>
  <c r="Q468" i="30"/>
  <c r="R468" i="30"/>
  <c r="S468" i="30"/>
  <c r="D469" i="30"/>
  <c r="E469" i="30"/>
  <c r="F469" i="30"/>
  <c r="G469" i="30"/>
  <c r="H469" i="30"/>
  <c r="I469" i="30"/>
  <c r="J469" i="30"/>
  <c r="K469" i="30"/>
  <c r="L469" i="30"/>
  <c r="M469" i="30"/>
  <c r="N469" i="30"/>
  <c r="O469" i="30"/>
  <c r="P469" i="30"/>
  <c r="Q469" i="30"/>
  <c r="R469" i="30"/>
  <c r="S469" i="30"/>
  <c r="D470" i="30"/>
  <c r="E470" i="30"/>
  <c r="F470" i="30"/>
  <c r="G470" i="30"/>
  <c r="H470" i="30"/>
  <c r="I470" i="30"/>
  <c r="J470" i="30"/>
  <c r="K470" i="30"/>
  <c r="L470" i="30"/>
  <c r="M470" i="30"/>
  <c r="N470" i="30"/>
  <c r="O470" i="30"/>
  <c r="P470" i="30"/>
  <c r="Q470" i="30"/>
  <c r="R470" i="30"/>
  <c r="S470" i="30"/>
  <c r="D471" i="30"/>
  <c r="E471" i="30"/>
  <c r="F471" i="30"/>
  <c r="G471" i="30"/>
  <c r="H471" i="30"/>
  <c r="I471" i="30"/>
  <c r="J471" i="30"/>
  <c r="K471" i="30"/>
  <c r="L471" i="30"/>
  <c r="M471" i="30"/>
  <c r="N471" i="30"/>
  <c r="O471" i="30"/>
  <c r="P471" i="30"/>
  <c r="Q471" i="30"/>
  <c r="R471" i="30"/>
  <c r="S471" i="30"/>
  <c r="D472" i="30"/>
  <c r="E472" i="30"/>
  <c r="F472" i="30"/>
  <c r="G472" i="30"/>
  <c r="H472" i="30"/>
  <c r="I472" i="30"/>
  <c r="J472" i="30"/>
  <c r="K472" i="30"/>
  <c r="L472" i="30"/>
  <c r="M472" i="30"/>
  <c r="N472" i="30"/>
  <c r="O472" i="30"/>
  <c r="P472" i="30"/>
  <c r="Q472" i="30"/>
  <c r="R472" i="30"/>
  <c r="S472" i="30"/>
  <c r="D473" i="30"/>
  <c r="E473" i="30"/>
  <c r="F473" i="30"/>
  <c r="G473" i="30"/>
  <c r="H473" i="30"/>
  <c r="I473" i="30"/>
  <c r="J473" i="30"/>
  <c r="K473" i="30"/>
  <c r="L473" i="30"/>
  <c r="M473" i="30"/>
  <c r="N473" i="30"/>
  <c r="O473" i="30"/>
  <c r="P473" i="30"/>
  <c r="Q473" i="30"/>
  <c r="R473" i="30"/>
  <c r="S473" i="30"/>
  <c r="D474" i="30"/>
  <c r="E474" i="30"/>
  <c r="F474" i="30"/>
  <c r="G474" i="30"/>
  <c r="H474" i="30"/>
  <c r="I474" i="30"/>
  <c r="J474" i="30"/>
  <c r="K474" i="30"/>
  <c r="L474" i="30"/>
  <c r="M474" i="30"/>
  <c r="N474" i="30"/>
  <c r="O474" i="30"/>
  <c r="P474" i="30"/>
  <c r="Q474" i="30"/>
  <c r="R474" i="30"/>
  <c r="S474" i="30"/>
  <c r="D475" i="30"/>
  <c r="E475" i="30"/>
  <c r="F475" i="30"/>
  <c r="G475" i="30"/>
  <c r="H475" i="30"/>
  <c r="I475" i="30"/>
  <c r="J475" i="30"/>
  <c r="K475" i="30"/>
  <c r="L475" i="30"/>
  <c r="M475" i="30"/>
  <c r="N475" i="30"/>
  <c r="O475" i="30"/>
  <c r="P475" i="30"/>
  <c r="Q475" i="30"/>
  <c r="R475" i="30"/>
  <c r="S475" i="30"/>
  <c r="D476" i="30"/>
  <c r="E476" i="30"/>
  <c r="F476" i="30"/>
  <c r="G476" i="30"/>
  <c r="H476" i="30"/>
  <c r="I476" i="30"/>
  <c r="J476" i="30"/>
  <c r="K476" i="30"/>
  <c r="L476" i="30"/>
  <c r="M476" i="30"/>
  <c r="N476" i="30"/>
  <c r="O476" i="30"/>
  <c r="P476" i="30"/>
  <c r="Q476" i="30"/>
  <c r="R476" i="30"/>
  <c r="S476" i="30"/>
  <c r="D477" i="30"/>
  <c r="E477" i="30"/>
  <c r="F477" i="30"/>
  <c r="G477" i="30"/>
  <c r="H477" i="30"/>
  <c r="I477" i="30"/>
  <c r="J477" i="30"/>
  <c r="K477" i="30"/>
  <c r="L477" i="30"/>
  <c r="M477" i="30"/>
  <c r="N477" i="30"/>
  <c r="O477" i="30"/>
  <c r="P477" i="30"/>
  <c r="Q477" i="30"/>
  <c r="R477" i="30"/>
  <c r="S477" i="30"/>
  <c r="D478" i="30"/>
  <c r="E478" i="30"/>
  <c r="F478" i="30"/>
  <c r="G478" i="30"/>
  <c r="H478" i="30"/>
  <c r="I478" i="30"/>
  <c r="J478" i="30"/>
  <c r="K478" i="30"/>
  <c r="L478" i="30"/>
  <c r="M478" i="30"/>
  <c r="N478" i="30"/>
  <c r="O478" i="30"/>
  <c r="P478" i="30"/>
  <c r="Q478" i="30"/>
  <c r="R478" i="30"/>
  <c r="S478" i="30"/>
  <c r="D479" i="30"/>
  <c r="E479" i="30"/>
  <c r="F479" i="30"/>
  <c r="G479" i="30"/>
  <c r="H479" i="30"/>
  <c r="I479" i="30"/>
  <c r="J479" i="30"/>
  <c r="K479" i="30"/>
  <c r="L479" i="30"/>
  <c r="M479" i="30"/>
  <c r="N479" i="30"/>
  <c r="O479" i="30"/>
  <c r="P479" i="30"/>
  <c r="Q479" i="30"/>
  <c r="R479" i="30"/>
  <c r="S479" i="30"/>
  <c r="D480" i="30"/>
  <c r="E480" i="30"/>
  <c r="F480" i="30"/>
  <c r="G480" i="30"/>
  <c r="H480" i="30"/>
  <c r="I480" i="30"/>
  <c r="J480" i="30"/>
  <c r="K480" i="30"/>
  <c r="L480" i="30"/>
  <c r="M480" i="30"/>
  <c r="N480" i="30"/>
  <c r="O480" i="30"/>
  <c r="P480" i="30"/>
  <c r="Q480" i="30"/>
  <c r="R480" i="30"/>
  <c r="S480" i="30"/>
  <c r="D481" i="30"/>
  <c r="E481" i="30"/>
  <c r="F481" i="30"/>
  <c r="G481" i="30"/>
  <c r="H481" i="30"/>
  <c r="I481" i="30"/>
  <c r="J481" i="30"/>
  <c r="K481" i="30"/>
  <c r="L481" i="30"/>
  <c r="M481" i="30"/>
  <c r="N481" i="30"/>
  <c r="O481" i="30"/>
  <c r="P481" i="30"/>
  <c r="Q481" i="30"/>
  <c r="R481" i="30"/>
  <c r="S481" i="30"/>
  <c r="D482" i="30"/>
  <c r="E482" i="30"/>
  <c r="F482" i="30"/>
  <c r="G482" i="30"/>
  <c r="H482" i="30"/>
  <c r="I482" i="30"/>
  <c r="J482" i="30"/>
  <c r="K482" i="30"/>
  <c r="L482" i="30"/>
  <c r="M482" i="30"/>
  <c r="N482" i="30"/>
  <c r="O482" i="30"/>
  <c r="P482" i="30"/>
  <c r="Q482" i="30"/>
  <c r="R482" i="30"/>
  <c r="S482" i="30"/>
  <c r="D483" i="30"/>
  <c r="E483" i="30"/>
  <c r="F483" i="30"/>
  <c r="G483" i="30"/>
  <c r="H483" i="30"/>
  <c r="I483" i="30"/>
  <c r="J483" i="30"/>
  <c r="K483" i="30"/>
  <c r="L483" i="30"/>
  <c r="M483" i="30"/>
  <c r="N483" i="30"/>
  <c r="O483" i="30"/>
  <c r="P483" i="30"/>
  <c r="Q483" i="30"/>
  <c r="R483" i="30"/>
  <c r="S483" i="30"/>
  <c r="D484" i="30"/>
  <c r="E484" i="30"/>
  <c r="F484" i="30"/>
  <c r="G484" i="30"/>
  <c r="H484" i="30"/>
  <c r="I484" i="30"/>
  <c r="J484" i="30"/>
  <c r="K484" i="30"/>
  <c r="L484" i="30"/>
  <c r="M484" i="30"/>
  <c r="N484" i="30"/>
  <c r="O484" i="30"/>
  <c r="P484" i="30"/>
  <c r="Q484" i="30"/>
  <c r="R484" i="30"/>
  <c r="S484" i="30"/>
  <c r="D485" i="30"/>
  <c r="E485" i="30"/>
  <c r="F485" i="30"/>
  <c r="G485" i="30"/>
  <c r="H485" i="30"/>
  <c r="I485" i="30"/>
  <c r="J485" i="30"/>
  <c r="K485" i="30"/>
  <c r="L485" i="30"/>
  <c r="M485" i="30"/>
  <c r="N485" i="30"/>
  <c r="O485" i="30"/>
  <c r="P485" i="30"/>
  <c r="Q485" i="30"/>
  <c r="R485" i="30"/>
  <c r="S485" i="30"/>
  <c r="D486" i="30"/>
  <c r="E486" i="30"/>
  <c r="F486" i="30"/>
  <c r="G486" i="30"/>
  <c r="H486" i="30"/>
  <c r="I486" i="30"/>
  <c r="J486" i="30"/>
  <c r="K486" i="30"/>
  <c r="L486" i="30"/>
  <c r="M486" i="30"/>
  <c r="N486" i="30"/>
  <c r="O486" i="30"/>
  <c r="P486" i="30"/>
  <c r="Q486" i="30"/>
  <c r="R486" i="30"/>
  <c r="S486" i="30"/>
  <c r="D487" i="30"/>
  <c r="E487" i="30"/>
  <c r="F487" i="30"/>
  <c r="G487" i="30"/>
  <c r="H487" i="30"/>
  <c r="I487" i="30"/>
  <c r="J487" i="30"/>
  <c r="K487" i="30"/>
  <c r="L487" i="30"/>
  <c r="M487" i="30"/>
  <c r="N487" i="30"/>
  <c r="O487" i="30"/>
  <c r="P487" i="30"/>
  <c r="Q487" i="30"/>
  <c r="R487" i="30"/>
  <c r="S487" i="30"/>
  <c r="D488" i="30"/>
  <c r="E488" i="30"/>
  <c r="F488" i="30"/>
  <c r="G488" i="30"/>
  <c r="H488" i="30"/>
  <c r="I488" i="30"/>
  <c r="J488" i="30"/>
  <c r="K488" i="30"/>
  <c r="L488" i="30"/>
  <c r="M488" i="30"/>
  <c r="N488" i="30"/>
  <c r="O488" i="30"/>
  <c r="P488" i="30"/>
  <c r="Q488" i="30"/>
  <c r="R488" i="30"/>
  <c r="S488" i="30"/>
  <c r="D489" i="30"/>
  <c r="E489" i="30"/>
  <c r="F489" i="30"/>
  <c r="G489" i="30"/>
  <c r="H489" i="30"/>
  <c r="I489" i="30"/>
  <c r="J489" i="30"/>
  <c r="K489" i="30"/>
  <c r="L489" i="30"/>
  <c r="M489" i="30"/>
  <c r="N489" i="30"/>
  <c r="O489" i="30"/>
  <c r="P489" i="30"/>
  <c r="Q489" i="30"/>
  <c r="R489" i="30"/>
  <c r="S489" i="30"/>
  <c r="D490" i="30"/>
  <c r="E490" i="30"/>
  <c r="F490" i="30"/>
  <c r="G490" i="30"/>
  <c r="H490" i="30"/>
  <c r="I490" i="30"/>
  <c r="J490" i="30"/>
  <c r="K490" i="30"/>
  <c r="L490" i="30"/>
  <c r="M490" i="30"/>
  <c r="N490" i="30"/>
  <c r="O490" i="30"/>
  <c r="P490" i="30"/>
  <c r="Q490" i="30"/>
  <c r="R490" i="30"/>
  <c r="S490" i="30"/>
  <c r="D491" i="30"/>
  <c r="E491" i="30"/>
  <c r="F491" i="30"/>
  <c r="G491" i="30"/>
  <c r="H491" i="30"/>
  <c r="I491" i="30"/>
  <c r="J491" i="30"/>
  <c r="K491" i="30"/>
  <c r="L491" i="30"/>
  <c r="M491" i="30"/>
  <c r="N491" i="30"/>
  <c r="O491" i="30"/>
  <c r="P491" i="30"/>
  <c r="Q491" i="30"/>
  <c r="R491" i="30"/>
  <c r="S491" i="30"/>
  <c r="D492" i="30"/>
  <c r="E492" i="30"/>
  <c r="F492" i="30"/>
  <c r="G492" i="30"/>
  <c r="H492" i="30"/>
  <c r="I492" i="30"/>
  <c r="J492" i="30"/>
  <c r="K492" i="30"/>
  <c r="L492" i="30"/>
  <c r="M492" i="30"/>
  <c r="N492" i="30"/>
  <c r="O492" i="30"/>
  <c r="P492" i="30"/>
  <c r="Q492" i="30"/>
  <c r="R492" i="30"/>
  <c r="S492" i="30"/>
  <c r="D493" i="30"/>
  <c r="E493" i="30"/>
  <c r="F493" i="30"/>
  <c r="G493" i="30"/>
  <c r="H493" i="30"/>
  <c r="I493" i="30"/>
  <c r="J493" i="30"/>
  <c r="K493" i="30"/>
  <c r="L493" i="30"/>
  <c r="M493" i="30"/>
  <c r="N493" i="30"/>
  <c r="O493" i="30"/>
  <c r="P493" i="30"/>
  <c r="Q493" i="30"/>
  <c r="R493" i="30"/>
  <c r="S493" i="30"/>
  <c r="D494" i="30"/>
  <c r="E494" i="30"/>
  <c r="F494" i="30"/>
  <c r="G494" i="30"/>
  <c r="H494" i="30"/>
  <c r="I494" i="30"/>
  <c r="J494" i="30"/>
  <c r="K494" i="30"/>
  <c r="L494" i="30"/>
  <c r="M494" i="30"/>
  <c r="N494" i="30"/>
  <c r="O494" i="30"/>
  <c r="P494" i="30"/>
  <c r="Q494" i="30"/>
  <c r="R494" i="30"/>
  <c r="S494" i="30"/>
  <c r="D495" i="30"/>
  <c r="E495" i="30"/>
  <c r="F495" i="30"/>
  <c r="G495" i="30"/>
  <c r="H495" i="30"/>
  <c r="I495" i="30"/>
  <c r="J495" i="30"/>
  <c r="K495" i="30"/>
  <c r="L495" i="30"/>
  <c r="M495" i="30"/>
  <c r="N495" i="30"/>
  <c r="O495" i="30"/>
  <c r="P495" i="30"/>
  <c r="Q495" i="30"/>
  <c r="R495" i="30"/>
  <c r="S495" i="30"/>
  <c r="D496" i="30"/>
  <c r="E496" i="30"/>
  <c r="F496" i="30"/>
  <c r="G496" i="30"/>
  <c r="H496" i="30"/>
  <c r="I496" i="30"/>
  <c r="J496" i="30"/>
  <c r="K496" i="30"/>
  <c r="L496" i="30"/>
  <c r="M496" i="30"/>
  <c r="N496" i="30"/>
  <c r="O496" i="30"/>
  <c r="P496" i="30"/>
  <c r="Q496" i="30"/>
  <c r="R496" i="30"/>
  <c r="S496" i="30"/>
  <c r="D497" i="30"/>
  <c r="E497" i="30"/>
  <c r="F497" i="30"/>
  <c r="G497" i="30"/>
  <c r="H497" i="30"/>
  <c r="I497" i="30"/>
  <c r="J497" i="30"/>
  <c r="K497" i="30"/>
  <c r="L497" i="30"/>
  <c r="M497" i="30"/>
  <c r="N497" i="30"/>
  <c r="O497" i="30"/>
  <c r="P497" i="30"/>
  <c r="Q497" i="30"/>
  <c r="R497" i="30"/>
  <c r="S497" i="30"/>
  <c r="D498" i="30"/>
  <c r="E498" i="30"/>
  <c r="F498" i="30"/>
  <c r="G498" i="30"/>
  <c r="H498" i="30"/>
  <c r="I498" i="30"/>
  <c r="J498" i="30"/>
  <c r="K498" i="30"/>
  <c r="L498" i="30"/>
  <c r="M498" i="30"/>
  <c r="N498" i="30"/>
  <c r="O498" i="30"/>
  <c r="P498" i="30"/>
  <c r="Q498" i="30"/>
  <c r="R498" i="30"/>
  <c r="S498" i="30"/>
  <c r="D499" i="30"/>
  <c r="E499" i="30"/>
  <c r="F499" i="30"/>
  <c r="G499" i="30"/>
  <c r="H499" i="30"/>
  <c r="I499" i="30"/>
  <c r="J499" i="30"/>
  <c r="K499" i="30"/>
  <c r="L499" i="30"/>
  <c r="M499" i="30"/>
  <c r="N499" i="30"/>
  <c r="O499" i="30"/>
  <c r="P499" i="30"/>
  <c r="Q499" i="30"/>
  <c r="R499" i="30"/>
  <c r="S499" i="30"/>
  <c r="D500" i="30"/>
  <c r="E500" i="30"/>
  <c r="F500" i="30"/>
  <c r="G500" i="30"/>
  <c r="H500" i="30"/>
  <c r="I500" i="30"/>
  <c r="J500" i="30"/>
  <c r="K500" i="30"/>
  <c r="L500" i="30"/>
  <c r="M500" i="30"/>
  <c r="N500" i="30"/>
  <c r="O500" i="30"/>
  <c r="P500" i="30"/>
  <c r="Q500" i="30"/>
  <c r="R500" i="30"/>
  <c r="S500" i="30"/>
  <c r="D501" i="30"/>
  <c r="E501" i="30"/>
  <c r="F501" i="30"/>
  <c r="G501" i="30"/>
  <c r="H501" i="30"/>
  <c r="I501" i="30"/>
  <c r="J501" i="30"/>
  <c r="K501" i="30"/>
  <c r="L501" i="30"/>
  <c r="M501" i="30"/>
  <c r="N501" i="30"/>
  <c r="O501" i="30"/>
  <c r="P501" i="30"/>
  <c r="Q501" i="30"/>
  <c r="R501" i="30"/>
  <c r="S501" i="30"/>
  <c r="D502" i="30"/>
  <c r="E502" i="30"/>
  <c r="F502" i="30"/>
  <c r="G502" i="30"/>
  <c r="H502" i="30"/>
  <c r="I502" i="30"/>
  <c r="J502" i="30"/>
  <c r="K502" i="30"/>
  <c r="L502" i="30"/>
  <c r="M502" i="30"/>
  <c r="N502" i="30"/>
  <c r="O502" i="30"/>
  <c r="P502" i="30"/>
  <c r="Q502" i="30"/>
  <c r="R502" i="30"/>
  <c r="S502" i="30"/>
  <c r="D503" i="30"/>
  <c r="E503" i="30"/>
  <c r="F503" i="30"/>
  <c r="G503" i="30"/>
  <c r="H503" i="30"/>
  <c r="I503" i="30"/>
  <c r="J503" i="30"/>
  <c r="K503" i="30"/>
  <c r="L503" i="30"/>
  <c r="M503" i="30"/>
  <c r="N503" i="30"/>
  <c r="O503" i="30"/>
  <c r="P503" i="30"/>
  <c r="Q503" i="30"/>
  <c r="R503" i="30"/>
  <c r="S503" i="30"/>
  <c r="D504" i="30"/>
  <c r="E504" i="30"/>
  <c r="F504" i="30"/>
  <c r="G504" i="30"/>
  <c r="H504" i="30"/>
  <c r="I504" i="30"/>
  <c r="J504" i="30"/>
  <c r="K504" i="30"/>
  <c r="L504" i="30"/>
  <c r="M504" i="30"/>
  <c r="N504" i="30"/>
  <c r="O504" i="30"/>
  <c r="P504" i="30"/>
  <c r="Q504" i="30"/>
  <c r="R504" i="30"/>
  <c r="S504" i="30"/>
  <c r="D505" i="30"/>
  <c r="E505" i="30"/>
  <c r="F505" i="30"/>
  <c r="G505" i="30"/>
  <c r="H505" i="30"/>
  <c r="I505" i="30"/>
  <c r="J505" i="30"/>
  <c r="K505" i="30"/>
  <c r="L505" i="30"/>
  <c r="M505" i="30"/>
  <c r="N505" i="30"/>
  <c r="O505" i="30"/>
  <c r="P505" i="30"/>
  <c r="Q505" i="30"/>
  <c r="R505" i="30"/>
  <c r="S505" i="30"/>
  <c r="D506" i="30"/>
  <c r="E506" i="30"/>
  <c r="F506" i="30"/>
  <c r="G506" i="30"/>
  <c r="H506" i="30"/>
  <c r="I506" i="30"/>
  <c r="J506" i="30"/>
  <c r="K506" i="30"/>
  <c r="L506" i="30"/>
  <c r="M506" i="30"/>
  <c r="N506" i="30"/>
  <c r="O506" i="30"/>
  <c r="P506" i="30"/>
  <c r="Q506" i="30"/>
  <c r="R506" i="30"/>
  <c r="S506" i="30"/>
  <c r="D507" i="30"/>
  <c r="E507" i="30"/>
  <c r="F507" i="30"/>
  <c r="G507" i="30"/>
  <c r="H507" i="30"/>
  <c r="I507" i="30"/>
  <c r="J507" i="30"/>
  <c r="K507" i="30"/>
  <c r="L507" i="30"/>
  <c r="M507" i="30"/>
  <c r="N507" i="30"/>
  <c r="O507" i="30"/>
  <c r="P507" i="30"/>
  <c r="Q507" i="30"/>
  <c r="R507" i="30"/>
  <c r="S507" i="30"/>
  <c r="D508" i="30"/>
  <c r="E508" i="30"/>
  <c r="F508" i="30"/>
  <c r="G508" i="30"/>
  <c r="H508" i="30"/>
  <c r="I508" i="30"/>
  <c r="J508" i="30"/>
  <c r="K508" i="30"/>
  <c r="L508" i="30"/>
  <c r="M508" i="30"/>
  <c r="N508" i="30"/>
  <c r="O508" i="30"/>
  <c r="P508" i="30"/>
  <c r="Q508" i="30"/>
  <c r="R508" i="30"/>
  <c r="S508" i="30"/>
  <c r="D509" i="30"/>
  <c r="E509" i="30"/>
  <c r="F509" i="30"/>
  <c r="G509" i="30"/>
  <c r="H509" i="30"/>
  <c r="I509" i="30"/>
  <c r="J509" i="30"/>
  <c r="K509" i="30"/>
  <c r="L509" i="30"/>
  <c r="M509" i="30"/>
  <c r="N509" i="30"/>
  <c r="O509" i="30"/>
  <c r="P509" i="30"/>
  <c r="Q509" i="30"/>
  <c r="R509" i="30"/>
  <c r="S509" i="30"/>
  <c r="D510" i="30"/>
  <c r="E510" i="30"/>
  <c r="F510" i="30"/>
  <c r="G510" i="30"/>
  <c r="H510" i="30"/>
  <c r="I510" i="30"/>
  <c r="J510" i="30"/>
  <c r="K510" i="30"/>
  <c r="L510" i="30"/>
  <c r="M510" i="30"/>
  <c r="N510" i="30"/>
  <c r="O510" i="30"/>
  <c r="P510" i="30"/>
  <c r="Q510" i="30"/>
  <c r="R510" i="30"/>
  <c r="S510" i="30"/>
  <c r="D511" i="30"/>
  <c r="E511" i="30"/>
  <c r="F511" i="30"/>
  <c r="G511" i="30"/>
  <c r="H511" i="30"/>
  <c r="I511" i="30"/>
  <c r="J511" i="30"/>
  <c r="K511" i="30"/>
  <c r="L511" i="30"/>
  <c r="M511" i="30"/>
  <c r="N511" i="30"/>
  <c r="O511" i="30"/>
  <c r="P511" i="30"/>
  <c r="Q511" i="30"/>
  <c r="R511" i="30"/>
  <c r="S511" i="30"/>
  <c r="D512" i="30"/>
  <c r="E512" i="30"/>
  <c r="F512" i="30"/>
  <c r="G512" i="30"/>
  <c r="H512" i="30"/>
  <c r="I512" i="30"/>
  <c r="J512" i="30"/>
  <c r="K512" i="30"/>
  <c r="L512" i="30"/>
  <c r="M512" i="30"/>
  <c r="N512" i="30"/>
  <c r="O512" i="30"/>
  <c r="P512" i="30"/>
  <c r="Q512" i="30"/>
  <c r="R512" i="30"/>
  <c r="S512" i="30"/>
  <c r="D513" i="30"/>
  <c r="E513" i="30"/>
  <c r="F513" i="30"/>
  <c r="G513" i="30"/>
  <c r="H513" i="30"/>
  <c r="I513" i="30"/>
  <c r="J513" i="30"/>
  <c r="K513" i="30"/>
  <c r="L513" i="30"/>
  <c r="M513" i="30"/>
  <c r="N513" i="30"/>
  <c r="O513" i="30"/>
  <c r="P513" i="30"/>
  <c r="Q513" i="30"/>
  <c r="R513" i="30"/>
  <c r="S513" i="30"/>
  <c r="D514" i="30"/>
  <c r="E514" i="30"/>
  <c r="F514" i="30"/>
  <c r="G514" i="30"/>
  <c r="H514" i="30"/>
  <c r="I514" i="30"/>
  <c r="J514" i="30"/>
  <c r="K514" i="30"/>
  <c r="L514" i="30"/>
  <c r="M514" i="30"/>
  <c r="N514" i="30"/>
  <c r="O514" i="30"/>
  <c r="P514" i="30"/>
  <c r="Q514" i="30"/>
  <c r="R514" i="30"/>
  <c r="S514" i="30"/>
  <c r="D515" i="30"/>
  <c r="E515" i="30"/>
  <c r="F515" i="30"/>
  <c r="G515" i="30"/>
  <c r="H515" i="30"/>
  <c r="I515" i="30"/>
  <c r="J515" i="30"/>
  <c r="K515" i="30"/>
  <c r="L515" i="30"/>
  <c r="M515" i="30"/>
  <c r="N515" i="30"/>
  <c r="O515" i="30"/>
  <c r="P515" i="30"/>
  <c r="Q515" i="30"/>
  <c r="R515" i="30"/>
  <c r="S515" i="30"/>
  <c r="D516" i="30"/>
  <c r="E516" i="30"/>
  <c r="F516" i="30"/>
  <c r="G516" i="30"/>
  <c r="H516" i="30"/>
  <c r="I516" i="30"/>
  <c r="J516" i="30"/>
  <c r="K516" i="30"/>
  <c r="L516" i="30"/>
  <c r="M516" i="30"/>
  <c r="N516" i="30"/>
  <c r="O516" i="30"/>
  <c r="P516" i="30"/>
  <c r="Q516" i="30"/>
  <c r="R516" i="30"/>
  <c r="S516" i="30"/>
  <c r="D517" i="30"/>
  <c r="E517" i="30"/>
  <c r="F517" i="30"/>
  <c r="G517" i="30"/>
  <c r="H517" i="30"/>
  <c r="I517" i="30"/>
  <c r="J517" i="30"/>
  <c r="K517" i="30"/>
  <c r="L517" i="30"/>
  <c r="M517" i="30"/>
  <c r="N517" i="30"/>
  <c r="O517" i="30"/>
  <c r="P517" i="30"/>
  <c r="Q517" i="30"/>
  <c r="R517" i="30"/>
  <c r="S517" i="30"/>
  <c r="D518" i="30"/>
  <c r="E518" i="30"/>
  <c r="F518" i="30"/>
  <c r="G518" i="30"/>
  <c r="H518" i="30"/>
  <c r="I518" i="30"/>
  <c r="J518" i="30"/>
  <c r="K518" i="30"/>
  <c r="L518" i="30"/>
  <c r="M518" i="30"/>
  <c r="N518" i="30"/>
  <c r="O518" i="30"/>
  <c r="P518" i="30"/>
  <c r="Q518" i="30"/>
  <c r="R518" i="30"/>
  <c r="S518" i="30"/>
  <c r="D519" i="30"/>
  <c r="E519" i="30"/>
  <c r="F519" i="30"/>
  <c r="G519" i="30"/>
  <c r="H519" i="30"/>
  <c r="I519" i="30"/>
  <c r="J519" i="30"/>
  <c r="K519" i="30"/>
  <c r="L519" i="30"/>
  <c r="M519" i="30"/>
  <c r="N519" i="30"/>
  <c r="O519" i="30"/>
  <c r="P519" i="30"/>
  <c r="Q519" i="30"/>
  <c r="R519" i="30"/>
  <c r="S519" i="30"/>
  <c r="D520" i="30"/>
  <c r="E520" i="30"/>
  <c r="F520" i="30"/>
  <c r="G520" i="30"/>
  <c r="H520" i="30"/>
  <c r="I520" i="30"/>
  <c r="J520" i="30"/>
  <c r="K520" i="30"/>
  <c r="L520" i="30"/>
  <c r="M520" i="30"/>
  <c r="N520" i="30"/>
  <c r="O520" i="30"/>
  <c r="P520" i="30"/>
  <c r="Q520" i="30"/>
  <c r="R520" i="30"/>
  <c r="S520" i="30"/>
  <c r="D521" i="30"/>
  <c r="E521" i="30"/>
  <c r="F521" i="30"/>
  <c r="G521" i="30"/>
  <c r="H521" i="30"/>
  <c r="I521" i="30"/>
  <c r="J521" i="30"/>
  <c r="K521" i="30"/>
  <c r="L521" i="30"/>
  <c r="M521" i="30"/>
  <c r="N521" i="30"/>
  <c r="O521" i="30"/>
  <c r="P521" i="30"/>
  <c r="Q521" i="30"/>
  <c r="R521" i="30"/>
  <c r="S521" i="30"/>
  <c r="D522" i="30"/>
  <c r="E522" i="30"/>
  <c r="F522" i="30"/>
  <c r="G522" i="30"/>
  <c r="H522" i="30"/>
  <c r="I522" i="30"/>
  <c r="J522" i="30"/>
  <c r="K522" i="30"/>
  <c r="L522" i="30"/>
  <c r="M522" i="30"/>
  <c r="N522" i="30"/>
  <c r="O522" i="30"/>
  <c r="P522" i="30"/>
  <c r="Q522" i="30"/>
  <c r="R522" i="30"/>
  <c r="S522" i="30"/>
  <c r="D523" i="30"/>
  <c r="E523" i="30"/>
  <c r="F523" i="30"/>
  <c r="G523" i="30"/>
  <c r="H523" i="30"/>
  <c r="I523" i="30"/>
  <c r="J523" i="30"/>
  <c r="K523" i="30"/>
  <c r="L523" i="30"/>
  <c r="M523" i="30"/>
  <c r="N523" i="30"/>
  <c r="O523" i="30"/>
  <c r="P523" i="30"/>
  <c r="Q523" i="30"/>
  <c r="R523" i="30"/>
  <c r="S523" i="30"/>
  <c r="D524" i="30"/>
  <c r="E524" i="30"/>
  <c r="F524" i="30"/>
  <c r="G524" i="30"/>
  <c r="H524" i="30"/>
  <c r="I524" i="30"/>
  <c r="J524" i="30"/>
  <c r="K524" i="30"/>
  <c r="L524" i="30"/>
  <c r="M524" i="30"/>
  <c r="N524" i="30"/>
  <c r="O524" i="30"/>
  <c r="P524" i="30"/>
  <c r="Q524" i="30"/>
  <c r="R524" i="30"/>
  <c r="S524" i="30"/>
  <c r="D525" i="30"/>
  <c r="E525" i="30"/>
  <c r="F525" i="30"/>
  <c r="G525" i="30"/>
  <c r="H525" i="30"/>
  <c r="I525" i="30"/>
  <c r="J525" i="30"/>
  <c r="K525" i="30"/>
  <c r="L525" i="30"/>
  <c r="M525" i="30"/>
  <c r="N525" i="30"/>
  <c r="O525" i="30"/>
  <c r="P525" i="30"/>
  <c r="Q525" i="30"/>
  <c r="R525" i="30"/>
  <c r="S525" i="30"/>
  <c r="D526" i="30"/>
  <c r="E526" i="30"/>
  <c r="F526" i="30"/>
  <c r="G526" i="30"/>
  <c r="H526" i="30"/>
  <c r="I526" i="30"/>
  <c r="J526" i="30"/>
  <c r="K526" i="30"/>
  <c r="L526" i="30"/>
  <c r="M526" i="30"/>
  <c r="N526" i="30"/>
  <c r="O526" i="30"/>
  <c r="P526" i="30"/>
  <c r="Q526" i="30"/>
  <c r="R526" i="30"/>
  <c r="S526" i="30"/>
  <c r="D527" i="30"/>
  <c r="E527" i="30"/>
  <c r="F527" i="30"/>
  <c r="G527" i="30"/>
  <c r="H527" i="30"/>
  <c r="I527" i="30"/>
  <c r="J527" i="30"/>
  <c r="K527" i="30"/>
  <c r="L527" i="30"/>
  <c r="M527" i="30"/>
  <c r="N527" i="30"/>
  <c r="O527" i="30"/>
  <c r="P527" i="30"/>
  <c r="Q527" i="30"/>
  <c r="R527" i="30"/>
  <c r="S527" i="30"/>
  <c r="D528" i="30"/>
  <c r="E528" i="30"/>
  <c r="F528" i="30"/>
  <c r="G528" i="30"/>
  <c r="H528" i="30"/>
  <c r="I528" i="30"/>
  <c r="J528" i="30"/>
  <c r="K528" i="30"/>
  <c r="L528" i="30"/>
  <c r="M528" i="30"/>
  <c r="N528" i="30"/>
  <c r="O528" i="30"/>
  <c r="P528" i="30"/>
  <c r="Q528" i="30"/>
  <c r="R528" i="30"/>
  <c r="S528" i="30"/>
  <c r="D529" i="30"/>
  <c r="E529" i="30"/>
  <c r="F529" i="30"/>
  <c r="G529" i="30"/>
  <c r="H529" i="30"/>
  <c r="I529" i="30"/>
  <c r="J529" i="30"/>
  <c r="K529" i="30"/>
  <c r="L529" i="30"/>
  <c r="M529" i="30"/>
  <c r="N529" i="30"/>
  <c r="O529" i="30"/>
  <c r="P529" i="30"/>
  <c r="Q529" i="30"/>
  <c r="R529" i="30"/>
  <c r="S529" i="30"/>
  <c r="D530" i="30"/>
  <c r="E530" i="30"/>
  <c r="F530" i="30"/>
  <c r="G530" i="30"/>
  <c r="H530" i="30"/>
  <c r="I530" i="30"/>
  <c r="J530" i="30"/>
  <c r="K530" i="30"/>
  <c r="L530" i="30"/>
  <c r="M530" i="30"/>
  <c r="N530" i="30"/>
  <c r="O530" i="30"/>
  <c r="P530" i="30"/>
  <c r="Q530" i="30"/>
  <c r="R530" i="30"/>
  <c r="S530" i="30"/>
  <c r="D531" i="30"/>
  <c r="E531" i="30"/>
  <c r="F531" i="30"/>
  <c r="G531" i="30"/>
  <c r="H531" i="30"/>
  <c r="I531" i="30"/>
  <c r="J531" i="30"/>
  <c r="K531" i="30"/>
  <c r="L531" i="30"/>
  <c r="M531" i="30"/>
  <c r="N531" i="30"/>
  <c r="O531" i="30"/>
  <c r="P531" i="30"/>
  <c r="Q531" i="30"/>
  <c r="R531" i="30"/>
  <c r="S531" i="30"/>
  <c r="D532" i="30"/>
  <c r="E532" i="30"/>
  <c r="F532" i="30"/>
  <c r="G532" i="30"/>
  <c r="H532" i="30"/>
  <c r="I532" i="30"/>
  <c r="J532" i="30"/>
  <c r="K532" i="30"/>
  <c r="L532" i="30"/>
  <c r="M532" i="30"/>
  <c r="N532" i="30"/>
  <c r="O532" i="30"/>
  <c r="P532" i="30"/>
  <c r="Q532" i="30"/>
  <c r="R532" i="30"/>
  <c r="S532" i="30"/>
  <c r="D533" i="30"/>
  <c r="E533" i="30"/>
  <c r="F533" i="30"/>
  <c r="G533" i="30"/>
  <c r="H533" i="30"/>
  <c r="I533" i="30"/>
  <c r="J533" i="30"/>
  <c r="K533" i="30"/>
  <c r="L533" i="30"/>
  <c r="M533" i="30"/>
  <c r="N533" i="30"/>
  <c r="O533" i="30"/>
  <c r="P533" i="30"/>
  <c r="Q533" i="30"/>
  <c r="R533" i="30"/>
  <c r="S533" i="30"/>
  <c r="D534" i="30"/>
  <c r="E534" i="30"/>
  <c r="F534" i="30"/>
  <c r="G534" i="30"/>
  <c r="H534" i="30"/>
  <c r="I534" i="30"/>
  <c r="J534" i="30"/>
  <c r="K534" i="30"/>
  <c r="L534" i="30"/>
  <c r="M534" i="30"/>
  <c r="N534" i="30"/>
  <c r="O534" i="30"/>
  <c r="P534" i="30"/>
  <c r="Q534" i="30"/>
  <c r="R534" i="30"/>
  <c r="S534" i="30"/>
  <c r="D535" i="30"/>
  <c r="E535" i="30"/>
  <c r="F535" i="30"/>
  <c r="G535" i="30"/>
  <c r="H535" i="30"/>
  <c r="I535" i="30"/>
  <c r="J535" i="30"/>
  <c r="K535" i="30"/>
  <c r="L535" i="30"/>
  <c r="M535" i="30"/>
  <c r="N535" i="30"/>
  <c r="O535" i="30"/>
  <c r="P535" i="30"/>
  <c r="Q535" i="30"/>
  <c r="R535" i="30"/>
  <c r="S535" i="30"/>
  <c r="D536" i="30"/>
  <c r="E536" i="30"/>
  <c r="F536" i="30"/>
  <c r="G536" i="30"/>
  <c r="H536" i="30"/>
  <c r="I536" i="30"/>
  <c r="J536" i="30"/>
  <c r="K536" i="30"/>
  <c r="L536" i="30"/>
  <c r="M536" i="30"/>
  <c r="N536" i="30"/>
  <c r="O536" i="30"/>
  <c r="P536" i="30"/>
  <c r="Q536" i="30"/>
  <c r="R536" i="30"/>
  <c r="S536" i="30"/>
  <c r="D537" i="30"/>
  <c r="E537" i="30"/>
  <c r="F537" i="30"/>
  <c r="G537" i="30"/>
  <c r="H537" i="30"/>
  <c r="I537" i="30"/>
  <c r="J537" i="30"/>
  <c r="K537" i="30"/>
  <c r="L537" i="30"/>
  <c r="M537" i="30"/>
  <c r="N537" i="30"/>
  <c r="O537" i="30"/>
  <c r="P537" i="30"/>
  <c r="Q537" i="30"/>
  <c r="R537" i="30"/>
  <c r="S537" i="30"/>
  <c r="D538" i="30"/>
  <c r="E538" i="30"/>
  <c r="F538" i="30"/>
  <c r="G538" i="30"/>
  <c r="H538" i="30"/>
  <c r="I538" i="30"/>
  <c r="J538" i="30"/>
  <c r="K538" i="30"/>
  <c r="L538" i="30"/>
  <c r="M538" i="30"/>
  <c r="N538" i="30"/>
  <c r="O538" i="30"/>
  <c r="P538" i="30"/>
  <c r="Q538" i="30"/>
  <c r="R538" i="30"/>
  <c r="S538" i="30"/>
  <c r="D539" i="30"/>
  <c r="E539" i="30"/>
  <c r="F539" i="30"/>
  <c r="G539" i="30"/>
  <c r="H539" i="30"/>
  <c r="I539" i="30"/>
  <c r="J539" i="30"/>
  <c r="K539" i="30"/>
  <c r="L539" i="30"/>
  <c r="M539" i="30"/>
  <c r="N539" i="30"/>
  <c r="O539" i="30"/>
  <c r="P539" i="30"/>
  <c r="Q539" i="30"/>
  <c r="R539" i="30"/>
  <c r="S539" i="30"/>
  <c r="D540" i="30"/>
  <c r="E540" i="30"/>
  <c r="F540" i="30"/>
  <c r="G540" i="30"/>
  <c r="H540" i="30"/>
  <c r="I540" i="30"/>
  <c r="J540" i="30"/>
  <c r="K540" i="30"/>
  <c r="L540" i="30"/>
  <c r="M540" i="30"/>
  <c r="N540" i="30"/>
  <c r="O540" i="30"/>
  <c r="P540" i="30"/>
  <c r="Q540" i="30"/>
  <c r="R540" i="30"/>
  <c r="S540" i="30"/>
  <c r="D541" i="30"/>
  <c r="E541" i="30"/>
  <c r="F541" i="30"/>
  <c r="G541" i="30"/>
  <c r="H541" i="30"/>
  <c r="I541" i="30"/>
  <c r="J541" i="30"/>
  <c r="K541" i="30"/>
  <c r="L541" i="30"/>
  <c r="M541" i="30"/>
  <c r="N541" i="30"/>
  <c r="O541" i="30"/>
  <c r="P541" i="30"/>
  <c r="Q541" i="30"/>
  <c r="R541" i="30"/>
  <c r="S541" i="30"/>
  <c r="D542" i="30"/>
  <c r="E542" i="30"/>
  <c r="F542" i="30"/>
  <c r="G542" i="30"/>
  <c r="H542" i="30"/>
  <c r="I542" i="30"/>
  <c r="J542" i="30"/>
  <c r="K542" i="30"/>
  <c r="L542" i="30"/>
  <c r="M542" i="30"/>
  <c r="N542" i="30"/>
  <c r="O542" i="30"/>
  <c r="P542" i="30"/>
  <c r="Q542" i="30"/>
  <c r="R542" i="30"/>
  <c r="S542" i="30"/>
  <c r="D543" i="30"/>
  <c r="E543" i="30"/>
  <c r="F543" i="30"/>
  <c r="G543" i="30"/>
  <c r="H543" i="30"/>
  <c r="I543" i="30"/>
  <c r="J543" i="30"/>
  <c r="K543" i="30"/>
  <c r="L543" i="30"/>
  <c r="M543" i="30"/>
  <c r="N543" i="30"/>
  <c r="O543" i="30"/>
  <c r="P543" i="30"/>
  <c r="Q543" i="30"/>
  <c r="R543" i="30"/>
  <c r="S543" i="30"/>
  <c r="D544" i="30"/>
  <c r="E544" i="30"/>
  <c r="F544" i="30"/>
  <c r="G544" i="30"/>
  <c r="H544" i="30"/>
  <c r="I544" i="30"/>
  <c r="J544" i="30"/>
  <c r="K544" i="30"/>
  <c r="L544" i="30"/>
  <c r="M544" i="30"/>
  <c r="N544" i="30"/>
  <c r="O544" i="30"/>
  <c r="P544" i="30"/>
  <c r="Q544" i="30"/>
  <c r="R544" i="30"/>
  <c r="S544" i="30"/>
  <c r="D545" i="30"/>
  <c r="E545" i="30"/>
  <c r="F545" i="30"/>
  <c r="G545" i="30"/>
  <c r="H545" i="30"/>
  <c r="I545" i="30"/>
  <c r="J545" i="30"/>
  <c r="K545" i="30"/>
  <c r="L545" i="30"/>
  <c r="M545" i="30"/>
  <c r="N545" i="30"/>
  <c r="O545" i="30"/>
  <c r="P545" i="30"/>
  <c r="Q545" i="30"/>
  <c r="R545" i="30"/>
  <c r="S545" i="30"/>
  <c r="D546" i="30"/>
  <c r="E546" i="30"/>
  <c r="F546" i="30"/>
  <c r="G546" i="30"/>
  <c r="H546" i="30"/>
  <c r="I546" i="30"/>
  <c r="J546" i="30"/>
  <c r="K546" i="30"/>
  <c r="L546" i="30"/>
  <c r="M546" i="30"/>
  <c r="N546" i="30"/>
  <c r="O546" i="30"/>
  <c r="P546" i="30"/>
  <c r="Q546" i="30"/>
  <c r="R546" i="30"/>
  <c r="S546" i="30"/>
  <c r="D547" i="30"/>
  <c r="E547" i="30"/>
  <c r="F547" i="30"/>
  <c r="G547" i="30"/>
  <c r="H547" i="30"/>
  <c r="I547" i="30"/>
  <c r="J547" i="30"/>
  <c r="K547" i="30"/>
  <c r="L547" i="30"/>
  <c r="M547" i="30"/>
  <c r="N547" i="30"/>
  <c r="O547" i="30"/>
  <c r="P547" i="30"/>
  <c r="Q547" i="30"/>
  <c r="R547" i="30"/>
  <c r="S547" i="30"/>
  <c r="D548" i="30"/>
  <c r="E548" i="30"/>
  <c r="F548" i="30"/>
  <c r="G548" i="30"/>
  <c r="H548" i="30"/>
  <c r="I548" i="30"/>
  <c r="J548" i="30"/>
  <c r="K548" i="30"/>
  <c r="L548" i="30"/>
  <c r="M548" i="30"/>
  <c r="N548" i="30"/>
  <c r="O548" i="30"/>
  <c r="P548" i="30"/>
  <c r="Q548" i="30"/>
  <c r="R548" i="30"/>
  <c r="S548" i="30"/>
  <c r="D549" i="30"/>
  <c r="E549" i="30"/>
  <c r="F549" i="30"/>
  <c r="G549" i="30"/>
  <c r="H549" i="30"/>
  <c r="I549" i="30"/>
  <c r="J549" i="30"/>
  <c r="K549" i="30"/>
  <c r="L549" i="30"/>
  <c r="M549" i="30"/>
  <c r="N549" i="30"/>
  <c r="O549" i="30"/>
  <c r="P549" i="30"/>
  <c r="Q549" i="30"/>
  <c r="R549" i="30"/>
  <c r="S549" i="30"/>
  <c r="D550" i="30"/>
  <c r="E550" i="30"/>
  <c r="F550" i="30"/>
  <c r="G550" i="30"/>
  <c r="H550" i="30"/>
  <c r="I550" i="30"/>
  <c r="J550" i="30"/>
  <c r="K550" i="30"/>
  <c r="L550" i="30"/>
  <c r="M550" i="30"/>
  <c r="N550" i="30"/>
  <c r="O550" i="30"/>
  <c r="P550" i="30"/>
  <c r="Q550" i="30"/>
  <c r="R550" i="30"/>
  <c r="S550" i="30"/>
  <c r="D551" i="30"/>
  <c r="E551" i="30"/>
  <c r="F551" i="30"/>
  <c r="G551" i="30"/>
  <c r="H551" i="30"/>
  <c r="I551" i="30"/>
  <c r="J551" i="30"/>
  <c r="K551" i="30"/>
  <c r="L551" i="30"/>
  <c r="M551" i="30"/>
  <c r="N551" i="30"/>
  <c r="O551" i="30"/>
  <c r="P551" i="30"/>
  <c r="Q551" i="30"/>
  <c r="R551" i="30"/>
  <c r="S551" i="30"/>
  <c r="D552" i="30"/>
  <c r="E552" i="30"/>
  <c r="F552" i="30"/>
  <c r="G552" i="30"/>
  <c r="H552" i="30"/>
  <c r="I552" i="30"/>
  <c r="J552" i="30"/>
  <c r="K552" i="30"/>
  <c r="L552" i="30"/>
  <c r="M552" i="30"/>
  <c r="N552" i="30"/>
  <c r="O552" i="30"/>
  <c r="P552" i="30"/>
  <c r="Q552" i="30"/>
  <c r="R552" i="30"/>
  <c r="S552" i="30"/>
  <c r="D553" i="30"/>
  <c r="E553" i="30"/>
  <c r="F553" i="30"/>
  <c r="G553" i="30"/>
  <c r="H553" i="30"/>
  <c r="I553" i="30"/>
  <c r="J553" i="30"/>
  <c r="K553" i="30"/>
  <c r="L553" i="30"/>
  <c r="M553" i="30"/>
  <c r="N553" i="30"/>
  <c r="O553" i="30"/>
  <c r="P553" i="30"/>
  <c r="Q553" i="30"/>
  <c r="R553" i="30"/>
  <c r="S553" i="30"/>
  <c r="D554" i="30"/>
  <c r="E554" i="30"/>
  <c r="F554" i="30"/>
  <c r="G554" i="30"/>
  <c r="H554" i="30"/>
  <c r="I554" i="30"/>
  <c r="J554" i="30"/>
  <c r="K554" i="30"/>
  <c r="L554" i="30"/>
  <c r="M554" i="30"/>
  <c r="N554" i="30"/>
  <c r="O554" i="30"/>
  <c r="P554" i="30"/>
  <c r="Q554" i="30"/>
  <c r="R554" i="30"/>
  <c r="S554" i="30"/>
  <c r="D555" i="30"/>
  <c r="E555" i="30"/>
  <c r="F555" i="30"/>
  <c r="G555" i="30"/>
  <c r="H555" i="30"/>
  <c r="I555" i="30"/>
  <c r="J555" i="30"/>
  <c r="K555" i="30"/>
  <c r="L555" i="30"/>
  <c r="M555" i="30"/>
  <c r="N555" i="30"/>
  <c r="O555" i="30"/>
  <c r="P555" i="30"/>
  <c r="Q555" i="30"/>
  <c r="R555" i="30"/>
  <c r="S555" i="30"/>
  <c r="D556" i="30"/>
  <c r="E556" i="30"/>
  <c r="F556" i="30"/>
  <c r="G556" i="30"/>
  <c r="H556" i="30"/>
  <c r="I556" i="30"/>
  <c r="J556" i="30"/>
  <c r="K556" i="30"/>
  <c r="L556" i="30"/>
  <c r="M556" i="30"/>
  <c r="N556" i="30"/>
  <c r="O556" i="30"/>
  <c r="P556" i="30"/>
  <c r="Q556" i="30"/>
  <c r="R556" i="30"/>
  <c r="S556" i="30"/>
  <c r="D557" i="30"/>
  <c r="E557" i="30"/>
  <c r="F557" i="30"/>
  <c r="G557" i="30"/>
  <c r="H557" i="30"/>
  <c r="I557" i="30"/>
  <c r="J557" i="30"/>
  <c r="K557" i="30"/>
  <c r="L557" i="30"/>
  <c r="M557" i="30"/>
  <c r="N557" i="30"/>
  <c r="O557" i="30"/>
  <c r="P557" i="30"/>
  <c r="Q557" i="30"/>
  <c r="R557" i="30"/>
  <c r="S557" i="30"/>
  <c r="D558" i="30"/>
  <c r="E558" i="30"/>
  <c r="F558" i="30"/>
  <c r="G558" i="30"/>
  <c r="H558" i="30"/>
  <c r="I558" i="30"/>
  <c r="J558" i="30"/>
  <c r="K558" i="30"/>
  <c r="L558" i="30"/>
  <c r="M558" i="30"/>
  <c r="N558" i="30"/>
  <c r="O558" i="30"/>
  <c r="P558" i="30"/>
  <c r="Q558" i="30"/>
  <c r="R558" i="30"/>
  <c r="S558" i="30"/>
  <c r="D559" i="30"/>
  <c r="E559" i="30"/>
  <c r="F559" i="30"/>
  <c r="G559" i="30"/>
  <c r="H559" i="30"/>
  <c r="I559" i="30"/>
  <c r="J559" i="30"/>
  <c r="K559" i="30"/>
  <c r="L559" i="30"/>
  <c r="M559" i="30"/>
  <c r="N559" i="30"/>
  <c r="O559" i="30"/>
  <c r="P559" i="30"/>
  <c r="Q559" i="30"/>
  <c r="R559" i="30"/>
  <c r="S559" i="30"/>
  <c r="D560" i="30"/>
  <c r="E560" i="30"/>
  <c r="F560" i="30"/>
  <c r="G560" i="30"/>
  <c r="H560" i="30"/>
  <c r="I560" i="30"/>
  <c r="J560" i="30"/>
  <c r="K560" i="30"/>
  <c r="L560" i="30"/>
  <c r="M560" i="30"/>
  <c r="N560" i="30"/>
  <c r="O560" i="30"/>
  <c r="P560" i="30"/>
  <c r="Q560" i="30"/>
  <c r="R560" i="30"/>
  <c r="S560" i="30"/>
  <c r="D561" i="30"/>
  <c r="E561" i="30"/>
  <c r="F561" i="30"/>
  <c r="G561" i="30"/>
  <c r="H561" i="30"/>
  <c r="I561" i="30"/>
  <c r="J561" i="30"/>
  <c r="K561" i="30"/>
  <c r="L561" i="30"/>
  <c r="M561" i="30"/>
  <c r="N561" i="30"/>
  <c r="O561" i="30"/>
  <c r="P561" i="30"/>
  <c r="Q561" i="30"/>
  <c r="R561" i="30"/>
  <c r="S561" i="30"/>
  <c r="D562" i="30"/>
  <c r="E562" i="30"/>
  <c r="F562" i="30"/>
  <c r="G562" i="30"/>
  <c r="H562" i="30"/>
  <c r="I562" i="30"/>
  <c r="J562" i="30"/>
  <c r="K562" i="30"/>
  <c r="L562" i="30"/>
  <c r="M562" i="30"/>
  <c r="N562" i="30"/>
  <c r="O562" i="30"/>
  <c r="P562" i="30"/>
  <c r="Q562" i="30"/>
  <c r="R562" i="30"/>
  <c r="S562" i="30"/>
  <c r="D563" i="30"/>
  <c r="E563" i="30"/>
  <c r="F563" i="30"/>
  <c r="G563" i="30"/>
  <c r="H563" i="30"/>
  <c r="I563" i="30"/>
  <c r="J563" i="30"/>
  <c r="K563" i="30"/>
  <c r="L563" i="30"/>
  <c r="M563" i="30"/>
  <c r="N563" i="30"/>
  <c r="O563" i="30"/>
  <c r="P563" i="30"/>
  <c r="Q563" i="30"/>
  <c r="R563" i="30"/>
  <c r="S563" i="30"/>
  <c r="D564" i="30"/>
  <c r="E564" i="30"/>
  <c r="F564" i="30"/>
  <c r="G564" i="30"/>
  <c r="H564" i="30"/>
  <c r="I564" i="30"/>
  <c r="J564" i="30"/>
  <c r="K564" i="30"/>
  <c r="L564" i="30"/>
  <c r="M564" i="30"/>
  <c r="N564" i="30"/>
  <c r="O564" i="30"/>
  <c r="P564" i="30"/>
  <c r="Q564" i="30"/>
  <c r="R564" i="30"/>
  <c r="S564" i="30"/>
  <c r="D565" i="30"/>
  <c r="E565" i="30"/>
  <c r="F565" i="30"/>
  <c r="G565" i="30"/>
  <c r="H565" i="30"/>
  <c r="I565" i="30"/>
  <c r="J565" i="30"/>
  <c r="K565" i="30"/>
  <c r="L565" i="30"/>
  <c r="M565" i="30"/>
  <c r="N565" i="30"/>
  <c r="O565" i="30"/>
  <c r="P565" i="30"/>
  <c r="Q565" i="30"/>
  <c r="R565" i="30"/>
  <c r="S565" i="30"/>
  <c r="D566" i="30"/>
  <c r="E566" i="30"/>
  <c r="F566" i="30"/>
  <c r="G566" i="30"/>
  <c r="H566" i="30"/>
  <c r="I566" i="30"/>
  <c r="J566" i="30"/>
  <c r="K566" i="30"/>
  <c r="L566" i="30"/>
  <c r="M566" i="30"/>
  <c r="N566" i="30"/>
  <c r="O566" i="30"/>
  <c r="P566" i="30"/>
  <c r="Q566" i="30"/>
  <c r="R566" i="30"/>
  <c r="S566" i="30"/>
  <c r="D567" i="30"/>
  <c r="E567" i="30"/>
  <c r="F567" i="30"/>
  <c r="G567" i="30"/>
  <c r="H567" i="30"/>
  <c r="I567" i="30"/>
  <c r="J567" i="30"/>
  <c r="K567" i="30"/>
  <c r="L567" i="30"/>
  <c r="M567" i="30"/>
  <c r="N567" i="30"/>
  <c r="O567" i="30"/>
  <c r="P567" i="30"/>
  <c r="Q567" i="30"/>
  <c r="R567" i="30"/>
  <c r="S567" i="30"/>
  <c r="D568" i="30"/>
  <c r="E568" i="30"/>
  <c r="F568" i="30"/>
  <c r="G568" i="30"/>
  <c r="H568" i="30"/>
  <c r="I568" i="30"/>
  <c r="J568" i="30"/>
  <c r="K568" i="30"/>
  <c r="L568" i="30"/>
  <c r="M568" i="30"/>
  <c r="N568" i="30"/>
  <c r="O568" i="30"/>
  <c r="P568" i="30"/>
  <c r="Q568" i="30"/>
  <c r="R568" i="30"/>
  <c r="S568" i="30"/>
  <c r="D569" i="30"/>
  <c r="E569" i="30"/>
  <c r="F569" i="30"/>
  <c r="G569" i="30"/>
  <c r="H569" i="30"/>
  <c r="I569" i="30"/>
  <c r="J569" i="30"/>
  <c r="K569" i="30"/>
  <c r="L569" i="30"/>
  <c r="M569" i="30"/>
  <c r="N569" i="30"/>
  <c r="O569" i="30"/>
  <c r="P569" i="30"/>
  <c r="Q569" i="30"/>
  <c r="R569" i="30"/>
  <c r="S569" i="30"/>
  <c r="D570" i="30"/>
  <c r="E570" i="30"/>
  <c r="F570" i="30"/>
  <c r="G570" i="30"/>
  <c r="H570" i="30"/>
  <c r="I570" i="30"/>
  <c r="J570" i="30"/>
  <c r="K570" i="30"/>
  <c r="L570" i="30"/>
  <c r="M570" i="30"/>
  <c r="N570" i="30"/>
  <c r="O570" i="30"/>
  <c r="P570" i="30"/>
  <c r="Q570" i="30"/>
  <c r="R570" i="30"/>
  <c r="S570" i="30"/>
  <c r="D571" i="30"/>
  <c r="E571" i="30"/>
  <c r="F571" i="30"/>
  <c r="G571" i="30"/>
  <c r="H571" i="30"/>
  <c r="I571" i="30"/>
  <c r="J571" i="30"/>
  <c r="K571" i="30"/>
  <c r="L571" i="30"/>
  <c r="M571" i="30"/>
  <c r="N571" i="30"/>
  <c r="O571" i="30"/>
  <c r="P571" i="30"/>
  <c r="Q571" i="30"/>
  <c r="R571" i="30"/>
  <c r="S571" i="30"/>
  <c r="D572" i="30"/>
  <c r="E572" i="30"/>
  <c r="F572" i="30"/>
  <c r="G572" i="30"/>
  <c r="H572" i="30"/>
  <c r="I572" i="30"/>
  <c r="J572" i="30"/>
  <c r="K572" i="30"/>
  <c r="L572" i="30"/>
  <c r="M572" i="30"/>
  <c r="N572" i="30"/>
  <c r="O572" i="30"/>
  <c r="P572" i="30"/>
  <c r="Q572" i="30"/>
  <c r="R572" i="30"/>
  <c r="S572" i="30"/>
  <c r="D573" i="30"/>
  <c r="E573" i="30"/>
  <c r="F573" i="30"/>
  <c r="G573" i="30"/>
  <c r="H573" i="30"/>
  <c r="I573" i="30"/>
  <c r="J573" i="30"/>
  <c r="K573" i="30"/>
  <c r="L573" i="30"/>
  <c r="M573" i="30"/>
  <c r="N573" i="30"/>
  <c r="O573" i="30"/>
  <c r="P573" i="30"/>
  <c r="Q573" i="30"/>
  <c r="R573" i="30"/>
  <c r="S573" i="30"/>
  <c r="D574" i="30"/>
  <c r="E574" i="30"/>
  <c r="F574" i="30"/>
  <c r="G574" i="30"/>
  <c r="H574" i="30"/>
  <c r="I574" i="30"/>
  <c r="J574" i="30"/>
  <c r="K574" i="30"/>
  <c r="L574" i="30"/>
  <c r="M574" i="30"/>
  <c r="N574" i="30"/>
  <c r="O574" i="30"/>
  <c r="P574" i="30"/>
  <c r="Q574" i="30"/>
  <c r="R574" i="30"/>
  <c r="S574" i="30"/>
  <c r="D575" i="30"/>
  <c r="E575" i="30"/>
  <c r="F575" i="30"/>
  <c r="G575" i="30"/>
  <c r="H575" i="30"/>
  <c r="I575" i="30"/>
  <c r="J575" i="30"/>
  <c r="K575" i="30"/>
  <c r="L575" i="30"/>
  <c r="M575" i="30"/>
  <c r="N575" i="30"/>
  <c r="O575" i="30"/>
  <c r="P575" i="30"/>
  <c r="Q575" i="30"/>
  <c r="R575" i="30"/>
  <c r="S575" i="30"/>
  <c r="D576" i="30"/>
  <c r="E576" i="30"/>
  <c r="F576" i="30"/>
  <c r="G576" i="30"/>
  <c r="H576" i="30"/>
  <c r="I576" i="30"/>
  <c r="J576" i="30"/>
  <c r="K576" i="30"/>
  <c r="L576" i="30"/>
  <c r="M576" i="30"/>
  <c r="N576" i="30"/>
  <c r="O576" i="30"/>
  <c r="P576" i="30"/>
  <c r="Q576" i="30"/>
  <c r="R576" i="30"/>
  <c r="S576" i="30"/>
  <c r="D577" i="30"/>
  <c r="E577" i="30"/>
  <c r="F577" i="30"/>
  <c r="G577" i="30"/>
  <c r="H577" i="30"/>
  <c r="I577" i="30"/>
  <c r="J577" i="30"/>
  <c r="K577" i="30"/>
  <c r="L577" i="30"/>
  <c r="M577" i="30"/>
  <c r="N577" i="30"/>
  <c r="O577" i="30"/>
  <c r="P577" i="30"/>
  <c r="Q577" i="30"/>
  <c r="R577" i="30"/>
  <c r="S577" i="30"/>
  <c r="D578" i="30"/>
  <c r="E578" i="30"/>
  <c r="F578" i="30"/>
  <c r="G578" i="30"/>
  <c r="H578" i="30"/>
  <c r="I578" i="30"/>
  <c r="J578" i="30"/>
  <c r="K578" i="30"/>
  <c r="L578" i="30"/>
  <c r="M578" i="30"/>
  <c r="N578" i="30"/>
  <c r="O578" i="30"/>
  <c r="P578" i="30"/>
  <c r="Q578" i="30"/>
  <c r="R578" i="30"/>
  <c r="S578" i="30"/>
  <c r="D579" i="30"/>
  <c r="E579" i="30"/>
  <c r="F579" i="30"/>
  <c r="G579" i="30"/>
  <c r="H579" i="30"/>
  <c r="I579" i="30"/>
  <c r="J579" i="30"/>
  <c r="K579" i="30"/>
  <c r="L579" i="30"/>
  <c r="M579" i="30"/>
  <c r="N579" i="30"/>
  <c r="O579" i="30"/>
  <c r="P579" i="30"/>
  <c r="Q579" i="30"/>
  <c r="R579" i="30"/>
  <c r="S579" i="30"/>
  <c r="D580" i="30"/>
  <c r="E580" i="30"/>
  <c r="F580" i="30"/>
  <c r="G580" i="30"/>
  <c r="H580" i="30"/>
  <c r="I580" i="30"/>
  <c r="J580" i="30"/>
  <c r="K580" i="30"/>
  <c r="L580" i="30"/>
  <c r="M580" i="30"/>
  <c r="N580" i="30"/>
  <c r="O580" i="30"/>
  <c r="P580" i="30"/>
  <c r="Q580" i="30"/>
  <c r="R580" i="30"/>
  <c r="S580" i="30"/>
  <c r="D581" i="30"/>
  <c r="E581" i="30"/>
  <c r="F581" i="30"/>
  <c r="G581" i="30"/>
  <c r="H581" i="30"/>
  <c r="I581" i="30"/>
  <c r="J581" i="30"/>
  <c r="K581" i="30"/>
  <c r="L581" i="30"/>
  <c r="M581" i="30"/>
  <c r="N581" i="30"/>
  <c r="O581" i="30"/>
  <c r="P581" i="30"/>
  <c r="Q581" i="30"/>
  <c r="R581" i="30"/>
  <c r="S581" i="30"/>
  <c r="D582" i="30"/>
  <c r="E582" i="30"/>
  <c r="F582" i="30"/>
  <c r="G582" i="30"/>
  <c r="H582" i="30"/>
  <c r="I582" i="30"/>
  <c r="J582" i="30"/>
  <c r="K582" i="30"/>
  <c r="L582" i="30"/>
  <c r="M582" i="30"/>
  <c r="N582" i="30"/>
  <c r="O582" i="30"/>
  <c r="P582" i="30"/>
  <c r="Q582" i="30"/>
  <c r="R582" i="30"/>
  <c r="S582" i="30"/>
  <c r="D583" i="30"/>
  <c r="E583" i="30"/>
  <c r="F583" i="30"/>
  <c r="G583" i="30"/>
  <c r="H583" i="30"/>
  <c r="I583" i="30"/>
  <c r="J583" i="30"/>
  <c r="K583" i="30"/>
  <c r="L583" i="30"/>
  <c r="M583" i="30"/>
  <c r="N583" i="30"/>
  <c r="O583" i="30"/>
  <c r="P583" i="30"/>
  <c r="Q583" i="30"/>
  <c r="R583" i="30"/>
  <c r="S583" i="30"/>
  <c r="D584" i="30"/>
  <c r="E584" i="30"/>
  <c r="F584" i="30"/>
  <c r="G584" i="30"/>
  <c r="H584" i="30"/>
  <c r="I584" i="30"/>
  <c r="J584" i="30"/>
  <c r="K584" i="30"/>
  <c r="L584" i="30"/>
  <c r="M584" i="30"/>
  <c r="N584" i="30"/>
  <c r="O584" i="30"/>
  <c r="P584" i="30"/>
  <c r="Q584" i="30"/>
  <c r="R584" i="30"/>
  <c r="S584" i="30"/>
  <c r="D585" i="30"/>
  <c r="E585" i="30"/>
  <c r="F585" i="30"/>
  <c r="G585" i="30"/>
  <c r="H585" i="30"/>
  <c r="I585" i="30"/>
  <c r="J585" i="30"/>
  <c r="K585" i="30"/>
  <c r="L585" i="30"/>
  <c r="M585" i="30"/>
  <c r="N585" i="30"/>
  <c r="O585" i="30"/>
  <c r="P585" i="30"/>
  <c r="Q585" i="30"/>
  <c r="R585" i="30"/>
  <c r="S585" i="30"/>
  <c r="D586" i="30"/>
  <c r="E586" i="30"/>
  <c r="F586" i="30"/>
  <c r="G586" i="30"/>
  <c r="H586" i="30"/>
  <c r="I586" i="30"/>
  <c r="J586" i="30"/>
  <c r="K586" i="30"/>
  <c r="L586" i="30"/>
  <c r="M586" i="30"/>
  <c r="N586" i="30"/>
  <c r="O586" i="30"/>
  <c r="P586" i="30"/>
  <c r="Q586" i="30"/>
  <c r="R586" i="30"/>
  <c r="S586" i="30"/>
  <c r="D587" i="30"/>
  <c r="E587" i="30"/>
  <c r="F587" i="30"/>
  <c r="G587" i="30"/>
  <c r="H587" i="30"/>
  <c r="I587" i="30"/>
  <c r="J587" i="30"/>
  <c r="K587" i="30"/>
  <c r="L587" i="30"/>
  <c r="M587" i="30"/>
  <c r="N587" i="30"/>
  <c r="O587" i="30"/>
  <c r="P587" i="30"/>
  <c r="Q587" i="30"/>
  <c r="R587" i="30"/>
  <c r="S587" i="30"/>
  <c r="D588" i="30"/>
  <c r="E588" i="30"/>
  <c r="F588" i="30"/>
  <c r="G588" i="30"/>
  <c r="H588" i="30"/>
  <c r="I588" i="30"/>
  <c r="J588" i="30"/>
  <c r="K588" i="30"/>
  <c r="L588" i="30"/>
  <c r="M588" i="30"/>
  <c r="N588" i="30"/>
  <c r="O588" i="30"/>
  <c r="P588" i="30"/>
  <c r="Q588" i="30"/>
  <c r="R588" i="30"/>
  <c r="S588" i="30"/>
  <c r="D589" i="30"/>
  <c r="E589" i="30"/>
  <c r="F589" i="30"/>
  <c r="G589" i="30"/>
  <c r="H589" i="30"/>
  <c r="I589" i="30"/>
  <c r="J589" i="30"/>
  <c r="K589" i="30"/>
  <c r="L589" i="30"/>
  <c r="M589" i="30"/>
  <c r="N589" i="30"/>
  <c r="O589" i="30"/>
  <c r="P589" i="30"/>
  <c r="Q589" i="30"/>
  <c r="R589" i="30"/>
  <c r="S589" i="30"/>
  <c r="D590" i="30"/>
  <c r="E590" i="30"/>
  <c r="F590" i="30"/>
  <c r="G590" i="30"/>
  <c r="H590" i="30"/>
  <c r="I590" i="30"/>
  <c r="J590" i="30"/>
  <c r="K590" i="30"/>
  <c r="L590" i="30"/>
  <c r="M590" i="30"/>
  <c r="N590" i="30"/>
  <c r="O590" i="30"/>
  <c r="P590" i="30"/>
  <c r="Q590" i="30"/>
  <c r="R590" i="30"/>
  <c r="S590" i="30"/>
  <c r="D591" i="30"/>
  <c r="E591" i="30"/>
  <c r="F591" i="30"/>
  <c r="G591" i="30"/>
  <c r="H591" i="30"/>
  <c r="I591" i="30"/>
  <c r="J591" i="30"/>
  <c r="K591" i="30"/>
  <c r="L591" i="30"/>
  <c r="M591" i="30"/>
  <c r="N591" i="30"/>
  <c r="O591" i="30"/>
  <c r="P591" i="30"/>
  <c r="Q591" i="30"/>
  <c r="R591" i="30"/>
  <c r="S591" i="30"/>
  <c r="D592" i="30"/>
  <c r="E592" i="30"/>
  <c r="F592" i="30"/>
  <c r="G592" i="30"/>
  <c r="H592" i="30"/>
  <c r="I592" i="30"/>
  <c r="J592" i="30"/>
  <c r="K592" i="30"/>
  <c r="L592" i="30"/>
  <c r="M592" i="30"/>
  <c r="N592" i="30"/>
  <c r="O592" i="30"/>
  <c r="P592" i="30"/>
  <c r="Q592" i="30"/>
  <c r="R592" i="30"/>
  <c r="S592" i="30"/>
  <c r="D593" i="30"/>
  <c r="E593" i="30"/>
  <c r="F593" i="30"/>
  <c r="G593" i="30"/>
  <c r="H593" i="30"/>
  <c r="I593" i="30"/>
  <c r="J593" i="30"/>
  <c r="K593" i="30"/>
  <c r="L593" i="30"/>
  <c r="M593" i="30"/>
  <c r="N593" i="30"/>
  <c r="O593" i="30"/>
  <c r="P593" i="30"/>
  <c r="Q593" i="30"/>
  <c r="R593" i="30"/>
  <c r="S593" i="30"/>
  <c r="D594" i="30"/>
  <c r="E594" i="30"/>
  <c r="F594" i="30"/>
  <c r="G594" i="30"/>
  <c r="H594" i="30"/>
  <c r="I594" i="30"/>
  <c r="J594" i="30"/>
  <c r="K594" i="30"/>
  <c r="L594" i="30"/>
  <c r="M594" i="30"/>
  <c r="N594" i="30"/>
  <c r="O594" i="30"/>
  <c r="P594" i="30"/>
  <c r="Q594" i="30"/>
  <c r="R594" i="30"/>
  <c r="S594" i="30"/>
  <c r="D595" i="30"/>
  <c r="E595" i="30"/>
  <c r="F595" i="30"/>
  <c r="G595" i="30"/>
  <c r="H595" i="30"/>
  <c r="I595" i="30"/>
  <c r="J595" i="30"/>
  <c r="K595" i="30"/>
  <c r="L595" i="30"/>
  <c r="M595" i="30"/>
  <c r="N595" i="30"/>
  <c r="O595" i="30"/>
  <c r="P595" i="30"/>
  <c r="Q595" i="30"/>
  <c r="R595" i="30"/>
  <c r="S595" i="30"/>
  <c r="D596" i="30"/>
  <c r="E596" i="30"/>
  <c r="F596" i="30"/>
  <c r="G596" i="30"/>
  <c r="H596" i="30"/>
  <c r="I596" i="30"/>
  <c r="J596" i="30"/>
  <c r="K596" i="30"/>
  <c r="L596" i="30"/>
  <c r="M596" i="30"/>
  <c r="N596" i="30"/>
  <c r="O596" i="30"/>
  <c r="P596" i="30"/>
  <c r="Q596" i="30"/>
  <c r="R596" i="30"/>
  <c r="S596" i="30"/>
  <c r="D597" i="30"/>
  <c r="E597" i="30"/>
  <c r="F597" i="30"/>
  <c r="G597" i="30"/>
  <c r="H597" i="30"/>
  <c r="I597" i="30"/>
  <c r="J597" i="30"/>
  <c r="K597" i="30"/>
  <c r="L597" i="30"/>
  <c r="M597" i="30"/>
  <c r="N597" i="30"/>
  <c r="O597" i="30"/>
  <c r="P597" i="30"/>
  <c r="Q597" i="30"/>
  <c r="R597" i="30"/>
  <c r="S597" i="30"/>
  <c r="D598" i="30"/>
  <c r="E598" i="30"/>
  <c r="F598" i="30"/>
  <c r="G598" i="30"/>
  <c r="H598" i="30"/>
  <c r="I598" i="30"/>
  <c r="J598" i="30"/>
  <c r="K598" i="30"/>
  <c r="L598" i="30"/>
  <c r="M598" i="30"/>
  <c r="N598" i="30"/>
  <c r="O598" i="30"/>
  <c r="P598" i="30"/>
  <c r="Q598" i="30"/>
  <c r="R598" i="30"/>
  <c r="S598" i="30"/>
  <c r="D599" i="30"/>
  <c r="E599" i="30"/>
  <c r="F599" i="30"/>
  <c r="G599" i="30"/>
  <c r="H599" i="30"/>
  <c r="I599" i="30"/>
  <c r="J599" i="30"/>
  <c r="K599" i="30"/>
  <c r="L599" i="30"/>
  <c r="M599" i="30"/>
  <c r="N599" i="30"/>
  <c r="O599" i="30"/>
  <c r="P599" i="30"/>
  <c r="Q599" i="30"/>
  <c r="R599" i="30"/>
  <c r="S599" i="30"/>
  <c r="D600" i="30"/>
  <c r="E600" i="30"/>
  <c r="F600" i="30"/>
  <c r="G600" i="30"/>
  <c r="H600" i="30"/>
  <c r="I600" i="30"/>
  <c r="J600" i="30"/>
  <c r="K600" i="30"/>
  <c r="L600" i="30"/>
  <c r="M600" i="30"/>
  <c r="N600" i="30"/>
  <c r="O600" i="30"/>
  <c r="P600" i="30"/>
  <c r="Q600" i="30"/>
  <c r="R600" i="30"/>
  <c r="S600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C301" i="30"/>
  <c r="C302" i="30"/>
  <c r="C303" i="30"/>
  <c r="C304" i="30"/>
  <c r="C305" i="30"/>
  <c r="C306" i="30"/>
  <c r="C307" i="30"/>
  <c r="C308" i="30"/>
  <c r="C309" i="30"/>
  <c r="C310" i="30"/>
  <c r="C311" i="30"/>
  <c r="C312" i="30"/>
  <c r="C313" i="30"/>
  <c r="C314" i="30"/>
  <c r="C315" i="30"/>
  <c r="C316" i="30"/>
  <c r="C317" i="30"/>
  <c r="C318" i="30"/>
  <c r="C319" i="30"/>
  <c r="C320" i="30"/>
  <c r="C321" i="30"/>
  <c r="C322" i="30"/>
  <c r="C323" i="30"/>
  <c r="C324" i="30"/>
  <c r="C325" i="30"/>
  <c r="C326" i="30"/>
  <c r="C327" i="30"/>
  <c r="C328" i="30"/>
  <c r="C329" i="30"/>
  <c r="C330" i="30"/>
  <c r="C331" i="30"/>
  <c r="C332" i="30"/>
  <c r="C333" i="30"/>
  <c r="C334" i="30"/>
  <c r="C335" i="30"/>
  <c r="C336" i="30"/>
  <c r="C337" i="30"/>
  <c r="C338" i="30"/>
  <c r="C339" i="30"/>
  <c r="C340" i="30"/>
  <c r="C341" i="30"/>
  <c r="C342" i="30"/>
  <c r="C343" i="30"/>
  <c r="C344" i="30"/>
  <c r="C345" i="30"/>
  <c r="C346" i="30"/>
  <c r="C347" i="30"/>
  <c r="C348" i="30"/>
  <c r="C349" i="30"/>
  <c r="C350" i="30"/>
  <c r="C351" i="30"/>
  <c r="C352" i="30"/>
  <c r="C353" i="30"/>
  <c r="C354" i="30"/>
  <c r="C355" i="30"/>
  <c r="C356" i="30"/>
  <c r="C357" i="30"/>
  <c r="C358" i="30"/>
  <c r="C359" i="30"/>
  <c r="C360" i="30"/>
  <c r="C361" i="30"/>
  <c r="C362" i="30"/>
  <c r="C363" i="30"/>
  <c r="C364" i="30"/>
  <c r="C365" i="30"/>
  <c r="C366" i="30"/>
  <c r="C367" i="30"/>
  <c r="C368" i="30"/>
  <c r="C369" i="30"/>
  <c r="C370" i="30"/>
  <c r="C371" i="30"/>
  <c r="C372" i="30"/>
  <c r="C373" i="30"/>
  <c r="C374" i="30"/>
  <c r="C375" i="30"/>
  <c r="C376" i="30"/>
  <c r="C377" i="30"/>
  <c r="C378" i="30"/>
  <c r="C379" i="30"/>
  <c r="C380" i="30"/>
  <c r="C381" i="30"/>
  <c r="C382" i="30"/>
  <c r="C383" i="30"/>
  <c r="C384" i="30"/>
  <c r="C385" i="30"/>
  <c r="C386" i="30"/>
  <c r="C387" i="30"/>
  <c r="C388" i="30"/>
  <c r="C389" i="30"/>
  <c r="C390" i="30"/>
  <c r="C391" i="30"/>
  <c r="C392" i="30"/>
  <c r="C393" i="30"/>
  <c r="C394" i="30"/>
  <c r="C395" i="30"/>
  <c r="C396" i="30"/>
  <c r="C397" i="30"/>
  <c r="C398" i="30"/>
  <c r="C399" i="30"/>
  <c r="C400" i="30"/>
  <c r="C401" i="30"/>
  <c r="C402" i="30"/>
  <c r="C403" i="30"/>
  <c r="C404" i="30"/>
  <c r="C405" i="30"/>
  <c r="C406" i="30"/>
  <c r="C407" i="30"/>
  <c r="C408" i="30"/>
  <c r="C409" i="30"/>
  <c r="C410" i="30"/>
  <c r="C411" i="30"/>
  <c r="C412" i="30"/>
  <c r="C413" i="30"/>
  <c r="C414" i="30"/>
  <c r="C415" i="30"/>
  <c r="C416" i="30"/>
  <c r="C417" i="30"/>
  <c r="C418" i="30"/>
  <c r="C419" i="30"/>
  <c r="C420" i="30"/>
  <c r="C421" i="30"/>
  <c r="C422" i="30"/>
  <c r="C423" i="30"/>
  <c r="C424" i="30"/>
  <c r="C425" i="30"/>
  <c r="C426" i="30"/>
  <c r="C427" i="30"/>
  <c r="C428" i="30"/>
  <c r="C429" i="30"/>
  <c r="C430" i="30"/>
  <c r="C431" i="30"/>
  <c r="C432" i="30"/>
  <c r="C433" i="30"/>
  <c r="C434" i="30"/>
  <c r="C435" i="30"/>
  <c r="C436" i="30"/>
  <c r="C437" i="30"/>
  <c r="C438" i="30"/>
  <c r="C439" i="30"/>
  <c r="C440" i="30"/>
  <c r="C441" i="30"/>
  <c r="C442" i="30"/>
  <c r="C443" i="30"/>
  <c r="C444" i="30"/>
  <c r="C445" i="30"/>
  <c r="C446" i="30"/>
  <c r="C447" i="30"/>
  <c r="C448" i="30"/>
  <c r="C449" i="30"/>
  <c r="C450" i="30"/>
  <c r="C451" i="30"/>
  <c r="C452" i="30"/>
  <c r="C453" i="30"/>
  <c r="C454" i="30"/>
  <c r="C455" i="30"/>
  <c r="C456" i="30"/>
  <c r="C457" i="30"/>
  <c r="C458" i="30"/>
  <c r="C459" i="30"/>
  <c r="C460" i="30"/>
  <c r="C461" i="30"/>
  <c r="C462" i="30"/>
  <c r="C463" i="30"/>
  <c r="C464" i="30"/>
  <c r="C465" i="30"/>
  <c r="C466" i="30"/>
  <c r="C467" i="30"/>
  <c r="C468" i="30"/>
  <c r="C469" i="30"/>
  <c r="C470" i="30"/>
  <c r="C471" i="30"/>
  <c r="C472" i="30"/>
  <c r="C473" i="30"/>
  <c r="C474" i="30"/>
  <c r="C475" i="30"/>
  <c r="C476" i="30"/>
  <c r="C477" i="30"/>
  <c r="C478" i="30"/>
  <c r="C479" i="30"/>
  <c r="C480" i="30"/>
  <c r="C481" i="30"/>
  <c r="C482" i="30"/>
  <c r="C483" i="30"/>
  <c r="C484" i="30"/>
  <c r="C485" i="30"/>
  <c r="C486" i="30"/>
  <c r="C487" i="30"/>
  <c r="C488" i="30"/>
  <c r="C489" i="30"/>
  <c r="C490" i="30"/>
  <c r="C491" i="30"/>
  <c r="C492" i="30"/>
  <c r="C493" i="30"/>
  <c r="C494" i="30"/>
  <c r="C495" i="30"/>
  <c r="C496" i="30"/>
  <c r="C497" i="30"/>
  <c r="C498" i="30"/>
  <c r="C499" i="30"/>
  <c r="C500" i="30"/>
  <c r="C501" i="30"/>
  <c r="C502" i="30"/>
  <c r="C503" i="30"/>
  <c r="C504" i="30"/>
  <c r="C505" i="30"/>
  <c r="C506" i="30"/>
  <c r="C507" i="30"/>
  <c r="C508" i="30"/>
  <c r="C509" i="30"/>
  <c r="C510" i="30"/>
  <c r="C511" i="30"/>
  <c r="C512" i="30"/>
  <c r="C513" i="30"/>
  <c r="C514" i="30"/>
  <c r="C515" i="30"/>
  <c r="C516" i="30"/>
  <c r="C517" i="30"/>
  <c r="C518" i="30"/>
  <c r="C519" i="30"/>
  <c r="C520" i="30"/>
  <c r="C521" i="30"/>
  <c r="C522" i="30"/>
  <c r="C523" i="30"/>
  <c r="C524" i="30"/>
  <c r="C525" i="30"/>
  <c r="C526" i="30"/>
  <c r="C527" i="30"/>
  <c r="C528" i="30"/>
  <c r="C529" i="30"/>
  <c r="C530" i="30"/>
  <c r="C531" i="30"/>
  <c r="C532" i="30"/>
  <c r="C533" i="30"/>
  <c r="C534" i="30"/>
  <c r="C535" i="30"/>
  <c r="C536" i="30"/>
  <c r="C537" i="30"/>
  <c r="C538" i="30"/>
  <c r="C539" i="30"/>
  <c r="C540" i="30"/>
  <c r="C541" i="30"/>
  <c r="C542" i="30"/>
  <c r="C543" i="30"/>
  <c r="C544" i="30"/>
  <c r="C545" i="30"/>
  <c r="C546" i="30"/>
  <c r="C547" i="30"/>
  <c r="C548" i="30"/>
  <c r="C549" i="30"/>
  <c r="C550" i="30"/>
  <c r="C551" i="30"/>
  <c r="C552" i="30"/>
  <c r="C553" i="30"/>
  <c r="C554" i="30"/>
  <c r="C555" i="30"/>
  <c r="C556" i="30"/>
  <c r="C557" i="30"/>
  <c r="C558" i="30"/>
  <c r="C559" i="30"/>
  <c r="C560" i="30"/>
  <c r="C561" i="30"/>
  <c r="C562" i="30"/>
  <c r="C563" i="30"/>
  <c r="C564" i="30"/>
  <c r="C565" i="30"/>
  <c r="C566" i="30"/>
  <c r="C567" i="30"/>
  <c r="C568" i="30"/>
  <c r="C569" i="30"/>
  <c r="C570" i="30"/>
  <c r="C571" i="30"/>
  <c r="C572" i="30"/>
  <c r="C573" i="30"/>
  <c r="C574" i="30"/>
  <c r="C575" i="30"/>
  <c r="C576" i="30"/>
  <c r="C577" i="30"/>
  <c r="C578" i="30"/>
  <c r="C579" i="30"/>
  <c r="C580" i="30"/>
  <c r="C581" i="30"/>
  <c r="C582" i="30"/>
  <c r="C583" i="30"/>
  <c r="C584" i="30"/>
  <c r="C585" i="30"/>
  <c r="C586" i="30"/>
  <c r="C587" i="30"/>
  <c r="C588" i="30"/>
  <c r="C589" i="30"/>
  <c r="C590" i="30"/>
  <c r="C591" i="30"/>
  <c r="C592" i="30"/>
  <c r="C593" i="30"/>
  <c r="C594" i="30"/>
  <c r="C595" i="30"/>
  <c r="C596" i="30"/>
  <c r="C597" i="30"/>
  <c r="C598" i="30"/>
  <c r="C599" i="30"/>
  <c r="C600" i="30"/>
  <c r="C4" i="30"/>
  <c r="P284" i="24" l="1"/>
  <c r="P223" i="24"/>
  <c r="P136" i="24"/>
  <c r="P136" i="31" l="1"/>
  <c r="O136" i="31"/>
  <c r="P223" i="31"/>
  <c r="O223" i="31"/>
  <c r="O284" i="31"/>
  <c r="P284" i="31"/>
  <c r="O326" i="23"/>
  <c r="O313" i="23"/>
  <c r="O308" i="23"/>
  <c r="G4" i="23"/>
  <c r="F4" i="30" l="1"/>
  <c r="G4" i="30"/>
  <c r="N308" i="30"/>
  <c r="O308" i="30"/>
  <c r="N313" i="30"/>
  <c r="O313" i="30"/>
  <c r="N326" i="30"/>
  <c r="O326" i="30"/>
  <c r="O281" i="17"/>
  <c r="N280" i="17"/>
  <c r="N326" i="17" l="1"/>
  <c r="O326" i="17"/>
  <c r="B2" i="21" l="1"/>
  <c r="B3" i="21"/>
  <c r="B4" i="21"/>
  <c r="P6" i="6" l="1"/>
  <c r="O6" i="6" l="1"/>
  <c r="AL6" i="1" l="1"/>
  <c r="AM6" i="1" s="1"/>
  <c r="AL7" i="1"/>
  <c r="AM7" i="1" s="1"/>
  <c r="AL8" i="1"/>
  <c r="AM8" i="1" s="1"/>
  <c r="AL9" i="1"/>
  <c r="AM9" i="1" s="1"/>
  <c r="AL10" i="1"/>
  <c r="AM10" i="1" s="1"/>
  <c r="AL11" i="1"/>
  <c r="AM11" i="1" s="1"/>
  <c r="AL12" i="1"/>
  <c r="AM12" i="1" s="1"/>
  <c r="AL13" i="1"/>
  <c r="AM13" i="1" s="1"/>
  <c r="AL14" i="1"/>
  <c r="AM14" i="1" s="1"/>
  <c r="AL15" i="1"/>
  <c r="AM15" i="1" s="1"/>
  <c r="AL16" i="1"/>
  <c r="AM16" i="1" s="1"/>
  <c r="AL17" i="1"/>
  <c r="AM17" i="1" s="1"/>
  <c r="AL18" i="1"/>
  <c r="AM18" i="1" s="1"/>
  <c r="AL19" i="1"/>
  <c r="AM19" i="1" s="1"/>
  <c r="AL20" i="1"/>
  <c r="AM20" i="1" s="1"/>
  <c r="AL21" i="1"/>
  <c r="AM21" i="1" s="1"/>
  <c r="AL22" i="1"/>
  <c r="AM22" i="1" s="1"/>
  <c r="AL23" i="1"/>
  <c r="AM23" i="1" s="1"/>
  <c r="AL24" i="1"/>
  <c r="AM24" i="1" s="1"/>
  <c r="AL25" i="1"/>
  <c r="AM25" i="1" s="1"/>
  <c r="AL26" i="1"/>
  <c r="AM26" i="1" s="1"/>
  <c r="AL27" i="1"/>
  <c r="AM27" i="1" s="1"/>
  <c r="AL28" i="1"/>
  <c r="AM28" i="1" s="1"/>
  <c r="AL29" i="1"/>
  <c r="AM29" i="1" s="1"/>
  <c r="AL30" i="1"/>
  <c r="AM30" i="1" s="1"/>
  <c r="AL31" i="1"/>
  <c r="AM31" i="1" s="1"/>
  <c r="AL32" i="1"/>
  <c r="AM32" i="1" s="1"/>
  <c r="AL33" i="1"/>
  <c r="AM33" i="1" s="1"/>
  <c r="AL34" i="1"/>
  <c r="AM34" i="1" s="1"/>
  <c r="AL35" i="1"/>
  <c r="AM35" i="1" s="1"/>
  <c r="AL36" i="1"/>
  <c r="AM36" i="1" s="1"/>
  <c r="AL37" i="1"/>
  <c r="AM37" i="1" s="1"/>
  <c r="AL38" i="1"/>
  <c r="AM38" i="1" s="1"/>
  <c r="AL39" i="1"/>
  <c r="AM39" i="1" s="1"/>
  <c r="AL40" i="1"/>
  <c r="AM40" i="1" s="1"/>
  <c r="AL41" i="1"/>
  <c r="AM41" i="1" s="1"/>
  <c r="AL42" i="1"/>
  <c r="AM42" i="1" s="1"/>
  <c r="AL43" i="1"/>
  <c r="AM43" i="1" s="1"/>
  <c r="AL44" i="1"/>
  <c r="AM44" i="1" s="1"/>
  <c r="AL45" i="1"/>
  <c r="AM45" i="1" s="1"/>
  <c r="AL46" i="1"/>
  <c r="AM46" i="1" s="1"/>
  <c r="AL47" i="1"/>
  <c r="AM47" i="1" s="1"/>
  <c r="AL48" i="1"/>
  <c r="AM48" i="1" s="1"/>
  <c r="AL49" i="1"/>
  <c r="AM49" i="1" s="1"/>
  <c r="AL50" i="1"/>
  <c r="AM50" i="1" s="1"/>
  <c r="AL51" i="1"/>
  <c r="AM51" i="1" s="1"/>
  <c r="AL52" i="1"/>
  <c r="AM52" i="1" s="1"/>
  <c r="AL53" i="1"/>
  <c r="AM53" i="1" s="1"/>
  <c r="AL54" i="1"/>
  <c r="AM54" i="1" s="1"/>
  <c r="AL55" i="1"/>
  <c r="AM55" i="1" s="1"/>
  <c r="AL56" i="1"/>
  <c r="AM56" i="1" s="1"/>
  <c r="AL57" i="1"/>
  <c r="AM57" i="1" s="1"/>
  <c r="AL58" i="1"/>
  <c r="AM58" i="1" s="1"/>
  <c r="AL59" i="1"/>
  <c r="AM59" i="1" s="1"/>
  <c r="AL60" i="1"/>
  <c r="AM60" i="1" s="1"/>
  <c r="AL61" i="1"/>
  <c r="AM61" i="1" s="1"/>
  <c r="AL62" i="1"/>
  <c r="AM62" i="1" s="1"/>
  <c r="AL63" i="1"/>
  <c r="AM63" i="1" s="1"/>
  <c r="AL64" i="1"/>
  <c r="AM64" i="1" s="1"/>
  <c r="AL65" i="1"/>
  <c r="AM65" i="1" s="1"/>
  <c r="AL66" i="1"/>
  <c r="AM66" i="1" s="1"/>
  <c r="AL67" i="1"/>
  <c r="AM67" i="1" s="1"/>
  <c r="AL68" i="1"/>
  <c r="AM68" i="1" s="1"/>
  <c r="AL69" i="1"/>
  <c r="AM69" i="1" s="1"/>
  <c r="AL70" i="1"/>
  <c r="AM70" i="1" s="1"/>
  <c r="AL71" i="1"/>
  <c r="AM71" i="1" s="1"/>
  <c r="AL72" i="1"/>
  <c r="AM72" i="1" s="1"/>
  <c r="AL73" i="1"/>
  <c r="AM73" i="1" s="1"/>
  <c r="AL74" i="1"/>
  <c r="AM74" i="1" s="1"/>
  <c r="AL75" i="1"/>
  <c r="AM75" i="1" s="1"/>
  <c r="AL76" i="1"/>
  <c r="AM76" i="1" s="1"/>
  <c r="AL77" i="1"/>
  <c r="AM77" i="1" s="1"/>
  <c r="AL78" i="1"/>
  <c r="AM78" i="1" s="1"/>
  <c r="AL79" i="1"/>
  <c r="AM79" i="1" s="1"/>
  <c r="AL80" i="1"/>
  <c r="AM80" i="1" s="1"/>
  <c r="AL81" i="1"/>
  <c r="AM81" i="1" s="1"/>
  <c r="AL82" i="1"/>
  <c r="AM82" i="1" s="1"/>
  <c r="AL83" i="1"/>
  <c r="AM83" i="1" s="1"/>
  <c r="AL84" i="1"/>
  <c r="AM84" i="1" s="1"/>
  <c r="AL85" i="1"/>
  <c r="AM85" i="1" s="1"/>
  <c r="AL86" i="1"/>
  <c r="AM86" i="1" s="1"/>
  <c r="AL87" i="1"/>
  <c r="AM87" i="1" s="1"/>
  <c r="AL88" i="1"/>
  <c r="AM88" i="1" s="1"/>
  <c r="AL89" i="1"/>
  <c r="AM89" i="1" s="1"/>
  <c r="AL90" i="1"/>
  <c r="AM90" i="1" s="1"/>
  <c r="AL91" i="1"/>
  <c r="AM91" i="1" s="1"/>
  <c r="AL92" i="1"/>
  <c r="AM92" i="1" s="1"/>
  <c r="AL93" i="1"/>
  <c r="AM93" i="1" s="1"/>
  <c r="AL94" i="1"/>
  <c r="AM94" i="1" s="1"/>
  <c r="AL95" i="1"/>
  <c r="AM95" i="1" s="1"/>
  <c r="AL96" i="1"/>
  <c r="AM96" i="1" s="1"/>
  <c r="AL97" i="1"/>
  <c r="AM97" i="1" s="1"/>
  <c r="AL98" i="1"/>
  <c r="AM98" i="1" s="1"/>
  <c r="AL99" i="1"/>
  <c r="AM99" i="1" s="1"/>
  <c r="AL100" i="1"/>
  <c r="AM100" i="1" s="1"/>
  <c r="AL101" i="1"/>
  <c r="AM101" i="1" s="1"/>
  <c r="AL102" i="1"/>
  <c r="AM102" i="1" s="1"/>
  <c r="AL103" i="1"/>
  <c r="AM103" i="1" s="1"/>
  <c r="AL104" i="1"/>
  <c r="AM104" i="1" s="1"/>
  <c r="AL105" i="1"/>
  <c r="AM105" i="1" s="1"/>
  <c r="AL106" i="1"/>
  <c r="AM106" i="1" s="1"/>
  <c r="AL107" i="1"/>
  <c r="AM107" i="1" s="1"/>
  <c r="AL108" i="1"/>
  <c r="AM108" i="1" s="1"/>
  <c r="AL109" i="1"/>
  <c r="AM109" i="1" s="1"/>
  <c r="AL110" i="1"/>
  <c r="AM110" i="1" s="1"/>
  <c r="AL111" i="1"/>
  <c r="AM111" i="1" s="1"/>
  <c r="AL112" i="1"/>
  <c r="AM112" i="1" s="1"/>
  <c r="AL113" i="1"/>
  <c r="AM113" i="1" s="1"/>
  <c r="AL114" i="1"/>
  <c r="AM114" i="1" s="1"/>
  <c r="AL115" i="1"/>
  <c r="AM115" i="1" s="1"/>
  <c r="AL116" i="1"/>
  <c r="AM116" i="1" s="1"/>
  <c r="AL117" i="1"/>
  <c r="AM117" i="1" s="1"/>
  <c r="AL118" i="1"/>
  <c r="AM118" i="1" s="1"/>
  <c r="AL119" i="1"/>
  <c r="AM119" i="1" s="1"/>
  <c r="AL120" i="1"/>
  <c r="AM120" i="1" s="1"/>
  <c r="AL121" i="1"/>
  <c r="AM121" i="1" s="1"/>
  <c r="AL122" i="1"/>
  <c r="AM122" i="1" s="1"/>
  <c r="AL123" i="1"/>
  <c r="AM123" i="1" s="1"/>
  <c r="AL124" i="1"/>
  <c r="AM124" i="1" s="1"/>
  <c r="AL125" i="1"/>
  <c r="AM125" i="1" s="1"/>
  <c r="AL126" i="1"/>
  <c r="AM126" i="1" s="1"/>
  <c r="AL127" i="1"/>
  <c r="AM127" i="1" s="1"/>
  <c r="AL128" i="1"/>
  <c r="AM128" i="1" s="1"/>
  <c r="AL129" i="1"/>
  <c r="AM129" i="1" s="1"/>
  <c r="AL130" i="1"/>
  <c r="AM130" i="1" s="1"/>
  <c r="AL131" i="1"/>
  <c r="AM131" i="1" s="1"/>
  <c r="AL132" i="1"/>
  <c r="AM132" i="1" s="1"/>
  <c r="AL133" i="1"/>
  <c r="AM133" i="1" s="1"/>
  <c r="AL134" i="1"/>
  <c r="AM134" i="1" s="1"/>
  <c r="AL135" i="1"/>
  <c r="AM135" i="1" s="1"/>
  <c r="AL136" i="1"/>
  <c r="AM136" i="1" s="1"/>
  <c r="AL137" i="1"/>
  <c r="AM137" i="1" s="1"/>
  <c r="AL138" i="1"/>
  <c r="AM138" i="1" s="1"/>
  <c r="AL139" i="1"/>
  <c r="AM139" i="1" s="1"/>
  <c r="AL140" i="1"/>
  <c r="AM140" i="1" s="1"/>
  <c r="AL141" i="1"/>
  <c r="AM141" i="1" s="1"/>
  <c r="AL142" i="1"/>
  <c r="AM142" i="1" s="1"/>
  <c r="AL143" i="1"/>
  <c r="AM143" i="1" s="1"/>
  <c r="AL144" i="1"/>
  <c r="AM144" i="1" s="1"/>
  <c r="AL145" i="1"/>
  <c r="AM145" i="1" s="1"/>
  <c r="AL146" i="1"/>
  <c r="AM146" i="1" s="1"/>
  <c r="AL147" i="1"/>
  <c r="AM147" i="1" s="1"/>
  <c r="AL148" i="1"/>
  <c r="AM148" i="1" s="1"/>
  <c r="AL149" i="1"/>
  <c r="AM149" i="1" s="1"/>
  <c r="AL150" i="1"/>
  <c r="AM150" i="1" s="1"/>
  <c r="AL151" i="1"/>
  <c r="AM151" i="1" s="1"/>
  <c r="AL152" i="1"/>
  <c r="AM152" i="1" s="1"/>
  <c r="AL153" i="1"/>
  <c r="AM153" i="1" s="1"/>
  <c r="AL154" i="1"/>
  <c r="AM154" i="1" s="1"/>
  <c r="AL155" i="1"/>
  <c r="AM155" i="1" s="1"/>
  <c r="AL156" i="1"/>
  <c r="AM156" i="1" s="1"/>
  <c r="AL157" i="1"/>
  <c r="AM157" i="1" s="1"/>
  <c r="AL158" i="1"/>
  <c r="AM158" i="1" s="1"/>
  <c r="AL159" i="1"/>
  <c r="AM159" i="1" s="1"/>
  <c r="AL160" i="1"/>
  <c r="AM160" i="1" s="1"/>
  <c r="AL161" i="1"/>
  <c r="AM161" i="1" s="1"/>
  <c r="AL162" i="1"/>
  <c r="AM162" i="1" s="1"/>
  <c r="AL163" i="1"/>
  <c r="AM163" i="1" s="1"/>
  <c r="AL164" i="1"/>
  <c r="AM164" i="1" s="1"/>
  <c r="AL165" i="1"/>
  <c r="AM165" i="1" s="1"/>
  <c r="AL166" i="1"/>
  <c r="AM166" i="1" s="1"/>
  <c r="AL167" i="1"/>
  <c r="AM167" i="1" s="1"/>
  <c r="AL168" i="1"/>
  <c r="AM168" i="1" s="1"/>
  <c r="AL169" i="1"/>
  <c r="AM169" i="1" s="1"/>
  <c r="AL170" i="1"/>
  <c r="AM170" i="1" s="1"/>
  <c r="AL171" i="1"/>
  <c r="AM171" i="1" s="1"/>
  <c r="AL172" i="1"/>
  <c r="AM172" i="1" s="1"/>
  <c r="AL173" i="1"/>
  <c r="AM173" i="1" s="1"/>
  <c r="AL174" i="1"/>
  <c r="AM174" i="1" s="1"/>
  <c r="AL175" i="1"/>
  <c r="AM175" i="1" s="1"/>
  <c r="AL176" i="1"/>
  <c r="AM176" i="1" s="1"/>
  <c r="AL177" i="1"/>
  <c r="AM177" i="1" s="1"/>
  <c r="AL178" i="1"/>
  <c r="AM178" i="1" s="1"/>
  <c r="AL179" i="1"/>
  <c r="AM179" i="1" s="1"/>
  <c r="AL180" i="1"/>
  <c r="AM180" i="1" s="1"/>
  <c r="AL181" i="1"/>
  <c r="AM181" i="1" s="1"/>
  <c r="AL182" i="1"/>
  <c r="AM182" i="1" s="1"/>
  <c r="AL183" i="1"/>
  <c r="AM183" i="1" s="1"/>
  <c r="AL184" i="1"/>
  <c r="AM184" i="1" s="1"/>
  <c r="AL185" i="1"/>
  <c r="AM185" i="1" s="1"/>
  <c r="AL186" i="1"/>
  <c r="AM186" i="1" s="1"/>
  <c r="AL187" i="1"/>
  <c r="AM187" i="1" s="1"/>
  <c r="AL188" i="1"/>
  <c r="AM188" i="1" s="1"/>
  <c r="AL189" i="1"/>
  <c r="AM189" i="1" s="1"/>
  <c r="AL190" i="1"/>
  <c r="AM190" i="1" s="1"/>
  <c r="AL191" i="1"/>
  <c r="AM191" i="1" s="1"/>
  <c r="AL192" i="1"/>
  <c r="AM192" i="1" s="1"/>
  <c r="AL193" i="1"/>
  <c r="AM193" i="1" s="1"/>
  <c r="AL194" i="1"/>
  <c r="AM194" i="1" s="1"/>
  <c r="AL195" i="1"/>
  <c r="AM195" i="1" s="1"/>
  <c r="AL196" i="1"/>
  <c r="AM196" i="1" s="1"/>
  <c r="AL197" i="1"/>
  <c r="AM197" i="1" s="1"/>
  <c r="AL198" i="1"/>
  <c r="AM198" i="1" s="1"/>
  <c r="AL199" i="1"/>
  <c r="AM199" i="1" s="1"/>
  <c r="AL200" i="1"/>
  <c r="AM200" i="1" s="1"/>
  <c r="AL201" i="1"/>
  <c r="AM201" i="1" s="1"/>
  <c r="AL202" i="1"/>
  <c r="AM202" i="1" s="1"/>
  <c r="AL203" i="1"/>
  <c r="AM203" i="1" s="1"/>
  <c r="AL204" i="1"/>
  <c r="AM204" i="1" s="1"/>
  <c r="AL205" i="1"/>
  <c r="AM205" i="1" s="1"/>
  <c r="AL206" i="1"/>
  <c r="AM206" i="1" s="1"/>
  <c r="AL207" i="1"/>
  <c r="AM207" i="1" s="1"/>
  <c r="AL208" i="1"/>
  <c r="AM208" i="1" s="1"/>
  <c r="AL209" i="1"/>
  <c r="AM209" i="1" s="1"/>
  <c r="AL210" i="1"/>
  <c r="AM210" i="1" s="1"/>
  <c r="AL211" i="1"/>
  <c r="AM211" i="1" s="1"/>
  <c r="AL212" i="1"/>
  <c r="AM212" i="1" s="1"/>
  <c r="AL213" i="1"/>
  <c r="AM213" i="1" s="1"/>
  <c r="AL214" i="1"/>
  <c r="AM214" i="1" s="1"/>
  <c r="AL215" i="1"/>
  <c r="AM215" i="1" s="1"/>
  <c r="AL216" i="1"/>
  <c r="AM216" i="1" s="1"/>
  <c r="AL217" i="1"/>
  <c r="AM217" i="1" s="1"/>
  <c r="AL218" i="1"/>
  <c r="AM218" i="1" s="1"/>
  <c r="AL219" i="1"/>
  <c r="AM219" i="1" s="1"/>
  <c r="AL220" i="1"/>
  <c r="AM220" i="1" s="1"/>
  <c r="AL221" i="1"/>
  <c r="AM221" i="1" s="1"/>
  <c r="AL222" i="1"/>
  <c r="AM222" i="1" s="1"/>
  <c r="AL223" i="1"/>
  <c r="AM223" i="1" s="1"/>
  <c r="AL224" i="1"/>
  <c r="AM224" i="1" s="1"/>
  <c r="AL225" i="1"/>
  <c r="AM225" i="1" s="1"/>
  <c r="AL226" i="1"/>
  <c r="AM226" i="1" s="1"/>
  <c r="AL227" i="1"/>
  <c r="AM227" i="1" s="1"/>
  <c r="AL228" i="1"/>
  <c r="AM228" i="1" s="1"/>
  <c r="AL229" i="1"/>
  <c r="AM229" i="1" s="1"/>
  <c r="AL230" i="1"/>
  <c r="AM230" i="1" s="1"/>
  <c r="AL231" i="1"/>
  <c r="AM231" i="1" s="1"/>
  <c r="AL232" i="1"/>
  <c r="AM232" i="1" s="1"/>
  <c r="AL233" i="1"/>
  <c r="AM233" i="1" s="1"/>
  <c r="AL234" i="1"/>
  <c r="AM234" i="1" s="1"/>
  <c r="AL235" i="1"/>
  <c r="AM235" i="1" s="1"/>
  <c r="AL236" i="1"/>
  <c r="AM236" i="1" s="1"/>
  <c r="AL237" i="1"/>
  <c r="AM237" i="1" s="1"/>
  <c r="AL238" i="1"/>
  <c r="AM238" i="1" s="1"/>
  <c r="AL239" i="1"/>
  <c r="AM239" i="1" s="1"/>
  <c r="AL240" i="1"/>
  <c r="AM240" i="1" s="1"/>
  <c r="AL241" i="1"/>
  <c r="AM241" i="1" s="1"/>
  <c r="AL242" i="1"/>
  <c r="AM242" i="1" s="1"/>
  <c r="AL243" i="1"/>
  <c r="AM243" i="1" s="1"/>
  <c r="AL244" i="1"/>
  <c r="AM244" i="1" s="1"/>
  <c r="AL245" i="1"/>
  <c r="AM245" i="1" s="1"/>
  <c r="AL246" i="1"/>
  <c r="AM246" i="1" s="1"/>
  <c r="AL247" i="1"/>
  <c r="AM247" i="1" s="1"/>
  <c r="AL248" i="1"/>
  <c r="AM248" i="1" s="1"/>
  <c r="AL249" i="1"/>
  <c r="AM249" i="1" s="1"/>
  <c r="AL250" i="1"/>
  <c r="AM250" i="1" s="1"/>
  <c r="AL251" i="1"/>
  <c r="AM251" i="1" s="1"/>
  <c r="AL252" i="1"/>
  <c r="AM252" i="1" s="1"/>
  <c r="AL253" i="1"/>
  <c r="AM253" i="1" s="1"/>
  <c r="AL254" i="1"/>
  <c r="AM254" i="1" s="1"/>
  <c r="AL255" i="1"/>
  <c r="AM255" i="1" s="1"/>
  <c r="AL256" i="1"/>
  <c r="AM256" i="1" s="1"/>
  <c r="AL257" i="1"/>
  <c r="AM257" i="1" s="1"/>
  <c r="AL258" i="1"/>
  <c r="AM258" i="1" s="1"/>
  <c r="AL259" i="1"/>
  <c r="AM259" i="1" s="1"/>
  <c r="AL260" i="1"/>
  <c r="AM260" i="1" s="1"/>
  <c r="AL261" i="1"/>
  <c r="AM261" i="1" s="1"/>
  <c r="AL262" i="1"/>
  <c r="AM262" i="1" s="1"/>
  <c r="AL263" i="1"/>
  <c r="AM263" i="1" s="1"/>
  <c r="AL264" i="1"/>
  <c r="AM264" i="1" s="1"/>
  <c r="AL265" i="1"/>
  <c r="AM265" i="1" s="1"/>
  <c r="AL266" i="1"/>
  <c r="AM266" i="1" s="1"/>
  <c r="AL267" i="1"/>
  <c r="AM267" i="1" s="1"/>
  <c r="AL268" i="1"/>
  <c r="AM268" i="1" s="1"/>
  <c r="AL269" i="1"/>
  <c r="AM269" i="1" s="1"/>
  <c r="AL270" i="1"/>
  <c r="AM270" i="1" s="1"/>
  <c r="AL271" i="1"/>
  <c r="AM271" i="1" s="1"/>
  <c r="AL272" i="1"/>
  <c r="AM272" i="1" s="1"/>
  <c r="AL273" i="1"/>
  <c r="AM273" i="1" s="1"/>
  <c r="AL274" i="1"/>
  <c r="AM274" i="1" s="1"/>
  <c r="AL275" i="1"/>
  <c r="AM275" i="1" s="1"/>
  <c r="AL276" i="1"/>
  <c r="AM276" i="1" s="1"/>
  <c r="AL277" i="1"/>
  <c r="AM277" i="1" s="1"/>
  <c r="AL278" i="1"/>
  <c r="AM278" i="1" s="1"/>
  <c r="AL279" i="1"/>
  <c r="AM279" i="1" s="1"/>
  <c r="AL280" i="1"/>
  <c r="AM280" i="1" s="1"/>
  <c r="AL281" i="1"/>
  <c r="AM281" i="1" s="1"/>
  <c r="AL282" i="1"/>
  <c r="AM282" i="1" s="1"/>
  <c r="AL283" i="1"/>
  <c r="AM283" i="1" s="1"/>
  <c r="AL284" i="1"/>
  <c r="AM284" i="1" s="1"/>
  <c r="AL285" i="1"/>
  <c r="AM285" i="1" s="1"/>
  <c r="AL286" i="1"/>
  <c r="AM286" i="1" s="1"/>
  <c r="AL287" i="1"/>
  <c r="AM287" i="1" s="1"/>
  <c r="AL288" i="1"/>
  <c r="AM288" i="1" s="1"/>
  <c r="AL289" i="1"/>
  <c r="AM289" i="1" s="1"/>
  <c r="AL290" i="1"/>
  <c r="AM290" i="1" s="1"/>
  <c r="AL291" i="1"/>
  <c r="AM291" i="1" s="1"/>
  <c r="AL292" i="1"/>
  <c r="AM292" i="1" s="1"/>
  <c r="AL293" i="1"/>
  <c r="AM293" i="1" s="1"/>
  <c r="AL294" i="1"/>
  <c r="AM294" i="1" s="1"/>
  <c r="AL295" i="1"/>
  <c r="AM295" i="1" s="1"/>
  <c r="AL296" i="1"/>
  <c r="AM296" i="1" s="1"/>
  <c r="AL297" i="1"/>
  <c r="AM297" i="1" s="1"/>
  <c r="AL298" i="1"/>
  <c r="AM298" i="1" s="1"/>
  <c r="AL299" i="1"/>
  <c r="AM299" i="1" s="1"/>
  <c r="AL300" i="1"/>
  <c r="AM300" i="1" s="1"/>
  <c r="AL301" i="1"/>
  <c r="AM301" i="1" s="1"/>
  <c r="AL302" i="1"/>
  <c r="AM302" i="1" s="1"/>
  <c r="AL303" i="1"/>
  <c r="AM303" i="1" s="1"/>
  <c r="AL304" i="1"/>
  <c r="AM304" i="1" s="1"/>
  <c r="AL305" i="1"/>
  <c r="AM305" i="1" s="1"/>
  <c r="AL306" i="1"/>
  <c r="AM306" i="1" s="1"/>
  <c r="AL307" i="1"/>
  <c r="AM307" i="1" s="1"/>
  <c r="AL308" i="1"/>
  <c r="AM308" i="1" s="1"/>
  <c r="AL309" i="1"/>
  <c r="AM309" i="1" s="1"/>
  <c r="AL310" i="1"/>
  <c r="AM310" i="1" s="1"/>
  <c r="AL311" i="1"/>
  <c r="AM311" i="1" s="1"/>
  <c r="AL312" i="1"/>
  <c r="AM312" i="1" s="1"/>
  <c r="AL313" i="1"/>
  <c r="AM313" i="1" s="1"/>
  <c r="AL314" i="1"/>
  <c r="AM314" i="1" s="1"/>
  <c r="AL315" i="1"/>
  <c r="AM315" i="1" s="1"/>
  <c r="AL316" i="1"/>
  <c r="AM316" i="1" s="1"/>
  <c r="AL317" i="1"/>
  <c r="AM317" i="1" s="1"/>
  <c r="AL318" i="1"/>
  <c r="AM318" i="1" s="1"/>
  <c r="AL319" i="1"/>
  <c r="AM319" i="1" s="1"/>
  <c r="AL320" i="1"/>
  <c r="AM320" i="1" s="1"/>
  <c r="AL321" i="1"/>
  <c r="AM321" i="1" s="1"/>
  <c r="AL322" i="1"/>
  <c r="AM322" i="1" s="1"/>
  <c r="AL323" i="1"/>
  <c r="AM323" i="1" s="1"/>
  <c r="AL324" i="1"/>
  <c r="AM324" i="1" s="1"/>
  <c r="AL325" i="1"/>
  <c r="AM325" i="1" s="1"/>
  <c r="AL326" i="1"/>
  <c r="AM326" i="1" s="1"/>
  <c r="AL327" i="1"/>
  <c r="AM327" i="1" s="1"/>
  <c r="AL328" i="1"/>
  <c r="AM328" i="1" s="1"/>
  <c r="AL329" i="1"/>
  <c r="AM329" i="1" s="1"/>
  <c r="AL330" i="1"/>
  <c r="AM330" i="1" s="1"/>
  <c r="AL331" i="1"/>
  <c r="AM331" i="1" s="1"/>
  <c r="AL332" i="1"/>
  <c r="AM332" i="1" s="1"/>
  <c r="AL333" i="1"/>
  <c r="AM333" i="1" s="1"/>
  <c r="AL334" i="1"/>
  <c r="AM334" i="1" s="1"/>
  <c r="AL335" i="1"/>
  <c r="AM335" i="1" s="1"/>
  <c r="AL336" i="1"/>
  <c r="AM336" i="1" s="1"/>
  <c r="AL337" i="1"/>
  <c r="AM337" i="1" s="1"/>
  <c r="AL338" i="1"/>
  <c r="AM338" i="1" s="1"/>
  <c r="AL339" i="1"/>
  <c r="AM339" i="1" s="1"/>
  <c r="AL340" i="1"/>
  <c r="AM340" i="1" s="1"/>
  <c r="AL341" i="1"/>
  <c r="AM341" i="1" s="1"/>
  <c r="AL342" i="1"/>
  <c r="AM342" i="1" s="1"/>
  <c r="AL343" i="1"/>
  <c r="AM343" i="1" s="1"/>
  <c r="AL344" i="1"/>
  <c r="AM344" i="1" s="1"/>
  <c r="AL345" i="1"/>
  <c r="AM345" i="1" s="1"/>
  <c r="AL346" i="1"/>
  <c r="AM346" i="1" s="1"/>
  <c r="AL347" i="1"/>
  <c r="AM347" i="1" s="1"/>
  <c r="AL348" i="1"/>
  <c r="AM348" i="1" s="1"/>
  <c r="AL349" i="1"/>
  <c r="AM349" i="1" s="1"/>
  <c r="AL350" i="1"/>
  <c r="AM350" i="1" s="1"/>
  <c r="AL351" i="1"/>
  <c r="AM351" i="1" s="1"/>
  <c r="AL352" i="1"/>
  <c r="AM352" i="1" s="1"/>
  <c r="AL353" i="1"/>
  <c r="AM353" i="1" s="1"/>
  <c r="AL354" i="1"/>
  <c r="AM354" i="1" s="1"/>
  <c r="AL355" i="1"/>
  <c r="AM355" i="1" s="1"/>
  <c r="AL356" i="1"/>
  <c r="AM356" i="1" s="1"/>
  <c r="AL357" i="1"/>
  <c r="AM357" i="1" s="1"/>
  <c r="AL358" i="1"/>
  <c r="AM358" i="1" s="1"/>
  <c r="AL359" i="1"/>
  <c r="AM359" i="1" s="1"/>
  <c r="AL360" i="1"/>
  <c r="AM360" i="1" s="1"/>
  <c r="AL361" i="1"/>
  <c r="AM361" i="1" s="1"/>
  <c r="AL362" i="1"/>
  <c r="AM362" i="1" s="1"/>
  <c r="AL363" i="1"/>
  <c r="AM363" i="1" s="1"/>
  <c r="AL364" i="1"/>
  <c r="AM364" i="1" s="1"/>
  <c r="AL365" i="1"/>
  <c r="AM365" i="1" s="1"/>
  <c r="AL366" i="1"/>
  <c r="AM366" i="1" s="1"/>
  <c r="AL367" i="1"/>
  <c r="AM367" i="1" s="1"/>
  <c r="AL368" i="1"/>
  <c r="AM368" i="1" s="1"/>
  <c r="AL369" i="1"/>
  <c r="AM369" i="1" s="1"/>
  <c r="AL370" i="1"/>
  <c r="AM370" i="1" s="1"/>
  <c r="AL371" i="1"/>
  <c r="AM371" i="1" s="1"/>
  <c r="AL372" i="1"/>
  <c r="AM372" i="1" s="1"/>
  <c r="AL373" i="1"/>
  <c r="AM373" i="1" s="1"/>
  <c r="AL374" i="1"/>
  <c r="AM374" i="1" s="1"/>
  <c r="AL375" i="1"/>
  <c r="AM375" i="1" s="1"/>
  <c r="AL376" i="1"/>
  <c r="AM376" i="1" s="1"/>
  <c r="AL377" i="1"/>
  <c r="AM377" i="1" s="1"/>
  <c r="AL378" i="1"/>
  <c r="AM378" i="1" s="1"/>
  <c r="AL379" i="1"/>
  <c r="AM379" i="1" s="1"/>
  <c r="AL380" i="1"/>
  <c r="AM380" i="1" s="1"/>
  <c r="AL381" i="1"/>
  <c r="AM381" i="1" s="1"/>
  <c r="AL5" i="1"/>
  <c r="AM5" i="1" s="1"/>
  <c r="AI6" i="1" l="1"/>
  <c r="AJ6" i="1" s="1"/>
  <c r="AI7" i="1"/>
  <c r="AJ7" i="1" s="1"/>
  <c r="AI8" i="1"/>
  <c r="AJ8" i="1" s="1"/>
  <c r="AI9" i="1"/>
  <c r="AJ9" i="1" s="1"/>
  <c r="AI10" i="1"/>
  <c r="AJ10" i="1" s="1"/>
  <c r="AI11" i="1"/>
  <c r="AJ11" i="1" s="1"/>
  <c r="AI12" i="1"/>
  <c r="AJ12" i="1" s="1"/>
  <c r="AI13" i="1"/>
  <c r="AJ13" i="1" s="1"/>
  <c r="AI14" i="1"/>
  <c r="AJ14" i="1" s="1"/>
  <c r="AI15" i="1"/>
  <c r="AJ15" i="1" s="1"/>
  <c r="AI16" i="1"/>
  <c r="AJ16" i="1" s="1"/>
  <c r="AI17" i="1"/>
  <c r="AJ17" i="1" s="1"/>
  <c r="AI18" i="1"/>
  <c r="AJ18" i="1" s="1"/>
  <c r="AI19" i="1"/>
  <c r="AJ19" i="1" s="1"/>
  <c r="AI20" i="1"/>
  <c r="AJ20" i="1" s="1"/>
  <c r="AI21" i="1"/>
  <c r="AJ21" i="1" s="1"/>
  <c r="AI22" i="1"/>
  <c r="AJ22" i="1" s="1"/>
  <c r="AI23" i="1"/>
  <c r="AJ23" i="1" s="1"/>
  <c r="AI24" i="1"/>
  <c r="AJ24" i="1" s="1"/>
  <c r="AI25" i="1"/>
  <c r="AJ25" i="1" s="1"/>
  <c r="AI26" i="1"/>
  <c r="AJ26" i="1" s="1"/>
  <c r="AI27" i="1"/>
  <c r="AJ27" i="1" s="1"/>
  <c r="AI28" i="1"/>
  <c r="AJ28" i="1" s="1"/>
  <c r="AI29" i="1"/>
  <c r="AJ29" i="1" s="1"/>
  <c r="AI30" i="1"/>
  <c r="AJ30" i="1" s="1"/>
  <c r="AI31" i="1"/>
  <c r="AJ31" i="1" s="1"/>
  <c r="AI32" i="1"/>
  <c r="AJ32" i="1" s="1"/>
  <c r="AI33" i="1"/>
  <c r="AJ33" i="1" s="1"/>
  <c r="AI34" i="1"/>
  <c r="AJ34" i="1" s="1"/>
  <c r="AI35" i="1"/>
  <c r="AJ35" i="1" s="1"/>
  <c r="AI36" i="1"/>
  <c r="AJ36" i="1" s="1"/>
  <c r="AI37" i="1"/>
  <c r="AJ37" i="1" s="1"/>
  <c r="AI38" i="1"/>
  <c r="AJ38" i="1" s="1"/>
  <c r="AI39" i="1"/>
  <c r="AJ39" i="1" s="1"/>
  <c r="AI40" i="1"/>
  <c r="AJ40" i="1" s="1"/>
  <c r="AI41" i="1"/>
  <c r="AJ41" i="1" s="1"/>
  <c r="AI42" i="1"/>
  <c r="AJ42" i="1" s="1"/>
  <c r="AI43" i="1"/>
  <c r="AJ43" i="1" s="1"/>
  <c r="AI44" i="1"/>
  <c r="AJ44" i="1" s="1"/>
  <c r="AI45" i="1"/>
  <c r="AJ45" i="1" s="1"/>
  <c r="AI46" i="1"/>
  <c r="AJ46" i="1" s="1"/>
  <c r="AI47" i="1"/>
  <c r="AJ47" i="1" s="1"/>
  <c r="AI48" i="1"/>
  <c r="AJ48" i="1" s="1"/>
  <c r="AI49" i="1"/>
  <c r="AJ49" i="1" s="1"/>
  <c r="AI50" i="1"/>
  <c r="AJ50" i="1" s="1"/>
  <c r="AI51" i="1"/>
  <c r="AJ51" i="1" s="1"/>
  <c r="AI52" i="1"/>
  <c r="AJ52" i="1" s="1"/>
  <c r="AI53" i="1"/>
  <c r="AJ53" i="1" s="1"/>
  <c r="AI54" i="1"/>
  <c r="AJ54" i="1" s="1"/>
  <c r="AI55" i="1"/>
  <c r="AJ55" i="1" s="1"/>
  <c r="AI56" i="1"/>
  <c r="AJ56" i="1" s="1"/>
  <c r="AI57" i="1"/>
  <c r="AJ57" i="1" s="1"/>
  <c r="AI58" i="1"/>
  <c r="AJ58" i="1" s="1"/>
  <c r="AI59" i="1"/>
  <c r="AJ59" i="1" s="1"/>
  <c r="AI60" i="1"/>
  <c r="AJ60" i="1" s="1"/>
  <c r="AI61" i="1"/>
  <c r="AJ61" i="1" s="1"/>
  <c r="AI62" i="1"/>
  <c r="AJ62" i="1" s="1"/>
  <c r="AI63" i="1"/>
  <c r="AJ63" i="1" s="1"/>
  <c r="AI64" i="1"/>
  <c r="AJ64" i="1" s="1"/>
  <c r="AI65" i="1"/>
  <c r="AJ65" i="1" s="1"/>
  <c r="AI66" i="1"/>
  <c r="AJ66" i="1" s="1"/>
  <c r="AI67" i="1"/>
  <c r="AJ67" i="1" s="1"/>
  <c r="AI68" i="1"/>
  <c r="AJ68" i="1" s="1"/>
  <c r="AI69" i="1"/>
  <c r="AJ69" i="1" s="1"/>
  <c r="AI70" i="1"/>
  <c r="AJ70" i="1" s="1"/>
  <c r="AI71" i="1"/>
  <c r="AJ71" i="1" s="1"/>
  <c r="AI72" i="1"/>
  <c r="AJ72" i="1" s="1"/>
  <c r="AI73" i="1"/>
  <c r="AJ73" i="1" s="1"/>
  <c r="AI74" i="1"/>
  <c r="AJ74" i="1" s="1"/>
  <c r="AI75" i="1"/>
  <c r="AJ75" i="1" s="1"/>
  <c r="AI76" i="1"/>
  <c r="AJ76" i="1" s="1"/>
  <c r="AI77" i="1"/>
  <c r="AJ77" i="1" s="1"/>
  <c r="AI78" i="1"/>
  <c r="AJ78" i="1" s="1"/>
  <c r="AI79" i="1"/>
  <c r="AJ79" i="1" s="1"/>
  <c r="AI80" i="1"/>
  <c r="AJ80" i="1" s="1"/>
  <c r="AI81" i="1"/>
  <c r="AJ81" i="1" s="1"/>
  <c r="AI82" i="1"/>
  <c r="AJ82" i="1" s="1"/>
  <c r="AI83" i="1"/>
  <c r="AJ83" i="1" s="1"/>
  <c r="AI84" i="1"/>
  <c r="AJ84" i="1" s="1"/>
  <c r="AI85" i="1"/>
  <c r="AJ85" i="1" s="1"/>
  <c r="AI86" i="1"/>
  <c r="AJ86" i="1" s="1"/>
  <c r="AI87" i="1"/>
  <c r="AJ87" i="1" s="1"/>
  <c r="AI88" i="1"/>
  <c r="AJ88" i="1" s="1"/>
  <c r="AI89" i="1"/>
  <c r="AJ89" i="1" s="1"/>
  <c r="AI90" i="1"/>
  <c r="AJ90" i="1" s="1"/>
  <c r="AI91" i="1"/>
  <c r="AJ91" i="1" s="1"/>
  <c r="AI92" i="1"/>
  <c r="AJ92" i="1" s="1"/>
  <c r="AI93" i="1"/>
  <c r="AJ93" i="1" s="1"/>
  <c r="AI94" i="1"/>
  <c r="AJ94" i="1" s="1"/>
  <c r="AI95" i="1"/>
  <c r="AJ95" i="1" s="1"/>
  <c r="AI96" i="1"/>
  <c r="AJ96" i="1" s="1"/>
  <c r="AI97" i="1"/>
  <c r="AJ97" i="1" s="1"/>
  <c r="AI98" i="1"/>
  <c r="AJ98" i="1" s="1"/>
  <c r="AI99" i="1"/>
  <c r="AJ99" i="1" s="1"/>
  <c r="AI100" i="1"/>
  <c r="AJ100" i="1" s="1"/>
  <c r="AI101" i="1"/>
  <c r="AJ101" i="1" s="1"/>
  <c r="AI102" i="1"/>
  <c r="AJ102" i="1" s="1"/>
  <c r="AI103" i="1"/>
  <c r="AJ103" i="1" s="1"/>
  <c r="AI104" i="1"/>
  <c r="AJ104" i="1" s="1"/>
  <c r="AI105" i="1"/>
  <c r="AJ105" i="1" s="1"/>
  <c r="AI106" i="1"/>
  <c r="AJ106" i="1" s="1"/>
  <c r="AI107" i="1"/>
  <c r="AJ107" i="1" s="1"/>
  <c r="AI108" i="1"/>
  <c r="AJ108" i="1" s="1"/>
  <c r="AI109" i="1"/>
  <c r="AJ109" i="1" s="1"/>
  <c r="AI110" i="1"/>
  <c r="AJ110" i="1" s="1"/>
  <c r="AI111" i="1"/>
  <c r="AJ111" i="1" s="1"/>
  <c r="AI112" i="1"/>
  <c r="AJ112" i="1" s="1"/>
  <c r="AI113" i="1"/>
  <c r="AJ113" i="1" s="1"/>
  <c r="AI114" i="1"/>
  <c r="AJ114" i="1" s="1"/>
  <c r="AI115" i="1"/>
  <c r="AJ115" i="1" s="1"/>
  <c r="AI116" i="1"/>
  <c r="AJ116" i="1" s="1"/>
  <c r="AI117" i="1"/>
  <c r="AJ117" i="1" s="1"/>
  <c r="AI118" i="1"/>
  <c r="AJ118" i="1" s="1"/>
  <c r="AI119" i="1"/>
  <c r="AJ119" i="1" s="1"/>
  <c r="AI120" i="1"/>
  <c r="AJ120" i="1" s="1"/>
  <c r="AI121" i="1"/>
  <c r="AJ121" i="1" s="1"/>
  <c r="AI122" i="1"/>
  <c r="AJ122" i="1" s="1"/>
  <c r="AI123" i="1"/>
  <c r="AJ123" i="1" s="1"/>
  <c r="AI124" i="1"/>
  <c r="AJ124" i="1" s="1"/>
  <c r="AI125" i="1"/>
  <c r="AJ125" i="1" s="1"/>
  <c r="AI126" i="1"/>
  <c r="AJ126" i="1" s="1"/>
  <c r="AI127" i="1"/>
  <c r="AJ127" i="1" s="1"/>
  <c r="AI128" i="1"/>
  <c r="AJ128" i="1" s="1"/>
  <c r="AI129" i="1"/>
  <c r="AJ129" i="1" s="1"/>
  <c r="AI130" i="1"/>
  <c r="AJ130" i="1" s="1"/>
  <c r="AI131" i="1"/>
  <c r="AJ131" i="1" s="1"/>
  <c r="AI132" i="1"/>
  <c r="AJ132" i="1" s="1"/>
  <c r="AI133" i="1"/>
  <c r="AJ133" i="1" s="1"/>
  <c r="AI134" i="1"/>
  <c r="AJ134" i="1" s="1"/>
  <c r="AI135" i="1"/>
  <c r="AJ135" i="1" s="1"/>
  <c r="AI136" i="1"/>
  <c r="AJ136" i="1" s="1"/>
  <c r="AI137" i="1"/>
  <c r="AJ137" i="1" s="1"/>
  <c r="AI138" i="1"/>
  <c r="AJ138" i="1" s="1"/>
  <c r="AI139" i="1"/>
  <c r="AJ139" i="1" s="1"/>
  <c r="AI140" i="1"/>
  <c r="AJ140" i="1" s="1"/>
  <c r="AI141" i="1"/>
  <c r="AJ141" i="1" s="1"/>
  <c r="AI142" i="1"/>
  <c r="AJ142" i="1" s="1"/>
  <c r="AI143" i="1"/>
  <c r="AJ143" i="1" s="1"/>
  <c r="AI144" i="1"/>
  <c r="AJ144" i="1" s="1"/>
  <c r="AI145" i="1"/>
  <c r="AJ145" i="1" s="1"/>
  <c r="AI146" i="1"/>
  <c r="AJ146" i="1" s="1"/>
  <c r="AI147" i="1"/>
  <c r="AJ147" i="1" s="1"/>
  <c r="AI148" i="1"/>
  <c r="AJ148" i="1" s="1"/>
  <c r="AI149" i="1"/>
  <c r="AJ149" i="1" s="1"/>
  <c r="AI150" i="1"/>
  <c r="AJ150" i="1" s="1"/>
  <c r="AI151" i="1"/>
  <c r="AJ151" i="1" s="1"/>
  <c r="AI152" i="1"/>
  <c r="AJ152" i="1" s="1"/>
  <c r="AI153" i="1"/>
  <c r="AJ153" i="1" s="1"/>
  <c r="AI154" i="1"/>
  <c r="AJ154" i="1" s="1"/>
  <c r="AI155" i="1"/>
  <c r="AJ155" i="1" s="1"/>
  <c r="AI156" i="1"/>
  <c r="AJ156" i="1" s="1"/>
  <c r="AI157" i="1"/>
  <c r="AJ157" i="1" s="1"/>
  <c r="AI158" i="1"/>
  <c r="AJ158" i="1" s="1"/>
  <c r="AI159" i="1"/>
  <c r="AJ159" i="1" s="1"/>
  <c r="AI160" i="1"/>
  <c r="AJ160" i="1" s="1"/>
  <c r="AI161" i="1"/>
  <c r="AJ161" i="1" s="1"/>
  <c r="AI162" i="1"/>
  <c r="AJ162" i="1" s="1"/>
  <c r="AI163" i="1"/>
  <c r="AJ163" i="1" s="1"/>
  <c r="AI164" i="1"/>
  <c r="AJ164" i="1" s="1"/>
  <c r="AI165" i="1"/>
  <c r="AJ165" i="1" s="1"/>
  <c r="AI166" i="1"/>
  <c r="AJ166" i="1" s="1"/>
  <c r="AI167" i="1"/>
  <c r="AJ167" i="1" s="1"/>
  <c r="AI168" i="1"/>
  <c r="AJ168" i="1" s="1"/>
  <c r="AI169" i="1"/>
  <c r="AJ169" i="1" s="1"/>
  <c r="AI170" i="1"/>
  <c r="AJ170" i="1" s="1"/>
  <c r="AI171" i="1"/>
  <c r="AJ171" i="1" s="1"/>
  <c r="AI172" i="1"/>
  <c r="AJ172" i="1" s="1"/>
  <c r="AI173" i="1"/>
  <c r="AJ173" i="1" s="1"/>
  <c r="AI174" i="1"/>
  <c r="AJ174" i="1" s="1"/>
  <c r="AI175" i="1"/>
  <c r="AJ175" i="1" s="1"/>
  <c r="AI176" i="1"/>
  <c r="AJ176" i="1" s="1"/>
  <c r="AI177" i="1"/>
  <c r="AJ177" i="1" s="1"/>
  <c r="AI178" i="1"/>
  <c r="AJ178" i="1" s="1"/>
  <c r="AI179" i="1"/>
  <c r="AJ179" i="1" s="1"/>
  <c r="AI180" i="1"/>
  <c r="AJ180" i="1" s="1"/>
  <c r="AI181" i="1"/>
  <c r="AJ181" i="1" s="1"/>
  <c r="AI182" i="1"/>
  <c r="AJ182" i="1" s="1"/>
  <c r="AI183" i="1"/>
  <c r="AJ183" i="1" s="1"/>
  <c r="AI184" i="1"/>
  <c r="AJ184" i="1" s="1"/>
  <c r="AI185" i="1"/>
  <c r="AJ185" i="1" s="1"/>
  <c r="AI186" i="1"/>
  <c r="AJ186" i="1" s="1"/>
  <c r="AI187" i="1"/>
  <c r="AJ187" i="1" s="1"/>
  <c r="AI188" i="1"/>
  <c r="AJ188" i="1" s="1"/>
  <c r="AI189" i="1"/>
  <c r="AJ189" i="1" s="1"/>
  <c r="AI190" i="1"/>
  <c r="AJ190" i="1" s="1"/>
  <c r="AI191" i="1"/>
  <c r="AJ191" i="1" s="1"/>
  <c r="AI192" i="1"/>
  <c r="AJ192" i="1" s="1"/>
  <c r="AI193" i="1"/>
  <c r="AJ193" i="1" s="1"/>
  <c r="AI194" i="1"/>
  <c r="AJ194" i="1" s="1"/>
  <c r="AI195" i="1"/>
  <c r="AJ195" i="1" s="1"/>
  <c r="AI196" i="1"/>
  <c r="AJ196" i="1" s="1"/>
  <c r="AI197" i="1"/>
  <c r="AJ197" i="1" s="1"/>
  <c r="AI198" i="1"/>
  <c r="AJ198" i="1" s="1"/>
  <c r="AI199" i="1"/>
  <c r="AJ199" i="1" s="1"/>
  <c r="AI200" i="1"/>
  <c r="AJ200" i="1" s="1"/>
  <c r="AI201" i="1"/>
  <c r="AJ201" i="1" s="1"/>
  <c r="AI202" i="1"/>
  <c r="AJ202" i="1" s="1"/>
  <c r="AI203" i="1"/>
  <c r="AJ203" i="1" s="1"/>
  <c r="AI204" i="1"/>
  <c r="AJ204" i="1" s="1"/>
  <c r="AI205" i="1"/>
  <c r="AJ205" i="1" s="1"/>
  <c r="AI206" i="1"/>
  <c r="AJ206" i="1" s="1"/>
  <c r="AI207" i="1"/>
  <c r="AJ207" i="1" s="1"/>
  <c r="AI208" i="1"/>
  <c r="AJ208" i="1" s="1"/>
  <c r="AI209" i="1"/>
  <c r="AJ209" i="1" s="1"/>
  <c r="AI210" i="1"/>
  <c r="AJ210" i="1" s="1"/>
  <c r="AI211" i="1"/>
  <c r="AJ211" i="1" s="1"/>
  <c r="AI212" i="1"/>
  <c r="AJ212" i="1" s="1"/>
  <c r="AI213" i="1"/>
  <c r="AJ213" i="1" s="1"/>
  <c r="AI214" i="1"/>
  <c r="AJ214" i="1" s="1"/>
  <c r="AI215" i="1"/>
  <c r="AJ215" i="1" s="1"/>
  <c r="AI216" i="1"/>
  <c r="AJ216" i="1" s="1"/>
  <c r="AI217" i="1"/>
  <c r="AJ217" i="1" s="1"/>
  <c r="AI218" i="1"/>
  <c r="AJ218" i="1" s="1"/>
  <c r="AI219" i="1"/>
  <c r="AJ219" i="1" s="1"/>
  <c r="AI220" i="1"/>
  <c r="AJ220" i="1" s="1"/>
  <c r="AI221" i="1"/>
  <c r="AJ221" i="1" s="1"/>
  <c r="AI222" i="1"/>
  <c r="AJ222" i="1" s="1"/>
  <c r="AI223" i="1"/>
  <c r="AJ223" i="1" s="1"/>
  <c r="AI224" i="1"/>
  <c r="AJ224" i="1" s="1"/>
  <c r="AI225" i="1"/>
  <c r="AJ225" i="1" s="1"/>
  <c r="AI226" i="1"/>
  <c r="AJ226" i="1" s="1"/>
  <c r="AI227" i="1"/>
  <c r="AJ227" i="1" s="1"/>
  <c r="AI228" i="1"/>
  <c r="AJ228" i="1" s="1"/>
  <c r="AI229" i="1"/>
  <c r="AJ229" i="1" s="1"/>
  <c r="AI230" i="1"/>
  <c r="AJ230" i="1" s="1"/>
  <c r="AI231" i="1"/>
  <c r="AJ231" i="1" s="1"/>
  <c r="AI232" i="1"/>
  <c r="AJ232" i="1" s="1"/>
  <c r="AI233" i="1"/>
  <c r="AJ233" i="1" s="1"/>
  <c r="AI234" i="1"/>
  <c r="AJ234" i="1" s="1"/>
  <c r="AI235" i="1"/>
  <c r="AJ235" i="1" s="1"/>
  <c r="AI236" i="1"/>
  <c r="AJ236" i="1" s="1"/>
  <c r="AI237" i="1"/>
  <c r="AJ237" i="1" s="1"/>
  <c r="AI238" i="1"/>
  <c r="AJ238" i="1" s="1"/>
  <c r="AI239" i="1"/>
  <c r="AJ239" i="1" s="1"/>
  <c r="AI240" i="1"/>
  <c r="AJ240" i="1" s="1"/>
  <c r="AI241" i="1"/>
  <c r="AJ241" i="1" s="1"/>
  <c r="AI242" i="1"/>
  <c r="AJ242" i="1" s="1"/>
  <c r="AI243" i="1"/>
  <c r="AJ243" i="1" s="1"/>
  <c r="AI244" i="1"/>
  <c r="AJ244" i="1" s="1"/>
  <c r="AI245" i="1"/>
  <c r="AJ245" i="1" s="1"/>
  <c r="AI246" i="1"/>
  <c r="AJ246" i="1" s="1"/>
  <c r="AI247" i="1"/>
  <c r="AJ247" i="1" s="1"/>
  <c r="AI248" i="1"/>
  <c r="AJ248" i="1" s="1"/>
  <c r="AI249" i="1"/>
  <c r="AJ249" i="1" s="1"/>
  <c r="AI250" i="1"/>
  <c r="AJ250" i="1" s="1"/>
  <c r="AI251" i="1"/>
  <c r="AJ251" i="1" s="1"/>
  <c r="AI252" i="1"/>
  <c r="AJ252" i="1" s="1"/>
  <c r="AI253" i="1"/>
  <c r="AJ253" i="1" s="1"/>
  <c r="AI254" i="1"/>
  <c r="AJ254" i="1" s="1"/>
  <c r="AI255" i="1"/>
  <c r="AJ255" i="1" s="1"/>
  <c r="AI256" i="1"/>
  <c r="AJ256" i="1" s="1"/>
  <c r="AI257" i="1"/>
  <c r="AJ257" i="1" s="1"/>
  <c r="AI258" i="1"/>
  <c r="AJ258" i="1" s="1"/>
  <c r="AI259" i="1"/>
  <c r="AJ259" i="1" s="1"/>
  <c r="AI260" i="1"/>
  <c r="AJ260" i="1" s="1"/>
  <c r="AI261" i="1"/>
  <c r="AJ261" i="1" s="1"/>
  <c r="AI262" i="1"/>
  <c r="AJ262" i="1" s="1"/>
  <c r="AI263" i="1"/>
  <c r="AJ263" i="1" s="1"/>
  <c r="AI264" i="1"/>
  <c r="AJ264" i="1" s="1"/>
  <c r="AI265" i="1"/>
  <c r="AJ265" i="1" s="1"/>
  <c r="AI266" i="1"/>
  <c r="AJ266" i="1" s="1"/>
  <c r="AI267" i="1"/>
  <c r="AJ267" i="1" s="1"/>
  <c r="AI268" i="1"/>
  <c r="AJ268" i="1" s="1"/>
  <c r="AI269" i="1"/>
  <c r="AJ269" i="1" s="1"/>
  <c r="AI270" i="1"/>
  <c r="AJ270" i="1" s="1"/>
  <c r="AI271" i="1"/>
  <c r="AJ271" i="1" s="1"/>
  <c r="AI272" i="1"/>
  <c r="AJ272" i="1" s="1"/>
  <c r="AI273" i="1"/>
  <c r="AJ273" i="1" s="1"/>
  <c r="AI274" i="1"/>
  <c r="AJ274" i="1" s="1"/>
  <c r="AI275" i="1"/>
  <c r="AJ275" i="1" s="1"/>
  <c r="AI276" i="1"/>
  <c r="AJ276" i="1" s="1"/>
  <c r="AI277" i="1"/>
  <c r="AJ277" i="1" s="1"/>
  <c r="AI278" i="1"/>
  <c r="AJ278" i="1" s="1"/>
  <c r="AI279" i="1"/>
  <c r="AJ279" i="1" s="1"/>
  <c r="AI280" i="1"/>
  <c r="AJ280" i="1" s="1"/>
  <c r="AI281" i="1"/>
  <c r="AJ281" i="1" s="1"/>
  <c r="AI282" i="1"/>
  <c r="AJ282" i="1" s="1"/>
  <c r="AI283" i="1"/>
  <c r="AJ283" i="1" s="1"/>
  <c r="AI284" i="1"/>
  <c r="AJ284" i="1" s="1"/>
  <c r="AI285" i="1"/>
  <c r="AJ285" i="1" s="1"/>
  <c r="AI286" i="1"/>
  <c r="AJ286" i="1" s="1"/>
  <c r="AI287" i="1"/>
  <c r="AJ287" i="1" s="1"/>
  <c r="AI288" i="1"/>
  <c r="AJ288" i="1" s="1"/>
  <c r="AI289" i="1"/>
  <c r="AJ289" i="1" s="1"/>
  <c r="AI290" i="1"/>
  <c r="AJ290" i="1" s="1"/>
  <c r="AI291" i="1"/>
  <c r="AJ291" i="1" s="1"/>
  <c r="AI292" i="1"/>
  <c r="AJ292" i="1" s="1"/>
  <c r="AI293" i="1"/>
  <c r="AJ293" i="1" s="1"/>
  <c r="AI294" i="1"/>
  <c r="AJ294" i="1" s="1"/>
  <c r="AI295" i="1"/>
  <c r="AJ295" i="1" s="1"/>
  <c r="AI296" i="1"/>
  <c r="AJ296" i="1" s="1"/>
  <c r="AI297" i="1"/>
  <c r="AJ297" i="1" s="1"/>
  <c r="AI298" i="1"/>
  <c r="AJ298" i="1" s="1"/>
  <c r="AI299" i="1"/>
  <c r="AJ299" i="1" s="1"/>
  <c r="AI300" i="1"/>
  <c r="AJ300" i="1" s="1"/>
  <c r="AI301" i="1"/>
  <c r="AJ301" i="1" s="1"/>
  <c r="AI302" i="1"/>
  <c r="AJ302" i="1" s="1"/>
  <c r="AI303" i="1"/>
  <c r="AJ303" i="1" s="1"/>
  <c r="AI304" i="1"/>
  <c r="AJ304" i="1" s="1"/>
  <c r="AI305" i="1"/>
  <c r="AJ305" i="1" s="1"/>
  <c r="AI306" i="1"/>
  <c r="AJ306" i="1" s="1"/>
  <c r="AI307" i="1"/>
  <c r="AJ307" i="1" s="1"/>
  <c r="AI308" i="1"/>
  <c r="AJ308" i="1" s="1"/>
  <c r="AI309" i="1"/>
  <c r="AJ309" i="1" s="1"/>
  <c r="AI310" i="1"/>
  <c r="AJ310" i="1" s="1"/>
  <c r="AI311" i="1"/>
  <c r="AJ311" i="1" s="1"/>
  <c r="AI312" i="1"/>
  <c r="AJ312" i="1" s="1"/>
  <c r="AI313" i="1"/>
  <c r="AJ313" i="1" s="1"/>
  <c r="AI314" i="1"/>
  <c r="AJ314" i="1" s="1"/>
  <c r="AI315" i="1"/>
  <c r="AJ315" i="1" s="1"/>
  <c r="AI316" i="1"/>
  <c r="AJ316" i="1" s="1"/>
  <c r="AI317" i="1"/>
  <c r="AJ317" i="1" s="1"/>
  <c r="AI318" i="1"/>
  <c r="AJ318" i="1" s="1"/>
  <c r="AI319" i="1"/>
  <c r="AJ319" i="1" s="1"/>
  <c r="AI320" i="1"/>
  <c r="AJ320" i="1" s="1"/>
  <c r="AI321" i="1"/>
  <c r="AJ321" i="1" s="1"/>
  <c r="AI322" i="1"/>
  <c r="AJ322" i="1" s="1"/>
  <c r="AI323" i="1"/>
  <c r="AJ323" i="1" s="1"/>
  <c r="AI324" i="1"/>
  <c r="AJ324" i="1" s="1"/>
  <c r="AI325" i="1"/>
  <c r="AJ325" i="1" s="1"/>
  <c r="AI326" i="1"/>
  <c r="AJ326" i="1" s="1"/>
  <c r="AI327" i="1"/>
  <c r="AJ327" i="1" s="1"/>
  <c r="AI328" i="1"/>
  <c r="AJ328" i="1" s="1"/>
  <c r="AI329" i="1"/>
  <c r="AJ329" i="1" s="1"/>
  <c r="AI330" i="1"/>
  <c r="AJ330" i="1" s="1"/>
  <c r="AI331" i="1"/>
  <c r="AJ331" i="1" s="1"/>
  <c r="AI332" i="1"/>
  <c r="AJ332" i="1" s="1"/>
  <c r="AI333" i="1"/>
  <c r="AJ333" i="1" s="1"/>
  <c r="AI334" i="1"/>
  <c r="AJ334" i="1" s="1"/>
  <c r="AI335" i="1"/>
  <c r="AJ335" i="1" s="1"/>
  <c r="AI336" i="1"/>
  <c r="AJ336" i="1" s="1"/>
  <c r="AI337" i="1"/>
  <c r="AJ337" i="1" s="1"/>
  <c r="AI338" i="1"/>
  <c r="AJ338" i="1" s="1"/>
  <c r="AI339" i="1"/>
  <c r="AJ339" i="1" s="1"/>
  <c r="AI340" i="1"/>
  <c r="AJ340" i="1" s="1"/>
  <c r="AI341" i="1"/>
  <c r="AJ341" i="1" s="1"/>
  <c r="AI342" i="1"/>
  <c r="AJ342" i="1" s="1"/>
  <c r="AI343" i="1"/>
  <c r="AJ343" i="1" s="1"/>
  <c r="AI344" i="1"/>
  <c r="AJ344" i="1" s="1"/>
  <c r="AI345" i="1"/>
  <c r="AJ345" i="1" s="1"/>
  <c r="AI346" i="1"/>
  <c r="AJ346" i="1" s="1"/>
  <c r="AI347" i="1"/>
  <c r="AJ347" i="1" s="1"/>
  <c r="AI348" i="1"/>
  <c r="AJ348" i="1" s="1"/>
  <c r="AI349" i="1"/>
  <c r="AJ349" i="1" s="1"/>
  <c r="AI350" i="1"/>
  <c r="AJ350" i="1" s="1"/>
  <c r="AI351" i="1"/>
  <c r="AJ351" i="1" s="1"/>
  <c r="AI352" i="1"/>
  <c r="AJ352" i="1" s="1"/>
  <c r="AI353" i="1"/>
  <c r="AJ353" i="1" s="1"/>
  <c r="AI354" i="1"/>
  <c r="AJ354" i="1" s="1"/>
  <c r="AI355" i="1"/>
  <c r="AJ355" i="1" s="1"/>
  <c r="AI356" i="1"/>
  <c r="AJ356" i="1" s="1"/>
  <c r="AI357" i="1"/>
  <c r="AJ357" i="1" s="1"/>
  <c r="AI358" i="1"/>
  <c r="AJ358" i="1" s="1"/>
  <c r="AI359" i="1"/>
  <c r="AJ359" i="1" s="1"/>
  <c r="AI360" i="1"/>
  <c r="AJ360" i="1" s="1"/>
  <c r="AI361" i="1"/>
  <c r="AJ361" i="1" s="1"/>
  <c r="AI362" i="1"/>
  <c r="AJ362" i="1" s="1"/>
  <c r="AI363" i="1"/>
  <c r="AJ363" i="1" s="1"/>
  <c r="AI364" i="1"/>
  <c r="AJ364" i="1" s="1"/>
  <c r="AI365" i="1"/>
  <c r="AJ365" i="1" s="1"/>
  <c r="AI366" i="1"/>
  <c r="AJ366" i="1" s="1"/>
  <c r="AI367" i="1"/>
  <c r="AJ367" i="1" s="1"/>
  <c r="AI368" i="1"/>
  <c r="AJ368" i="1" s="1"/>
  <c r="AI369" i="1"/>
  <c r="AJ369" i="1" s="1"/>
  <c r="AI370" i="1"/>
  <c r="AJ370" i="1" s="1"/>
  <c r="AI371" i="1"/>
  <c r="AJ371" i="1" s="1"/>
  <c r="AI372" i="1"/>
  <c r="AJ372" i="1" s="1"/>
  <c r="AI373" i="1"/>
  <c r="AJ373" i="1" s="1"/>
  <c r="AI374" i="1"/>
  <c r="AJ374" i="1" s="1"/>
  <c r="AI375" i="1"/>
  <c r="AJ375" i="1" s="1"/>
  <c r="AI376" i="1"/>
  <c r="AJ376" i="1" s="1"/>
  <c r="AI377" i="1"/>
  <c r="AJ377" i="1" s="1"/>
  <c r="AI378" i="1"/>
  <c r="AJ378" i="1" s="1"/>
  <c r="AI379" i="1"/>
  <c r="AJ379" i="1" s="1"/>
  <c r="AI380" i="1"/>
  <c r="AJ380" i="1" s="1"/>
  <c r="AI381" i="1"/>
  <c r="AJ381" i="1" s="1"/>
  <c r="AI5" i="1"/>
  <c r="AJ5" i="1" s="1"/>
  <c r="AF5" i="1"/>
  <c r="E150" i="4" l="1"/>
  <c r="E149" i="4"/>
  <c r="E148" i="4"/>
  <c r="E147" i="4"/>
  <c r="E378" i="4"/>
  <c r="E146" i="4"/>
  <c r="E145" i="4"/>
  <c r="E144" i="4"/>
  <c r="E143" i="4"/>
  <c r="E142" i="4"/>
  <c r="E141" i="4"/>
  <c r="E140" i="4"/>
  <c r="E139" i="4"/>
  <c r="E138" i="4"/>
  <c r="E377" i="4"/>
  <c r="E137" i="4"/>
  <c r="E376" i="4"/>
  <c r="E375" i="4"/>
  <c r="E374" i="4"/>
  <c r="E373" i="4"/>
  <c r="E372" i="4"/>
  <c r="E371" i="4"/>
  <c r="E370" i="4"/>
  <c r="E369" i="4"/>
  <c r="E368" i="4"/>
  <c r="E367" i="4"/>
  <c r="E366" i="4"/>
  <c r="E136" i="4"/>
  <c r="E365" i="4"/>
  <c r="E364" i="4"/>
  <c r="E363" i="4"/>
  <c r="E362" i="4"/>
  <c r="E135" i="4"/>
  <c r="E361" i="4"/>
  <c r="E360" i="4"/>
  <c r="E359" i="4"/>
  <c r="E358" i="4"/>
  <c r="E357" i="4"/>
  <c r="E356" i="4"/>
  <c r="E355" i="4"/>
  <c r="E354" i="4"/>
  <c r="E134" i="4"/>
  <c r="E133" i="4"/>
  <c r="E132" i="4"/>
  <c r="E131" i="4"/>
  <c r="E130" i="4"/>
  <c r="E129" i="4"/>
  <c r="E128" i="4"/>
  <c r="E127" i="4"/>
  <c r="E353" i="4"/>
  <c r="E352" i="4"/>
  <c r="E351" i="4"/>
  <c r="E350" i="4"/>
  <c r="E126" i="4"/>
  <c r="E349" i="4"/>
  <c r="E125" i="4"/>
  <c r="E348" i="4"/>
  <c r="E124" i="4"/>
  <c r="E123" i="4"/>
  <c r="E122" i="4"/>
  <c r="E121" i="4"/>
  <c r="E120" i="4"/>
  <c r="E119" i="4"/>
  <c r="E118" i="4"/>
  <c r="E347" i="4"/>
  <c r="E346" i="4"/>
  <c r="E345" i="4"/>
  <c r="E344" i="4"/>
  <c r="E343" i="4"/>
  <c r="E117" i="4"/>
  <c r="E116" i="4"/>
  <c r="E115" i="4"/>
  <c r="E342" i="4"/>
  <c r="E341" i="4"/>
  <c r="E114" i="4"/>
  <c r="E113" i="4"/>
  <c r="E340" i="4"/>
  <c r="E339" i="4"/>
  <c r="E338" i="4"/>
  <c r="E337" i="4"/>
  <c r="E112" i="4"/>
  <c r="E111" i="4"/>
  <c r="E110" i="4"/>
  <c r="E109" i="4"/>
  <c r="E336" i="4"/>
  <c r="E335" i="4"/>
  <c r="E334" i="4"/>
  <c r="E333" i="4"/>
  <c r="E332" i="4"/>
  <c r="E331" i="4"/>
  <c r="E330" i="4"/>
  <c r="E329" i="4"/>
  <c r="E328" i="4"/>
  <c r="E108" i="4"/>
  <c r="E327" i="4"/>
  <c r="E107" i="4"/>
  <c r="E326" i="4"/>
  <c r="E325" i="4"/>
  <c r="E324" i="4"/>
  <c r="E106" i="4"/>
  <c r="E105" i="4"/>
  <c r="E104" i="4"/>
  <c r="E323" i="4"/>
  <c r="E322" i="4"/>
  <c r="E321" i="4"/>
  <c r="E320" i="4"/>
  <c r="E103" i="4"/>
  <c r="E102" i="4"/>
  <c r="E101" i="4"/>
  <c r="E100" i="4"/>
  <c r="E99" i="4"/>
  <c r="E319" i="4"/>
  <c r="E318" i="4"/>
  <c r="E317" i="4"/>
  <c r="E98" i="4"/>
  <c r="E316" i="4"/>
  <c r="E97" i="4"/>
  <c r="E96" i="4"/>
  <c r="E95" i="4"/>
  <c r="E315" i="4"/>
  <c r="E94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93" i="4"/>
  <c r="E298" i="4"/>
  <c r="E297" i="4"/>
  <c r="E296" i="4"/>
  <c r="E295" i="4"/>
  <c r="E92" i="4"/>
  <c r="E294" i="4"/>
  <c r="E91" i="4"/>
  <c r="E293" i="4"/>
  <c r="E292" i="4"/>
  <c r="E90" i="4"/>
  <c r="E291" i="4"/>
  <c r="E290" i="4"/>
  <c r="E89" i="4"/>
  <c r="E88" i="4"/>
  <c r="E87" i="4"/>
  <c r="E86" i="4"/>
  <c r="E289" i="4"/>
  <c r="E288" i="4"/>
  <c r="E287" i="4"/>
  <c r="E286" i="4"/>
  <c r="E285" i="4"/>
  <c r="E284" i="4"/>
  <c r="E283" i="4"/>
  <c r="E85" i="4"/>
  <c r="E84" i="4"/>
  <c r="E83" i="4"/>
  <c r="E82" i="4"/>
  <c r="E81" i="4"/>
  <c r="E282" i="4"/>
  <c r="E281" i="4"/>
  <c r="E280" i="4"/>
  <c r="E279" i="4"/>
  <c r="E278" i="4"/>
  <c r="E277" i="4"/>
  <c r="E276" i="4"/>
  <c r="E275" i="4"/>
  <c r="E274" i="4"/>
  <c r="E273" i="4"/>
  <c r="E272" i="4"/>
  <c r="E80" i="4"/>
  <c r="E79" i="4"/>
  <c r="E78" i="4"/>
  <c r="E77" i="4"/>
  <c r="E76" i="4"/>
  <c r="E75" i="4"/>
  <c r="E74" i="4"/>
  <c r="E73" i="4"/>
  <c r="E72" i="4"/>
  <c r="E271" i="4"/>
  <c r="E270" i="4"/>
  <c r="E269" i="4"/>
  <c r="E71" i="4"/>
  <c r="E70" i="4"/>
  <c r="E69" i="4"/>
  <c r="E68" i="4"/>
  <c r="E67" i="4"/>
  <c r="E66" i="4"/>
  <c r="E268" i="4"/>
  <c r="E267" i="4"/>
  <c r="E266" i="4"/>
  <c r="E265" i="4"/>
  <c r="E264" i="4"/>
  <c r="E263" i="4"/>
  <c r="E262" i="4"/>
  <c r="E261" i="4"/>
  <c r="E260" i="4"/>
  <c r="E259" i="4"/>
  <c r="E258" i="4"/>
  <c r="E65" i="4"/>
  <c r="E64" i="4"/>
  <c r="E63" i="4"/>
  <c r="E62" i="4"/>
  <c r="E257" i="4"/>
  <c r="E61" i="4"/>
  <c r="E60" i="4"/>
  <c r="E59" i="4"/>
  <c r="E256" i="4"/>
  <c r="E255" i="4"/>
  <c r="E254" i="4"/>
  <c r="E253" i="4"/>
  <c r="E252" i="4"/>
  <c r="E251" i="4"/>
  <c r="E250" i="4"/>
  <c r="E58" i="4"/>
  <c r="E57" i="4"/>
  <c r="E56" i="4"/>
  <c r="E249" i="4"/>
  <c r="E55" i="4"/>
  <c r="E248" i="4"/>
  <c r="E247" i="4"/>
  <c r="E246" i="4"/>
  <c r="E245" i="4"/>
  <c r="E244" i="4"/>
  <c r="E243" i="4"/>
  <c r="E242" i="4"/>
  <c r="E241" i="4"/>
  <c r="E240" i="4"/>
  <c r="E54" i="4"/>
  <c r="E53" i="4"/>
  <c r="E52" i="4"/>
  <c r="E239" i="4"/>
  <c r="E238" i="4"/>
  <c r="E237" i="4"/>
  <c r="E236" i="4"/>
  <c r="E51" i="4"/>
  <c r="E235" i="4"/>
  <c r="E50" i="4"/>
  <c r="E234" i="4"/>
  <c r="E233" i="4"/>
  <c r="E232" i="4"/>
  <c r="E231" i="4"/>
  <c r="E230" i="4"/>
  <c r="E229" i="4"/>
  <c r="E228" i="4"/>
  <c r="E227" i="4"/>
  <c r="E49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48" i="4"/>
  <c r="E207" i="4"/>
  <c r="E47" i="4"/>
  <c r="E206" i="4"/>
  <c r="E205" i="4"/>
  <c r="E204" i="4"/>
  <c r="E203" i="4"/>
  <c r="E46" i="4"/>
  <c r="E202" i="4"/>
  <c r="E201" i="4"/>
  <c r="E200" i="4"/>
  <c r="E199" i="4"/>
  <c r="E198" i="4"/>
  <c r="E45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176" i="4"/>
  <c r="E175" i="4"/>
  <c r="E174" i="4"/>
  <c r="E173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3" i="4"/>
  <c r="E2" i="4"/>
  <c r="E159" i="4"/>
  <c r="E158" i="4"/>
  <c r="E157" i="4"/>
  <c r="E156" i="4"/>
  <c r="E155" i="4"/>
  <c r="E154" i="4"/>
  <c r="E153" i="4"/>
  <c r="E152" i="4"/>
  <c r="E151" i="4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F2811" i="2"/>
  <c r="H6" i="2" s="1"/>
  <c r="E2811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F2121" i="2"/>
  <c r="H5" i="2" s="1"/>
  <c r="E2121" i="2"/>
  <c r="A2121" i="2"/>
  <c r="A2120" i="2"/>
  <c r="A2119" i="2"/>
  <c r="A2118" i="2"/>
  <c r="A2117" i="2"/>
  <c r="F2115" i="2"/>
  <c r="E2115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F1734" i="2"/>
  <c r="F1735" i="2" s="1"/>
  <c r="E1734" i="2"/>
  <c r="E1735" i="2" s="1"/>
  <c r="D1734" i="2"/>
  <c r="D1735" i="2" s="1"/>
  <c r="A1733" i="2"/>
  <c r="A1732" i="2"/>
  <c r="A1731" i="2"/>
  <c r="A1730" i="2"/>
  <c r="A1729" i="2"/>
  <c r="A1728" i="2"/>
  <c r="A1727" i="2"/>
  <c r="A1726" i="2"/>
  <c r="A1725" i="2"/>
  <c r="F1723" i="2"/>
  <c r="F1724" i="2" s="1"/>
  <c r="E1723" i="2"/>
  <c r="E1724" i="2" s="1"/>
  <c r="D1723" i="2"/>
  <c r="D1724" i="2" s="1"/>
  <c r="A1722" i="2"/>
  <c r="A1721" i="2"/>
  <c r="A1720" i="2"/>
  <c r="A1719" i="2"/>
  <c r="F1717" i="2"/>
  <c r="F1718" i="2" s="1"/>
  <c r="E1717" i="2"/>
  <c r="E1718" i="2" s="1"/>
  <c r="D1717" i="2"/>
  <c r="D1718" i="2" s="1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F1293" i="2"/>
  <c r="F2116" i="2" s="1"/>
  <c r="E1293" i="2"/>
  <c r="E2116" i="2" s="1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F1101" i="2"/>
  <c r="F17" i="2" s="1"/>
  <c r="H2" i="2" s="1"/>
  <c r="E1101" i="2"/>
  <c r="E17" i="2" s="1"/>
  <c r="D1101" i="2"/>
  <c r="D17" i="2" s="1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H9" i="2"/>
  <c r="H8" i="2"/>
  <c r="H7" i="2"/>
  <c r="H10" i="2" l="1"/>
  <c r="E1683" i="2"/>
  <c r="E1330" i="2" s="1"/>
  <c r="E2114" i="2"/>
  <c r="E1912" i="2" s="1"/>
  <c r="F2114" i="2"/>
  <c r="F1912" i="2" s="1"/>
  <c r="J3" i="2" s="1"/>
  <c r="F1683" i="2"/>
  <c r="F1330" i="2" s="1"/>
  <c r="J2" i="2" s="1"/>
  <c r="D1683" i="2"/>
  <c r="D1330" i="2" s="1"/>
  <c r="J4" i="2" l="1"/>
  <c r="K4" i="2" s="1"/>
  <c r="AF6" i="1"/>
  <c r="AG6" i="1" s="1"/>
  <c r="AF7" i="1" l="1"/>
  <c r="AG7" i="1" s="1"/>
  <c r="AF8" i="1"/>
  <c r="AG8" i="1" s="1"/>
  <c r="AF9" i="1"/>
  <c r="AG9" i="1" s="1"/>
  <c r="AF10" i="1"/>
  <c r="AG10" i="1" s="1"/>
  <c r="AF11" i="1"/>
  <c r="AG11" i="1" s="1"/>
  <c r="AF12" i="1"/>
  <c r="AG12" i="1" s="1"/>
  <c r="AF13" i="1"/>
  <c r="AG13" i="1" s="1"/>
  <c r="AF16" i="1"/>
  <c r="AG16" i="1" s="1"/>
  <c r="AF17" i="1"/>
  <c r="AG17" i="1" s="1"/>
  <c r="AF18" i="1"/>
  <c r="AG18" i="1" s="1"/>
  <c r="AF19" i="1"/>
  <c r="AG19" i="1" s="1"/>
  <c r="AF20" i="1"/>
  <c r="AG20" i="1" s="1"/>
  <c r="AF21" i="1"/>
  <c r="AG21" i="1" s="1"/>
  <c r="AF22" i="1"/>
  <c r="AG22" i="1" s="1"/>
  <c r="AF23" i="1"/>
  <c r="AG23" i="1" s="1"/>
  <c r="AF24" i="1"/>
  <c r="AG24" i="1" s="1"/>
  <c r="AF25" i="1"/>
  <c r="AG25" i="1" s="1"/>
  <c r="AF26" i="1"/>
  <c r="AG26" i="1" s="1"/>
  <c r="AF27" i="1"/>
  <c r="AG27" i="1" s="1"/>
  <c r="AF28" i="1"/>
  <c r="AG28" i="1" s="1"/>
  <c r="AF46" i="1"/>
  <c r="AG46" i="1" s="1"/>
  <c r="AF47" i="1"/>
  <c r="AG47" i="1" s="1"/>
  <c r="AF48" i="1"/>
  <c r="AG48" i="1" s="1"/>
  <c r="AF49" i="1"/>
  <c r="AG49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82" i="1"/>
  <c r="AG82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2" i="1"/>
  <c r="AG102" i="1" s="1"/>
  <c r="AF103" i="1"/>
  <c r="AG103" i="1" s="1"/>
  <c r="AF104" i="1"/>
  <c r="AG104" i="1" s="1"/>
  <c r="AF105" i="1"/>
  <c r="AG105" i="1" s="1"/>
  <c r="AF107" i="1"/>
  <c r="AG107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24" i="1"/>
  <c r="AG124" i="1" s="1"/>
  <c r="AF125" i="1"/>
  <c r="AG125" i="1" s="1"/>
  <c r="AF126" i="1"/>
  <c r="AG126" i="1" s="1"/>
  <c r="AF127" i="1"/>
  <c r="AG127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8" i="1"/>
  <c r="AG138" i="1" s="1"/>
  <c r="AF140" i="1"/>
  <c r="AG140" i="1" s="1"/>
  <c r="AF141" i="1"/>
  <c r="AG141" i="1" s="1"/>
  <c r="AF142" i="1"/>
  <c r="AG142" i="1" s="1"/>
  <c r="AF143" i="1"/>
  <c r="AG143" i="1" s="1"/>
  <c r="AF147" i="1"/>
  <c r="AG147" i="1" s="1"/>
  <c r="AF148" i="1"/>
  <c r="AG148" i="1" s="1"/>
  <c r="AF149" i="1"/>
  <c r="AG149" i="1" s="1"/>
  <c r="AF150" i="1"/>
  <c r="AG150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7" i="1"/>
  <c r="AG157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71" i="1"/>
  <c r="AG171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84" i="1"/>
  <c r="AG184" i="1" s="1"/>
  <c r="AF185" i="1"/>
  <c r="AG185" i="1" s="1"/>
  <c r="AF186" i="1"/>
  <c r="AG186" i="1" s="1"/>
  <c r="AF193" i="1"/>
  <c r="AG193" i="1" s="1"/>
  <c r="AF194" i="1"/>
  <c r="AG194" i="1" s="1"/>
  <c r="AF195" i="1"/>
  <c r="AG195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214" i="1"/>
  <c r="AG214" i="1" s="1"/>
  <c r="AF215" i="1"/>
  <c r="AG215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32" i="1"/>
  <c r="AG232" i="1" s="1"/>
  <c r="AF233" i="1"/>
  <c r="AG233" i="1" s="1"/>
  <c r="AF235" i="1"/>
  <c r="AG235" i="1" s="1"/>
  <c r="AF236" i="1"/>
  <c r="AG236" i="1" s="1"/>
  <c r="AF238" i="1"/>
  <c r="AG238" i="1" s="1"/>
  <c r="AF240" i="1"/>
  <c r="AG240" i="1" s="1"/>
  <c r="AF241" i="1"/>
  <c r="AG241" i="1" s="1"/>
  <c r="AF242" i="1"/>
  <c r="AG242" i="1" s="1"/>
  <c r="AF243" i="1"/>
  <c r="AG243" i="1" s="1"/>
  <c r="AF245" i="1"/>
  <c r="AG245" i="1" s="1"/>
  <c r="AF246" i="1"/>
  <c r="AG246" i="1" s="1"/>
  <c r="AF247" i="1"/>
  <c r="AG247" i="1" s="1"/>
  <c r="AF248" i="1"/>
  <c r="AG248" i="1" s="1"/>
  <c r="AF249" i="1"/>
  <c r="AG249" i="1" s="1"/>
  <c r="AF250" i="1"/>
  <c r="AG250" i="1" s="1"/>
  <c r="AF251" i="1"/>
  <c r="AG251" i="1" s="1"/>
  <c r="AF252" i="1"/>
  <c r="AG252" i="1" s="1"/>
  <c r="AF253" i="1"/>
  <c r="AG253" i="1" s="1"/>
  <c r="AF254" i="1"/>
  <c r="AG254" i="1" s="1"/>
  <c r="AF255" i="1"/>
  <c r="AG255" i="1" s="1"/>
  <c r="AF256" i="1"/>
  <c r="AG256" i="1" s="1"/>
  <c r="AF257" i="1"/>
  <c r="AG257" i="1" s="1"/>
  <c r="AF258" i="1"/>
  <c r="AG258" i="1" s="1"/>
  <c r="AF259" i="1"/>
  <c r="AG259" i="1" s="1"/>
  <c r="AF260" i="1"/>
  <c r="AG260" i="1" s="1"/>
  <c r="AF262" i="1"/>
  <c r="AG262" i="1" s="1"/>
  <c r="AF266" i="1"/>
  <c r="AG266" i="1" s="1"/>
  <c r="AF268" i="1"/>
  <c r="AG268" i="1" s="1"/>
  <c r="AF269" i="1"/>
  <c r="AG269" i="1" s="1"/>
  <c r="AF270" i="1"/>
  <c r="AG270" i="1" s="1"/>
  <c r="AF276" i="1"/>
  <c r="AG276" i="1" s="1"/>
  <c r="AF277" i="1"/>
  <c r="AG277" i="1" s="1"/>
  <c r="AF278" i="1"/>
  <c r="AG278" i="1" s="1"/>
  <c r="AF279" i="1"/>
  <c r="AG279" i="1" s="1"/>
  <c r="AF283" i="1"/>
  <c r="AG283" i="1" s="1"/>
  <c r="AF284" i="1"/>
  <c r="AG284" i="1" s="1"/>
  <c r="AF285" i="1"/>
  <c r="AG285" i="1" s="1"/>
  <c r="AF287" i="1"/>
  <c r="AG287" i="1" s="1"/>
  <c r="AF289" i="1"/>
  <c r="AG289" i="1" s="1"/>
  <c r="AF290" i="1"/>
  <c r="AG290" i="1" s="1"/>
  <c r="AF291" i="1"/>
  <c r="AG291" i="1" s="1"/>
  <c r="AF292" i="1"/>
  <c r="AG292" i="1" s="1"/>
  <c r="AF293" i="1"/>
  <c r="AG293" i="1" s="1"/>
  <c r="AF294" i="1"/>
  <c r="AG294" i="1" s="1"/>
  <c r="AF295" i="1"/>
  <c r="AG295" i="1" s="1"/>
  <c r="AF296" i="1"/>
  <c r="AG296" i="1" s="1"/>
  <c r="AF297" i="1"/>
  <c r="AG297" i="1" s="1"/>
  <c r="AF302" i="1"/>
  <c r="AG302" i="1" s="1"/>
  <c r="AF303" i="1"/>
  <c r="AG303" i="1" s="1"/>
  <c r="AF304" i="1"/>
  <c r="AG304" i="1" s="1"/>
  <c r="AF305" i="1"/>
  <c r="AG305" i="1" s="1"/>
  <c r="AF308" i="1"/>
  <c r="AG308" i="1" s="1"/>
  <c r="AF309" i="1"/>
  <c r="AG309" i="1" s="1"/>
  <c r="AF313" i="1"/>
  <c r="AG313" i="1" s="1"/>
  <c r="AF314" i="1"/>
  <c r="AG314" i="1" s="1"/>
  <c r="AF315" i="1"/>
  <c r="AG315" i="1" s="1"/>
  <c r="AF316" i="1"/>
  <c r="AG316" i="1" s="1"/>
  <c r="AF317" i="1"/>
  <c r="AG317" i="1" s="1"/>
  <c r="AF325" i="1"/>
  <c r="AG325" i="1" s="1"/>
  <c r="AF327" i="1"/>
  <c r="AG327" i="1" s="1"/>
  <c r="AF329" i="1"/>
  <c r="AG329" i="1" s="1"/>
  <c r="AF330" i="1"/>
  <c r="AG330" i="1" s="1"/>
  <c r="AF331" i="1"/>
  <c r="AG331" i="1" s="1"/>
  <c r="AF332" i="1"/>
  <c r="AG332" i="1" s="1"/>
  <c r="AF341" i="1"/>
  <c r="AG341" i="1" s="1"/>
  <c r="AF342" i="1"/>
  <c r="AG342" i="1" s="1"/>
  <c r="AF343" i="1"/>
  <c r="AG343" i="1" s="1"/>
  <c r="AF344" i="1"/>
  <c r="AG344" i="1" s="1"/>
  <c r="AF345" i="1"/>
  <c r="AG345" i="1" s="1"/>
  <c r="AF346" i="1"/>
  <c r="AG346" i="1" s="1"/>
  <c r="AF347" i="1"/>
  <c r="AG347" i="1" s="1"/>
  <c r="AF348" i="1"/>
  <c r="AG348" i="1" s="1"/>
  <c r="AF350" i="1"/>
  <c r="AG350" i="1" s="1"/>
  <c r="AF351" i="1"/>
  <c r="AG351" i="1" s="1"/>
  <c r="AF352" i="1"/>
  <c r="AG352" i="1" s="1"/>
  <c r="AF353" i="1"/>
  <c r="AG353" i="1" s="1"/>
  <c r="AF355" i="1"/>
  <c r="AG355" i="1" s="1"/>
  <c r="AF356" i="1"/>
  <c r="AG356" i="1" s="1"/>
  <c r="AF357" i="1"/>
  <c r="AG357" i="1" s="1"/>
  <c r="AF358" i="1"/>
  <c r="AG358" i="1" s="1"/>
  <c r="AF359" i="1"/>
  <c r="AG359" i="1" s="1"/>
  <c r="AF360" i="1"/>
  <c r="AG360" i="1" s="1"/>
  <c r="AF361" i="1"/>
  <c r="AG361" i="1" s="1"/>
  <c r="AF362" i="1"/>
  <c r="AG362" i="1" s="1"/>
  <c r="AF363" i="1"/>
  <c r="AG363" i="1" s="1"/>
  <c r="AF364" i="1"/>
  <c r="AG364" i="1" s="1"/>
  <c r="AF365" i="1"/>
  <c r="AG365" i="1" s="1"/>
  <c r="AF367" i="1"/>
  <c r="AG367" i="1" s="1"/>
  <c r="AF377" i="1"/>
  <c r="AG377" i="1" s="1"/>
  <c r="AG5" i="1"/>
  <c r="AC377" i="1" l="1"/>
  <c r="AD377" i="1" s="1"/>
  <c r="AC367" i="1"/>
  <c r="AD367" i="1" s="1"/>
  <c r="AC365" i="1"/>
  <c r="AD365" i="1" s="1"/>
  <c r="AC364" i="1"/>
  <c r="AD364" i="1" s="1"/>
  <c r="AC363" i="1"/>
  <c r="AD363" i="1" s="1"/>
  <c r="AC362" i="1"/>
  <c r="AD362" i="1" s="1"/>
  <c r="AC361" i="1"/>
  <c r="AD361" i="1" s="1"/>
  <c r="AC360" i="1"/>
  <c r="AD360" i="1" s="1"/>
  <c r="AC359" i="1"/>
  <c r="AD359" i="1" s="1"/>
  <c r="AC358" i="1"/>
  <c r="AD358" i="1" s="1"/>
  <c r="AC357" i="1"/>
  <c r="AD357" i="1" s="1"/>
  <c r="AC356" i="1"/>
  <c r="AD356" i="1" s="1"/>
  <c r="AC355" i="1"/>
  <c r="AD355" i="1" s="1"/>
  <c r="AC353" i="1"/>
  <c r="AD353" i="1" s="1"/>
  <c r="AC352" i="1"/>
  <c r="AD352" i="1" s="1"/>
  <c r="AC351" i="1"/>
  <c r="AD351" i="1" s="1"/>
  <c r="AC350" i="1"/>
  <c r="AD350" i="1" s="1"/>
  <c r="AC348" i="1"/>
  <c r="AD348" i="1" s="1"/>
  <c r="AC347" i="1"/>
  <c r="AD347" i="1" s="1"/>
  <c r="AC346" i="1"/>
  <c r="AD346" i="1" s="1"/>
  <c r="AC345" i="1"/>
  <c r="AD345" i="1" s="1"/>
  <c r="AC344" i="1"/>
  <c r="AD344" i="1" s="1"/>
  <c r="AC343" i="1"/>
  <c r="AD343" i="1" s="1"/>
  <c r="AC342" i="1"/>
  <c r="AD342" i="1" s="1"/>
  <c r="AC341" i="1"/>
  <c r="AD341" i="1" s="1"/>
  <c r="AC332" i="1"/>
  <c r="AD332" i="1" s="1"/>
  <c r="AC331" i="1"/>
  <c r="AD331" i="1" s="1"/>
  <c r="AC330" i="1"/>
  <c r="AD330" i="1" s="1"/>
  <c r="AC329" i="1"/>
  <c r="AD329" i="1" s="1"/>
  <c r="AC327" i="1"/>
  <c r="AD327" i="1" s="1"/>
  <c r="AC325" i="1"/>
  <c r="AD325" i="1" s="1"/>
  <c r="AC317" i="1"/>
  <c r="AD317" i="1" s="1"/>
  <c r="AC316" i="1"/>
  <c r="AD316" i="1" s="1"/>
  <c r="AC315" i="1"/>
  <c r="AD315" i="1" s="1"/>
  <c r="AC314" i="1"/>
  <c r="AD314" i="1" s="1"/>
  <c r="AC313" i="1"/>
  <c r="AD313" i="1" s="1"/>
  <c r="AC309" i="1"/>
  <c r="AD309" i="1" s="1"/>
  <c r="AC308" i="1"/>
  <c r="AD308" i="1" s="1"/>
  <c r="AC305" i="1"/>
  <c r="AD305" i="1" s="1"/>
  <c r="AC304" i="1"/>
  <c r="AD304" i="1" s="1"/>
  <c r="AC303" i="1"/>
  <c r="AD303" i="1" s="1"/>
  <c r="AC302" i="1"/>
  <c r="AD302" i="1" s="1"/>
  <c r="AC297" i="1"/>
  <c r="AD297" i="1" s="1"/>
  <c r="AC296" i="1"/>
  <c r="AD296" i="1" s="1"/>
  <c r="AC295" i="1"/>
  <c r="AD295" i="1" s="1"/>
  <c r="AC294" i="1"/>
  <c r="AD294" i="1" s="1"/>
  <c r="AC293" i="1"/>
  <c r="AD293" i="1" s="1"/>
  <c r="AC292" i="1"/>
  <c r="AD292" i="1" s="1"/>
  <c r="AC291" i="1"/>
  <c r="AD291" i="1" s="1"/>
  <c r="AC290" i="1"/>
  <c r="AD290" i="1" s="1"/>
  <c r="AC289" i="1"/>
  <c r="AD289" i="1" s="1"/>
  <c r="AC287" i="1"/>
  <c r="AD287" i="1" s="1"/>
  <c r="AC285" i="1"/>
  <c r="AD285" i="1" s="1"/>
  <c r="AC284" i="1"/>
  <c r="AD284" i="1" s="1"/>
  <c r="AC283" i="1"/>
  <c r="AD283" i="1" s="1"/>
  <c r="AC279" i="1"/>
  <c r="AD279" i="1" s="1"/>
  <c r="AC278" i="1"/>
  <c r="AD278" i="1" s="1"/>
  <c r="AC277" i="1"/>
  <c r="AD277" i="1" s="1"/>
  <c r="AC276" i="1"/>
  <c r="AD276" i="1" s="1"/>
  <c r="AC270" i="1"/>
  <c r="AD270" i="1" s="1"/>
  <c r="AC269" i="1"/>
  <c r="AD269" i="1" s="1"/>
  <c r="AC268" i="1"/>
  <c r="AD268" i="1" s="1"/>
  <c r="AC266" i="1"/>
  <c r="AD266" i="1" s="1"/>
  <c r="AC262" i="1"/>
  <c r="AD262" i="1" s="1"/>
  <c r="AC260" i="1"/>
  <c r="AD260" i="1" s="1"/>
  <c r="AC259" i="1"/>
  <c r="AD259" i="1" s="1"/>
  <c r="AC258" i="1"/>
  <c r="AD258" i="1" s="1"/>
  <c r="AC257" i="1"/>
  <c r="AD257" i="1" s="1"/>
  <c r="AC256" i="1"/>
  <c r="AD256" i="1" s="1"/>
  <c r="AC255" i="1"/>
  <c r="AD255" i="1" s="1"/>
  <c r="AC254" i="1"/>
  <c r="AD254" i="1" s="1"/>
  <c r="AC253" i="1"/>
  <c r="AD253" i="1" s="1"/>
  <c r="AC252" i="1"/>
  <c r="AD252" i="1" s="1"/>
  <c r="AC251" i="1"/>
  <c r="AD251" i="1" s="1"/>
  <c r="AC250" i="1"/>
  <c r="AD250" i="1" s="1"/>
  <c r="AC249" i="1"/>
  <c r="AD249" i="1" s="1"/>
  <c r="AC248" i="1"/>
  <c r="AD248" i="1" s="1"/>
  <c r="AC247" i="1"/>
  <c r="AD247" i="1" s="1"/>
  <c r="AC246" i="1"/>
  <c r="AD246" i="1" s="1"/>
  <c r="AC245" i="1"/>
  <c r="AD245" i="1" s="1"/>
  <c r="AC243" i="1"/>
  <c r="AD243" i="1" s="1"/>
  <c r="AC242" i="1"/>
  <c r="AD242" i="1" s="1"/>
  <c r="AC241" i="1"/>
  <c r="AD241" i="1" s="1"/>
  <c r="AC240" i="1"/>
  <c r="AD240" i="1" s="1"/>
  <c r="AC238" i="1"/>
  <c r="AD238" i="1" s="1"/>
  <c r="AC236" i="1"/>
  <c r="AD236" i="1" s="1"/>
  <c r="AC235" i="1"/>
  <c r="AD235" i="1" s="1"/>
  <c r="AC233" i="1"/>
  <c r="AD233" i="1" s="1"/>
  <c r="AC232" i="1"/>
  <c r="AD232" i="1" s="1"/>
  <c r="AC227" i="1"/>
  <c r="AD227" i="1" s="1"/>
  <c r="AC226" i="1"/>
  <c r="AD226" i="1" s="1"/>
  <c r="AC225" i="1"/>
  <c r="AD225" i="1" s="1"/>
  <c r="AC224" i="1"/>
  <c r="AD224" i="1" s="1"/>
  <c r="AC223" i="1"/>
  <c r="AD223" i="1" s="1"/>
  <c r="AC222" i="1"/>
  <c r="AD222" i="1" s="1"/>
  <c r="AC221" i="1"/>
  <c r="AD221" i="1" s="1"/>
  <c r="AC215" i="1"/>
  <c r="AD215" i="1" s="1"/>
  <c r="AC214" i="1"/>
  <c r="AD214" i="1" s="1"/>
  <c r="AC213" i="1"/>
  <c r="AD213" i="1" s="1"/>
  <c r="AC212" i="1"/>
  <c r="AD212" i="1" s="1"/>
  <c r="AC211" i="1"/>
  <c r="AD211" i="1" s="1"/>
  <c r="AC210" i="1"/>
  <c r="AD210" i="1" s="1"/>
  <c r="AC209" i="1"/>
  <c r="AD209" i="1" s="1"/>
  <c r="AC208" i="1"/>
  <c r="AD208" i="1" s="1"/>
  <c r="AC207" i="1"/>
  <c r="AD207" i="1" s="1"/>
  <c r="AC206" i="1"/>
  <c r="AD206" i="1" s="1"/>
  <c r="AC205" i="1"/>
  <c r="AD205" i="1" s="1"/>
  <c r="AC195" i="1"/>
  <c r="AD195" i="1" s="1"/>
  <c r="AC194" i="1"/>
  <c r="AD194" i="1" s="1"/>
  <c r="AC193" i="1"/>
  <c r="AD193" i="1" s="1"/>
  <c r="AC186" i="1"/>
  <c r="AD186" i="1" s="1"/>
  <c r="AC185" i="1"/>
  <c r="AD185" i="1" s="1"/>
  <c r="AC184" i="1"/>
  <c r="AD184" i="1" s="1"/>
  <c r="AC183" i="1"/>
  <c r="AD183" i="1" s="1"/>
  <c r="AC182" i="1"/>
  <c r="AD182" i="1" s="1"/>
  <c r="AC181" i="1"/>
  <c r="AD181" i="1" s="1"/>
  <c r="AC180" i="1"/>
  <c r="AD180" i="1" s="1"/>
  <c r="AC179" i="1"/>
  <c r="AD179" i="1" s="1"/>
  <c r="AC178" i="1"/>
  <c r="AD178" i="1" s="1"/>
  <c r="AC177" i="1"/>
  <c r="AD177" i="1" s="1"/>
  <c r="AC176" i="1"/>
  <c r="AD176" i="1" s="1"/>
  <c r="AC171" i="1"/>
  <c r="AD171" i="1" s="1"/>
  <c r="AC167" i="1"/>
  <c r="AD167" i="1" s="1"/>
  <c r="AC166" i="1"/>
  <c r="AD166" i="1" s="1"/>
  <c r="AC165" i="1"/>
  <c r="AD165" i="1" s="1"/>
  <c r="AC164" i="1"/>
  <c r="AD164" i="1" s="1"/>
  <c r="AC163" i="1"/>
  <c r="AD163" i="1" s="1"/>
  <c r="AC162" i="1"/>
  <c r="AD162" i="1" s="1"/>
  <c r="AC161" i="1"/>
  <c r="AD161" i="1" s="1"/>
  <c r="AC157" i="1"/>
  <c r="AD157" i="1" s="1"/>
  <c r="AC155" i="1"/>
  <c r="AD155" i="1" s="1"/>
  <c r="AC154" i="1"/>
  <c r="AD154" i="1" s="1"/>
  <c r="AC153" i="1"/>
  <c r="AD153" i="1" s="1"/>
  <c r="AC152" i="1"/>
  <c r="AD152" i="1" s="1"/>
  <c r="AC151" i="1"/>
  <c r="AD151" i="1" s="1"/>
  <c r="AC150" i="1"/>
  <c r="AD150" i="1" s="1"/>
  <c r="AC149" i="1"/>
  <c r="AD149" i="1" s="1"/>
  <c r="AC148" i="1"/>
  <c r="AD148" i="1" s="1"/>
  <c r="AC147" i="1"/>
  <c r="AD147" i="1" s="1"/>
  <c r="AC143" i="1"/>
  <c r="AD143" i="1" s="1"/>
  <c r="AC142" i="1"/>
  <c r="AD142" i="1" s="1"/>
  <c r="AC141" i="1"/>
  <c r="AD141" i="1" s="1"/>
  <c r="AC140" i="1"/>
  <c r="AD140" i="1" s="1"/>
  <c r="AC138" i="1"/>
  <c r="AD138" i="1" s="1"/>
  <c r="AC136" i="1"/>
  <c r="AD136" i="1" s="1"/>
  <c r="AC135" i="1"/>
  <c r="AD135" i="1" s="1"/>
  <c r="AC134" i="1"/>
  <c r="AD134" i="1" s="1"/>
  <c r="AC133" i="1"/>
  <c r="AD133" i="1" s="1"/>
  <c r="AC132" i="1"/>
  <c r="AD132" i="1" s="1"/>
  <c r="AC131" i="1"/>
  <c r="AD131" i="1" s="1"/>
  <c r="AC130" i="1"/>
  <c r="AD130" i="1" s="1"/>
  <c r="AC129" i="1"/>
  <c r="AD129" i="1" s="1"/>
  <c r="AC127" i="1"/>
  <c r="AD127" i="1" s="1"/>
  <c r="AC126" i="1"/>
  <c r="AD126" i="1" s="1"/>
  <c r="AC125" i="1"/>
  <c r="AD125" i="1" s="1"/>
  <c r="AC124" i="1"/>
  <c r="AD124" i="1" s="1"/>
  <c r="AC123" i="1"/>
  <c r="AD123" i="1" s="1"/>
  <c r="AC122" i="1"/>
  <c r="AD122" i="1" s="1"/>
  <c r="AC121" i="1"/>
  <c r="AD121" i="1" s="1"/>
  <c r="AC120" i="1"/>
  <c r="AD120" i="1" s="1"/>
  <c r="AC119" i="1"/>
  <c r="AD119" i="1" s="1"/>
  <c r="AC118" i="1"/>
  <c r="AD118" i="1" s="1"/>
  <c r="AC117" i="1"/>
  <c r="AD117" i="1" s="1"/>
  <c r="AC116" i="1"/>
  <c r="AD116" i="1" s="1"/>
  <c r="AC115" i="1"/>
  <c r="AD115" i="1" s="1"/>
  <c r="AC114" i="1"/>
  <c r="AD114" i="1" s="1"/>
  <c r="AC113" i="1"/>
  <c r="AD113" i="1" s="1"/>
  <c r="AC112" i="1"/>
  <c r="AD112" i="1" s="1"/>
  <c r="AC111" i="1"/>
  <c r="AD111" i="1" s="1"/>
  <c r="AC110" i="1"/>
  <c r="AD110" i="1" s="1"/>
  <c r="AC109" i="1"/>
  <c r="AD109" i="1" s="1"/>
  <c r="AC107" i="1"/>
  <c r="AD107" i="1" s="1"/>
  <c r="AC105" i="1"/>
  <c r="AD105" i="1" s="1"/>
  <c r="AC104" i="1"/>
  <c r="AD104" i="1" s="1"/>
  <c r="AC103" i="1"/>
  <c r="AD103" i="1" s="1"/>
  <c r="AC102" i="1"/>
  <c r="AD102" i="1" s="1"/>
  <c r="AC100" i="1"/>
  <c r="AD100" i="1" s="1"/>
  <c r="AC99" i="1"/>
  <c r="AD99" i="1" s="1"/>
  <c r="AC98" i="1"/>
  <c r="AD98" i="1" s="1"/>
  <c r="AC97" i="1"/>
  <c r="AD97" i="1" s="1"/>
  <c r="AC96" i="1"/>
  <c r="AD96" i="1" s="1"/>
  <c r="AC94" i="1"/>
  <c r="AD94" i="1" s="1"/>
  <c r="AC93" i="1"/>
  <c r="AD93" i="1" s="1"/>
  <c r="AC92" i="1"/>
  <c r="AD92" i="1" s="1"/>
  <c r="AC91" i="1"/>
  <c r="AD91" i="1" s="1"/>
  <c r="AC90" i="1"/>
  <c r="AD90" i="1" s="1"/>
  <c r="AC89" i="1"/>
  <c r="AD89" i="1" s="1"/>
  <c r="AC88" i="1"/>
  <c r="AD88" i="1" s="1"/>
  <c r="AC87" i="1"/>
  <c r="AD87" i="1" s="1"/>
  <c r="AC86" i="1"/>
  <c r="AD86" i="1" s="1"/>
  <c r="AC85" i="1"/>
  <c r="AD85" i="1" s="1"/>
  <c r="AC84" i="1"/>
  <c r="AD84" i="1" s="1"/>
  <c r="AC83" i="1"/>
  <c r="AD83" i="1" s="1"/>
  <c r="AC82" i="1"/>
  <c r="AD82" i="1" s="1"/>
  <c r="AC81" i="1"/>
  <c r="AD81" i="1" s="1"/>
  <c r="AC80" i="1"/>
  <c r="AD80" i="1" s="1"/>
  <c r="AC79" i="1"/>
  <c r="AD79" i="1" s="1"/>
  <c r="AC78" i="1"/>
  <c r="AD78" i="1" s="1"/>
  <c r="AC77" i="1"/>
  <c r="AD77" i="1" s="1"/>
  <c r="AC76" i="1"/>
  <c r="AD76" i="1" s="1"/>
  <c r="AC75" i="1"/>
  <c r="AD75" i="1" s="1"/>
  <c r="AC74" i="1"/>
  <c r="AD74" i="1" s="1"/>
  <c r="AC49" i="1"/>
  <c r="AD49" i="1" s="1"/>
  <c r="AC48" i="1"/>
  <c r="AD48" i="1" s="1"/>
  <c r="AC47" i="1"/>
  <c r="AD47" i="1" s="1"/>
  <c r="AC46" i="1"/>
  <c r="AD46" i="1" s="1"/>
  <c r="AC28" i="1"/>
  <c r="AD28" i="1" s="1"/>
  <c r="AC27" i="1"/>
  <c r="AD27" i="1" s="1"/>
  <c r="AC26" i="1"/>
  <c r="AD26" i="1" s="1"/>
  <c r="AC25" i="1"/>
  <c r="AD25" i="1" s="1"/>
  <c r="AC24" i="1"/>
  <c r="AD24" i="1" s="1"/>
  <c r="AC23" i="1"/>
  <c r="AD23" i="1" s="1"/>
  <c r="AC22" i="1"/>
  <c r="AD22" i="1" s="1"/>
  <c r="AC21" i="1"/>
  <c r="AD21" i="1" s="1"/>
  <c r="AC20" i="1"/>
  <c r="AD20" i="1" s="1"/>
  <c r="AC19" i="1"/>
  <c r="AD19" i="1" s="1"/>
  <c r="AC18" i="1"/>
  <c r="AD18" i="1" s="1"/>
  <c r="AC17" i="1"/>
  <c r="AD17" i="1" s="1"/>
  <c r="AC16" i="1"/>
  <c r="AD16" i="1" s="1"/>
  <c r="AC13" i="1"/>
  <c r="AD13" i="1" s="1"/>
  <c r="AC12" i="1"/>
  <c r="AD12" i="1" s="1"/>
  <c r="AC11" i="1"/>
  <c r="AD11" i="1" s="1"/>
  <c r="AC10" i="1"/>
  <c r="AD10" i="1" s="1"/>
  <c r="AC9" i="1"/>
  <c r="AD9" i="1" s="1"/>
  <c r="AC8" i="1"/>
  <c r="AD8" i="1" s="1"/>
  <c r="AC7" i="1"/>
  <c r="AD7" i="1" s="1"/>
  <c r="AC6" i="1"/>
  <c r="AD6" i="1" s="1"/>
  <c r="AC5" i="1"/>
  <c r="AD5" i="1" s="1"/>
  <c r="Z377" i="1"/>
  <c r="AA377" i="1" s="1"/>
  <c r="Z367" i="1"/>
  <c r="AA367" i="1" s="1"/>
  <c r="Z365" i="1"/>
  <c r="AA365" i="1" s="1"/>
  <c r="Z364" i="1"/>
  <c r="AA364" i="1" s="1"/>
  <c r="Z363" i="1"/>
  <c r="AA363" i="1" s="1"/>
  <c r="Z362" i="1"/>
  <c r="AA362" i="1" s="1"/>
  <c r="Z361" i="1"/>
  <c r="AA361" i="1" s="1"/>
  <c r="Z360" i="1"/>
  <c r="AA360" i="1" s="1"/>
  <c r="Z359" i="1"/>
  <c r="AA359" i="1" s="1"/>
  <c r="Z358" i="1"/>
  <c r="AA358" i="1" s="1"/>
  <c r="Z357" i="1"/>
  <c r="AA357" i="1" s="1"/>
  <c r="Z356" i="1"/>
  <c r="AA356" i="1" s="1"/>
  <c r="Z355" i="1"/>
  <c r="AA355" i="1" s="1"/>
  <c r="Z353" i="1"/>
  <c r="AA353" i="1" s="1"/>
  <c r="Z352" i="1"/>
  <c r="AA352" i="1" s="1"/>
  <c r="Z351" i="1"/>
  <c r="AA351" i="1" s="1"/>
  <c r="Z350" i="1"/>
  <c r="AA350" i="1" s="1"/>
  <c r="Z348" i="1"/>
  <c r="AA348" i="1" s="1"/>
  <c r="Z347" i="1"/>
  <c r="AA347" i="1" s="1"/>
  <c r="Z346" i="1"/>
  <c r="AA346" i="1" s="1"/>
  <c r="Z345" i="1"/>
  <c r="AA345" i="1" s="1"/>
  <c r="Z344" i="1"/>
  <c r="AA344" i="1" s="1"/>
  <c r="Z343" i="1"/>
  <c r="AA343" i="1" s="1"/>
  <c r="Z342" i="1"/>
  <c r="AA342" i="1" s="1"/>
  <c r="Z341" i="1"/>
  <c r="AA341" i="1" s="1"/>
  <c r="Z332" i="1"/>
  <c r="AA332" i="1" s="1"/>
  <c r="Z331" i="1"/>
  <c r="AA331" i="1" s="1"/>
  <c r="Z330" i="1"/>
  <c r="AA330" i="1" s="1"/>
  <c r="Z329" i="1"/>
  <c r="AA329" i="1" s="1"/>
  <c r="Z327" i="1"/>
  <c r="AA327" i="1" s="1"/>
  <c r="Z325" i="1"/>
  <c r="AA325" i="1" s="1"/>
  <c r="Z317" i="1"/>
  <c r="AA317" i="1" s="1"/>
  <c r="Z316" i="1"/>
  <c r="AA316" i="1" s="1"/>
  <c r="Z315" i="1"/>
  <c r="AA315" i="1" s="1"/>
  <c r="Z314" i="1"/>
  <c r="AA314" i="1" s="1"/>
  <c r="Z313" i="1"/>
  <c r="AA313" i="1" s="1"/>
  <c r="Z309" i="1"/>
  <c r="AA309" i="1" s="1"/>
  <c r="Z308" i="1"/>
  <c r="AA308" i="1" s="1"/>
  <c r="Z305" i="1"/>
  <c r="AA305" i="1" s="1"/>
  <c r="Z304" i="1"/>
  <c r="AA304" i="1" s="1"/>
  <c r="Z303" i="1"/>
  <c r="AA303" i="1" s="1"/>
  <c r="Z302" i="1"/>
  <c r="AA302" i="1" s="1"/>
  <c r="Z297" i="1"/>
  <c r="AA297" i="1" s="1"/>
  <c r="Z296" i="1"/>
  <c r="AA296" i="1" s="1"/>
  <c r="Z295" i="1"/>
  <c r="AA295" i="1" s="1"/>
  <c r="Z294" i="1"/>
  <c r="AA294" i="1" s="1"/>
  <c r="Z293" i="1"/>
  <c r="AA293" i="1" s="1"/>
  <c r="Z292" i="1"/>
  <c r="AA292" i="1" s="1"/>
  <c r="Z291" i="1"/>
  <c r="AA291" i="1" s="1"/>
  <c r="Z290" i="1"/>
  <c r="AA290" i="1" s="1"/>
  <c r="Z289" i="1"/>
  <c r="AA289" i="1" s="1"/>
  <c r="Z287" i="1"/>
  <c r="AA287" i="1" s="1"/>
  <c r="Z285" i="1"/>
  <c r="AA285" i="1" s="1"/>
  <c r="Z284" i="1"/>
  <c r="AA284" i="1" s="1"/>
  <c r="Z283" i="1"/>
  <c r="AA283" i="1" s="1"/>
  <c r="Z279" i="1"/>
  <c r="AA279" i="1" s="1"/>
  <c r="Z278" i="1"/>
  <c r="AA278" i="1" s="1"/>
  <c r="Z277" i="1"/>
  <c r="AA277" i="1" s="1"/>
  <c r="Z276" i="1"/>
  <c r="AA276" i="1" s="1"/>
  <c r="Z270" i="1"/>
  <c r="AA270" i="1" s="1"/>
  <c r="Z269" i="1"/>
  <c r="AA269" i="1" s="1"/>
  <c r="Z268" i="1"/>
  <c r="AA268" i="1" s="1"/>
  <c r="Z266" i="1"/>
  <c r="AA266" i="1" s="1"/>
  <c r="Z262" i="1"/>
  <c r="AA262" i="1" s="1"/>
  <c r="Z260" i="1"/>
  <c r="AA260" i="1" s="1"/>
  <c r="Z259" i="1"/>
  <c r="AA259" i="1" s="1"/>
  <c r="Z258" i="1"/>
  <c r="AA258" i="1" s="1"/>
  <c r="Z257" i="1"/>
  <c r="AA257" i="1" s="1"/>
  <c r="Z256" i="1"/>
  <c r="AA256" i="1" s="1"/>
  <c r="Z255" i="1"/>
  <c r="AA255" i="1" s="1"/>
  <c r="Z254" i="1"/>
  <c r="AA254" i="1" s="1"/>
  <c r="Z253" i="1"/>
  <c r="AA253" i="1" s="1"/>
  <c r="Z252" i="1"/>
  <c r="AA252" i="1" s="1"/>
  <c r="Z251" i="1"/>
  <c r="AA251" i="1" s="1"/>
  <c r="Z250" i="1"/>
  <c r="AA250" i="1" s="1"/>
  <c r="Z249" i="1"/>
  <c r="AA249" i="1" s="1"/>
  <c r="Z248" i="1"/>
  <c r="AA248" i="1" s="1"/>
  <c r="Z247" i="1"/>
  <c r="AA247" i="1" s="1"/>
  <c r="Z246" i="1"/>
  <c r="AA246" i="1" s="1"/>
  <c r="Z245" i="1"/>
  <c r="AA245" i="1" s="1"/>
  <c r="Z243" i="1"/>
  <c r="AA243" i="1" s="1"/>
  <c r="Z242" i="1"/>
  <c r="AA242" i="1" s="1"/>
  <c r="Z241" i="1"/>
  <c r="AA241" i="1" s="1"/>
  <c r="Z240" i="1"/>
  <c r="AA240" i="1" s="1"/>
  <c r="Z238" i="1"/>
  <c r="AA238" i="1" s="1"/>
  <c r="Z236" i="1"/>
  <c r="AA236" i="1" s="1"/>
  <c r="Z235" i="1"/>
  <c r="AA235" i="1" s="1"/>
  <c r="Z233" i="1"/>
  <c r="AA233" i="1" s="1"/>
  <c r="Z232" i="1"/>
  <c r="AA232" i="1" s="1"/>
  <c r="Z227" i="1"/>
  <c r="AA227" i="1" s="1"/>
  <c r="Z226" i="1"/>
  <c r="AA226" i="1" s="1"/>
  <c r="Z225" i="1"/>
  <c r="AA225" i="1" s="1"/>
  <c r="Z224" i="1"/>
  <c r="AA224" i="1" s="1"/>
  <c r="Z223" i="1"/>
  <c r="AA223" i="1" s="1"/>
  <c r="Z222" i="1"/>
  <c r="AA222" i="1" s="1"/>
  <c r="Z221" i="1"/>
  <c r="AA221" i="1" s="1"/>
  <c r="Z215" i="1"/>
  <c r="AA215" i="1" s="1"/>
  <c r="Z214" i="1"/>
  <c r="AA214" i="1" s="1"/>
  <c r="Z213" i="1"/>
  <c r="AA213" i="1" s="1"/>
  <c r="Z212" i="1"/>
  <c r="AA212" i="1" s="1"/>
  <c r="Z211" i="1"/>
  <c r="AA211" i="1" s="1"/>
  <c r="Z210" i="1"/>
  <c r="AA210" i="1" s="1"/>
  <c r="Z209" i="1"/>
  <c r="AA209" i="1" s="1"/>
  <c r="Z208" i="1"/>
  <c r="AA208" i="1" s="1"/>
  <c r="Z207" i="1"/>
  <c r="AA207" i="1" s="1"/>
  <c r="Z206" i="1"/>
  <c r="AA206" i="1" s="1"/>
  <c r="Z205" i="1"/>
  <c r="AA205" i="1" s="1"/>
  <c r="Z195" i="1"/>
  <c r="AA195" i="1" s="1"/>
  <c r="Z194" i="1"/>
  <c r="AA194" i="1" s="1"/>
  <c r="Z193" i="1"/>
  <c r="AA193" i="1" s="1"/>
  <c r="Z186" i="1"/>
  <c r="AA186" i="1" s="1"/>
  <c r="Z185" i="1"/>
  <c r="AA185" i="1" s="1"/>
  <c r="Z184" i="1"/>
  <c r="AA184" i="1" s="1"/>
  <c r="Z183" i="1"/>
  <c r="AA183" i="1" s="1"/>
  <c r="Z182" i="1"/>
  <c r="AA182" i="1" s="1"/>
  <c r="Z181" i="1"/>
  <c r="AA181" i="1" s="1"/>
  <c r="Z180" i="1"/>
  <c r="AA180" i="1" s="1"/>
  <c r="Z179" i="1"/>
  <c r="AA179" i="1" s="1"/>
  <c r="Z178" i="1"/>
  <c r="AA178" i="1" s="1"/>
  <c r="Z177" i="1"/>
  <c r="AA177" i="1" s="1"/>
  <c r="Z176" i="1"/>
  <c r="AA176" i="1" s="1"/>
  <c r="Z171" i="1"/>
  <c r="AA171" i="1" s="1"/>
  <c r="Z167" i="1"/>
  <c r="AA167" i="1" s="1"/>
  <c r="Z166" i="1"/>
  <c r="AA166" i="1" s="1"/>
  <c r="Z165" i="1"/>
  <c r="AA165" i="1" s="1"/>
  <c r="Z164" i="1"/>
  <c r="AA164" i="1" s="1"/>
  <c r="Z163" i="1"/>
  <c r="AA163" i="1" s="1"/>
  <c r="Z162" i="1"/>
  <c r="AA162" i="1" s="1"/>
  <c r="Z161" i="1"/>
  <c r="AA161" i="1" s="1"/>
  <c r="Z157" i="1"/>
  <c r="AA157" i="1" s="1"/>
  <c r="Z155" i="1"/>
  <c r="AA155" i="1" s="1"/>
  <c r="Z154" i="1"/>
  <c r="AA154" i="1" s="1"/>
  <c r="Z153" i="1"/>
  <c r="AA153" i="1" s="1"/>
  <c r="Z152" i="1"/>
  <c r="AA152" i="1" s="1"/>
  <c r="Z151" i="1"/>
  <c r="AA151" i="1" s="1"/>
  <c r="Z150" i="1"/>
  <c r="AA150" i="1" s="1"/>
  <c r="Z149" i="1"/>
  <c r="AA149" i="1" s="1"/>
  <c r="Z148" i="1"/>
  <c r="AA148" i="1" s="1"/>
  <c r="Z147" i="1"/>
  <c r="AA147" i="1" s="1"/>
  <c r="Z143" i="1"/>
  <c r="AA143" i="1" s="1"/>
  <c r="Z142" i="1"/>
  <c r="AA142" i="1" s="1"/>
  <c r="Z141" i="1"/>
  <c r="AA141" i="1" s="1"/>
  <c r="Z140" i="1"/>
  <c r="AA140" i="1" s="1"/>
  <c r="Z138" i="1"/>
  <c r="AA138" i="1" s="1"/>
  <c r="Z136" i="1"/>
  <c r="AA136" i="1" s="1"/>
  <c r="Z135" i="1"/>
  <c r="AA135" i="1" s="1"/>
  <c r="Z134" i="1"/>
  <c r="AA134" i="1" s="1"/>
  <c r="Z133" i="1"/>
  <c r="AA133" i="1" s="1"/>
  <c r="Z132" i="1"/>
  <c r="AA132" i="1" s="1"/>
  <c r="Z131" i="1"/>
  <c r="AA131" i="1" s="1"/>
  <c r="Z130" i="1"/>
  <c r="AA130" i="1" s="1"/>
  <c r="Z129" i="1"/>
  <c r="AA129" i="1" s="1"/>
  <c r="Z127" i="1"/>
  <c r="AA127" i="1" s="1"/>
  <c r="Z126" i="1"/>
  <c r="AA126" i="1" s="1"/>
  <c r="Z125" i="1"/>
  <c r="AA125" i="1" s="1"/>
  <c r="Z124" i="1"/>
  <c r="AA124" i="1" s="1"/>
  <c r="Z123" i="1"/>
  <c r="AA123" i="1" s="1"/>
  <c r="Z122" i="1"/>
  <c r="AA122" i="1" s="1"/>
  <c r="Z121" i="1"/>
  <c r="AA121" i="1" s="1"/>
  <c r="Z120" i="1"/>
  <c r="AA120" i="1" s="1"/>
  <c r="Z119" i="1"/>
  <c r="AA119" i="1" s="1"/>
  <c r="Z118" i="1"/>
  <c r="AA118" i="1" s="1"/>
  <c r="Z117" i="1"/>
  <c r="AA117" i="1" s="1"/>
  <c r="Z116" i="1"/>
  <c r="AA116" i="1" s="1"/>
  <c r="Z115" i="1"/>
  <c r="AA115" i="1" s="1"/>
  <c r="Z114" i="1"/>
  <c r="AA114" i="1" s="1"/>
  <c r="Z113" i="1"/>
  <c r="AA113" i="1" s="1"/>
  <c r="Z112" i="1"/>
  <c r="AA112" i="1" s="1"/>
  <c r="Z111" i="1"/>
  <c r="AA111" i="1" s="1"/>
  <c r="Z110" i="1"/>
  <c r="AA110" i="1" s="1"/>
  <c r="Z109" i="1"/>
  <c r="AA109" i="1" s="1"/>
  <c r="Z107" i="1"/>
  <c r="AA107" i="1" s="1"/>
  <c r="Z105" i="1"/>
  <c r="AA105" i="1" s="1"/>
  <c r="Z104" i="1"/>
  <c r="AA104" i="1" s="1"/>
  <c r="Z103" i="1"/>
  <c r="AA103" i="1" s="1"/>
  <c r="Z102" i="1"/>
  <c r="AA102" i="1" s="1"/>
  <c r="Z100" i="1"/>
  <c r="AA100" i="1" s="1"/>
  <c r="Z99" i="1"/>
  <c r="AA99" i="1" s="1"/>
  <c r="Z98" i="1"/>
  <c r="AA98" i="1" s="1"/>
  <c r="Z97" i="1"/>
  <c r="AA97" i="1" s="1"/>
  <c r="Z96" i="1"/>
  <c r="AA96" i="1" s="1"/>
  <c r="Z94" i="1"/>
  <c r="AA94" i="1" s="1"/>
  <c r="Z93" i="1"/>
  <c r="AA93" i="1" s="1"/>
  <c r="Z92" i="1"/>
  <c r="AA92" i="1" s="1"/>
  <c r="Z91" i="1"/>
  <c r="AA91" i="1" s="1"/>
  <c r="Z90" i="1"/>
  <c r="AA90" i="1" s="1"/>
  <c r="Z89" i="1"/>
  <c r="AA89" i="1" s="1"/>
  <c r="Z88" i="1"/>
  <c r="AA88" i="1" s="1"/>
  <c r="Z87" i="1"/>
  <c r="AA87" i="1" s="1"/>
  <c r="Z86" i="1"/>
  <c r="AA86" i="1" s="1"/>
  <c r="Z85" i="1"/>
  <c r="AA85" i="1" s="1"/>
  <c r="Z84" i="1"/>
  <c r="AA84" i="1" s="1"/>
  <c r="Z83" i="1"/>
  <c r="AA83" i="1" s="1"/>
  <c r="Z82" i="1"/>
  <c r="AA82" i="1" s="1"/>
  <c r="Z81" i="1"/>
  <c r="AA81" i="1" s="1"/>
  <c r="Z80" i="1"/>
  <c r="AA80" i="1" s="1"/>
  <c r="Z79" i="1"/>
  <c r="AA79" i="1" s="1"/>
  <c r="Z78" i="1"/>
  <c r="AA78" i="1" s="1"/>
  <c r="Z77" i="1"/>
  <c r="AA77" i="1" s="1"/>
  <c r="Z76" i="1"/>
  <c r="AA76" i="1" s="1"/>
  <c r="Z75" i="1"/>
  <c r="AA75" i="1" s="1"/>
  <c r="Z74" i="1"/>
  <c r="AA74" i="1" s="1"/>
  <c r="Z49" i="1"/>
  <c r="AA49" i="1" s="1"/>
  <c r="Z48" i="1"/>
  <c r="AA48" i="1" s="1"/>
  <c r="Z47" i="1"/>
  <c r="AA47" i="1" s="1"/>
  <c r="Z46" i="1"/>
  <c r="AA46" i="1" s="1"/>
  <c r="Z28" i="1"/>
  <c r="AA28" i="1" s="1"/>
  <c r="Z27" i="1"/>
  <c r="AA27" i="1" s="1"/>
  <c r="Z26" i="1"/>
  <c r="AA26" i="1" s="1"/>
  <c r="Z25" i="1"/>
  <c r="AA25" i="1" s="1"/>
  <c r="Z24" i="1"/>
  <c r="AA24" i="1" s="1"/>
  <c r="Z23" i="1"/>
  <c r="AA23" i="1" s="1"/>
  <c r="Z22" i="1"/>
  <c r="AA22" i="1" s="1"/>
  <c r="Z21" i="1"/>
  <c r="AA21" i="1" s="1"/>
  <c r="Z20" i="1"/>
  <c r="AA20" i="1" s="1"/>
  <c r="Z19" i="1"/>
  <c r="AA19" i="1" s="1"/>
  <c r="Z18" i="1"/>
  <c r="AA18" i="1" s="1"/>
  <c r="Z17" i="1"/>
  <c r="AA17" i="1" s="1"/>
  <c r="Z16" i="1"/>
  <c r="AA16" i="1" s="1"/>
  <c r="Z13" i="1"/>
  <c r="AA13" i="1" s="1"/>
  <c r="Z12" i="1"/>
  <c r="AA12" i="1" s="1"/>
  <c r="Z11" i="1"/>
  <c r="AA11" i="1" s="1"/>
  <c r="Z10" i="1"/>
  <c r="AA10" i="1" s="1"/>
  <c r="Z9" i="1"/>
  <c r="AA9" i="1" s="1"/>
  <c r="Z8" i="1"/>
  <c r="AA8" i="1" s="1"/>
  <c r="Z7" i="1"/>
  <c r="AA7" i="1" s="1"/>
  <c r="Z6" i="1"/>
  <c r="AA6" i="1" s="1"/>
  <c r="Z5" i="1"/>
  <c r="AA5" i="1" s="1"/>
  <c r="W377" i="1"/>
  <c r="X377" i="1" s="1"/>
  <c r="W367" i="1"/>
  <c r="X367" i="1" s="1"/>
  <c r="W365" i="1"/>
  <c r="X365" i="1" s="1"/>
  <c r="W364" i="1"/>
  <c r="X364" i="1" s="1"/>
  <c r="W363" i="1"/>
  <c r="X363" i="1" s="1"/>
  <c r="W362" i="1"/>
  <c r="X362" i="1" s="1"/>
  <c r="W361" i="1"/>
  <c r="X361" i="1" s="1"/>
  <c r="W360" i="1"/>
  <c r="X360" i="1" s="1"/>
  <c r="W359" i="1"/>
  <c r="X359" i="1" s="1"/>
  <c r="W358" i="1"/>
  <c r="X358" i="1" s="1"/>
  <c r="W357" i="1"/>
  <c r="X357" i="1" s="1"/>
  <c r="W356" i="1"/>
  <c r="X356" i="1" s="1"/>
  <c r="W355" i="1"/>
  <c r="X355" i="1" s="1"/>
  <c r="W353" i="1"/>
  <c r="X353" i="1" s="1"/>
  <c r="W352" i="1"/>
  <c r="X352" i="1" s="1"/>
  <c r="W351" i="1"/>
  <c r="X351" i="1" s="1"/>
  <c r="W350" i="1"/>
  <c r="X350" i="1" s="1"/>
  <c r="W348" i="1"/>
  <c r="X348" i="1" s="1"/>
  <c r="W347" i="1"/>
  <c r="X347" i="1" s="1"/>
  <c r="W346" i="1"/>
  <c r="X346" i="1" s="1"/>
  <c r="W345" i="1"/>
  <c r="X345" i="1" s="1"/>
  <c r="W344" i="1"/>
  <c r="X344" i="1" s="1"/>
  <c r="W343" i="1"/>
  <c r="X343" i="1" s="1"/>
  <c r="W342" i="1"/>
  <c r="X342" i="1" s="1"/>
  <c r="W341" i="1"/>
  <c r="X341" i="1" s="1"/>
  <c r="W332" i="1"/>
  <c r="X332" i="1" s="1"/>
  <c r="W331" i="1"/>
  <c r="X331" i="1" s="1"/>
  <c r="W330" i="1"/>
  <c r="X330" i="1" s="1"/>
  <c r="W329" i="1"/>
  <c r="X329" i="1" s="1"/>
  <c r="W327" i="1"/>
  <c r="X327" i="1" s="1"/>
  <c r="W325" i="1"/>
  <c r="X325" i="1" s="1"/>
  <c r="W317" i="1"/>
  <c r="X317" i="1" s="1"/>
  <c r="W316" i="1"/>
  <c r="X316" i="1" s="1"/>
  <c r="W315" i="1"/>
  <c r="X315" i="1" s="1"/>
  <c r="W314" i="1"/>
  <c r="X314" i="1" s="1"/>
  <c r="W313" i="1"/>
  <c r="X313" i="1" s="1"/>
  <c r="W309" i="1"/>
  <c r="X309" i="1" s="1"/>
  <c r="W308" i="1"/>
  <c r="X308" i="1" s="1"/>
  <c r="W305" i="1"/>
  <c r="X305" i="1" s="1"/>
  <c r="W304" i="1"/>
  <c r="X304" i="1" s="1"/>
  <c r="W303" i="1"/>
  <c r="X303" i="1" s="1"/>
  <c r="W302" i="1"/>
  <c r="X302" i="1" s="1"/>
  <c r="W297" i="1"/>
  <c r="X297" i="1" s="1"/>
  <c r="W296" i="1"/>
  <c r="X296" i="1" s="1"/>
  <c r="W295" i="1"/>
  <c r="X295" i="1" s="1"/>
  <c r="W294" i="1"/>
  <c r="X294" i="1" s="1"/>
  <c r="W293" i="1"/>
  <c r="X293" i="1" s="1"/>
  <c r="W292" i="1"/>
  <c r="X292" i="1" s="1"/>
  <c r="W291" i="1"/>
  <c r="X291" i="1" s="1"/>
  <c r="W290" i="1"/>
  <c r="X290" i="1" s="1"/>
  <c r="W289" i="1"/>
  <c r="X289" i="1" s="1"/>
  <c r="W287" i="1"/>
  <c r="X287" i="1" s="1"/>
  <c r="W285" i="1"/>
  <c r="X285" i="1" s="1"/>
  <c r="W284" i="1"/>
  <c r="X284" i="1" s="1"/>
  <c r="W283" i="1"/>
  <c r="X283" i="1" s="1"/>
  <c r="W279" i="1"/>
  <c r="X279" i="1" s="1"/>
  <c r="W278" i="1"/>
  <c r="X278" i="1" s="1"/>
  <c r="W277" i="1"/>
  <c r="X277" i="1" s="1"/>
  <c r="W276" i="1"/>
  <c r="X276" i="1" s="1"/>
  <c r="W270" i="1"/>
  <c r="X270" i="1" s="1"/>
  <c r="W269" i="1"/>
  <c r="X269" i="1" s="1"/>
  <c r="W268" i="1"/>
  <c r="X268" i="1" s="1"/>
  <c r="W266" i="1"/>
  <c r="X266" i="1" s="1"/>
  <c r="W262" i="1"/>
  <c r="X262" i="1" s="1"/>
  <c r="W260" i="1"/>
  <c r="X260" i="1" s="1"/>
  <c r="W259" i="1"/>
  <c r="X259" i="1" s="1"/>
  <c r="W258" i="1"/>
  <c r="X258" i="1" s="1"/>
  <c r="W257" i="1"/>
  <c r="X257" i="1" s="1"/>
  <c r="W256" i="1"/>
  <c r="X256" i="1" s="1"/>
  <c r="W255" i="1"/>
  <c r="X255" i="1" s="1"/>
  <c r="W254" i="1"/>
  <c r="X254" i="1" s="1"/>
  <c r="W253" i="1"/>
  <c r="X253" i="1" s="1"/>
  <c r="W252" i="1"/>
  <c r="X252" i="1" s="1"/>
  <c r="W251" i="1"/>
  <c r="X251" i="1" s="1"/>
  <c r="W250" i="1"/>
  <c r="X250" i="1" s="1"/>
  <c r="W249" i="1"/>
  <c r="X249" i="1" s="1"/>
  <c r="W248" i="1"/>
  <c r="X248" i="1" s="1"/>
  <c r="W247" i="1"/>
  <c r="X247" i="1" s="1"/>
  <c r="W246" i="1"/>
  <c r="X246" i="1" s="1"/>
  <c r="W245" i="1"/>
  <c r="X245" i="1" s="1"/>
  <c r="W243" i="1"/>
  <c r="X243" i="1" s="1"/>
  <c r="W242" i="1"/>
  <c r="X242" i="1" s="1"/>
  <c r="W241" i="1"/>
  <c r="X241" i="1" s="1"/>
  <c r="W240" i="1"/>
  <c r="X240" i="1" s="1"/>
  <c r="W238" i="1"/>
  <c r="X238" i="1" s="1"/>
  <c r="W236" i="1"/>
  <c r="X236" i="1" s="1"/>
  <c r="W235" i="1"/>
  <c r="X235" i="1" s="1"/>
  <c r="W233" i="1"/>
  <c r="X233" i="1" s="1"/>
  <c r="W232" i="1"/>
  <c r="X232" i="1" s="1"/>
  <c r="W227" i="1"/>
  <c r="X227" i="1" s="1"/>
  <c r="W226" i="1"/>
  <c r="X226" i="1" s="1"/>
  <c r="W225" i="1"/>
  <c r="X225" i="1" s="1"/>
  <c r="W224" i="1"/>
  <c r="X224" i="1" s="1"/>
  <c r="W223" i="1"/>
  <c r="X223" i="1" s="1"/>
  <c r="W222" i="1"/>
  <c r="X222" i="1" s="1"/>
  <c r="W221" i="1"/>
  <c r="X221" i="1" s="1"/>
  <c r="W215" i="1"/>
  <c r="X215" i="1" s="1"/>
  <c r="W214" i="1"/>
  <c r="X214" i="1" s="1"/>
  <c r="W213" i="1"/>
  <c r="X213" i="1" s="1"/>
  <c r="W212" i="1"/>
  <c r="X212" i="1" s="1"/>
  <c r="W211" i="1"/>
  <c r="X211" i="1" s="1"/>
  <c r="W210" i="1"/>
  <c r="X210" i="1" s="1"/>
  <c r="W209" i="1"/>
  <c r="X209" i="1" s="1"/>
  <c r="W208" i="1"/>
  <c r="X208" i="1" s="1"/>
  <c r="W207" i="1"/>
  <c r="X207" i="1" s="1"/>
  <c r="W206" i="1"/>
  <c r="X206" i="1" s="1"/>
  <c r="W205" i="1"/>
  <c r="X205" i="1" s="1"/>
  <c r="W195" i="1"/>
  <c r="X195" i="1" s="1"/>
  <c r="W194" i="1"/>
  <c r="X194" i="1" s="1"/>
  <c r="W193" i="1"/>
  <c r="X193" i="1" s="1"/>
  <c r="W186" i="1"/>
  <c r="X186" i="1" s="1"/>
  <c r="W185" i="1"/>
  <c r="X185" i="1" s="1"/>
  <c r="W184" i="1"/>
  <c r="X184" i="1" s="1"/>
  <c r="W183" i="1"/>
  <c r="X183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1" i="1"/>
  <c r="X171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57" i="1"/>
  <c r="X157" i="1" s="1"/>
  <c r="W155" i="1"/>
  <c r="X155" i="1" s="1"/>
  <c r="W154" i="1"/>
  <c r="X154" i="1" s="1"/>
  <c r="W153" i="1"/>
  <c r="X153" i="1" s="1"/>
  <c r="W152" i="1"/>
  <c r="X152" i="1" s="1"/>
  <c r="W151" i="1"/>
  <c r="X151" i="1" s="1"/>
  <c r="W150" i="1"/>
  <c r="X150" i="1" s="1"/>
  <c r="W149" i="1"/>
  <c r="X149" i="1" s="1"/>
  <c r="W148" i="1"/>
  <c r="X148" i="1" s="1"/>
  <c r="W147" i="1"/>
  <c r="X147" i="1" s="1"/>
  <c r="W143" i="1"/>
  <c r="X143" i="1" s="1"/>
  <c r="W142" i="1"/>
  <c r="X142" i="1" s="1"/>
  <c r="W141" i="1"/>
  <c r="X141" i="1" s="1"/>
  <c r="W140" i="1"/>
  <c r="X140" i="1" s="1"/>
  <c r="W138" i="1"/>
  <c r="X138" i="1" s="1"/>
  <c r="W136" i="1"/>
  <c r="X136" i="1" s="1"/>
  <c r="W135" i="1"/>
  <c r="X135" i="1" s="1"/>
  <c r="W134" i="1"/>
  <c r="X134" i="1" s="1"/>
  <c r="W133" i="1"/>
  <c r="X133" i="1" s="1"/>
  <c r="W132" i="1"/>
  <c r="X132" i="1" s="1"/>
  <c r="W131" i="1"/>
  <c r="X131" i="1" s="1"/>
  <c r="W130" i="1"/>
  <c r="X130" i="1" s="1"/>
  <c r="W129" i="1"/>
  <c r="X129" i="1" s="1"/>
  <c r="W127" i="1"/>
  <c r="X127" i="1" s="1"/>
  <c r="W126" i="1"/>
  <c r="X126" i="1" s="1"/>
  <c r="W125" i="1"/>
  <c r="X125" i="1" s="1"/>
  <c r="W124" i="1"/>
  <c r="X124" i="1" s="1"/>
  <c r="W123" i="1"/>
  <c r="X123" i="1" s="1"/>
  <c r="W122" i="1"/>
  <c r="X122" i="1" s="1"/>
  <c r="W121" i="1"/>
  <c r="X12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4" i="1"/>
  <c r="X114" i="1" s="1"/>
  <c r="W113" i="1"/>
  <c r="X113" i="1" s="1"/>
  <c r="W112" i="1"/>
  <c r="X112" i="1" s="1"/>
  <c r="W111" i="1"/>
  <c r="X111" i="1" s="1"/>
  <c r="W110" i="1"/>
  <c r="X110" i="1" s="1"/>
  <c r="W109" i="1"/>
  <c r="X109" i="1" s="1"/>
  <c r="W107" i="1"/>
  <c r="X107" i="1" s="1"/>
  <c r="W105" i="1"/>
  <c r="X105" i="1" s="1"/>
  <c r="W104" i="1"/>
  <c r="X104" i="1" s="1"/>
  <c r="W103" i="1"/>
  <c r="X103" i="1" s="1"/>
  <c r="W102" i="1"/>
  <c r="X102" i="1" s="1"/>
  <c r="W100" i="1"/>
  <c r="X100" i="1" s="1"/>
  <c r="W99" i="1"/>
  <c r="X99" i="1" s="1"/>
  <c r="W98" i="1"/>
  <c r="X98" i="1" s="1"/>
  <c r="W97" i="1"/>
  <c r="X97" i="1" s="1"/>
  <c r="W96" i="1"/>
  <c r="X96" i="1" s="1"/>
  <c r="W94" i="1"/>
  <c r="X94" i="1" s="1"/>
  <c r="W93" i="1"/>
  <c r="X93" i="1" s="1"/>
  <c r="W92" i="1"/>
  <c r="X92" i="1" s="1"/>
  <c r="W91" i="1"/>
  <c r="X91" i="1" s="1"/>
  <c r="W90" i="1"/>
  <c r="X90" i="1" s="1"/>
  <c r="W89" i="1"/>
  <c r="X89" i="1" s="1"/>
  <c r="W88" i="1"/>
  <c r="X88" i="1" s="1"/>
  <c r="W87" i="1"/>
  <c r="X87" i="1" s="1"/>
  <c r="W86" i="1"/>
  <c r="X86" i="1" s="1"/>
  <c r="W85" i="1"/>
  <c r="X85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8" i="1"/>
  <c r="X78" i="1" s="1"/>
  <c r="W77" i="1"/>
  <c r="X77" i="1" s="1"/>
  <c r="W76" i="1"/>
  <c r="X76" i="1" s="1"/>
  <c r="W75" i="1"/>
  <c r="X75" i="1" s="1"/>
  <c r="W74" i="1"/>
  <c r="X74" i="1" s="1"/>
  <c r="W49" i="1"/>
  <c r="X49" i="1" s="1"/>
  <c r="W48" i="1"/>
  <c r="X48" i="1" s="1"/>
  <c r="W47" i="1"/>
  <c r="X47" i="1" s="1"/>
  <c r="W46" i="1"/>
  <c r="X46" i="1" s="1"/>
  <c r="W28" i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W13" i="1"/>
  <c r="X13" i="1" s="1"/>
  <c r="W12" i="1"/>
  <c r="X12" i="1" s="1"/>
  <c r="W11" i="1"/>
  <c r="X11" i="1" s="1"/>
  <c r="W10" i="1"/>
  <c r="X10" i="1" s="1"/>
  <c r="W9" i="1"/>
  <c r="X9" i="1" s="1"/>
  <c r="W8" i="1"/>
  <c r="X8" i="1" s="1"/>
  <c r="W7" i="1"/>
  <c r="X7" i="1" s="1"/>
  <c r="W6" i="1"/>
  <c r="X6" i="1" s="1"/>
  <c r="W5" i="1"/>
  <c r="X5" i="1" s="1"/>
  <c r="T377" i="1"/>
  <c r="U377" i="1" s="1"/>
  <c r="T367" i="1"/>
  <c r="U367" i="1" s="1"/>
  <c r="T365" i="1"/>
  <c r="U365" i="1" s="1"/>
  <c r="T364" i="1"/>
  <c r="U364" i="1" s="1"/>
  <c r="T363" i="1"/>
  <c r="U363" i="1" s="1"/>
  <c r="T362" i="1"/>
  <c r="U362" i="1" s="1"/>
  <c r="T361" i="1"/>
  <c r="U361" i="1" s="1"/>
  <c r="T360" i="1"/>
  <c r="U360" i="1" s="1"/>
  <c r="T359" i="1"/>
  <c r="U359" i="1" s="1"/>
  <c r="T358" i="1"/>
  <c r="U358" i="1" s="1"/>
  <c r="T357" i="1"/>
  <c r="U357" i="1" s="1"/>
  <c r="T356" i="1"/>
  <c r="U356" i="1" s="1"/>
  <c r="T355" i="1"/>
  <c r="U355" i="1" s="1"/>
  <c r="T353" i="1"/>
  <c r="U353" i="1" s="1"/>
  <c r="T352" i="1"/>
  <c r="U352" i="1" s="1"/>
  <c r="T351" i="1"/>
  <c r="U351" i="1" s="1"/>
  <c r="T350" i="1"/>
  <c r="U350" i="1" s="1"/>
  <c r="T348" i="1"/>
  <c r="U348" i="1" s="1"/>
  <c r="T347" i="1"/>
  <c r="U347" i="1" s="1"/>
  <c r="T346" i="1"/>
  <c r="U346" i="1" s="1"/>
  <c r="T345" i="1"/>
  <c r="U345" i="1" s="1"/>
  <c r="T344" i="1"/>
  <c r="U344" i="1" s="1"/>
  <c r="T343" i="1"/>
  <c r="U343" i="1" s="1"/>
  <c r="T342" i="1"/>
  <c r="U342" i="1" s="1"/>
  <c r="T341" i="1"/>
  <c r="U341" i="1" s="1"/>
  <c r="T332" i="1"/>
  <c r="U332" i="1" s="1"/>
  <c r="T331" i="1"/>
  <c r="U331" i="1" s="1"/>
  <c r="T330" i="1"/>
  <c r="U330" i="1" s="1"/>
  <c r="T329" i="1"/>
  <c r="U329" i="1" s="1"/>
  <c r="T327" i="1"/>
  <c r="U327" i="1" s="1"/>
  <c r="T325" i="1"/>
  <c r="U325" i="1" s="1"/>
  <c r="T317" i="1"/>
  <c r="U317" i="1" s="1"/>
  <c r="T316" i="1"/>
  <c r="U316" i="1" s="1"/>
  <c r="T315" i="1"/>
  <c r="U315" i="1" s="1"/>
  <c r="T314" i="1"/>
  <c r="U314" i="1" s="1"/>
  <c r="T313" i="1"/>
  <c r="U313" i="1" s="1"/>
  <c r="T309" i="1"/>
  <c r="U309" i="1" s="1"/>
  <c r="T308" i="1"/>
  <c r="U308" i="1" s="1"/>
  <c r="T305" i="1"/>
  <c r="U305" i="1" s="1"/>
  <c r="T304" i="1"/>
  <c r="U304" i="1" s="1"/>
  <c r="T303" i="1"/>
  <c r="U303" i="1" s="1"/>
  <c r="T302" i="1"/>
  <c r="U302" i="1" s="1"/>
  <c r="T297" i="1"/>
  <c r="U297" i="1" s="1"/>
  <c r="T296" i="1"/>
  <c r="U296" i="1" s="1"/>
  <c r="T295" i="1"/>
  <c r="U295" i="1" s="1"/>
  <c r="T294" i="1"/>
  <c r="U294" i="1" s="1"/>
  <c r="T293" i="1"/>
  <c r="U293" i="1" s="1"/>
  <c r="T292" i="1"/>
  <c r="U292" i="1" s="1"/>
  <c r="T291" i="1"/>
  <c r="U291" i="1" s="1"/>
  <c r="T290" i="1"/>
  <c r="U290" i="1" s="1"/>
  <c r="T289" i="1"/>
  <c r="U289" i="1" s="1"/>
  <c r="T287" i="1"/>
  <c r="U287" i="1" s="1"/>
  <c r="T285" i="1"/>
  <c r="U285" i="1" s="1"/>
  <c r="T284" i="1"/>
  <c r="U284" i="1" s="1"/>
  <c r="T283" i="1"/>
  <c r="U283" i="1" s="1"/>
  <c r="T279" i="1"/>
  <c r="U279" i="1" s="1"/>
  <c r="T278" i="1"/>
  <c r="U278" i="1" s="1"/>
  <c r="T277" i="1"/>
  <c r="U277" i="1" s="1"/>
  <c r="T276" i="1"/>
  <c r="U276" i="1" s="1"/>
  <c r="T270" i="1"/>
  <c r="U270" i="1" s="1"/>
  <c r="T269" i="1"/>
  <c r="U269" i="1" s="1"/>
  <c r="T268" i="1"/>
  <c r="U268" i="1" s="1"/>
  <c r="T266" i="1"/>
  <c r="U266" i="1" s="1"/>
  <c r="T262" i="1"/>
  <c r="U262" i="1" s="1"/>
  <c r="T260" i="1"/>
  <c r="U260" i="1" s="1"/>
  <c r="T259" i="1"/>
  <c r="U259" i="1" s="1"/>
  <c r="T258" i="1"/>
  <c r="U258" i="1" s="1"/>
  <c r="T257" i="1"/>
  <c r="U257" i="1" s="1"/>
  <c r="T256" i="1"/>
  <c r="U256" i="1" s="1"/>
  <c r="T255" i="1"/>
  <c r="U255" i="1" s="1"/>
  <c r="T254" i="1"/>
  <c r="U254" i="1" s="1"/>
  <c r="T253" i="1"/>
  <c r="U253" i="1" s="1"/>
  <c r="T252" i="1"/>
  <c r="U252" i="1" s="1"/>
  <c r="T251" i="1"/>
  <c r="U251" i="1" s="1"/>
  <c r="T250" i="1"/>
  <c r="U250" i="1" s="1"/>
  <c r="T249" i="1"/>
  <c r="U249" i="1" s="1"/>
  <c r="T248" i="1"/>
  <c r="U248" i="1" s="1"/>
  <c r="T247" i="1"/>
  <c r="U247" i="1" s="1"/>
  <c r="T246" i="1"/>
  <c r="U246" i="1" s="1"/>
  <c r="T245" i="1"/>
  <c r="U245" i="1" s="1"/>
  <c r="T243" i="1"/>
  <c r="U243" i="1" s="1"/>
  <c r="T242" i="1"/>
  <c r="U242" i="1" s="1"/>
  <c r="T241" i="1"/>
  <c r="U241" i="1" s="1"/>
  <c r="T240" i="1"/>
  <c r="U240" i="1" s="1"/>
  <c r="T238" i="1"/>
  <c r="U238" i="1" s="1"/>
  <c r="T236" i="1"/>
  <c r="U236" i="1" s="1"/>
  <c r="T235" i="1"/>
  <c r="U235" i="1" s="1"/>
  <c r="T233" i="1"/>
  <c r="U233" i="1" s="1"/>
  <c r="T232" i="1"/>
  <c r="U232" i="1" s="1"/>
  <c r="T227" i="1"/>
  <c r="U227" i="1" s="1"/>
  <c r="T226" i="1"/>
  <c r="U226" i="1" s="1"/>
  <c r="T225" i="1"/>
  <c r="U225" i="1" s="1"/>
  <c r="T224" i="1"/>
  <c r="U224" i="1" s="1"/>
  <c r="T223" i="1"/>
  <c r="U223" i="1" s="1"/>
  <c r="T222" i="1"/>
  <c r="U222" i="1" s="1"/>
  <c r="T221" i="1"/>
  <c r="U221" i="1" s="1"/>
  <c r="T215" i="1"/>
  <c r="U215" i="1" s="1"/>
  <c r="T214" i="1"/>
  <c r="U214" i="1" s="1"/>
  <c r="T213" i="1"/>
  <c r="U213" i="1" s="1"/>
  <c r="T212" i="1"/>
  <c r="U212" i="1" s="1"/>
  <c r="T211" i="1"/>
  <c r="U211" i="1" s="1"/>
  <c r="T210" i="1"/>
  <c r="U210" i="1" s="1"/>
  <c r="T209" i="1"/>
  <c r="U209" i="1" s="1"/>
  <c r="T208" i="1"/>
  <c r="U208" i="1" s="1"/>
  <c r="T207" i="1"/>
  <c r="U207" i="1" s="1"/>
  <c r="T206" i="1"/>
  <c r="U206" i="1" s="1"/>
  <c r="T205" i="1"/>
  <c r="U205" i="1" s="1"/>
  <c r="T195" i="1"/>
  <c r="U195" i="1" s="1"/>
  <c r="T194" i="1"/>
  <c r="U194" i="1" s="1"/>
  <c r="T193" i="1"/>
  <c r="U193" i="1" s="1"/>
  <c r="T186" i="1"/>
  <c r="U186" i="1" s="1"/>
  <c r="T185" i="1"/>
  <c r="U185" i="1" s="1"/>
  <c r="T184" i="1"/>
  <c r="U184" i="1" s="1"/>
  <c r="T183" i="1"/>
  <c r="U183" i="1" s="1"/>
  <c r="T182" i="1"/>
  <c r="U182" i="1" s="1"/>
  <c r="T181" i="1"/>
  <c r="U181" i="1" s="1"/>
  <c r="T180" i="1"/>
  <c r="U180" i="1" s="1"/>
  <c r="T179" i="1"/>
  <c r="U179" i="1" s="1"/>
  <c r="T178" i="1"/>
  <c r="U178" i="1" s="1"/>
  <c r="T177" i="1"/>
  <c r="U177" i="1" s="1"/>
  <c r="T176" i="1"/>
  <c r="U176" i="1" s="1"/>
  <c r="T171" i="1"/>
  <c r="U171" i="1" s="1"/>
  <c r="T167" i="1"/>
  <c r="U167" i="1" s="1"/>
  <c r="T166" i="1"/>
  <c r="U166" i="1" s="1"/>
  <c r="T165" i="1"/>
  <c r="U165" i="1" s="1"/>
  <c r="T164" i="1"/>
  <c r="U164" i="1" s="1"/>
  <c r="T163" i="1"/>
  <c r="U163" i="1" s="1"/>
  <c r="T162" i="1"/>
  <c r="U162" i="1" s="1"/>
  <c r="T161" i="1"/>
  <c r="U161" i="1" s="1"/>
  <c r="T157" i="1"/>
  <c r="U157" i="1" s="1"/>
  <c r="T155" i="1"/>
  <c r="U155" i="1" s="1"/>
  <c r="T154" i="1"/>
  <c r="U154" i="1" s="1"/>
  <c r="T153" i="1"/>
  <c r="U153" i="1" s="1"/>
  <c r="T152" i="1"/>
  <c r="U152" i="1" s="1"/>
  <c r="T151" i="1"/>
  <c r="U151" i="1" s="1"/>
  <c r="T150" i="1"/>
  <c r="U150" i="1" s="1"/>
  <c r="T149" i="1"/>
  <c r="U149" i="1" s="1"/>
  <c r="T148" i="1"/>
  <c r="U148" i="1" s="1"/>
  <c r="T147" i="1"/>
  <c r="U147" i="1" s="1"/>
  <c r="T143" i="1"/>
  <c r="U143" i="1" s="1"/>
  <c r="T142" i="1"/>
  <c r="U142" i="1" s="1"/>
  <c r="T141" i="1"/>
  <c r="U141" i="1" s="1"/>
  <c r="T140" i="1"/>
  <c r="U140" i="1" s="1"/>
  <c r="T138" i="1"/>
  <c r="U138" i="1" s="1"/>
  <c r="T136" i="1"/>
  <c r="U136" i="1" s="1"/>
  <c r="T135" i="1"/>
  <c r="U135" i="1" s="1"/>
  <c r="T134" i="1"/>
  <c r="U134" i="1" s="1"/>
  <c r="T133" i="1"/>
  <c r="U133" i="1" s="1"/>
  <c r="T132" i="1"/>
  <c r="U132" i="1" s="1"/>
  <c r="T131" i="1"/>
  <c r="U131" i="1" s="1"/>
  <c r="T130" i="1"/>
  <c r="U130" i="1" s="1"/>
  <c r="T129" i="1"/>
  <c r="U129" i="1" s="1"/>
  <c r="T127" i="1"/>
  <c r="U127" i="1" s="1"/>
  <c r="T126" i="1"/>
  <c r="U126" i="1" s="1"/>
  <c r="T125" i="1"/>
  <c r="U125" i="1" s="1"/>
  <c r="T124" i="1"/>
  <c r="U124" i="1" s="1"/>
  <c r="T123" i="1"/>
  <c r="U123" i="1" s="1"/>
  <c r="T122" i="1"/>
  <c r="U122" i="1" s="1"/>
  <c r="T121" i="1"/>
  <c r="U121" i="1" s="1"/>
  <c r="T120" i="1"/>
  <c r="U120" i="1" s="1"/>
  <c r="T119" i="1"/>
  <c r="U119" i="1" s="1"/>
  <c r="T118" i="1"/>
  <c r="U118" i="1" s="1"/>
  <c r="T117" i="1"/>
  <c r="U117" i="1" s="1"/>
  <c r="T116" i="1"/>
  <c r="U116" i="1" s="1"/>
  <c r="T115" i="1"/>
  <c r="U115" i="1" s="1"/>
  <c r="T114" i="1"/>
  <c r="U114" i="1" s="1"/>
  <c r="T113" i="1"/>
  <c r="U113" i="1" s="1"/>
  <c r="T112" i="1"/>
  <c r="U112" i="1" s="1"/>
  <c r="T111" i="1"/>
  <c r="U111" i="1" s="1"/>
  <c r="T110" i="1"/>
  <c r="U110" i="1" s="1"/>
  <c r="T109" i="1"/>
  <c r="U109" i="1" s="1"/>
  <c r="T107" i="1"/>
  <c r="U107" i="1" s="1"/>
  <c r="T105" i="1"/>
  <c r="U105" i="1" s="1"/>
  <c r="T104" i="1"/>
  <c r="U104" i="1" s="1"/>
  <c r="T103" i="1"/>
  <c r="U103" i="1" s="1"/>
  <c r="T102" i="1"/>
  <c r="U102" i="1" s="1"/>
  <c r="T100" i="1"/>
  <c r="U100" i="1" s="1"/>
  <c r="T99" i="1"/>
  <c r="U99" i="1" s="1"/>
  <c r="T98" i="1"/>
  <c r="U98" i="1" s="1"/>
  <c r="T97" i="1"/>
  <c r="U97" i="1" s="1"/>
  <c r="T96" i="1"/>
  <c r="U96" i="1" s="1"/>
  <c r="T94" i="1"/>
  <c r="U94" i="1" s="1"/>
  <c r="T93" i="1"/>
  <c r="U93" i="1" s="1"/>
  <c r="T92" i="1"/>
  <c r="U92" i="1" s="1"/>
  <c r="T91" i="1"/>
  <c r="U91" i="1" s="1"/>
  <c r="T90" i="1"/>
  <c r="U90" i="1" s="1"/>
  <c r="T89" i="1"/>
  <c r="U89" i="1" s="1"/>
  <c r="T88" i="1"/>
  <c r="U88" i="1" s="1"/>
  <c r="T87" i="1"/>
  <c r="U87" i="1" s="1"/>
  <c r="T86" i="1"/>
  <c r="U86" i="1" s="1"/>
  <c r="T85" i="1"/>
  <c r="U85" i="1" s="1"/>
  <c r="T84" i="1"/>
  <c r="U84" i="1" s="1"/>
  <c r="T83" i="1"/>
  <c r="U83" i="1" s="1"/>
  <c r="T82" i="1"/>
  <c r="U82" i="1" s="1"/>
  <c r="T81" i="1"/>
  <c r="U81" i="1" s="1"/>
  <c r="T80" i="1"/>
  <c r="U80" i="1" s="1"/>
  <c r="T79" i="1"/>
  <c r="U79" i="1" s="1"/>
  <c r="T78" i="1"/>
  <c r="U78" i="1" s="1"/>
  <c r="T77" i="1"/>
  <c r="U77" i="1" s="1"/>
  <c r="T76" i="1"/>
  <c r="U76" i="1" s="1"/>
  <c r="T75" i="1"/>
  <c r="U75" i="1" s="1"/>
  <c r="T74" i="1"/>
  <c r="U74" i="1" s="1"/>
  <c r="T49" i="1"/>
  <c r="U49" i="1" s="1"/>
  <c r="T48" i="1"/>
  <c r="U48" i="1" s="1"/>
  <c r="T47" i="1"/>
  <c r="U47" i="1" s="1"/>
  <c r="T46" i="1"/>
  <c r="U46" i="1" s="1"/>
  <c r="T28" i="1"/>
  <c r="U28" i="1" s="1"/>
  <c r="T27" i="1"/>
  <c r="U27" i="1" s="1"/>
  <c r="T26" i="1"/>
  <c r="U26" i="1" s="1"/>
  <c r="T25" i="1"/>
  <c r="U25" i="1" s="1"/>
  <c r="T24" i="1"/>
  <c r="U24" i="1" s="1"/>
  <c r="T23" i="1"/>
  <c r="U23" i="1" s="1"/>
  <c r="T22" i="1"/>
  <c r="U22" i="1" s="1"/>
  <c r="T21" i="1"/>
  <c r="U21" i="1" s="1"/>
  <c r="T20" i="1"/>
  <c r="U20" i="1" s="1"/>
  <c r="T19" i="1"/>
  <c r="U19" i="1" s="1"/>
  <c r="T18" i="1"/>
  <c r="U18" i="1" s="1"/>
  <c r="T17" i="1"/>
  <c r="U17" i="1" s="1"/>
  <c r="T16" i="1"/>
  <c r="U16" i="1" s="1"/>
  <c r="T13" i="1"/>
  <c r="U13" i="1" s="1"/>
  <c r="T12" i="1"/>
  <c r="U12" i="1" s="1"/>
  <c r="T11" i="1"/>
  <c r="U11" i="1" s="1"/>
  <c r="T10" i="1"/>
  <c r="U10" i="1" s="1"/>
  <c r="T9" i="1"/>
  <c r="U9" i="1" s="1"/>
  <c r="T8" i="1"/>
  <c r="U8" i="1" s="1"/>
  <c r="T7" i="1"/>
  <c r="U7" i="1" s="1"/>
  <c r="T6" i="1"/>
  <c r="U6" i="1" s="1"/>
  <c r="T5" i="1"/>
  <c r="U5" i="1" s="1"/>
  <c r="Q377" i="1"/>
  <c r="R377" i="1" s="1"/>
  <c r="Q367" i="1"/>
  <c r="R367" i="1" s="1"/>
  <c r="Q365" i="1"/>
  <c r="R365" i="1" s="1"/>
  <c r="Q364" i="1"/>
  <c r="R364" i="1" s="1"/>
  <c r="Q363" i="1"/>
  <c r="R363" i="1" s="1"/>
  <c r="Q362" i="1"/>
  <c r="R362" i="1" s="1"/>
  <c r="Q361" i="1"/>
  <c r="R361" i="1" s="1"/>
  <c r="Q360" i="1"/>
  <c r="R360" i="1" s="1"/>
  <c r="Q359" i="1"/>
  <c r="R359" i="1" s="1"/>
  <c r="Q358" i="1"/>
  <c r="R358" i="1" s="1"/>
  <c r="Q357" i="1"/>
  <c r="R357" i="1" s="1"/>
  <c r="Q356" i="1"/>
  <c r="R356" i="1" s="1"/>
  <c r="Q355" i="1"/>
  <c r="R355" i="1" s="1"/>
  <c r="Q353" i="1"/>
  <c r="R353" i="1" s="1"/>
  <c r="Q352" i="1"/>
  <c r="R352" i="1" s="1"/>
  <c r="Q351" i="1"/>
  <c r="R351" i="1" s="1"/>
  <c r="Q350" i="1"/>
  <c r="R350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42" i="1"/>
  <c r="R342" i="1" s="1"/>
  <c r="Q341" i="1"/>
  <c r="R341" i="1" s="1"/>
  <c r="Q332" i="1"/>
  <c r="R332" i="1" s="1"/>
  <c r="Q331" i="1"/>
  <c r="R331" i="1" s="1"/>
  <c r="Q330" i="1"/>
  <c r="R330" i="1" s="1"/>
  <c r="Q329" i="1"/>
  <c r="R329" i="1" s="1"/>
  <c r="Q327" i="1"/>
  <c r="R327" i="1" s="1"/>
  <c r="Q325" i="1"/>
  <c r="R325" i="1" s="1"/>
  <c r="Q317" i="1"/>
  <c r="R317" i="1" s="1"/>
  <c r="Q316" i="1"/>
  <c r="R316" i="1" s="1"/>
  <c r="Q315" i="1"/>
  <c r="R315" i="1" s="1"/>
  <c r="Q314" i="1"/>
  <c r="R314" i="1" s="1"/>
  <c r="Q313" i="1"/>
  <c r="R313" i="1" s="1"/>
  <c r="Q309" i="1"/>
  <c r="R309" i="1" s="1"/>
  <c r="Q308" i="1"/>
  <c r="R308" i="1" s="1"/>
  <c r="Q305" i="1"/>
  <c r="R305" i="1" s="1"/>
  <c r="Q304" i="1"/>
  <c r="R304" i="1" s="1"/>
  <c r="Q303" i="1"/>
  <c r="R303" i="1" s="1"/>
  <c r="Q302" i="1"/>
  <c r="R302" i="1" s="1"/>
  <c r="Q297" i="1"/>
  <c r="R297" i="1" s="1"/>
  <c r="Q296" i="1"/>
  <c r="R296" i="1" s="1"/>
  <c r="Q295" i="1"/>
  <c r="R295" i="1" s="1"/>
  <c r="Q294" i="1"/>
  <c r="R294" i="1" s="1"/>
  <c r="Q293" i="1"/>
  <c r="R293" i="1" s="1"/>
  <c r="Q292" i="1"/>
  <c r="R292" i="1" s="1"/>
  <c r="Q291" i="1"/>
  <c r="R291" i="1" s="1"/>
  <c r="Q290" i="1"/>
  <c r="R290" i="1" s="1"/>
  <c r="Q289" i="1"/>
  <c r="R289" i="1" s="1"/>
  <c r="Q287" i="1"/>
  <c r="R287" i="1" s="1"/>
  <c r="Q285" i="1"/>
  <c r="R285" i="1" s="1"/>
  <c r="Q284" i="1"/>
  <c r="R284" i="1" s="1"/>
  <c r="Q283" i="1"/>
  <c r="R283" i="1" s="1"/>
  <c r="Q279" i="1"/>
  <c r="R279" i="1" s="1"/>
  <c r="Q278" i="1"/>
  <c r="R278" i="1" s="1"/>
  <c r="Q277" i="1"/>
  <c r="R277" i="1" s="1"/>
  <c r="Q276" i="1"/>
  <c r="R276" i="1" s="1"/>
  <c r="Q270" i="1"/>
  <c r="R270" i="1" s="1"/>
  <c r="Q269" i="1"/>
  <c r="R269" i="1" s="1"/>
  <c r="Q268" i="1"/>
  <c r="R268" i="1" s="1"/>
  <c r="Q266" i="1"/>
  <c r="R266" i="1" s="1"/>
  <c r="Q262" i="1"/>
  <c r="R262" i="1" s="1"/>
  <c r="Q260" i="1"/>
  <c r="R260" i="1" s="1"/>
  <c r="Q259" i="1"/>
  <c r="R259" i="1" s="1"/>
  <c r="Q258" i="1"/>
  <c r="R258" i="1" s="1"/>
  <c r="Q257" i="1"/>
  <c r="R257" i="1" s="1"/>
  <c r="Q256" i="1"/>
  <c r="R256" i="1" s="1"/>
  <c r="Q255" i="1"/>
  <c r="R255" i="1" s="1"/>
  <c r="Q254" i="1"/>
  <c r="R254" i="1" s="1"/>
  <c r="Q253" i="1"/>
  <c r="R253" i="1" s="1"/>
  <c r="Q252" i="1"/>
  <c r="R252" i="1" s="1"/>
  <c r="Q251" i="1"/>
  <c r="R251" i="1" s="1"/>
  <c r="Q250" i="1"/>
  <c r="R250" i="1" s="1"/>
  <c r="Q249" i="1"/>
  <c r="R249" i="1" s="1"/>
  <c r="Q248" i="1"/>
  <c r="R248" i="1" s="1"/>
  <c r="Q247" i="1"/>
  <c r="R247" i="1" s="1"/>
  <c r="Q246" i="1"/>
  <c r="R246" i="1" s="1"/>
  <c r="Q245" i="1"/>
  <c r="R245" i="1" s="1"/>
  <c r="Q243" i="1"/>
  <c r="R243" i="1" s="1"/>
  <c r="Q242" i="1"/>
  <c r="R242" i="1" s="1"/>
  <c r="Q241" i="1"/>
  <c r="R241" i="1" s="1"/>
  <c r="Q240" i="1"/>
  <c r="R240" i="1" s="1"/>
  <c r="Q238" i="1"/>
  <c r="R238" i="1" s="1"/>
  <c r="Q236" i="1"/>
  <c r="R236" i="1" s="1"/>
  <c r="Q235" i="1"/>
  <c r="R235" i="1" s="1"/>
  <c r="Q233" i="1"/>
  <c r="R233" i="1" s="1"/>
  <c r="Q232" i="1"/>
  <c r="R232" i="1" s="1"/>
  <c r="Q227" i="1"/>
  <c r="R227" i="1" s="1"/>
  <c r="Q226" i="1"/>
  <c r="R226" i="1" s="1"/>
  <c r="Q225" i="1"/>
  <c r="R225" i="1" s="1"/>
  <c r="Q224" i="1"/>
  <c r="R224" i="1" s="1"/>
  <c r="Q223" i="1"/>
  <c r="R223" i="1" s="1"/>
  <c r="Q222" i="1"/>
  <c r="R222" i="1" s="1"/>
  <c r="Q221" i="1"/>
  <c r="R221" i="1" s="1"/>
  <c r="Q215" i="1"/>
  <c r="R215" i="1" s="1"/>
  <c r="Q214" i="1"/>
  <c r="R214" i="1" s="1"/>
  <c r="Q213" i="1"/>
  <c r="R213" i="1" s="1"/>
  <c r="Q212" i="1"/>
  <c r="R212" i="1" s="1"/>
  <c r="Q211" i="1"/>
  <c r="R211" i="1" s="1"/>
  <c r="Q210" i="1"/>
  <c r="R210" i="1" s="1"/>
  <c r="Q209" i="1"/>
  <c r="R209" i="1" s="1"/>
  <c r="Q208" i="1"/>
  <c r="R208" i="1" s="1"/>
  <c r="Q207" i="1"/>
  <c r="R207" i="1" s="1"/>
  <c r="Q206" i="1"/>
  <c r="R206" i="1" s="1"/>
  <c r="Q205" i="1"/>
  <c r="R205" i="1" s="1"/>
  <c r="Q195" i="1"/>
  <c r="R195" i="1" s="1"/>
  <c r="Q194" i="1"/>
  <c r="R194" i="1" s="1"/>
  <c r="Q193" i="1"/>
  <c r="R193" i="1" s="1"/>
  <c r="Q186" i="1"/>
  <c r="R186" i="1" s="1"/>
  <c r="Q185" i="1"/>
  <c r="R185" i="1" s="1"/>
  <c r="Q184" i="1"/>
  <c r="R184" i="1" s="1"/>
  <c r="Q183" i="1"/>
  <c r="R183" i="1" s="1"/>
  <c r="Q182" i="1"/>
  <c r="R182" i="1" s="1"/>
  <c r="Q181" i="1"/>
  <c r="R181" i="1" s="1"/>
  <c r="Q180" i="1"/>
  <c r="R180" i="1" s="1"/>
  <c r="Q179" i="1"/>
  <c r="R179" i="1" s="1"/>
  <c r="Q178" i="1"/>
  <c r="R178" i="1" s="1"/>
  <c r="Q177" i="1"/>
  <c r="R177" i="1" s="1"/>
  <c r="Q176" i="1"/>
  <c r="R176" i="1" s="1"/>
  <c r="Q171" i="1"/>
  <c r="R171" i="1" s="1"/>
  <c r="Q167" i="1"/>
  <c r="R167" i="1" s="1"/>
  <c r="Q166" i="1"/>
  <c r="R166" i="1" s="1"/>
  <c r="Q165" i="1"/>
  <c r="R165" i="1" s="1"/>
  <c r="Q164" i="1"/>
  <c r="R164" i="1" s="1"/>
  <c r="Q163" i="1"/>
  <c r="R163" i="1" s="1"/>
  <c r="Q162" i="1"/>
  <c r="R162" i="1" s="1"/>
  <c r="Q161" i="1"/>
  <c r="R161" i="1" s="1"/>
  <c r="Q157" i="1"/>
  <c r="R157" i="1" s="1"/>
  <c r="Q155" i="1"/>
  <c r="R155" i="1" s="1"/>
  <c r="Q154" i="1"/>
  <c r="R154" i="1" s="1"/>
  <c r="Q153" i="1"/>
  <c r="R153" i="1" s="1"/>
  <c r="Q152" i="1"/>
  <c r="R152" i="1" s="1"/>
  <c r="Q151" i="1"/>
  <c r="R151" i="1" s="1"/>
  <c r="Q150" i="1"/>
  <c r="R150" i="1" s="1"/>
  <c r="Q149" i="1"/>
  <c r="R149" i="1" s="1"/>
  <c r="Q148" i="1"/>
  <c r="R148" i="1" s="1"/>
  <c r="Q147" i="1"/>
  <c r="R147" i="1" s="1"/>
  <c r="Q143" i="1"/>
  <c r="R143" i="1" s="1"/>
  <c r="Q142" i="1"/>
  <c r="R142" i="1" s="1"/>
  <c r="Q141" i="1"/>
  <c r="R141" i="1" s="1"/>
  <c r="Q140" i="1"/>
  <c r="R140" i="1" s="1"/>
  <c r="Q138" i="1"/>
  <c r="R138" i="1" s="1"/>
  <c r="Q136" i="1"/>
  <c r="R136" i="1" s="1"/>
  <c r="Q135" i="1"/>
  <c r="R135" i="1" s="1"/>
  <c r="Q134" i="1"/>
  <c r="R134" i="1" s="1"/>
  <c r="Q133" i="1"/>
  <c r="R133" i="1" s="1"/>
  <c r="Q132" i="1"/>
  <c r="R132" i="1" s="1"/>
  <c r="Q131" i="1"/>
  <c r="R131" i="1" s="1"/>
  <c r="Q130" i="1"/>
  <c r="R130" i="1" s="1"/>
  <c r="Q129" i="1"/>
  <c r="R129" i="1" s="1"/>
  <c r="Q127" i="1"/>
  <c r="R127" i="1" s="1"/>
  <c r="Q126" i="1"/>
  <c r="R126" i="1" s="1"/>
  <c r="Q125" i="1"/>
  <c r="R125" i="1" s="1"/>
  <c r="Q124" i="1"/>
  <c r="R124" i="1" s="1"/>
  <c r="Q123" i="1"/>
  <c r="R123" i="1" s="1"/>
  <c r="Q122" i="1"/>
  <c r="R122" i="1" s="1"/>
  <c r="Q121" i="1"/>
  <c r="R121" i="1" s="1"/>
  <c r="Q120" i="1"/>
  <c r="R120" i="1" s="1"/>
  <c r="Q119" i="1"/>
  <c r="R119" i="1" s="1"/>
  <c r="Q118" i="1"/>
  <c r="R118" i="1" s="1"/>
  <c r="Q117" i="1"/>
  <c r="R117" i="1" s="1"/>
  <c r="Q116" i="1"/>
  <c r="R116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Q109" i="1"/>
  <c r="R109" i="1" s="1"/>
  <c r="Q107" i="1"/>
  <c r="R107" i="1" s="1"/>
  <c r="Q105" i="1"/>
  <c r="R105" i="1" s="1"/>
  <c r="Q104" i="1"/>
  <c r="R104" i="1" s="1"/>
  <c r="Q103" i="1"/>
  <c r="R103" i="1" s="1"/>
  <c r="Q102" i="1"/>
  <c r="R102" i="1" s="1"/>
  <c r="Q100" i="1"/>
  <c r="R100" i="1" s="1"/>
  <c r="Q99" i="1"/>
  <c r="R99" i="1" s="1"/>
  <c r="Q98" i="1"/>
  <c r="R98" i="1" s="1"/>
  <c r="Q97" i="1"/>
  <c r="R97" i="1" s="1"/>
  <c r="Q96" i="1"/>
  <c r="R96" i="1" s="1"/>
  <c r="Q94" i="1"/>
  <c r="R94" i="1" s="1"/>
  <c r="Q93" i="1"/>
  <c r="R93" i="1" s="1"/>
  <c r="Q92" i="1"/>
  <c r="R92" i="1" s="1"/>
  <c r="Q91" i="1"/>
  <c r="R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49" i="1"/>
  <c r="R49" i="1" s="1"/>
  <c r="Q48" i="1"/>
  <c r="R48" i="1" s="1"/>
  <c r="Q47" i="1"/>
  <c r="R47" i="1" s="1"/>
  <c r="Q46" i="1"/>
  <c r="R46" i="1" s="1"/>
  <c r="Q28" i="1"/>
  <c r="R28" i="1" s="1"/>
  <c r="Q27" i="1"/>
  <c r="R27" i="1" s="1"/>
  <c r="Q26" i="1"/>
  <c r="R26" i="1" s="1"/>
  <c r="Q25" i="1"/>
  <c r="R25" i="1" s="1"/>
  <c r="Q24" i="1"/>
  <c r="R24" i="1" s="1"/>
  <c r="Q23" i="1"/>
  <c r="R23" i="1" s="1"/>
  <c r="Q22" i="1"/>
  <c r="R22" i="1" s="1"/>
  <c r="Q21" i="1"/>
  <c r="R21" i="1" s="1"/>
  <c r="Q20" i="1"/>
  <c r="R20" i="1" s="1"/>
  <c r="Q19" i="1"/>
  <c r="R19" i="1" s="1"/>
  <c r="Q18" i="1"/>
  <c r="R18" i="1" s="1"/>
  <c r="Q17" i="1"/>
  <c r="R17" i="1" s="1"/>
  <c r="Q16" i="1"/>
  <c r="R16" i="1" s="1"/>
  <c r="Q13" i="1"/>
  <c r="R13" i="1" s="1"/>
  <c r="Q12" i="1"/>
  <c r="R12" i="1" s="1"/>
  <c r="Q11" i="1"/>
  <c r="R11" i="1" s="1"/>
  <c r="Q10" i="1"/>
  <c r="R10" i="1" s="1"/>
  <c r="Q9" i="1"/>
  <c r="R9" i="1" s="1"/>
  <c r="Q8" i="1"/>
  <c r="R8" i="1" s="1"/>
  <c r="Q7" i="1"/>
  <c r="R7" i="1" s="1"/>
  <c r="Q6" i="1"/>
  <c r="R6" i="1" s="1"/>
  <c r="Q5" i="1"/>
  <c r="R5" i="1" s="1"/>
  <c r="N377" i="1"/>
  <c r="O377" i="1" s="1"/>
  <c r="N367" i="1"/>
  <c r="O367" i="1" s="1"/>
  <c r="N365" i="1"/>
  <c r="O365" i="1" s="1"/>
  <c r="N364" i="1"/>
  <c r="O364" i="1" s="1"/>
  <c r="N363" i="1"/>
  <c r="O363" i="1" s="1"/>
  <c r="N362" i="1"/>
  <c r="O362" i="1" s="1"/>
  <c r="N361" i="1"/>
  <c r="O361" i="1" s="1"/>
  <c r="N360" i="1"/>
  <c r="O360" i="1" s="1"/>
  <c r="N359" i="1"/>
  <c r="O359" i="1" s="1"/>
  <c r="N358" i="1"/>
  <c r="O358" i="1" s="1"/>
  <c r="N357" i="1"/>
  <c r="O357" i="1" s="1"/>
  <c r="N356" i="1"/>
  <c r="O356" i="1" s="1"/>
  <c r="N355" i="1"/>
  <c r="O355" i="1" s="1"/>
  <c r="N353" i="1"/>
  <c r="O353" i="1" s="1"/>
  <c r="N352" i="1"/>
  <c r="O352" i="1" s="1"/>
  <c r="N351" i="1"/>
  <c r="O351" i="1" s="1"/>
  <c r="N350" i="1"/>
  <c r="O350" i="1" s="1"/>
  <c r="N348" i="1"/>
  <c r="O348" i="1" s="1"/>
  <c r="N347" i="1"/>
  <c r="O347" i="1" s="1"/>
  <c r="N346" i="1"/>
  <c r="O346" i="1" s="1"/>
  <c r="N345" i="1"/>
  <c r="O345" i="1" s="1"/>
  <c r="N344" i="1"/>
  <c r="O344" i="1" s="1"/>
  <c r="N343" i="1"/>
  <c r="O343" i="1" s="1"/>
  <c r="N342" i="1"/>
  <c r="O342" i="1" s="1"/>
  <c r="N341" i="1"/>
  <c r="O341" i="1" s="1"/>
  <c r="N332" i="1"/>
  <c r="O332" i="1" s="1"/>
  <c r="N331" i="1"/>
  <c r="O331" i="1" s="1"/>
  <c r="N330" i="1"/>
  <c r="O330" i="1" s="1"/>
  <c r="N329" i="1"/>
  <c r="O329" i="1" s="1"/>
  <c r="N327" i="1"/>
  <c r="O327" i="1" s="1"/>
  <c r="N325" i="1"/>
  <c r="O325" i="1" s="1"/>
  <c r="N317" i="1"/>
  <c r="O317" i="1" s="1"/>
  <c r="N316" i="1"/>
  <c r="O316" i="1" s="1"/>
  <c r="N315" i="1"/>
  <c r="O315" i="1" s="1"/>
  <c r="N314" i="1"/>
  <c r="O314" i="1" s="1"/>
  <c r="N313" i="1"/>
  <c r="O313" i="1" s="1"/>
  <c r="N309" i="1"/>
  <c r="O309" i="1" s="1"/>
  <c r="N308" i="1"/>
  <c r="O308" i="1" s="1"/>
  <c r="N305" i="1"/>
  <c r="O305" i="1" s="1"/>
  <c r="N304" i="1"/>
  <c r="O304" i="1" s="1"/>
  <c r="N303" i="1"/>
  <c r="O303" i="1" s="1"/>
  <c r="N302" i="1"/>
  <c r="O302" i="1" s="1"/>
  <c r="N297" i="1"/>
  <c r="O297" i="1" s="1"/>
  <c r="N296" i="1"/>
  <c r="O296" i="1" s="1"/>
  <c r="N295" i="1"/>
  <c r="O295" i="1" s="1"/>
  <c r="N294" i="1"/>
  <c r="O294" i="1" s="1"/>
  <c r="N293" i="1"/>
  <c r="O293" i="1" s="1"/>
  <c r="N292" i="1"/>
  <c r="O292" i="1" s="1"/>
  <c r="N291" i="1"/>
  <c r="O291" i="1" s="1"/>
  <c r="N290" i="1"/>
  <c r="O290" i="1" s="1"/>
  <c r="N289" i="1"/>
  <c r="O289" i="1" s="1"/>
  <c r="N287" i="1"/>
  <c r="O287" i="1" s="1"/>
  <c r="N285" i="1"/>
  <c r="O285" i="1" s="1"/>
  <c r="N284" i="1"/>
  <c r="O284" i="1" s="1"/>
  <c r="N283" i="1"/>
  <c r="O283" i="1" s="1"/>
  <c r="N279" i="1"/>
  <c r="O279" i="1" s="1"/>
  <c r="N278" i="1"/>
  <c r="O278" i="1" s="1"/>
  <c r="N277" i="1"/>
  <c r="O277" i="1" s="1"/>
  <c r="N276" i="1"/>
  <c r="O276" i="1" s="1"/>
  <c r="N270" i="1"/>
  <c r="O270" i="1" s="1"/>
  <c r="N269" i="1"/>
  <c r="O269" i="1" s="1"/>
  <c r="N268" i="1"/>
  <c r="O268" i="1" s="1"/>
  <c r="N266" i="1"/>
  <c r="O266" i="1" s="1"/>
  <c r="N262" i="1"/>
  <c r="O262" i="1" s="1"/>
  <c r="N260" i="1"/>
  <c r="O260" i="1" s="1"/>
  <c r="N259" i="1"/>
  <c r="O259" i="1" s="1"/>
  <c r="N258" i="1"/>
  <c r="O258" i="1" s="1"/>
  <c r="N257" i="1"/>
  <c r="O257" i="1" s="1"/>
  <c r="N256" i="1"/>
  <c r="O256" i="1" s="1"/>
  <c r="N255" i="1"/>
  <c r="O255" i="1" s="1"/>
  <c r="N254" i="1"/>
  <c r="O254" i="1" s="1"/>
  <c r="N253" i="1"/>
  <c r="O253" i="1" s="1"/>
  <c r="N252" i="1"/>
  <c r="O252" i="1" s="1"/>
  <c r="N251" i="1"/>
  <c r="O251" i="1" s="1"/>
  <c r="N250" i="1"/>
  <c r="O250" i="1" s="1"/>
  <c r="N249" i="1"/>
  <c r="O249" i="1" s="1"/>
  <c r="N248" i="1"/>
  <c r="O248" i="1" s="1"/>
  <c r="N247" i="1"/>
  <c r="O247" i="1" s="1"/>
  <c r="N246" i="1"/>
  <c r="O246" i="1" s="1"/>
  <c r="N245" i="1"/>
  <c r="O245" i="1" s="1"/>
  <c r="N243" i="1"/>
  <c r="O243" i="1" s="1"/>
  <c r="N242" i="1"/>
  <c r="O242" i="1" s="1"/>
  <c r="N241" i="1"/>
  <c r="O241" i="1" s="1"/>
  <c r="N240" i="1"/>
  <c r="O240" i="1" s="1"/>
  <c r="N238" i="1"/>
  <c r="O238" i="1" s="1"/>
  <c r="N236" i="1"/>
  <c r="O236" i="1" s="1"/>
  <c r="N235" i="1"/>
  <c r="O235" i="1" s="1"/>
  <c r="N233" i="1"/>
  <c r="O233" i="1" s="1"/>
  <c r="N232" i="1"/>
  <c r="O232" i="1" s="1"/>
  <c r="N227" i="1"/>
  <c r="O227" i="1" s="1"/>
  <c r="N226" i="1"/>
  <c r="O226" i="1" s="1"/>
  <c r="N225" i="1"/>
  <c r="O225" i="1" s="1"/>
  <c r="N224" i="1"/>
  <c r="O224" i="1" s="1"/>
  <c r="N223" i="1"/>
  <c r="O223" i="1" s="1"/>
  <c r="N222" i="1"/>
  <c r="O222" i="1" s="1"/>
  <c r="N221" i="1"/>
  <c r="O221" i="1" s="1"/>
  <c r="N215" i="1"/>
  <c r="O215" i="1" s="1"/>
  <c r="N214" i="1"/>
  <c r="O214" i="1" s="1"/>
  <c r="N213" i="1"/>
  <c r="O213" i="1" s="1"/>
  <c r="N212" i="1"/>
  <c r="O212" i="1" s="1"/>
  <c r="N211" i="1"/>
  <c r="O211" i="1" s="1"/>
  <c r="N210" i="1"/>
  <c r="O210" i="1" s="1"/>
  <c r="N209" i="1"/>
  <c r="O209" i="1" s="1"/>
  <c r="N208" i="1"/>
  <c r="O208" i="1" s="1"/>
  <c r="N207" i="1"/>
  <c r="O207" i="1" s="1"/>
  <c r="N206" i="1"/>
  <c r="O206" i="1" s="1"/>
  <c r="N205" i="1"/>
  <c r="O205" i="1" s="1"/>
  <c r="N195" i="1"/>
  <c r="O195" i="1" s="1"/>
  <c r="N194" i="1"/>
  <c r="O194" i="1" s="1"/>
  <c r="N193" i="1"/>
  <c r="O193" i="1" s="1"/>
  <c r="N186" i="1"/>
  <c r="O186" i="1" s="1"/>
  <c r="N185" i="1"/>
  <c r="O185" i="1" s="1"/>
  <c r="N184" i="1"/>
  <c r="O184" i="1" s="1"/>
  <c r="N183" i="1"/>
  <c r="O183" i="1" s="1"/>
  <c r="N182" i="1"/>
  <c r="O182" i="1" s="1"/>
  <c r="N181" i="1"/>
  <c r="O181" i="1" s="1"/>
  <c r="N180" i="1"/>
  <c r="O180" i="1" s="1"/>
  <c r="N179" i="1"/>
  <c r="O179" i="1" s="1"/>
  <c r="N178" i="1"/>
  <c r="O178" i="1" s="1"/>
  <c r="N177" i="1"/>
  <c r="O177" i="1" s="1"/>
  <c r="N176" i="1"/>
  <c r="O176" i="1" s="1"/>
  <c r="N171" i="1"/>
  <c r="O171" i="1" s="1"/>
  <c r="N167" i="1"/>
  <c r="O167" i="1" s="1"/>
  <c r="N166" i="1"/>
  <c r="O166" i="1" s="1"/>
  <c r="N165" i="1"/>
  <c r="O165" i="1" s="1"/>
  <c r="N164" i="1"/>
  <c r="O164" i="1" s="1"/>
  <c r="N163" i="1"/>
  <c r="O163" i="1" s="1"/>
  <c r="N162" i="1"/>
  <c r="O162" i="1" s="1"/>
  <c r="N161" i="1"/>
  <c r="O161" i="1" s="1"/>
  <c r="N157" i="1"/>
  <c r="O157" i="1" s="1"/>
  <c r="N155" i="1"/>
  <c r="O155" i="1" s="1"/>
  <c r="N154" i="1"/>
  <c r="O154" i="1" s="1"/>
  <c r="N153" i="1"/>
  <c r="O153" i="1" s="1"/>
  <c r="N152" i="1"/>
  <c r="O152" i="1" s="1"/>
  <c r="N151" i="1"/>
  <c r="O151" i="1" s="1"/>
  <c r="N150" i="1"/>
  <c r="O150" i="1" s="1"/>
  <c r="N149" i="1"/>
  <c r="O149" i="1" s="1"/>
  <c r="N148" i="1"/>
  <c r="O148" i="1" s="1"/>
  <c r="N147" i="1"/>
  <c r="O147" i="1" s="1"/>
  <c r="N143" i="1"/>
  <c r="O143" i="1" s="1"/>
  <c r="N142" i="1"/>
  <c r="O142" i="1" s="1"/>
  <c r="N141" i="1"/>
  <c r="O141" i="1" s="1"/>
  <c r="N140" i="1"/>
  <c r="O140" i="1" s="1"/>
  <c r="N138" i="1"/>
  <c r="O138" i="1" s="1"/>
  <c r="N136" i="1"/>
  <c r="O136" i="1" s="1"/>
  <c r="N135" i="1"/>
  <c r="O135" i="1" s="1"/>
  <c r="N134" i="1"/>
  <c r="O134" i="1" s="1"/>
  <c r="N133" i="1"/>
  <c r="O133" i="1" s="1"/>
  <c r="N132" i="1"/>
  <c r="O132" i="1" s="1"/>
  <c r="N131" i="1"/>
  <c r="O131" i="1" s="1"/>
  <c r="N130" i="1"/>
  <c r="O130" i="1" s="1"/>
  <c r="N129" i="1"/>
  <c r="O129" i="1" s="1"/>
  <c r="N127" i="1"/>
  <c r="O127" i="1" s="1"/>
  <c r="N126" i="1"/>
  <c r="O126" i="1" s="1"/>
  <c r="N125" i="1"/>
  <c r="O125" i="1" s="1"/>
  <c r="N124" i="1"/>
  <c r="O124" i="1" s="1"/>
  <c r="N123" i="1"/>
  <c r="O123" i="1" s="1"/>
  <c r="N122" i="1"/>
  <c r="O122" i="1" s="1"/>
  <c r="N121" i="1"/>
  <c r="O121" i="1" s="1"/>
  <c r="N120" i="1"/>
  <c r="O120" i="1" s="1"/>
  <c r="N119" i="1"/>
  <c r="O119" i="1" s="1"/>
  <c r="N118" i="1"/>
  <c r="O118" i="1" s="1"/>
  <c r="N117" i="1"/>
  <c r="O117" i="1" s="1"/>
  <c r="N116" i="1"/>
  <c r="O116" i="1" s="1"/>
  <c r="N115" i="1"/>
  <c r="O115" i="1" s="1"/>
  <c r="N114" i="1"/>
  <c r="O114" i="1" s="1"/>
  <c r="N113" i="1"/>
  <c r="O113" i="1" s="1"/>
  <c r="N112" i="1"/>
  <c r="O112" i="1" s="1"/>
  <c r="N111" i="1"/>
  <c r="O111" i="1" s="1"/>
  <c r="N110" i="1"/>
  <c r="O110" i="1" s="1"/>
  <c r="N109" i="1"/>
  <c r="O109" i="1" s="1"/>
  <c r="N107" i="1"/>
  <c r="O107" i="1" s="1"/>
  <c r="N105" i="1"/>
  <c r="O105" i="1" s="1"/>
  <c r="N104" i="1"/>
  <c r="O104" i="1" s="1"/>
  <c r="N103" i="1"/>
  <c r="O103" i="1" s="1"/>
  <c r="N102" i="1"/>
  <c r="O102" i="1" s="1"/>
  <c r="N100" i="1"/>
  <c r="O100" i="1" s="1"/>
  <c r="N99" i="1"/>
  <c r="O99" i="1" s="1"/>
  <c r="N98" i="1"/>
  <c r="O98" i="1" s="1"/>
  <c r="N97" i="1"/>
  <c r="O97" i="1" s="1"/>
  <c r="N96" i="1"/>
  <c r="O96" i="1" s="1"/>
  <c r="N94" i="1"/>
  <c r="O94" i="1" s="1"/>
  <c r="N93" i="1"/>
  <c r="O93" i="1" s="1"/>
  <c r="N92" i="1"/>
  <c r="O92" i="1" s="1"/>
  <c r="N91" i="1"/>
  <c r="O91" i="1" s="1"/>
  <c r="N90" i="1"/>
  <c r="O90" i="1" s="1"/>
  <c r="N89" i="1"/>
  <c r="O89" i="1" s="1"/>
  <c r="N88" i="1"/>
  <c r="O88" i="1" s="1"/>
  <c r="N87" i="1"/>
  <c r="O87" i="1" s="1"/>
  <c r="N86" i="1"/>
  <c r="O86" i="1" s="1"/>
  <c r="N85" i="1"/>
  <c r="O85" i="1" s="1"/>
  <c r="N84" i="1"/>
  <c r="O84" i="1" s="1"/>
  <c r="N83" i="1"/>
  <c r="O83" i="1" s="1"/>
  <c r="N82" i="1"/>
  <c r="O82" i="1" s="1"/>
  <c r="N81" i="1"/>
  <c r="O81" i="1" s="1"/>
  <c r="N80" i="1"/>
  <c r="O80" i="1" s="1"/>
  <c r="N79" i="1"/>
  <c r="O79" i="1" s="1"/>
  <c r="N78" i="1"/>
  <c r="O78" i="1" s="1"/>
  <c r="N77" i="1"/>
  <c r="O77" i="1" s="1"/>
  <c r="N76" i="1"/>
  <c r="O76" i="1" s="1"/>
  <c r="N75" i="1"/>
  <c r="O75" i="1" s="1"/>
  <c r="N74" i="1"/>
  <c r="O74" i="1" s="1"/>
  <c r="N49" i="1"/>
  <c r="O49" i="1" s="1"/>
  <c r="N48" i="1"/>
  <c r="O48" i="1" s="1"/>
  <c r="N47" i="1"/>
  <c r="O47" i="1" s="1"/>
  <c r="N46" i="1"/>
  <c r="O46" i="1" s="1"/>
  <c r="N28" i="1"/>
  <c r="O28" i="1" s="1"/>
  <c r="N27" i="1"/>
  <c r="O27" i="1" s="1"/>
  <c r="N26" i="1"/>
  <c r="O26" i="1" s="1"/>
  <c r="N25" i="1"/>
  <c r="O25" i="1" s="1"/>
  <c r="N24" i="1"/>
  <c r="O24" i="1" s="1"/>
  <c r="N23" i="1"/>
  <c r="O23" i="1" s="1"/>
  <c r="N22" i="1"/>
  <c r="O22" i="1" s="1"/>
  <c r="N21" i="1"/>
  <c r="O21" i="1" s="1"/>
  <c r="N20" i="1"/>
  <c r="O20" i="1" s="1"/>
  <c r="N19" i="1"/>
  <c r="O19" i="1" s="1"/>
  <c r="N18" i="1"/>
  <c r="O18" i="1" s="1"/>
  <c r="N17" i="1"/>
  <c r="O17" i="1" s="1"/>
  <c r="N16" i="1"/>
  <c r="O16" i="1" s="1"/>
  <c r="N13" i="1"/>
  <c r="O13" i="1" s="1"/>
  <c r="N12" i="1"/>
  <c r="O12" i="1" s="1"/>
  <c r="N11" i="1"/>
  <c r="O11" i="1" s="1"/>
  <c r="N10" i="1"/>
  <c r="O10" i="1" s="1"/>
  <c r="N9" i="1"/>
  <c r="O9" i="1" s="1"/>
  <c r="N8" i="1"/>
  <c r="O8" i="1" s="1"/>
  <c r="N7" i="1"/>
  <c r="O7" i="1" s="1"/>
  <c r="N6" i="1"/>
  <c r="O6" i="1" s="1"/>
  <c r="N5" i="1"/>
  <c r="O5" i="1" s="1"/>
  <c r="K377" i="1"/>
  <c r="L377" i="1" s="1"/>
  <c r="K367" i="1"/>
  <c r="L367" i="1" s="1"/>
  <c r="K365" i="1"/>
  <c r="L365" i="1" s="1"/>
  <c r="K364" i="1"/>
  <c r="L364" i="1" s="1"/>
  <c r="K363" i="1"/>
  <c r="L363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5" i="1"/>
  <c r="L355" i="1" s="1"/>
  <c r="K353" i="1"/>
  <c r="L353" i="1" s="1"/>
  <c r="K352" i="1"/>
  <c r="L352" i="1" s="1"/>
  <c r="K351" i="1"/>
  <c r="L351" i="1" s="1"/>
  <c r="K350" i="1"/>
  <c r="L350" i="1" s="1"/>
  <c r="K348" i="1"/>
  <c r="L348" i="1" s="1"/>
  <c r="K347" i="1"/>
  <c r="L347" i="1" s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L341" i="1" s="1"/>
  <c r="K332" i="1"/>
  <c r="L332" i="1" s="1"/>
  <c r="K331" i="1"/>
  <c r="L331" i="1" s="1"/>
  <c r="K330" i="1"/>
  <c r="L330" i="1" s="1"/>
  <c r="K329" i="1"/>
  <c r="L329" i="1" s="1"/>
  <c r="K327" i="1"/>
  <c r="L327" i="1" s="1"/>
  <c r="K325" i="1"/>
  <c r="L325" i="1" s="1"/>
  <c r="K317" i="1"/>
  <c r="L317" i="1" s="1"/>
  <c r="K316" i="1"/>
  <c r="L316" i="1" s="1"/>
  <c r="K315" i="1"/>
  <c r="L315" i="1" s="1"/>
  <c r="K314" i="1"/>
  <c r="L314" i="1" s="1"/>
  <c r="K313" i="1"/>
  <c r="L313" i="1" s="1"/>
  <c r="K309" i="1"/>
  <c r="L309" i="1" s="1"/>
  <c r="K308" i="1"/>
  <c r="L308" i="1" s="1"/>
  <c r="K305" i="1"/>
  <c r="L305" i="1" s="1"/>
  <c r="K304" i="1"/>
  <c r="L304" i="1" s="1"/>
  <c r="K303" i="1"/>
  <c r="L303" i="1" s="1"/>
  <c r="K302" i="1"/>
  <c r="L302" i="1" s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7" i="1"/>
  <c r="L287" i="1" s="1"/>
  <c r="K285" i="1"/>
  <c r="L285" i="1" s="1"/>
  <c r="K284" i="1"/>
  <c r="L284" i="1" s="1"/>
  <c r="K283" i="1"/>
  <c r="L283" i="1" s="1"/>
  <c r="K279" i="1"/>
  <c r="L279" i="1" s="1"/>
  <c r="K278" i="1"/>
  <c r="L278" i="1" s="1"/>
  <c r="K277" i="1"/>
  <c r="L277" i="1" s="1"/>
  <c r="K276" i="1"/>
  <c r="L276" i="1" s="1"/>
  <c r="K270" i="1"/>
  <c r="L270" i="1" s="1"/>
  <c r="K269" i="1"/>
  <c r="L269" i="1" s="1"/>
  <c r="K268" i="1"/>
  <c r="L268" i="1" s="1"/>
  <c r="K266" i="1"/>
  <c r="L266" i="1" s="1"/>
  <c r="K262" i="1"/>
  <c r="L262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3" i="1"/>
  <c r="L243" i="1" s="1"/>
  <c r="K242" i="1"/>
  <c r="L242" i="1" s="1"/>
  <c r="K241" i="1"/>
  <c r="L241" i="1" s="1"/>
  <c r="K240" i="1"/>
  <c r="L240" i="1" s="1"/>
  <c r="K238" i="1"/>
  <c r="L238" i="1" s="1"/>
  <c r="K236" i="1"/>
  <c r="L236" i="1" s="1"/>
  <c r="K235" i="1"/>
  <c r="L235" i="1" s="1"/>
  <c r="K233" i="1"/>
  <c r="L233" i="1" s="1"/>
  <c r="K232" i="1"/>
  <c r="L232" i="1" s="1"/>
  <c r="K227" i="1"/>
  <c r="L227" i="1" s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15" i="1"/>
  <c r="L215" i="1" s="1"/>
  <c r="K214" i="1"/>
  <c r="L214" i="1" s="1"/>
  <c r="K213" i="1"/>
  <c r="L213" i="1" s="1"/>
  <c r="K212" i="1"/>
  <c r="L212" i="1" s="1"/>
  <c r="K211" i="1"/>
  <c r="L211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195" i="1"/>
  <c r="L195" i="1" s="1"/>
  <c r="K194" i="1"/>
  <c r="L194" i="1" s="1"/>
  <c r="K193" i="1"/>
  <c r="L193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1" i="1"/>
  <c r="L171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57" i="1"/>
  <c r="L157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3" i="1"/>
  <c r="L143" i="1" s="1"/>
  <c r="K142" i="1"/>
  <c r="L142" i="1" s="1"/>
  <c r="K141" i="1"/>
  <c r="L141" i="1" s="1"/>
  <c r="K140" i="1"/>
  <c r="L140" i="1" s="1"/>
  <c r="K138" i="1"/>
  <c r="L138" i="1" s="1"/>
  <c r="K136" i="1"/>
  <c r="L136" i="1" s="1"/>
  <c r="K135" i="1"/>
  <c r="L135" i="1" s="1"/>
  <c r="K134" i="1"/>
  <c r="L134" i="1" s="1"/>
  <c r="K133" i="1"/>
  <c r="L133" i="1" s="1"/>
  <c r="K132" i="1"/>
  <c r="L132" i="1" s="1"/>
  <c r="K131" i="1"/>
  <c r="L131" i="1" s="1"/>
  <c r="K130" i="1"/>
  <c r="L130" i="1" s="1"/>
  <c r="K129" i="1"/>
  <c r="L129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L116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7" i="1"/>
  <c r="L107" i="1" s="1"/>
  <c r="K105" i="1"/>
  <c r="L105" i="1" s="1"/>
  <c r="K104" i="1"/>
  <c r="L104" i="1" s="1"/>
  <c r="K103" i="1"/>
  <c r="L103" i="1" s="1"/>
  <c r="K102" i="1"/>
  <c r="L102" i="1" s="1"/>
  <c r="K100" i="1"/>
  <c r="L100" i="1" s="1"/>
  <c r="K99" i="1"/>
  <c r="L99" i="1" s="1"/>
  <c r="K98" i="1"/>
  <c r="L98" i="1" s="1"/>
  <c r="K97" i="1"/>
  <c r="L97" i="1" s="1"/>
  <c r="K96" i="1"/>
  <c r="L96" i="1" s="1"/>
  <c r="K94" i="1"/>
  <c r="L94" i="1" s="1"/>
  <c r="K93" i="1"/>
  <c r="L93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49" i="1"/>
  <c r="L49" i="1" s="1"/>
  <c r="K48" i="1"/>
  <c r="L48" i="1" s="1"/>
  <c r="K47" i="1"/>
  <c r="L47" i="1" s="1"/>
  <c r="K46" i="1"/>
  <c r="L46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K5" i="1"/>
  <c r="L5" i="1" s="1"/>
  <c r="H353" i="1"/>
  <c r="I353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7" i="1"/>
  <c r="I367" i="1" s="1"/>
  <c r="H377" i="1"/>
  <c r="I377" i="1" s="1"/>
  <c r="H352" i="1"/>
  <c r="I352" i="1" s="1"/>
  <c r="H351" i="1"/>
  <c r="I351" i="1" s="1"/>
  <c r="H350" i="1"/>
  <c r="I350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32" i="1"/>
  <c r="I332" i="1" s="1"/>
  <c r="H331" i="1"/>
  <c r="I331" i="1" s="1"/>
  <c r="H330" i="1"/>
  <c r="I330" i="1" s="1"/>
  <c r="H329" i="1"/>
  <c r="I329" i="1" s="1"/>
  <c r="H327" i="1"/>
  <c r="I327" i="1" s="1"/>
  <c r="H325" i="1"/>
  <c r="I325" i="1" s="1"/>
  <c r="H317" i="1"/>
  <c r="I317" i="1" s="1"/>
  <c r="H316" i="1"/>
  <c r="I316" i="1" s="1"/>
  <c r="H315" i="1"/>
  <c r="I315" i="1" s="1"/>
  <c r="H314" i="1"/>
  <c r="I314" i="1" s="1"/>
  <c r="H313" i="1"/>
  <c r="I313" i="1" s="1"/>
  <c r="H309" i="1"/>
  <c r="I309" i="1" s="1"/>
  <c r="H308" i="1"/>
  <c r="I308" i="1" s="1"/>
  <c r="H305" i="1"/>
  <c r="I305" i="1" s="1"/>
  <c r="H304" i="1"/>
  <c r="I304" i="1" s="1"/>
  <c r="H303" i="1"/>
  <c r="I303" i="1" s="1"/>
  <c r="H302" i="1"/>
  <c r="I302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7" i="1"/>
  <c r="I287" i="1" s="1"/>
  <c r="H285" i="1"/>
  <c r="I285" i="1" s="1"/>
  <c r="H284" i="1"/>
  <c r="I284" i="1" s="1"/>
  <c r="H283" i="1"/>
  <c r="I283" i="1" s="1"/>
  <c r="H279" i="1"/>
  <c r="I279" i="1" s="1"/>
  <c r="H278" i="1"/>
  <c r="I278" i="1" s="1"/>
  <c r="H277" i="1"/>
  <c r="I277" i="1" s="1"/>
  <c r="H276" i="1"/>
  <c r="I276" i="1" s="1"/>
  <c r="H270" i="1"/>
  <c r="I270" i="1" s="1"/>
  <c r="H269" i="1"/>
  <c r="I269" i="1" s="1"/>
  <c r="H268" i="1"/>
  <c r="I268" i="1" s="1"/>
  <c r="H266" i="1"/>
  <c r="I266" i="1" s="1"/>
  <c r="H262" i="1"/>
  <c r="I262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3" i="1"/>
  <c r="I243" i="1" s="1"/>
  <c r="H242" i="1"/>
  <c r="I242" i="1" s="1"/>
  <c r="H241" i="1"/>
  <c r="I241" i="1" s="1"/>
  <c r="H240" i="1"/>
  <c r="I240" i="1" s="1"/>
  <c r="H238" i="1"/>
  <c r="I238" i="1" s="1"/>
  <c r="H236" i="1"/>
  <c r="I236" i="1" s="1"/>
  <c r="H235" i="1"/>
  <c r="I235" i="1" s="1"/>
  <c r="H233" i="1"/>
  <c r="I233" i="1" s="1"/>
  <c r="H232" i="1"/>
  <c r="I232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195" i="1"/>
  <c r="I195" i="1" s="1"/>
  <c r="H194" i="1"/>
  <c r="I194" i="1" s="1"/>
  <c r="H193" i="1"/>
  <c r="I193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1" i="1"/>
  <c r="I171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57" i="1"/>
  <c r="I157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3" i="1"/>
  <c r="I143" i="1" s="1"/>
  <c r="H142" i="1"/>
  <c r="I142" i="1" s="1"/>
  <c r="H141" i="1"/>
  <c r="I141" i="1" s="1"/>
  <c r="H140" i="1"/>
  <c r="I140" i="1" s="1"/>
  <c r="H138" i="1"/>
  <c r="I138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7" i="1"/>
  <c r="I107" i="1" s="1"/>
  <c r="H105" i="1"/>
  <c r="I105" i="1" s="1"/>
  <c r="H104" i="1"/>
  <c r="I104" i="1" s="1"/>
  <c r="H103" i="1"/>
  <c r="I103" i="1" s="1"/>
  <c r="H102" i="1"/>
  <c r="I102" i="1" s="1"/>
  <c r="H100" i="1"/>
  <c r="I100" i="1" s="1"/>
  <c r="H99" i="1"/>
  <c r="I99" i="1" s="1"/>
  <c r="H98" i="1"/>
  <c r="I98" i="1" s="1"/>
  <c r="H97" i="1"/>
  <c r="I97" i="1" s="1"/>
  <c r="H96" i="1"/>
  <c r="I96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49" i="1"/>
  <c r="I49" i="1" s="1"/>
  <c r="H48" i="1"/>
  <c r="I48" i="1" s="1"/>
  <c r="H47" i="1"/>
  <c r="I47" i="1" s="1"/>
  <c r="H46" i="1"/>
  <c r="I46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E287" i="1"/>
  <c r="F287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302" i="1"/>
  <c r="F302" i="1" s="1"/>
  <c r="E303" i="1"/>
  <c r="F303" i="1" s="1"/>
  <c r="E304" i="1"/>
  <c r="F304" i="1" s="1"/>
  <c r="E305" i="1"/>
  <c r="F305" i="1" s="1"/>
  <c r="E308" i="1"/>
  <c r="F308" i="1" s="1"/>
  <c r="E309" i="1"/>
  <c r="F309" i="1" s="1"/>
  <c r="E313" i="1"/>
  <c r="F313" i="1" s="1"/>
  <c r="E314" i="1"/>
  <c r="F314" i="1" s="1"/>
  <c r="E315" i="1"/>
  <c r="F315" i="1" s="1"/>
  <c r="E316" i="1"/>
  <c r="F316" i="1" s="1"/>
  <c r="E317" i="1"/>
  <c r="F317" i="1" s="1"/>
  <c r="E325" i="1"/>
  <c r="F325" i="1" s="1"/>
  <c r="E327" i="1"/>
  <c r="F327" i="1" s="1"/>
  <c r="E329" i="1"/>
  <c r="F329" i="1" s="1"/>
  <c r="E330" i="1"/>
  <c r="F330" i="1" s="1"/>
  <c r="E331" i="1"/>
  <c r="F331" i="1" s="1"/>
  <c r="E332" i="1"/>
  <c r="F332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50" i="1"/>
  <c r="F350" i="1" s="1"/>
  <c r="E351" i="1"/>
  <c r="F351" i="1" s="1"/>
  <c r="E352" i="1"/>
  <c r="F352" i="1" s="1"/>
  <c r="E353" i="1"/>
  <c r="F353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7" i="1"/>
  <c r="F367" i="1" s="1"/>
  <c r="E377" i="1"/>
  <c r="F377" i="1" s="1"/>
  <c r="E285" i="1" l="1"/>
  <c r="F285" i="1" s="1"/>
  <c r="E284" i="1"/>
  <c r="F284" i="1" s="1"/>
  <c r="E283" i="1"/>
  <c r="F283" i="1" s="1"/>
  <c r="E279" i="1"/>
  <c r="F279" i="1" s="1"/>
  <c r="E278" i="1"/>
  <c r="F278" i="1" s="1"/>
  <c r="E277" i="1"/>
  <c r="F277" i="1" s="1"/>
  <c r="E276" i="1"/>
  <c r="F276" i="1" s="1"/>
  <c r="E270" i="1"/>
  <c r="F270" i="1" s="1"/>
  <c r="E269" i="1"/>
  <c r="F269" i="1" s="1"/>
  <c r="E268" i="1"/>
  <c r="F268" i="1" s="1"/>
  <c r="E266" i="1"/>
  <c r="F266" i="1" s="1"/>
  <c r="E262" i="1"/>
  <c r="F262" i="1" s="1"/>
  <c r="E260" i="1"/>
  <c r="F260" i="1" s="1"/>
  <c r="E259" i="1"/>
  <c r="F259" i="1" s="1"/>
  <c r="E258" i="1"/>
  <c r="F258" i="1" s="1"/>
  <c r="E257" i="1"/>
  <c r="F257" i="1" s="1"/>
  <c r="E256" i="1"/>
  <c r="F256" i="1" s="1"/>
  <c r="E255" i="1"/>
  <c r="F255" i="1" s="1"/>
  <c r="E254" i="1"/>
  <c r="F254" i="1" s="1"/>
  <c r="E253" i="1"/>
  <c r="F253" i="1" s="1"/>
  <c r="E252" i="1"/>
  <c r="F252" i="1" s="1"/>
  <c r="E251" i="1"/>
  <c r="F251" i="1" s="1"/>
  <c r="E250" i="1"/>
  <c r="F250" i="1" s="1"/>
  <c r="E249" i="1"/>
  <c r="F249" i="1" s="1"/>
  <c r="E248" i="1"/>
  <c r="F248" i="1" s="1"/>
  <c r="E247" i="1"/>
  <c r="F247" i="1" s="1"/>
  <c r="E246" i="1"/>
  <c r="F246" i="1" s="1"/>
  <c r="E245" i="1"/>
  <c r="F245" i="1" s="1"/>
  <c r="E243" i="1"/>
  <c r="F243" i="1" s="1"/>
  <c r="E242" i="1"/>
  <c r="F242" i="1" s="1"/>
  <c r="E241" i="1"/>
  <c r="F241" i="1" s="1"/>
  <c r="E240" i="1"/>
  <c r="F240" i="1" s="1"/>
  <c r="E238" i="1"/>
  <c r="F238" i="1" s="1"/>
  <c r="E236" i="1"/>
  <c r="F236" i="1" s="1"/>
  <c r="E235" i="1"/>
  <c r="F235" i="1" s="1"/>
  <c r="E233" i="1"/>
  <c r="F233" i="1" s="1"/>
  <c r="E232" i="1"/>
  <c r="F232" i="1" s="1"/>
  <c r="E227" i="1"/>
  <c r="F227" i="1" s="1"/>
  <c r="E226" i="1"/>
  <c r="F226" i="1" s="1"/>
  <c r="E225" i="1"/>
  <c r="F225" i="1" s="1"/>
  <c r="E224" i="1"/>
  <c r="F224" i="1" s="1"/>
  <c r="E223" i="1"/>
  <c r="F223" i="1" s="1"/>
  <c r="E222" i="1"/>
  <c r="F222" i="1" s="1"/>
  <c r="E221" i="1"/>
  <c r="F221" i="1" s="1"/>
  <c r="E215" i="1"/>
  <c r="F215" i="1" s="1"/>
  <c r="E214" i="1"/>
  <c r="F214" i="1" s="1"/>
  <c r="E213" i="1"/>
  <c r="F213" i="1" s="1"/>
  <c r="E212" i="1"/>
  <c r="F212" i="1" s="1"/>
  <c r="E211" i="1"/>
  <c r="F211" i="1" s="1"/>
  <c r="E210" i="1"/>
  <c r="F210" i="1" s="1"/>
  <c r="E209" i="1"/>
  <c r="F209" i="1" s="1"/>
  <c r="E208" i="1"/>
  <c r="F208" i="1" s="1"/>
  <c r="E207" i="1"/>
  <c r="F207" i="1" s="1"/>
  <c r="E206" i="1"/>
  <c r="F206" i="1" s="1"/>
  <c r="E205" i="1"/>
  <c r="F205" i="1" s="1"/>
  <c r="E195" i="1"/>
  <c r="F195" i="1" s="1"/>
  <c r="E194" i="1"/>
  <c r="F194" i="1" s="1"/>
  <c r="E193" i="1"/>
  <c r="F193" i="1" s="1"/>
  <c r="E186" i="1"/>
  <c r="F186" i="1" s="1"/>
  <c r="E185" i="1"/>
  <c r="F185" i="1" s="1"/>
  <c r="E184" i="1"/>
  <c r="F184" i="1" s="1"/>
  <c r="E183" i="1"/>
  <c r="F183" i="1" s="1"/>
  <c r="E182" i="1"/>
  <c r="F182" i="1" s="1"/>
  <c r="E181" i="1"/>
  <c r="F181" i="1" s="1"/>
  <c r="E180" i="1"/>
  <c r="F180" i="1" s="1"/>
  <c r="E179" i="1"/>
  <c r="F179" i="1" s="1"/>
  <c r="E178" i="1"/>
  <c r="F178" i="1" s="1"/>
  <c r="E177" i="1"/>
  <c r="F177" i="1" s="1"/>
  <c r="E176" i="1"/>
  <c r="F176" i="1" s="1"/>
  <c r="E171" i="1"/>
  <c r="F171" i="1" s="1"/>
  <c r="E167" i="1"/>
  <c r="F167" i="1" s="1"/>
  <c r="E166" i="1"/>
  <c r="F166" i="1" s="1"/>
  <c r="E165" i="1"/>
  <c r="F165" i="1" s="1"/>
  <c r="E164" i="1"/>
  <c r="F164" i="1" s="1"/>
  <c r="E163" i="1"/>
  <c r="F163" i="1" s="1"/>
  <c r="E162" i="1"/>
  <c r="F162" i="1" s="1"/>
  <c r="E161" i="1"/>
  <c r="F161" i="1" s="1"/>
  <c r="E157" i="1"/>
  <c r="F157" i="1" s="1"/>
  <c r="E155" i="1"/>
  <c r="F155" i="1" s="1"/>
  <c r="E154" i="1"/>
  <c r="F154" i="1" s="1"/>
  <c r="E153" i="1"/>
  <c r="F153" i="1" s="1"/>
  <c r="E152" i="1"/>
  <c r="F152" i="1" s="1"/>
  <c r="E151" i="1"/>
  <c r="F151" i="1" s="1"/>
  <c r="E150" i="1"/>
  <c r="F150" i="1" s="1"/>
  <c r="E149" i="1"/>
  <c r="F149" i="1" s="1"/>
  <c r="E148" i="1"/>
  <c r="F148" i="1" s="1"/>
  <c r="E147" i="1"/>
  <c r="F147" i="1" s="1"/>
  <c r="E143" i="1"/>
  <c r="F143" i="1" s="1"/>
  <c r="E142" i="1"/>
  <c r="F142" i="1" s="1"/>
  <c r="E141" i="1"/>
  <c r="F141" i="1" s="1"/>
  <c r="E140" i="1"/>
  <c r="F140" i="1" s="1"/>
  <c r="E138" i="1"/>
  <c r="F138" i="1" s="1"/>
  <c r="E136" i="1"/>
  <c r="F136" i="1" s="1"/>
  <c r="E135" i="1"/>
  <c r="F135" i="1" s="1"/>
  <c r="E134" i="1"/>
  <c r="F134" i="1" s="1"/>
  <c r="E133" i="1"/>
  <c r="F133" i="1" s="1"/>
  <c r="E132" i="1"/>
  <c r="F132" i="1" s="1"/>
  <c r="E131" i="1"/>
  <c r="F131" i="1" s="1"/>
  <c r="E130" i="1"/>
  <c r="F130" i="1" s="1"/>
  <c r="E129" i="1"/>
  <c r="F129" i="1" s="1"/>
  <c r="E127" i="1"/>
  <c r="F127" i="1" s="1"/>
  <c r="E126" i="1"/>
  <c r="F126" i="1" s="1"/>
  <c r="E125" i="1"/>
  <c r="F125" i="1" s="1"/>
  <c r="E124" i="1"/>
  <c r="F124" i="1" s="1"/>
  <c r="E123" i="1"/>
  <c r="F123" i="1" s="1"/>
  <c r="E122" i="1"/>
  <c r="F122" i="1" s="1"/>
  <c r="E121" i="1"/>
  <c r="F121" i="1" s="1"/>
  <c r="E120" i="1"/>
  <c r="F120" i="1" s="1"/>
  <c r="E119" i="1"/>
  <c r="F119" i="1" s="1"/>
  <c r="E118" i="1"/>
  <c r="F118" i="1" s="1"/>
  <c r="E117" i="1"/>
  <c r="F117" i="1" s="1"/>
  <c r="E116" i="1"/>
  <c r="F116" i="1" s="1"/>
  <c r="E115" i="1"/>
  <c r="F115" i="1" s="1"/>
  <c r="E114" i="1"/>
  <c r="F114" i="1" s="1"/>
  <c r="E113" i="1"/>
  <c r="F113" i="1" s="1"/>
  <c r="E112" i="1"/>
  <c r="F112" i="1" s="1"/>
  <c r="E111" i="1"/>
  <c r="F111" i="1" s="1"/>
  <c r="E110" i="1"/>
  <c r="F110" i="1" s="1"/>
  <c r="E109" i="1"/>
  <c r="F109" i="1" s="1"/>
  <c r="E107" i="1"/>
  <c r="F107" i="1" s="1"/>
  <c r="E105" i="1"/>
  <c r="F105" i="1" s="1"/>
  <c r="E104" i="1"/>
  <c r="F104" i="1" s="1"/>
  <c r="E103" i="1"/>
  <c r="F103" i="1" s="1"/>
  <c r="E102" i="1"/>
  <c r="F102" i="1" s="1"/>
  <c r="E100" i="1"/>
  <c r="F100" i="1" s="1"/>
  <c r="E99" i="1"/>
  <c r="F99" i="1" s="1"/>
  <c r="E98" i="1"/>
  <c r="F98" i="1" s="1"/>
  <c r="E97" i="1"/>
  <c r="F97" i="1" s="1"/>
  <c r="E96" i="1"/>
  <c r="F96" i="1" s="1"/>
  <c r="E94" i="1"/>
  <c r="F94" i="1" s="1"/>
  <c r="E93" i="1"/>
  <c r="F93" i="1" s="1"/>
  <c r="E92" i="1"/>
  <c r="F92" i="1" s="1"/>
  <c r="E91" i="1"/>
  <c r="F91" i="1" s="1"/>
  <c r="E90" i="1"/>
  <c r="F90" i="1" s="1"/>
  <c r="E89" i="1"/>
  <c r="F89" i="1" s="1"/>
  <c r="E88" i="1"/>
  <c r="F88" i="1" s="1"/>
  <c r="E87" i="1"/>
  <c r="F87" i="1" s="1"/>
  <c r="E86" i="1"/>
  <c r="F86" i="1" s="1"/>
  <c r="E85" i="1"/>
  <c r="F85" i="1" s="1"/>
  <c r="E84" i="1"/>
  <c r="F84" i="1" s="1"/>
  <c r="E83" i="1"/>
  <c r="F83" i="1" s="1"/>
  <c r="E82" i="1"/>
  <c r="F82" i="1" s="1"/>
  <c r="E81" i="1"/>
  <c r="F81" i="1" s="1"/>
  <c r="E80" i="1"/>
  <c r="F80" i="1" s="1"/>
  <c r="E79" i="1"/>
  <c r="F79" i="1" s="1"/>
  <c r="E78" i="1"/>
  <c r="F78" i="1" s="1"/>
  <c r="E77" i="1"/>
  <c r="F77" i="1" s="1"/>
  <c r="E76" i="1"/>
  <c r="F76" i="1" s="1"/>
  <c r="E75" i="1"/>
  <c r="F75" i="1" s="1"/>
  <c r="E74" i="1"/>
  <c r="F74" i="1" s="1"/>
  <c r="E49" i="1"/>
  <c r="F49" i="1" s="1"/>
  <c r="E48" i="1"/>
  <c r="F48" i="1" s="1"/>
  <c r="E47" i="1"/>
  <c r="F47" i="1" s="1"/>
  <c r="E46" i="1"/>
  <c r="F46" i="1" s="1"/>
  <c r="E28" i="1"/>
  <c r="F28" i="1" s="1"/>
  <c r="E27" i="1"/>
  <c r="F27" i="1" s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E18" i="1"/>
  <c r="F18" i="1" s="1"/>
  <c r="E17" i="1"/>
  <c r="F17" i="1" s="1"/>
  <c r="E16" i="1"/>
  <c r="F16" i="1" s="1"/>
  <c r="E13" i="1"/>
  <c r="F13" i="1" s="1"/>
  <c r="E12" i="1"/>
  <c r="F12" i="1" s="1"/>
  <c r="E11" i="1"/>
  <c r="F11" i="1" s="1"/>
  <c r="E10" i="1"/>
  <c r="F10" i="1" s="1"/>
  <c r="E9" i="1"/>
  <c r="F9" i="1" s="1"/>
  <c r="E8" i="1"/>
  <c r="F8" i="1" s="1"/>
  <c r="E7" i="1"/>
  <c r="F7" i="1" s="1"/>
  <c r="E6" i="1"/>
  <c r="F6" i="1" s="1"/>
  <c r="E5" i="1"/>
  <c r="F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Johanna Castellanos</author>
  </authors>
  <commentList>
    <comment ref="S223" authorId="0" shapeId="0" xr:uid="{3F22215A-BAA8-5B46-97F5-341443CC01D8}">
      <text>
        <r>
          <rPr>
            <b/>
            <sz val="9"/>
            <color indexed="81"/>
            <rFont val="Tahoma"/>
            <family val="2"/>
          </rPr>
          <t>Johanna Castellanos:</t>
        </r>
        <r>
          <rPr>
            <sz val="9"/>
            <color indexed="81"/>
            <rFont val="Tahoma"/>
            <family val="2"/>
          </rPr>
          <t xml:space="preserve">
en el reporte está negativo, se verifica que en el estado financiero está positivo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Johanna Castellanos</author>
  </authors>
  <commentList>
    <comment ref="R223" authorId="0" shapeId="0" xr:uid="{6F3A99EA-6C90-2E4E-ADE5-BA1D4D463C62}">
      <text>
        <r>
          <rPr>
            <b/>
            <sz val="9"/>
            <color indexed="81"/>
            <rFont val="Tahoma"/>
            <family val="2"/>
          </rPr>
          <t>Johanna Castellanos:</t>
        </r>
        <r>
          <rPr>
            <sz val="9"/>
            <color indexed="81"/>
            <rFont val="Tahoma"/>
            <family val="2"/>
          </rPr>
          <t xml:space="preserve">
en el reporte está negativo, se verifica que en el estado financiero está positivo</t>
        </r>
      </text>
    </comment>
  </commentList>
</comments>
</file>

<file path=xl/sharedStrings.xml><?xml version="1.0" encoding="utf-8"?>
<sst xmlns="http://schemas.openxmlformats.org/spreadsheetml/2006/main" count="22138" uniqueCount="7829">
  <si>
    <t>PROVISIONES, DEPRECIACIONES Y AMORTIZACIONES (DB)</t>
  </si>
  <si>
    <t>RECURSOS DE COFINANCIACIÓN</t>
  </si>
  <si>
    <t>PATRIMONIO DE ENTIDADES EN PROCESOS ESPECIALES</t>
  </si>
  <si>
    <t>EFECTO POR LA APLICACIÓN DEL REGIMEN DE CONTABILIDAD PÚBLICA</t>
  </si>
  <si>
    <t>EFECTO DEL SANEAMIENTO CONTABLE</t>
  </si>
  <si>
    <t>PATRIMONIO INSTITUCIONAL INCORPORADO</t>
  </si>
  <si>
    <t>REVALORIZACIÓN DEL PATRIMONIO</t>
  </si>
  <si>
    <t>SUPERÁVIT POR EL MÉTODO DE PARTICIPACIÓN PATRIMONIAL</t>
  </si>
  <si>
    <t>SUPERÁVIT POR VALORIZACIÓN</t>
  </si>
  <si>
    <t>SUPERÁVIT POR FORMACIÓN DE INTANGIBLES</t>
  </si>
  <si>
    <t>SUPERÁVIT POR DONACIÓN</t>
  </si>
  <si>
    <t>RESULTADOS DE EJERCICIOS ANTERIORES</t>
  </si>
  <si>
    <t>EXCEDENTES FINANCIEROS DISTRIBUIDOS (DB)</t>
  </si>
  <si>
    <t>DIVIDENDOS Y PARTICIPACIONES DECRETADOS EN ESPECIE</t>
  </si>
  <si>
    <t>RESERVAS</t>
  </si>
  <si>
    <t>PRIMA EN COLOCACIÓN DE ACCIONES, CUOTAS O PARTES DE INTERÉS SOCIAL</t>
  </si>
  <si>
    <t>CAPITAL FISCAL</t>
  </si>
  <si>
    <t>CAPITAL SUSCRITO Y PAGADO</t>
  </si>
  <si>
    <t>APORTES SOCIALES</t>
  </si>
  <si>
    <t>PATRIMONIO INSTITUCIONAL</t>
  </si>
  <si>
    <t>PROVISIONES, AGOTAMIENTO, DEPRECIACIONES Y AMORTIZACIONES (DB)</t>
  </si>
  <si>
    <t>PATRIMONIO PÚBLICO INCORPORADO</t>
  </si>
  <si>
    <t>PATRIMONIO</t>
  </si>
  <si>
    <t>ANTICIPO DE IMPUESTOS</t>
  </si>
  <si>
    <t>CRÉDITOS DIFERIDOS</t>
  </si>
  <si>
    <t>INGRESOS RECIBIDOS POR ANTICIPADO</t>
  </si>
  <si>
    <t>RECAUDOS A FAVOR DE TERCEROS</t>
  </si>
  <si>
    <t>PROVISIONES DIVERSAS</t>
  </si>
  <si>
    <t>PROVISIÓN PARA SEGUROS Y REASEGUROS</t>
  </si>
  <si>
    <t>PROVISIÓN PARA BONOS PENSIONALES</t>
  </si>
  <si>
    <t>PROVISIÓN PARA PENSIONES</t>
  </si>
  <si>
    <t>PROVISIÓN PARA PRESTACIONES SOCIALES</t>
  </si>
  <si>
    <t>PROVISIÓN PARA CONTINGENCIAS</t>
  </si>
  <si>
    <t>PROVISIÓN PARA OBLIGACIONES FISCALES</t>
  </si>
  <si>
    <t>PASIVOS ESTIMADOS</t>
  </si>
  <si>
    <t>TÍTULOS EMITIDOS</t>
  </si>
  <si>
    <t>SALARIOS Y PRESTACIONES SOCIALES</t>
  </si>
  <si>
    <t>OTRAS CUENTAS POR PAGAR</t>
  </si>
  <si>
    <t>ADMINISTRACIÓN Y PRESTACIÓN DE SERVICIOS DE SALUD</t>
  </si>
  <si>
    <t>PREMIOS POR PAGAR</t>
  </si>
  <si>
    <t>CRÉDITOS JUDICIALES</t>
  </si>
  <si>
    <t>DEPÓSITOS RECIBIDOS EN GARANTÍA</t>
  </si>
  <si>
    <t>RECURSOS RECIBIDOS EN ADMINISTRACIÓN</t>
  </si>
  <si>
    <t>AVANCES Y ANTICIPOS RECIBIDOS</t>
  </si>
  <si>
    <t>IMPUESTO AL VALOR AGREGADO - IVA</t>
  </si>
  <si>
    <t>IMPUESTOS, CONTRIBUCIONES Y TASAS POR PAGAR</t>
  </si>
  <si>
    <t>RETENCIÓN EN LA FUENTE E IMPUESTO DE TIMBRE</t>
  </si>
  <si>
    <t>SUBSIDIOS ASIGNADOS</t>
  </si>
  <si>
    <t>GASTOS FINANCIEROS POR PAGAR POR OPERACIONES DE CAPTACIÓN Y SERVICIOS FINANCIEROS</t>
  </si>
  <si>
    <t>ACREEDORES</t>
  </si>
  <si>
    <t>COMISIONES POR PAGAR</t>
  </si>
  <si>
    <t>INTERESES POR PAGAR</t>
  </si>
  <si>
    <t>APORTES POR PAGAR A AFILIADOS</t>
  </si>
  <si>
    <t>OPERACIONES DE SEGUROS Y REASEGUROS</t>
  </si>
  <si>
    <t>ADQUISICIÓN DE BIENES Y SERVICIOS DEL EXTERIOR</t>
  </si>
  <si>
    <t>TRANSFERENCIAS POR PAGAR</t>
  </si>
  <si>
    <t>ADQUISICIÓN DE BIENES Y SERVICIOS NACIONALES</t>
  </si>
  <si>
    <t>CUENTAS POR PAGAR</t>
  </si>
  <si>
    <t>INSTRUMENTOS DERIVADOS CON FINES DE COBERTURA DE OPERACIONES DE FINANCIAMIENTO</t>
  </si>
  <si>
    <t>INSTRUMENTOS DERIVADOS CON FINES DE COBERTURA DE OPERACIONES DE CRÉDITO PÚBLICO</t>
  </si>
  <si>
    <t>OPERACIONES DE FINANCIAMIENTO INTERNAS DE LARGO PLAZO</t>
  </si>
  <si>
    <t>OPERACIONES DE CRÉDITO PÚBLICO EXTERNAS DE LARGO PLAZO</t>
  </si>
  <si>
    <t>OPERACIONES DE CRÉDITO PÚBLICO EXTERNAS DE CORTO PLAZO</t>
  </si>
  <si>
    <t>OPERACIONES DE CRÉDITO PÚBLICO INTERNAS DE LARGO PLAZO</t>
  </si>
  <si>
    <t>OPERACIONES DE CRÉDITO PÚBLICO INTERNAS DE CORTO PLAZO</t>
  </si>
  <si>
    <t>OPERACIONES DE CAPTACIÓN Y SERVICIOS FINANCIEROS</t>
  </si>
  <si>
    <t>OPERACIONES DE BANCA CENTRAL E INSTITUCIONES FINANCIERAS</t>
  </si>
  <si>
    <t>VALORIZACIONES</t>
  </si>
  <si>
    <t>AMORTIZACIÓN ACUMULADA DE INTANGIBLES (CR)</t>
  </si>
  <si>
    <t>INTANGIBLES</t>
  </si>
  <si>
    <t>BIENES DE ARTE Y CULTURA</t>
  </si>
  <si>
    <t>BIENES ADQUIRIDOS EN LEASING FINANCIERO</t>
  </si>
  <si>
    <t>PROVISIÓN BIENES RECIBIDOS EN DACIÓN DE PAGO (CR)</t>
  </si>
  <si>
    <t>BIENES RECIBIDOS EN DACIÓN DE PAGO</t>
  </si>
  <si>
    <t>DERECHOS EN FIDEICOMISO</t>
  </si>
  <si>
    <t>AMORTIZACIÓN ACUMULADA DE BIENES ENTREGADOS A TERCEROS (CR)</t>
  </si>
  <si>
    <t>PROVISIONES PARA PROTECCIÓN DE BIENES ENTREGADOS A TERCEROS (CR)</t>
  </si>
  <si>
    <t>BIENES ENTREGADOS A TERCEROS</t>
  </si>
  <si>
    <t>OBRAS Y MEJORAS EN PROPIEDAD AJENA</t>
  </si>
  <si>
    <t>CARGOS DIFERIDOS</t>
  </si>
  <si>
    <t>BIENES Y SERVICIOS PAGADOS POR ANTICIPADO</t>
  </si>
  <si>
    <t>RESERVA FINANCIERA ACTUARIAL</t>
  </si>
  <si>
    <t>OTROS ACTIVOS</t>
  </si>
  <si>
    <t>AMORTIZACIÓN ACUMULADA DE INVERSIONES EN RECURSOS NATURALES NO RENOVABLES EN EXPLOTACIÓN (CR)</t>
  </si>
  <si>
    <t>INVERSIONES EN RECURSOS NATURALES NO RENOVABLES EN EXPLOTACIÓN</t>
  </si>
  <si>
    <t>AGOTAMIENTO ACUMULADO DE RECURSOS NATURALES NO RENOVABLES EN EXPLOTACIÓN (CR)</t>
  </si>
  <si>
    <t>RECURSOS NATURALES NO RENOVABLES EN EXPLOTACIÓN</t>
  </si>
  <si>
    <t>BIENES HISTÓRICOS Y CULTURALES</t>
  </si>
  <si>
    <t>BIENES DE USO PÚBLICO EN SERVICIO</t>
  </si>
  <si>
    <t>PROVISIONES PARA PROTECCIÓN DE PROPIEDADES, PLANTA Y EQUIPO (CR)</t>
  </si>
  <si>
    <t>DEPRECIACIÓN DIFERIDA</t>
  </si>
  <si>
    <t>AMORTIZACIÓN ACUMULADA (CR)</t>
  </si>
  <si>
    <t>DEPRECIACIÓN ACUMULADA (CR)</t>
  </si>
  <si>
    <t>PROPIEDADES DE INVERSIÓN</t>
  </si>
  <si>
    <t>EQUIPOS DE COMEDOR, COCINA, DESPENSA Y HOTELERÍA</t>
  </si>
  <si>
    <t>EQUIPOS DE COMUNICACIÓN Y COMPUTACIÓN</t>
  </si>
  <si>
    <t>EQUIPO MÉDICO Y CIENTÍFICO</t>
  </si>
  <si>
    <t>REDES, LÍNEAS Y CABLES</t>
  </si>
  <si>
    <t>EDIFICACIONES</t>
  </si>
  <si>
    <t>PROPIEDADES, PLANTA Y EQUIPO NO EXPLOTADOS</t>
  </si>
  <si>
    <t>PROPIEDADES, PLANTA Y EQUIPO EN MANTENIMIENTO</t>
  </si>
  <si>
    <t>BIENES MUEBLES EN BODEGA</t>
  </si>
  <si>
    <t>MAQUINARIA, PLANTA Y EQUIPO EN MONTAJE</t>
  </si>
  <si>
    <t>CONSTRUCCIONES EN CURSO</t>
  </si>
  <si>
    <t>PLANTACIONES AGRÍCOLAS</t>
  </si>
  <si>
    <t>SEMOVIENTES</t>
  </si>
  <si>
    <t>TERRENOS</t>
  </si>
  <si>
    <t>PROVISIÓN PARA PROTECCIÓN DE INVENTARIOS (CR)</t>
  </si>
  <si>
    <t>EN PODER DE TERCEROS</t>
  </si>
  <si>
    <t>PRODUCTOS EN PROCESO</t>
  </si>
  <si>
    <t>MATERIALES PARA LA PRESTACIÓN DE SERVICIOS</t>
  </si>
  <si>
    <t>MATERIALES PARA LA PRODUCCIÓN DE BIENES</t>
  </si>
  <si>
    <t>ENVASES Y EMPAQUES</t>
  </si>
  <si>
    <t>MATERIAS PRIMAS</t>
  </si>
  <si>
    <t>MERCANCÍAS EN EXISTENCIA</t>
  </si>
  <si>
    <t>BIENES PRODUCIDOS</t>
  </si>
  <si>
    <t>INVENTARIOS</t>
  </si>
  <si>
    <t>PROVISIÓN PARA DEUDORES (CR)</t>
  </si>
  <si>
    <t>OTROS DEUDORES</t>
  </si>
  <si>
    <t>DEPÓSITOS ENTREGADOS EN GARANTÍA</t>
  </si>
  <si>
    <t>RECURSOS ENTREGADOS EN ADMINISTRACIÓN</t>
  </si>
  <si>
    <t>ANTICIPOS O SALDOS A FAVOR POR IMPUESTOS Y CONTRIBUCIONES</t>
  </si>
  <si>
    <t>AVANCES Y ANTICIPOS ENTREGADOS</t>
  </si>
  <si>
    <t>ADMINISTRACIÓN DEL SISTEMA DE SEGURIDAD SOCIAL EN RIESGOS PROFESIONALES</t>
  </si>
  <si>
    <t>PRÉSTAMOS GUBERNAMENTALES OTORGADOS</t>
  </si>
  <si>
    <t>PRÉSTAMOS CONCEDIDOS</t>
  </si>
  <si>
    <t>TRANSFERENCIAS POR COBRAR</t>
  </si>
  <si>
    <t>ADMINISTRACIÓN DEL SISTEMA DE SEGURIDAD SOCIAL EN SALUD</t>
  </si>
  <si>
    <t>APORTES POR COBRAR A ENTIDADES AFILIADAS</t>
  </si>
  <si>
    <t>SERVICIOS DE SALUD</t>
  </si>
  <si>
    <t>SERVICIOS PÚBLICOS</t>
  </si>
  <si>
    <t>PRESTACIÓN DE SERVICIOS</t>
  </si>
  <si>
    <t>VENTA DE BIENES</t>
  </si>
  <si>
    <t>APORTES SOBRE LA NÓMINA</t>
  </si>
  <si>
    <t>INGRESOS NO TRIBUTARIOS</t>
  </si>
  <si>
    <t>DEUDORES</t>
  </si>
  <si>
    <t>VIGENCIAS ANTERIORES</t>
  </si>
  <si>
    <t>VIGENCIA ACTUAL</t>
  </si>
  <si>
    <t>RENTAS POR COBRAR</t>
  </si>
  <si>
    <t>PROVISIÓN PARA PROTECCIÓN DE INVERSIONES (CR)</t>
  </si>
  <si>
    <t>DERECHOS DE RECOMPRA DE INVERSIONES</t>
  </si>
  <si>
    <t>INSTRUMENTOS DERIVADOS CON FINES DE COBERTURA DE ACTIVOS</t>
  </si>
  <si>
    <t>INVERSIONES PATRIMONIALES EN ENTIDADES EN LIQUIDACIÓN</t>
  </si>
  <si>
    <t>INVERSIONES PATRIMONIALES EN ENTIDADES CONTROLADAS</t>
  </si>
  <si>
    <t>INVERSIONES PATRIMONIALES EN ENTIDADES NO CONTROLADAS</t>
  </si>
  <si>
    <t>INVERSIONES ADMINISTRACIÓN DE LIQUIDEZ EN INSTRUMENTOS DERIVADOS</t>
  </si>
  <si>
    <t>INVERSIONES CON FINES DE POLÍTICA EN TÍTULOS DE DEUDA</t>
  </si>
  <si>
    <t>INVERSIONES ADMINISTRACIÓN DE LIQUIDEZ EN TÍTULOS PARTICIPATIVOS</t>
  </si>
  <si>
    <t>INVERSIONES ADMINISTRACIÓN DE LIQUIDEZ EN TÍTULOS DE DEUDA</t>
  </si>
  <si>
    <t>INVERSIONES E INSTRUMENTOS DERIVADOS</t>
  </si>
  <si>
    <t>FONDOS EN TRÁNSITO</t>
  </si>
  <si>
    <t>DEPÓSITOS EN INSTITUCIONES FINANCIERAS</t>
  </si>
  <si>
    <t>CAJA</t>
  </si>
  <si>
    <t>EFECTIVO</t>
  </si>
  <si>
    <t>REGALÍAS</t>
  </si>
  <si>
    <t>DEUDAS DE DIFÍCIL RECAUDO</t>
  </si>
  <si>
    <t>EN TRÁNSITO</t>
  </si>
  <si>
    <t>PASIVOS</t>
  </si>
  <si>
    <t>RECURSOS RECIBIDOS DEL SISTEMA DE SEGURIDAD SOCIAL EN SALUD</t>
  </si>
  <si>
    <t>OPERACIONES DE FINANCIAMIENTO E INSTRUMENTOS DERIVADOS</t>
  </si>
  <si>
    <t>OBLIGACIONES LABORALES Y DE SEGURIDAD SOCIAL INTEGRAL</t>
  </si>
  <si>
    <t>OTROS BONOS Y TÍTULOS EMITIDOS</t>
  </si>
  <si>
    <t>OTROS PASIVOS</t>
  </si>
  <si>
    <t>HACIENDA PÚBLICA</t>
  </si>
  <si>
    <t>RESULTADOS CONSOLIDADOS DEL EJERCICIO</t>
  </si>
  <si>
    <t>FONDOS VENDIDOS CON COMPROMISO DE REVENTA</t>
  </si>
  <si>
    <t>RENTAS PARAFISCALES</t>
  </si>
  <si>
    <t>CUOTAS PARTES DE BONOS  Y TÍTULOS PENSIONALES</t>
  </si>
  <si>
    <t>BIENES DE USO PÚBLICO E HISTÓRICOS Y CULTURALES EN CONSTRUCCIÓN</t>
  </si>
  <si>
    <t>BIENES DE USO PÚBLICO EN CONSTRUCCIÓN-CONCESIONES</t>
  </si>
  <si>
    <t>BIENES DE USO PÚBLICO E HISTÓRICOS Y CULTURALES  ENTREGADOS EN ADMINISTRACIÓN</t>
  </si>
  <si>
    <t>AMORTIZACIÓN ACUMULADA DE BIENES DE USO PÚBLICO (CR)</t>
  </si>
  <si>
    <t>DEPRECIACIÓN DE BIENES ADQUIRIDOS EN LEASING FINANCIERO (CR)</t>
  </si>
  <si>
    <t>SALDOS DE OPERACIONES RECIPROCAS EN LOS ACTIVOS (CR)</t>
  </si>
  <si>
    <t>RECURSOS RECIBIDOS  DE LOS SISTEMAS GENERALES DE PENSIONES Y RIESGOS PROFESIONALES</t>
  </si>
  <si>
    <t>PENSIONES Y PRESTACIONES ECONÓMICAS POR PAGAR</t>
  </si>
  <si>
    <t>ADMINISTRACIÓN DE LA SEGURIDAD SOCIAL EN SALUD</t>
  </si>
  <si>
    <t>ADMINISTRACIÓN DE LA SEGURIDAD SOCIAL EN RIESGOS PROFESIONALES</t>
  </si>
  <si>
    <t>BONOS PENSIONALES</t>
  </si>
  <si>
    <t>PASIVO PENSIONAL CONMUTADO</t>
  </si>
  <si>
    <t>SALDOS DE OPERACIONES RECIPROCAS EN LOS PASIVOS (DB)</t>
  </si>
  <si>
    <t>CAPITAL DE FONDOS PARAFISCALES</t>
  </si>
  <si>
    <t>ACTIVOS</t>
  </si>
  <si>
    <t>CAPITAL DE LOS FONDOS DE RESERVAS DE PENSIONES</t>
  </si>
  <si>
    <t>RECURSOS DE LOS FONDOS DE RESERVAS DE PENSIONES</t>
  </si>
  <si>
    <t>SALDOS DISPONIBLES EN PATRIMONIOS AUTÓNOMOS Y OTROS RECURSOS ENTREGADOS EN ADMINISTRACIÓN</t>
  </si>
  <si>
    <t>OBLIGACIONES DE LOS FONDOS DE RESERVA DE PENSIONES</t>
  </si>
  <si>
    <t>CONCEPTO</t>
  </si>
  <si>
    <t>Var. Abs.</t>
  </si>
  <si>
    <t>Var. %</t>
  </si>
  <si>
    <t>VALOR</t>
  </si>
  <si>
    <t>FONDO DE AHORRO Y ESTABILIZACIÓN PETROLERA</t>
  </si>
  <si>
    <t>BANCO DE COMPONENTES ANATÓMICOS Y DE SANGRE</t>
  </si>
  <si>
    <t>PROPIEDADES, PLANTA Y EQUIPO</t>
  </si>
  <si>
    <t>PROPIEDADES, PLANTA Y EQUIPO EN TRÁNSITO</t>
  </si>
  <si>
    <t>PLANTAS, DUCTOS Y TÚNELES</t>
  </si>
  <si>
    <t>MAQUINARIA Y EQUIPO</t>
  </si>
  <si>
    <t>MUEBLES, ENSERES Y EQUIPO DE OFICINA</t>
  </si>
  <si>
    <t>EQUIPOS DE TRANSPORTE, TRACCIÓN Y ELEVACIÓN</t>
  </si>
  <si>
    <t>MATERIALES</t>
  </si>
  <si>
    <t>MATERIALES EN TRÁNSITO</t>
  </si>
  <si>
    <t>OPERACIONES DE CRÉDITO PÚBLICO Y FINANCIAMIENTO CON BANCA CENTRAL</t>
  </si>
  <si>
    <t>OPERACIONES DE FINANCIAMIENTO EXTERNAS DE LARGO PLAZO</t>
  </si>
  <si>
    <t>GASTOS FINANCIEROS POR PAGAR - OPERACIONES DE BANCA CENTRAL</t>
  </si>
  <si>
    <t>CUENTA ÚNICA NACIONAL</t>
  </si>
  <si>
    <t>RESERVAS INTERNACIONALES</t>
  </si>
  <si>
    <t>ADMINISTRACIÓN DE LÍQUIDEZ</t>
  </si>
  <si>
    <t>CUENTA ÚNICA SISTEMA GENERAL DE REGALÍAS</t>
  </si>
  <si>
    <t>INVERSIONES ADMINISTRACIÓN DE LIQUIDEZ EN TÍTULOS DE DEUDA CON FONDOS ADMINISTRADOS POR LA DIRECCIÓN GENERAL DE CRÉDITO PÚBLICO Y DEL TESORO NACIONAL</t>
  </si>
  <si>
    <t>INVERSIONES DE LAS RESERVAS INTERNACIONALES</t>
  </si>
  <si>
    <t>OPERACIONES FONDOS DE GARANTÍAS</t>
  </si>
  <si>
    <t>BIENES DE USO PÚBLICO E HISTÓRICOS Y CULTURALES</t>
  </si>
  <si>
    <t>BIENES DE BENEFICIO Y USO PÚBLICO EN SERVICIO-CONCESIONES</t>
  </si>
  <si>
    <t>*RECURSOS NATURALES NO RENOVABLES</t>
  </si>
  <si>
    <t>ACTIVOS ADQUIRIDOS DE INSTITUCIONES INSCRITAS</t>
  </si>
  <si>
    <t>OPERACIONES DE BANCA CENTRAL</t>
  </si>
  <si>
    <t>OPERACIONES DE FINANCIAMIENTO INTERNAS DE CORTO PLAZO</t>
  </si>
  <si>
    <t>OPERACIONES DE FINANCIAMIENTO EXTERNAS DE CORTO PLAZO</t>
  </si>
  <si>
    <t>PROCESO DE COMPENSACIÓN FOSYGA</t>
  </si>
  <si>
    <t>RECURSOS RECIBIDOS POR EL FONDO DE SOLIDARIDAD Y GARANTÍA-FOSYGA</t>
  </si>
  <si>
    <t>PROVISIÓN FONDOS DE GARANTÍAS</t>
  </si>
  <si>
    <t>REGALÍAS DISTRIBUIDAS</t>
  </si>
  <si>
    <t>APORTE EN ESPECIE</t>
  </si>
  <si>
    <t>SUPERÁVIT BANCA CENTRAL</t>
  </si>
  <si>
    <t>CÓDIGO</t>
  </si>
  <si>
    <t xml:space="preserve">INTERES MINORITARIO </t>
  </si>
  <si>
    <t>1.1</t>
  </si>
  <si>
    <t>1.1.05</t>
  </si>
  <si>
    <t>1.1.06</t>
  </si>
  <si>
    <t>1.1.07</t>
  </si>
  <si>
    <t>1.1.10</t>
  </si>
  <si>
    <t>1.1.12</t>
  </si>
  <si>
    <t>1.1.15</t>
  </si>
  <si>
    <t>1.1.20</t>
  </si>
  <si>
    <t>1.1.40</t>
  </si>
  <si>
    <t>1.2</t>
  </si>
  <si>
    <t>1.2.01</t>
  </si>
  <si>
    <t>1.2.02</t>
  </si>
  <si>
    <t>1.2.03</t>
  </si>
  <si>
    <t>1.2.04</t>
  </si>
  <si>
    <t>1.2.07</t>
  </si>
  <si>
    <t>1.2.08</t>
  </si>
  <si>
    <t>1.2.11</t>
  </si>
  <si>
    <t>1.2.12</t>
  </si>
  <si>
    <t>1.2.16</t>
  </si>
  <si>
    <t>1.2.17</t>
  </si>
  <si>
    <t>1.2.20</t>
  </si>
  <si>
    <t>1.2.80</t>
  </si>
  <si>
    <t>1.3</t>
  </si>
  <si>
    <t>1.3.05</t>
  </si>
  <si>
    <t>1.3.10</t>
  </si>
  <si>
    <t>1.4</t>
  </si>
  <si>
    <t>1.4.01</t>
  </si>
  <si>
    <t>1.4.02</t>
  </si>
  <si>
    <t>1.4.03</t>
  </si>
  <si>
    <t>1.4.05</t>
  </si>
  <si>
    <t>1.4.06</t>
  </si>
  <si>
    <t>1.4.07</t>
  </si>
  <si>
    <t>1.4.08</t>
  </si>
  <si>
    <t>1.4.09</t>
  </si>
  <si>
    <t>1.4.10</t>
  </si>
  <si>
    <t>1.4.11</t>
  </si>
  <si>
    <t>1.4.13</t>
  </si>
  <si>
    <t>1.4.15</t>
  </si>
  <si>
    <t>1.4.16</t>
  </si>
  <si>
    <t>1.4.17</t>
  </si>
  <si>
    <t>1.4.18</t>
  </si>
  <si>
    <t>1.4.20</t>
  </si>
  <si>
    <t>1.4.22</t>
  </si>
  <si>
    <t>1.4.24</t>
  </si>
  <si>
    <t>1.4.25</t>
  </si>
  <si>
    <t>1.4.26</t>
  </si>
  <si>
    <t>1.4.28</t>
  </si>
  <si>
    <t>1.4.35</t>
  </si>
  <si>
    <t>1.4.70</t>
  </si>
  <si>
    <t>1.4.75</t>
  </si>
  <si>
    <t>1.4.76</t>
  </si>
  <si>
    <t>1.4.80</t>
  </si>
  <si>
    <t>1.5</t>
  </si>
  <si>
    <t>1.5.05</t>
  </si>
  <si>
    <t>1.5.10</t>
  </si>
  <si>
    <t>1.5.12</t>
  </si>
  <si>
    <t>1.5.16</t>
  </si>
  <si>
    <t>1.5.17</t>
  </si>
  <si>
    <t>1.5.18</t>
  </si>
  <si>
    <t>1.5.19</t>
  </si>
  <si>
    <t>1.5.20</t>
  </si>
  <si>
    <t>1.5.25</t>
  </si>
  <si>
    <t>1.5.30</t>
  </si>
  <si>
    <t>1.5.80</t>
  </si>
  <si>
    <t>1.6</t>
  </si>
  <si>
    <t>1.6.05</t>
  </si>
  <si>
    <t>1.6.10</t>
  </si>
  <si>
    <t>1.6.12</t>
  </si>
  <si>
    <t>1.6.15</t>
  </si>
  <si>
    <t>1.6.20</t>
  </si>
  <si>
    <t>1.6.25</t>
  </si>
  <si>
    <t>1.6.35</t>
  </si>
  <si>
    <t>1.6.36</t>
  </si>
  <si>
    <t>1.6.37</t>
  </si>
  <si>
    <t>1.6.40</t>
  </si>
  <si>
    <t>1.6.45</t>
  </si>
  <si>
    <t>1.6.50</t>
  </si>
  <si>
    <t>1.6.55</t>
  </si>
  <si>
    <t>1.6.60</t>
  </si>
  <si>
    <t>1.6.65</t>
  </si>
  <si>
    <t>1.6.70</t>
  </si>
  <si>
    <t>1.6.75</t>
  </si>
  <si>
    <t>1.6.80</t>
  </si>
  <si>
    <t>1.6.82</t>
  </si>
  <si>
    <t>1.6.85</t>
  </si>
  <si>
    <t>1.6.86</t>
  </si>
  <si>
    <t>1.6.90</t>
  </si>
  <si>
    <t>1.6.95</t>
  </si>
  <si>
    <t>1.7</t>
  </si>
  <si>
    <t>1.7.03</t>
  </si>
  <si>
    <t>1.7.04</t>
  </si>
  <si>
    <t>1.7.05</t>
  </si>
  <si>
    <t>1.7.06</t>
  </si>
  <si>
    <t>1.7.10</t>
  </si>
  <si>
    <t>1.7.11</t>
  </si>
  <si>
    <t>1.7.15</t>
  </si>
  <si>
    <t>1.7.20</t>
  </si>
  <si>
    <t>1.7.85</t>
  </si>
  <si>
    <t>1.8</t>
  </si>
  <si>
    <t>1.8.20</t>
  </si>
  <si>
    <t>1.8.25</t>
  </si>
  <si>
    <t>1.8.40</t>
  </si>
  <si>
    <t>1.8.45</t>
  </si>
  <si>
    <t>1.9</t>
  </si>
  <si>
    <t>1.9.01</t>
  </si>
  <si>
    <t>1.9.05</t>
  </si>
  <si>
    <t>1.9.10</t>
  </si>
  <si>
    <t>1.9.15</t>
  </si>
  <si>
    <t>1.9.20</t>
  </si>
  <si>
    <t>1.9.22</t>
  </si>
  <si>
    <t>1.9.25</t>
  </si>
  <si>
    <t>1.9.26</t>
  </si>
  <si>
    <t>1.9.30</t>
  </si>
  <si>
    <t>1.9.35</t>
  </si>
  <si>
    <t>1.9.40</t>
  </si>
  <si>
    <t>1.9.41</t>
  </si>
  <si>
    <t>1.9.42</t>
  </si>
  <si>
    <t>1.9.60</t>
  </si>
  <si>
    <t>1.9.70</t>
  </si>
  <si>
    <t>1.9.75</t>
  </si>
  <si>
    <t>1.9.99</t>
  </si>
  <si>
    <t>1.50</t>
  </si>
  <si>
    <t>2.1</t>
  </si>
  <si>
    <t>2.1.05</t>
  </si>
  <si>
    <t>2.1.10</t>
  </si>
  <si>
    <t>2.2</t>
  </si>
  <si>
    <t>2.2.03</t>
  </si>
  <si>
    <t>2.2.08</t>
  </si>
  <si>
    <t>2.2.12</t>
  </si>
  <si>
    <t>2.2.13</t>
  </si>
  <si>
    <t>2.3</t>
  </si>
  <si>
    <t>2.3.06</t>
  </si>
  <si>
    <t>2.3.07</t>
  </si>
  <si>
    <t>2.3.08</t>
  </si>
  <si>
    <t>2.3.09</t>
  </si>
  <si>
    <t>2.3.11</t>
  </si>
  <si>
    <t>2.3.12</t>
  </si>
  <si>
    <t>2.4</t>
  </si>
  <si>
    <t>2.4.01</t>
  </si>
  <si>
    <t>2.4.03</t>
  </si>
  <si>
    <t>2.4.06</t>
  </si>
  <si>
    <t>2.4.08</t>
  </si>
  <si>
    <t>2.4.15</t>
  </si>
  <si>
    <t>2.4.20</t>
  </si>
  <si>
    <t>2.4.22</t>
  </si>
  <si>
    <t>2.4.23</t>
  </si>
  <si>
    <t>2.4.25</t>
  </si>
  <si>
    <t>2.4.26</t>
  </si>
  <si>
    <t>2.4.27</t>
  </si>
  <si>
    <t>2.4.30</t>
  </si>
  <si>
    <t>2.4.36</t>
  </si>
  <si>
    <t>2.4.40</t>
  </si>
  <si>
    <t>2.4.45</t>
  </si>
  <si>
    <t>2.4.50</t>
  </si>
  <si>
    <t>2.4.53</t>
  </si>
  <si>
    <t>2.4.55</t>
  </si>
  <si>
    <t>2.4.57</t>
  </si>
  <si>
    <t>2.4.60</t>
  </si>
  <si>
    <t>2.4.65</t>
  </si>
  <si>
    <t>2.4.66</t>
  </si>
  <si>
    <t>2.4.70</t>
  </si>
  <si>
    <t>2.4.75</t>
  </si>
  <si>
    <t>2.4.80</t>
  </si>
  <si>
    <t>2.4.90</t>
  </si>
  <si>
    <t>2.5</t>
  </si>
  <si>
    <t>2.5.05</t>
  </si>
  <si>
    <t>2.5.10</t>
  </si>
  <si>
    <t>2.5.50</t>
  </si>
  <si>
    <t>2.5.60</t>
  </si>
  <si>
    <t>2.5.70</t>
  </si>
  <si>
    <t>2.6</t>
  </si>
  <si>
    <t>2.6.25</t>
  </si>
  <si>
    <t>2.6.30</t>
  </si>
  <si>
    <t>2.7</t>
  </si>
  <si>
    <t>2.7.05</t>
  </si>
  <si>
    <t>2.7.10</t>
  </si>
  <si>
    <t>2.7.15</t>
  </si>
  <si>
    <t>2.7.20</t>
  </si>
  <si>
    <t>2.7.21</t>
  </si>
  <si>
    <t>2.7.22</t>
  </si>
  <si>
    <t>2.7.25</t>
  </si>
  <si>
    <t>2.7.30</t>
  </si>
  <si>
    <t>2.7.90</t>
  </si>
  <si>
    <t>2.9</t>
  </si>
  <si>
    <t>2.9.05</t>
  </si>
  <si>
    <t>2.9.10</t>
  </si>
  <si>
    <t>2.9.15</t>
  </si>
  <si>
    <t>2.9.17</t>
  </si>
  <si>
    <t>2.9.21</t>
  </si>
  <si>
    <t>2.9.25</t>
  </si>
  <si>
    <t>2.50</t>
  </si>
  <si>
    <t>2.9.98</t>
  </si>
  <si>
    <t>3.1</t>
  </si>
  <si>
    <t>3.1.05</t>
  </si>
  <si>
    <t>3.1.15</t>
  </si>
  <si>
    <t>3.1.17</t>
  </si>
  <si>
    <t>3.1.20</t>
  </si>
  <si>
    <t>3.1.25</t>
  </si>
  <si>
    <t>3.1.28</t>
  </si>
  <si>
    <t>3.1.40</t>
  </si>
  <si>
    <t>3.2</t>
  </si>
  <si>
    <t>3.2.03</t>
  </si>
  <si>
    <t>3.2.04</t>
  </si>
  <si>
    <t>3.2.06</t>
  </si>
  <si>
    <t>3.2.07</t>
  </si>
  <si>
    <t>3.2.08</t>
  </si>
  <si>
    <t>3.2.09</t>
  </si>
  <si>
    <t>3.2.10</t>
  </si>
  <si>
    <t>3.2.15</t>
  </si>
  <si>
    <t>3.2.20</t>
  </si>
  <si>
    <t>3.2.24</t>
  </si>
  <si>
    <t>3.2.25</t>
  </si>
  <si>
    <t>3.2.35</t>
  </si>
  <si>
    <t>3.2.37</t>
  </si>
  <si>
    <t>3.2.40</t>
  </si>
  <si>
    <t>3.2.42</t>
  </si>
  <si>
    <t>3.2.43</t>
  </si>
  <si>
    <t>3.2.45</t>
  </si>
  <si>
    <t>3.2.55</t>
  </si>
  <si>
    <t>3.2.58</t>
  </si>
  <si>
    <t>3.2.59</t>
  </si>
  <si>
    <t>3.2.60</t>
  </si>
  <si>
    <t>3.2.65</t>
  </si>
  <si>
    <t>3.2.70</t>
  </si>
  <si>
    <t>3.3</t>
  </si>
  <si>
    <t>CONTADURIA GENERAL DE LA NACIÓN</t>
  </si>
  <si>
    <t xml:space="preserve"> </t>
  </si>
  <si>
    <t>Activo</t>
  </si>
  <si>
    <t>Pasivo</t>
  </si>
  <si>
    <t>C31 - SALDO CONSOLIDADO COMPARATIVO VARIOS PERIODOS</t>
  </si>
  <si>
    <t>Patrimonio</t>
  </si>
  <si>
    <r>
      <rPr>
        <b/>
        <sz val="9"/>
        <color theme="1"/>
        <rFont val="Verdana"/>
        <family val="2"/>
      </rPr>
      <t xml:space="preserve">Periodo: </t>
    </r>
    <r>
      <rPr>
        <b/>
        <sz val="9"/>
        <color theme="1"/>
        <rFont val="Verdana"/>
        <family val="2"/>
      </rPr>
      <t>31-12-2018 | -</t>
    </r>
  </si>
  <si>
    <t>Ingresos</t>
  </si>
  <si>
    <t>Gastos</t>
  </si>
  <si>
    <t>Costos</t>
  </si>
  <si>
    <t xml:space="preserve"> Cifras en pesos</t>
  </si>
  <si>
    <t>Operaciones recíprocas en los ingresos</t>
  </si>
  <si>
    <t>Operaciones recíprocas en los gastos</t>
  </si>
  <si>
    <t>Resultado</t>
  </si>
  <si>
    <t>CGN CONVERGENCIA</t>
  </si>
  <si>
    <t>2018-12-31</t>
  </si>
  <si>
    <t>2019-04-09 14:58:59.000</t>
  </si>
  <si>
    <t>Consolidacion DEFINITIVA a Diciembre 31 de 2018</t>
  </si>
  <si>
    <t>Total_Corriente</t>
  </si>
  <si>
    <t>Total_NoCorriente</t>
  </si>
  <si>
    <t>Total</t>
  </si>
  <si>
    <t>1</t>
  </si>
  <si>
    <t>ACTIVOS AJUSTADOS</t>
  </si>
  <si>
    <t>EFECTIVO Y EQUIVALENTES AL EFECTIVO</t>
  </si>
  <si>
    <t>1.1.05.01</t>
  </si>
  <si>
    <t>CAJA PRINCIPAL</t>
  </si>
  <si>
    <t>1.1.05.02</t>
  </si>
  <si>
    <t>CAJA MENOR</t>
  </si>
  <si>
    <t>1.1.06.01</t>
  </si>
  <si>
    <t>CAJERO</t>
  </si>
  <si>
    <t>1.1.06.02</t>
  </si>
  <si>
    <t>RECAUDOS PRESUPUESTALES</t>
  </si>
  <si>
    <t>1.1.06.03</t>
  </si>
  <si>
    <t>RECAUDOS AFECTACIÓN ESPECÍFICA</t>
  </si>
  <si>
    <t>1.1.06.04</t>
  </si>
  <si>
    <t>RECAUDOS SCUN</t>
  </si>
  <si>
    <t>1.1.07.01</t>
  </si>
  <si>
    <t>ORO MONETARIO</t>
  </si>
  <si>
    <t>1.1.07.02</t>
  </si>
  <si>
    <t>DERECHOS ESPECIALES DE GIRO (DEG)</t>
  </si>
  <si>
    <t>1.1.07.03</t>
  </si>
  <si>
    <t>PESOS ANDINOS</t>
  </si>
  <si>
    <t>1.1.07.04</t>
  </si>
  <si>
    <t>CONVENIOS INTERNACIONALES</t>
  </si>
  <si>
    <t>1.1.07.05</t>
  </si>
  <si>
    <t>FONDO LATIANOMERICANO DE RESERVAS</t>
  </si>
  <si>
    <t>1.1.07.06</t>
  </si>
  <si>
    <t>POSICIÓN DE RESERVA FMI</t>
  </si>
  <si>
    <t>1.1.07.07</t>
  </si>
  <si>
    <t>DEPÓSITOS EN BANCOS DEL EXTERIOR</t>
  </si>
  <si>
    <t>1.1.07.08</t>
  </si>
  <si>
    <t>ESPECIES EXTRANJERAS</t>
  </si>
  <si>
    <t>1.1.10.05</t>
  </si>
  <si>
    <t>CUENTA CORRIENTE</t>
  </si>
  <si>
    <t>1.1.10.06</t>
  </si>
  <si>
    <t>CUENTA DE AHORRO</t>
  </si>
  <si>
    <t>1.1.10.09</t>
  </si>
  <si>
    <t>DEPÓSITOS SIMPLES</t>
  </si>
  <si>
    <t>1.1.10.10</t>
  </si>
  <si>
    <t>CUENTAS DE COMPENSACIÓN BANCO DE LA REPÚBLICA</t>
  </si>
  <si>
    <t>1.1.10.11</t>
  </si>
  <si>
    <t>DEPÓSITOS EN EL EXTERIOR</t>
  </si>
  <si>
    <t>1.1.10.12</t>
  </si>
  <si>
    <t>DEPÓSITOS REMUNERADOS</t>
  </si>
  <si>
    <t>1.1.10.13</t>
  </si>
  <si>
    <t>DEPÓSITOS PARA FONDOS DE SOLIDARIDAD Y REDISTRIBUCIÓN DEL INGRESO</t>
  </si>
  <si>
    <t>1.1.10.14</t>
  </si>
  <si>
    <t>DEPÓSITOS DE LOS FONDOS DE RESERVAS DEL RÉGIMEN DE PRIMA MEDIA CON PRESTACIÓN DEFINIDA</t>
  </si>
  <si>
    <t>1.1.10.90</t>
  </si>
  <si>
    <t>OTROS DEPÓSITOS EN INSTITUCIONES FINANCIERAS</t>
  </si>
  <si>
    <t>1.1.20.05</t>
  </si>
  <si>
    <t>1.1.20.06</t>
  </si>
  <si>
    <t>1.1.20.10</t>
  </si>
  <si>
    <t>RED BANCARIA</t>
  </si>
  <si>
    <t>1.1.20.90</t>
  </si>
  <si>
    <t>OTROS DEPÓSITOS</t>
  </si>
  <si>
    <t>1.1.32</t>
  </si>
  <si>
    <t>EFECTIVO DE USO RESTRINGIDO</t>
  </si>
  <si>
    <t>1.1.32.05</t>
  </si>
  <si>
    <t>1.1.32.10</t>
  </si>
  <si>
    <t>1.1.32.20</t>
  </si>
  <si>
    <t>1.1.33</t>
  </si>
  <si>
    <t>EQUIVALENTES AL EFECTIVO</t>
  </si>
  <si>
    <t>1.1.33.01</t>
  </si>
  <si>
    <t>CERTIFICADOS DE DEPÓSITO DE AHORRO A TÉRMINO</t>
  </si>
  <si>
    <t>1.1.33.02</t>
  </si>
  <si>
    <t>FONDOS VENDIDOS ORDINARIOS</t>
  </si>
  <si>
    <t>1.1.33.03</t>
  </si>
  <si>
    <t>OPERACIONES OVERNIGHT</t>
  </si>
  <si>
    <t>1.1.33.05</t>
  </si>
  <si>
    <t>COMPROMISOS DE REVENTA DE INVERSIONES DE ADMINISTRACIÓN DE LIQUIDEZ</t>
  </si>
  <si>
    <t>1.1.33.06</t>
  </si>
  <si>
    <t>COMPROMISOS DE REVENTA DE PRÉSTAMOS POR COBRAR</t>
  </si>
  <si>
    <t>1.1.33.07</t>
  </si>
  <si>
    <t>BONOS Y TÍTULOS</t>
  </si>
  <si>
    <t>1.1.33.08</t>
  </si>
  <si>
    <t>1.1.33.90</t>
  </si>
  <si>
    <t>OTROS EQUIVALENTES AL EFECTIVO</t>
  </si>
  <si>
    <t>1.1.40.01</t>
  </si>
  <si>
    <t>SISTEMA GENERAL DE REGALÍAS</t>
  </si>
  <si>
    <t>INVERSIONES DE ADMINISTRACIÓN DE LIQUIDEZ EN TÍTULOS DE DEUDA CON FONDOS ADMINISTRADOS POR LA DIRECCIÓN GENERAL DE CRÉDITO PÚBLICO Y DEL TESORO NACIONAL (DGCPTN)</t>
  </si>
  <si>
    <t>1.2.11.01</t>
  </si>
  <si>
    <t>TÍTULOS DE TESORERÍA (TES)</t>
  </si>
  <si>
    <t>1.2.11.40</t>
  </si>
  <si>
    <t>CERTIFICADOS DE DEPÓSITO A TÉRMINO (CDT)</t>
  </si>
  <si>
    <t>1.2.11.41</t>
  </si>
  <si>
    <t>BONOS Y TÍTULOS EMITIDOS POR EL SECTOR PRIVADO</t>
  </si>
  <si>
    <t>1.2.11.43</t>
  </si>
  <si>
    <t>BONOS Y TÍTULOS EMITIDOS POR LAS EMPRESAS NO FINANCIERAS</t>
  </si>
  <si>
    <t>1.2.11.44</t>
  </si>
  <si>
    <t>BONOS Y TÍTULOS EMITIDOS POR LAS ENTIDADES FINANCIERAS</t>
  </si>
  <si>
    <t>1.2.11.90</t>
  </si>
  <si>
    <t>OTRAS INVERSIONES EN TÍTULOS DE DEUDA</t>
  </si>
  <si>
    <t>1.2.12.02</t>
  </si>
  <si>
    <t>DEPÓSITOS A TÉRMINO CALL EN BANCOS DEL EXTERIOR</t>
  </si>
  <si>
    <t>1.2.12.04</t>
  </si>
  <si>
    <t>PAPELES A DESCUENTO</t>
  </si>
  <si>
    <t>1.2.12.05</t>
  </si>
  <si>
    <t>INVERSIONES DE PORTAFOLIO EN ADMINISTRACIÓN</t>
  </si>
  <si>
    <t>1.2.12.06</t>
  </si>
  <si>
    <t>BONOS</t>
  </si>
  <si>
    <t>1.2.12.07</t>
  </si>
  <si>
    <t>ACUERDOS DE RECOMPRA</t>
  </si>
  <si>
    <t>1.2.12.08</t>
  </si>
  <si>
    <t>FONDO DE MERCADO MONETARIO</t>
  </si>
  <si>
    <t>1.2.12.90</t>
  </si>
  <si>
    <t>OTRAS INVERSIONES DE LAS RESERVAS INTERNACIONALES</t>
  </si>
  <si>
    <t>INVERSIONES EN ENTIDADES EN LIQUIDACIÓN</t>
  </si>
  <si>
    <t>1.2.16.01</t>
  </si>
  <si>
    <t>EMPRESAS INDUSTRIALES Y COMERCIALES DEL ESTADO - SOCIETARIAS</t>
  </si>
  <si>
    <t>1.2.16.02</t>
  </si>
  <si>
    <t>SOCIEDADES DE ECONOMÍA MIXTA</t>
  </si>
  <si>
    <t>1.2.16.03</t>
  </si>
  <si>
    <t>SOCIEDADES PÚBLICAS</t>
  </si>
  <si>
    <t>1.2.16.04</t>
  </si>
  <si>
    <t>ENTIDADES PRIVADAS</t>
  </si>
  <si>
    <t>1.2.16.06</t>
  </si>
  <si>
    <t>ENTIDADES DEL SECTOR SOLIDARIO</t>
  </si>
  <si>
    <t>1.2.20.15</t>
  </si>
  <si>
    <t>INVERSIONES DE ADMINISTRACIÓN DE LIQUIDEZ A VALOR DE MERCADO (VALOR RAZONABLE) CON CAMBIOS EN EL RESULTADO</t>
  </si>
  <si>
    <t>1.2.20.16</t>
  </si>
  <si>
    <t>INVERSIONES DE ADMINISTRACIÓN DE LIQUIDEZ A VALOR DE MERCADO (VALOR RAZONABLE) CON CAMBIOS EN EL PATRIMONIO (OTRO RESULTADO INTEGRAL)</t>
  </si>
  <si>
    <t>1.2.20.18</t>
  </si>
  <si>
    <t>INVERSIONES DE ADMINISTRACIÓN DE LIQUIDEZ AL COSTO</t>
  </si>
  <si>
    <t>1.2.21</t>
  </si>
  <si>
    <t>1.2.21.01</t>
  </si>
  <si>
    <t>1.2.21.02</t>
  </si>
  <si>
    <t>1.2.21.03</t>
  </si>
  <si>
    <t>1.2.21.04</t>
  </si>
  <si>
    <t>BONOS Y TÍTULOS EMITIDOS POR ENTIDADES DEL EXTERIOR</t>
  </si>
  <si>
    <t>1.2.21.06</t>
  </si>
  <si>
    <t>BONOS Y TÍTULOS EMITIDOS POR EL GOBIERNO GENERAL</t>
  </si>
  <si>
    <t>1.2.21.07</t>
  </si>
  <si>
    <t>1.2.21.08</t>
  </si>
  <si>
    <t>1.2.21.09</t>
  </si>
  <si>
    <t>TÍTULOS DE CAPITALIZACIÓN</t>
  </si>
  <si>
    <t>1.2.21.13</t>
  </si>
  <si>
    <t>ACCIONES ORDINARIAS</t>
  </si>
  <si>
    <t>1.2.21.14</t>
  </si>
  <si>
    <t>ACCIONES PREFERENCIALES</t>
  </si>
  <si>
    <t>1.2.21.15</t>
  </si>
  <si>
    <t>CUOTAS O PARTES DE INTERÉS SOCIAL</t>
  </si>
  <si>
    <t>1.2.21.16</t>
  </si>
  <si>
    <t>FONDOS DE INVERSIÓN COLECTIVA</t>
  </si>
  <si>
    <t>1.2.21.17</t>
  </si>
  <si>
    <t>CERTIFICADOS EMITIDOS POR FONDOS DE INVERSIÓN</t>
  </si>
  <si>
    <t>1.2.21.19</t>
  </si>
  <si>
    <t>OTROS CERTIFICADOS</t>
  </si>
  <si>
    <t>1.2.21.90</t>
  </si>
  <si>
    <t>OTRAS INVERSIONES DE ADMINISTRACIÓN DE LIQUIDEZ A VALOR DE MERCADO (VALOR RAZONABLE) CON CAMBIOS EN EL RESULTADO</t>
  </si>
  <si>
    <t>1.2.22</t>
  </si>
  <si>
    <t>1.2.22.01</t>
  </si>
  <si>
    <t>INSTRUMENTOS DE PATRIMONIO - ENTIDADES DEL SECTOR SOLIDARIO</t>
  </si>
  <si>
    <t>1.2.22.02</t>
  </si>
  <si>
    <t>INSTRUMENTOS DE PATRIMONIO - ENTIDADES PRIVADAS</t>
  </si>
  <si>
    <t>1.2.22.03</t>
  </si>
  <si>
    <t>INSTRUMENTOS DE PATRIMONIO - ENTIDADES DEL EXTERIOR</t>
  </si>
  <si>
    <t>1.2.22.04</t>
  </si>
  <si>
    <t>INSTRUMENTOS DE PATRIMONIO - EMPRESAS INDUSTRIALES Y COMERCIALES DEL ESTADO - SOCIETARIAS</t>
  </si>
  <si>
    <t>1.2.22.05</t>
  </si>
  <si>
    <t>INSTRUMENTOS DE PATRIMONIO - SOCIEDADES DE ECONOMÍA MIXTA</t>
  </si>
  <si>
    <t>1.2.22.06</t>
  </si>
  <si>
    <t>INSTRUMENTOS DE PATRIMONIO - SOCIEDADES PÚBLICAS</t>
  </si>
  <si>
    <t>1.2.22.08</t>
  </si>
  <si>
    <t>1.2.22.09</t>
  </si>
  <si>
    <t>1.2.22.13</t>
  </si>
  <si>
    <t>1.2.22.90</t>
  </si>
  <si>
    <t>OTRAS INVERSIONES DE ADMINISTRACIÓN DE LIQUIDEZ A VALOR DE MERCADO (VALOR RAZONABLE) CON CAMBIOS EN EL PATRIMONIO (OTRO RESULTADO INTEGRAL)</t>
  </si>
  <si>
    <t>1.2.23</t>
  </si>
  <si>
    <t>INVERSIONES DE ADMINISTRACIÓN DE LIQUIDEZ A COSTO AMORTIZADO</t>
  </si>
  <si>
    <t>1.2.23.01</t>
  </si>
  <si>
    <t>1.2.23.02</t>
  </si>
  <si>
    <t>1.2.23.03</t>
  </si>
  <si>
    <t>1.2.23.04</t>
  </si>
  <si>
    <t>1.2.23.06</t>
  </si>
  <si>
    <t>1.2.23.07</t>
  </si>
  <si>
    <t>1.2.23.08</t>
  </si>
  <si>
    <t>1.2.23.09</t>
  </si>
  <si>
    <t>INVERSIONES FORZOSAS Y DEL ENCAJE - SECTOR FINANCIERO</t>
  </si>
  <si>
    <t>1.2.23.11</t>
  </si>
  <si>
    <t>1.2.23.13</t>
  </si>
  <si>
    <t>ACEPTACIONES</t>
  </si>
  <si>
    <t>1.2.23.90</t>
  </si>
  <si>
    <t>OTRAS INVERSIONES DE ADMINISTRACIÓN DE LIQUIDEZ A COSTO AMORTIZADO</t>
  </si>
  <si>
    <t>1.2.24</t>
  </si>
  <si>
    <t>1.2.24.03</t>
  </si>
  <si>
    <t>1.2.24.05</t>
  </si>
  <si>
    <t>BONOS OBLIGATORIAMENTE CONVERTIBLES EN ACCIONES (BOCAS)</t>
  </si>
  <si>
    <t>1.2.24.07</t>
  </si>
  <si>
    <t>1.2.24.08</t>
  </si>
  <si>
    <t>1.2.24.09</t>
  </si>
  <si>
    <t>1.2.24.12</t>
  </si>
  <si>
    <t>TÍTULOS DE FOMENTO</t>
  </si>
  <si>
    <t>1.2.24.13</t>
  </si>
  <si>
    <t>1.2.24.14</t>
  </si>
  <si>
    <t>1.2.24.15</t>
  </si>
  <si>
    <t>1.2.24.16</t>
  </si>
  <si>
    <t>1.2.24.17</t>
  </si>
  <si>
    <t>1.2.24.18</t>
  </si>
  <si>
    <t>1.2.24.19</t>
  </si>
  <si>
    <t>APORTES SOCIALES EN ENTIDADES DEL SECTOR SOLIDARIO</t>
  </si>
  <si>
    <t>1.2.24.20</t>
  </si>
  <si>
    <t>APORTES EN ORGANISMOS INTERNACIONALES</t>
  </si>
  <si>
    <t>1.2.24.90</t>
  </si>
  <si>
    <t>OTRAS INVERSIONES DE ADMINISTRACIÓN DE LIQUIDEZ AL COSTO</t>
  </si>
  <si>
    <t>1.2.25</t>
  </si>
  <si>
    <t>INVERSIONES EN CONTROLADAS AL COSTO</t>
  </si>
  <si>
    <t>1.2.25.01</t>
  </si>
  <si>
    <t>1.2.25.02</t>
  </si>
  <si>
    <t>ENTIDADES DEL EXTERIOR</t>
  </si>
  <si>
    <t>1.2.25.04</t>
  </si>
  <si>
    <t>1.2.26</t>
  </si>
  <si>
    <t>INVERSIONES EN CONTROLADAS A VALOR RAZONABLE</t>
  </si>
  <si>
    <t>1.2.26.04</t>
  </si>
  <si>
    <t>1.2.27</t>
  </si>
  <si>
    <t>INVERSIONES EN CONTROLADAS CONTABILIZADAS POR EL MÉTODO DE PARTICIPACIÓN PATRIMONIAL</t>
  </si>
  <si>
    <t>1.2.27.01</t>
  </si>
  <si>
    <t>1.2.27.02</t>
  </si>
  <si>
    <t>1.2.27.03</t>
  </si>
  <si>
    <t>1.2.27.04</t>
  </si>
  <si>
    <t>1.2.27.05</t>
  </si>
  <si>
    <t>1.2.28</t>
  </si>
  <si>
    <t>INVERSIONES EN ASOCIADAS AL COSTO</t>
  </si>
  <si>
    <t>1.2.28.01</t>
  </si>
  <si>
    <t>1.2.28.02</t>
  </si>
  <si>
    <t>1.2.28.04</t>
  </si>
  <si>
    <t>1.2.29</t>
  </si>
  <si>
    <t>INVERSIONES EN ASOCIADAS A VALOR RAZONABLE</t>
  </si>
  <si>
    <t>1.2.29.01</t>
  </si>
  <si>
    <t>1.2.29.04</t>
  </si>
  <si>
    <t>1.2.30</t>
  </si>
  <si>
    <t>INVERSIONES EN ASOCIADAS CONTABILIZADAS POR EL MÉTODO DE PARTICIPACIÓN PATRIMONIAL</t>
  </si>
  <si>
    <t>1.2.30.01</t>
  </si>
  <si>
    <t>1.2.30.02</t>
  </si>
  <si>
    <t>1.2.30.03</t>
  </si>
  <si>
    <t>1.2.30.04</t>
  </si>
  <si>
    <t>1.2.30.05</t>
  </si>
  <si>
    <t>1.2.31</t>
  </si>
  <si>
    <t>INVERSIONES EN NEGOCIOS CONJUNTOS AL COSTO</t>
  </si>
  <si>
    <t>1.2.31.01</t>
  </si>
  <si>
    <t>1.2.31.04</t>
  </si>
  <si>
    <t>1.2.32</t>
  </si>
  <si>
    <t>INVERSIONES EN NEGOCIOS CONJUNTOS A VALOR RAZONABLE</t>
  </si>
  <si>
    <t>1.2.32.01</t>
  </si>
  <si>
    <t>1.2.33</t>
  </si>
  <si>
    <t>INVERSIONES EN NEGOCIOS CONJUNTOS CONTABILIZADAS POR EL MÉTODO DE PARTICIPACIÓN PATRIMONIAL</t>
  </si>
  <si>
    <t>1.2.33.01</t>
  </si>
  <si>
    <t>1.2.33.02</t>
  </si>
  <si>
    <t>1.2.33.03</t>
  </si>
  <si>
    <t>1.2.33.04</t>
  </si>
  <si>
    <t>1.2.33.05</t>
  </si>
  <si>
    <t>1.2.34</t>
  </si>
  <si>
    <t>INSTRUMENTOS DERIVADOS CON FINES DE ESPECULACIÓN</t>
  </si>
  <si>
    <t>1.2.34.01</t>
  </si>
  <si>
    <t>DERECHOS EN CONTRATOS FORWARD</t>
  </si>
  <si>
    <t>1.2.34.02</t>
  </si>
  <si>
    <t>OBLIGACIONES EN CONTRATOS FORWARD (CR)</t>
  </si>
  <si>
    <t>1.2.34.03</t>
  </si>
  <si>
    <t>DERECHOS EN CONTRATOS FUTUROS</t>
  </si>
  <si>
    <t>1.2.34.04</t>
  </si>
  <si>
    <t>OBLIGACIONES EN CONTRATOS FUTUROS(CR)</t>
  </si>
  <si>
    <t>1.2.34.05</t>
  </si>
  <si>
    <t>DERECHOS EN CONTRATOS SWAPS</t>
  </si>
  <si>
    <t>1.2.34.06</t>
  </si>
  <si>
    <t>OBLIGACIONES EN CONTRATOS SWAPS(CR)</t>
  </si>
  <si>
    <t>1.2.34.08</t>
  </si>
  <si>
    <t>OBLIGACIONES EN OTROS DERIVADOS (CR)</t>
  </si>
  <si>
    <t>1.2.35</t>
  </si>
  <si>
    <t>INSTRUMENTOS DERIVADOS CON FINES DE COBERTURA DE VALOR DE MERCADO (VALOR RAZONABLE)</t>
  </si>
  <si>
    <t>1.2.35.07</t>
  </si>
  <si>
    <t>DERECHOS EN OTROS DERIVADOS</t>
  </si>
  <si>
    <t>1.2.36</t>
  </si>
  <si>
    <t>INSTRUMENTOS DERIVADOS CON FINES DE COBERTURA DE FLUJOS DE EFECTIVO</t>
  </si>
  <si>
    <t>1.2.36.01</t>
  </si>
  <si>
    <t>1.2.36.05</t>
  </si>
  <si>
    <t>1.2.36.06</t>
  </si>
  <si>
    <t>1.2.39</t>
  </si>
  <si>
    <t>GANANCIA EN LA VALORACIÓN DE COMPROMISOS EN FIRME DESIGNADOS COMO PARTIDAS CUBIERTAS</t>
  </si>
  <si>
    <t>1.2.39.02</t>
  </si>
  <si>
    <t>PARA ASUMIR UN PASIVO</t>
  </si>
  <si>
    <t>DETERIORO ACUMULADO DE INVERSIONES (CR)</t>
  </si>
  <si>
    <t>1.2.80.40</t>
  </si>
  <si>
    <t>1.2.80.41</t>
  </si>
  <si>
    <t>1.2.80.42</t>
  </si>
  <si>
    <t>1.2.80.43</t>
  </si>
  <si>
    <t>1.2.80.44</t>
  </si>
  <si>
    <t>1.2.80.45</t>
  </si>
  <si>
    <t>1.2.80.46</t>
  </si>
  <si>
    <t>1.2.80.48</t>
  </si>
  <si>
    <t>CUENTAS POR COBRAR</t>
  </si>
  <si>
    <t>IMPUESTOS RETENCIÓN EN LA FUENTE Y ANTICIPOS DE IMPUESTOS</t>
  </si>
  <si>
    <t>1.3.05.01</t>
  </si>
  <si>
    <t>IMPUESTO SOBRE LA RENTA Y COMPLEMENTARIOS</t>
  </si>
  <si>
    <t>1.3.05.02</t>
  </si>
  <si>
    <t>IMPUESTO DE REGISTRO</t>
  </si>
  <si>
    <t>1.3.05.03</t>
  </si>
  <si>
    <t>IMPUESTO SOBRE ADUANA Y RECARGOS</t>
  </si>
  <si>
    <t>1.3.05.04</t>
  </si>
  <si>
    <t>IMPUESTO AL VALOR AGREGADO (IVA)</t>
  </si>
  <si>
    <t>1.3.05.05</t>
  </si>
  <si>
    <t>RETENCIONES EN LA FUENTE</t>
  </si>
  <si>
    <t>1.3.05.07</t>
  </si>
  <si>
    <t>IMPUESTO PREDIAL UNIFICADO</t>
  </si>
  <si>
    <t>1.3.05.08</t>
  </si>
  <si>
    <t>IMPUESTO DE INDUSTRIA Y COMERCIO</t>
  </si>
  <si>
    <t>1.3.05.09</t>
  </si>
  <si>
    <t>IMPUESTO A LA GASOLINA Y ACPM</t>
  </si>
  <si>
    <t>1.3.05.15</t>
  </si>
  <si>
    <t>IMPUESTO DE ESPECTÁCULOS PÚBLICOS</t>
  </si>
  <si>
    <t>1.3.05.19</t>
  </si>
  <si>
    <t>IMPUESTO DE DELINEACIÓN URBANA, ESTUDIOS Y APROBACIÓN DE PLANOS</t>
  </si>
  <si>
    <t>1.3.05.21</t>
  </si>
  <si>
    <t>IMPUESTO DE AVISOS, TABLEROS Y VALLAS</t>
  </si>
  <si>
    <t>1.3.05.22</t>
  </si>
  <si>
    <t>IMPUESTO AL CONSUMO DE TABACO Y CIGARRILLOS</t>
  </si>
  <si>
    <t>1.3.05.23</t>
  </si>
  <si>
    <t>IMPUESTO AL CONSUMO DE LICORES, VINOS, APERITIVOS Y SIMILARES O PARTICIPACIÓN PORCENTUAL</t>
  </si>
  <si>
    <t>1.3.05.24</t>
  </si>
  <si>
    <t>IMPUESTO AL CONSUMO DE CERVEZA</t>
  </si>
  <si>
    <t>1.3.05.26</t>
  </si>
  <si>
    <t>IMPUESTO A DEGÜELLO DE GANADO MAYOR</t>
  </si>
  <si>
    <t>1.3.05.27</t>
  </si>
  <si>
    <t>IMPUESTO A DEGÜELLO DE GANADO MENOR</t>
  </si>
  <si>
    <t>1.3.05.28</t>
  </si>
  <si>
    <t>IMPUESTOS DE RIFAS, APUESTAS Y JUEGOS PERMITIDOS</t>
  </si>
  <si>
    <t>1.3.05.33</t>
  </si>
  <si>
    <t>IMPUESTO SOBRE VEHÍCULOS AUTOMOTORES</t>
  </si>
  <si>
    <t>1.3.05.35</t>
  </si>
  <si>
    <t>SOBRETASA A LA GASOLINA</t>
  </si>
  <si>
    <t>1.3.05.36</t>
  </si>
  <si>
    <t>SOBRETASA AL ACPM</t>
  </si>
  <si>
    <t>1.3.05.41</t>
  </si>
  <si>
    <t>IMPUESTO A LAS VENTAS POR EL SISTEMA DE CLUBES</t>
  </si>
  <si>
    <t>1.3.05.42</t>
  </si>
  <si>
    <t>IMPUESTO POR LA OCUPACIÓN DE VÍAS</t>
  </si>
  <si>
    <t>1.3.05.43</t>
  </si>
  <si>
    <t>IMPUESTO POR EL USO DEL SUBSUELO</t>
  </si>
  <si>
    <t>1.3.05.45</t>
  </si>
  <si>
    <t>IMPUESTO SOBRE EL SERVICIO DE ALUMBRADO PÚBLICO</t>
  </si>
  <si>
    <t>1.3.05.46</t>
  </si>
  <si>
    <t>IMPUESTO A GANADORES SORTEOS ORDINARIOS</t>
  </si>
  <si>
    <t>1.3.05.47</t>
  </si>
  <si>
    <t>IMPUESTO A GANADORES SORTEOS EXTRAORDINARIOS</t>
  </si>
  <si>
    <t>1.3.05.48</t>
  </si>
  <si>
    <t>IMPUESTO A LOTERÍAS FORÁNEAS</t>
  </si>
  <si>
    <t>1.3.05.49</t>
  </si>
  <si>
    <t>IVA DE LICORES A PRODUCTORES</t>
  </si>
  <si>
    <t>1.3.05.51</t>
  </si>
  <si>
    <t>IMPUESTO A LA VENTA DE CERVEZA 8%</t>
  </si>
  <si>
    <t>1.3.05.52</t>
  </si>
  <si>
    <t>GRAVAMEN A LOS MOVIMIENTOS FINANCIEROS</t>
  </si>
  <si>
    <t>1.3.05.53</t>
  </si>
  <si>
    <t>IMPUESTO UNIFICADO DE AZAR Y ESPECTÁCULOS</t>
  </si>
  <si>
    <t>1.3.05.54</t>
  </si>
  <si>
    <t>IMPUESTO PARA PRESERVAR LA SEGURIDAD DEMOCRÁTICA</t>
  </si>
  <si>
    <t>1.3.05.55</t>
  </si>
  <si>
    <t>IMPUESTO AL PATRIMONIO</t>
  </si>
  <si>
    <t>1.3.05.56</t>
  </si>
  <si>
    <t>IMPUESTO SOBRE LOS REMATES</t>
  </si>
  <si>
    <t>1.3.05.57</t>
  </si>
  <si>
    <t>IMPUESTO CON DESTINO AL TURISMO</t>
  </si>
  <si>
    <t>1.3.05.58</t>
  </si>
  <si>
    <t>IMPUESTO A PUBLICIDAD EXTERIOR VISUAL</t>
  </si>
  <si>
    <t>1.3.05.59</t>
  </si>
  <si>
    <t>IMPUESTO DE CIRCULACIÓN Y TRÁNSITO</t>
  </si>
  <si>
    <t>1.3.05.60</t>
  </si>
  <si>
    <t>IMPUESTO DE TRANSPORTE DE HIDROCARBUROS</t>
  </si>
  <si>
    <t>1.3.05.61</t>
  </si>
  <si>
    <t>IMPUESTO SOBRE TELÉGRAFOS Y TELÉFONOS URBANOS</t>
  </si>
  <si>
    <t>1.3.05.62</t>
  </si>
  <si>
    <t>SOBRETASA BOMBERIL</t>
  </si>
  <si>
    <t>1.3.05.64</t>
  </si>
  <si>
    <t>IMPUESTO NACIONAL AL CONSUMO</t>
  </si>
  <si>
    <t>1.3.05.65</t>
  </si>
  <si>
    <t>IMPUESTO NACIONAL A LA GASOLINA Y AL ACPM</t>
  </si>
  <si>
    <t>1.3.05.67</t>
  </si>
  <si>
    <t>IMPUESTO A LA RIQUEZA</t>
  </si>
  <si>
    <t>1.3.05.68</t>
  </si>
  <si>
    <t>IMPUESTO COMPLEMENTARIO DE NORMALIZACIÓN TRIBUTARIA AL IMPUESTO A LA RIQUEZA</t>
  </si>
  <si>
    <t>1.3.05.70</t>
  </si>
  <si>
    <t>SOBRETASA AL CONSUMO DE CIGARRILLOS Y TABACO ELABORADO</t>
  </si>
  <si>
    <t>1.3.05.75</t>
  </si>
  <si>
    <t>OTROS IMPUESTOS NACIONALES</t>
  </si>
  <si>
    <t>1.3.05.80</t>
  </si>
  <si>
    <t>OTROS IMPUESTOS DEPARTAMENTALES</t>
  </si>
  <si>
    <t>1.3.05.85</t>
  </si>
  <si>
    <t>OTROS IMPUESTOS MUNICIPALES</t>
  </si>
  <si>
    <t>1.3.05.90</t>
  </si>
  <si>
    <t>OTROS IMPUESTOS DISTRITALES</t>
  </si>
  <si>
    <t>1.3.11</t>
  </si>
  <si>
    <t>CONTRIBUCIONES TASAS E INGRESOS NO TRIBUTARIOS</t>
  </si>
  <si>
    <t>1.3.11.01</t>
  </si>
  <si>
    <t>TASAS</t>
  </si>
  <si>
    <t>1.3.11.02</t>
  </si>
  <si>
    <t>MULTAS</t>
  </si>
  <si>
    <t>1.3.11.03</t>
  </si>
  <si>
    <t>INTERESES</t>
  </si>
  <si>
    <t>1.3.11.04</t>
  </si>
  <si>
    <t>SANCIONES</t>
  </si>
  <si>
    <t>1.3.11.05</t>
  </si>
  <si>
    <t>PEAJES</t>
  </si>
  <si>
    <t>1.3.11.06</t>
  </si>
  <si>
    <t>TARIFA PRO DESARROLLO</t>
  </si>
  <si>
    <t>1.3.11.07</t>
  </si>
  <si>
    <t>INSCRIPCIONES</t>
  </si>
  <si>
    <t>1.3.11.08</t>
  </si>
  <si>
    <t>FORMULARIOS Y ESPECIES VALORADAS</t>
  </si>
  <si>
    <t>1.3.11.09</t>
  </si>
  <si>
    <t>TARIFA PRO ELECTRIFICACIÓN RURAL</t>
  </si>
  <si>
    <t>1.3.11.10</t>
  </si>
  <si>
    <t>INGRESOS CONTRAPRESTACIÓN ICEL - CORELCA</t>
  </si>
  <si>
    <t>1.3.11.11</t>
  </si>
  <si>
    <t>EXTENSIÓN TELEFONÍA CELULAR</t>
  </si>
  <si>
    <t>1.3.11.12</t>
  </si>
  <si>
    <t>PARTICIPACIÓN EN EL TRANSPORTE POR OLEODUCTOS</t>
  </si>
  <si>
    <t>1.3.11.13</t>
  </si>
  <si>
    <t>ESTAMPILLAS</t>
  </si>
  <si>
    <t>1.3.11.14</t>
  </si>
  <si>
    <t>PATENTES</t>
  </si>
  <si>
    <t>1.3.11.15</t>
  </si>
  <si>
    <t>PUBLICACIONES</t>
  </si>
  <si>
    <t>1.3.11.16</t>
  </si>
  <si>
    <t>DERECHOS DE TRÁNSITO</t>
  </si>
  <si>
    <t>1.3.11.17</t>
  </si>
  <si>
    <t>CUOTAS DE SOSTENIMIENTO</t>
  </si>
  <si>
    <t>1.3.11.18</t>
  </si>
  <si>
    <t>LICENCIAS</t>
  </si>
  <si>
    <t>1.3.11.19</t>
  </si>
  <si>
    <t>REGISTRO Y SALVOCONDUCTO</t>
  </si>
  <si>
    <t>1.3.11.21</t>
  </si>
  <si>
    <t>MATRÍCULAS DE VEHÍCULOS</t>
  </si>
  <si>
    <t>1.3.11.22</t>
  </si>
  <si>
    <t>REVISIÓN DE VEHÍCULOS</t>
  </si>
  <si>
    <t>1.3.11.24</t>
  </si>
  <si>
    <t>PLACAS DE VEHÍCULOS</t>
  </si>
  <si>
    <t>1.3.11.25</t>
  </si>
  <si>
    <t>TRASPASO DE VEHÍCULOS</t>
  </si>
  <si>
    <t>1.3.11.26</t>
  </si>
  <si>
    <t>SOBRETASA AMBIENTAL IMPUESTO PREDIAL</t>
  </si>
  <si>
    <t>1.3.11.27</t>
  </si>
  <si>
    <t>CONTRIBUCIONES</t>
  </si>
  <si>
    <t>1.3.11.28</t>
  </si>
  <si>
    <t>CUOTA DE FISCALIZACIÓN Y AUDITAJE</t>
  </si>
  <si>
    <t>1.3.11.30</t>
  </si>
  <si>
    <t>CAUCIONES EFECTIVAS</t>
  </si>
  <si>
    <t>1.3.11.35</t>
  </si>
  <si>
    <t>FONDO DE SOLIDARIDAD PENSIONAL - SOLIDARIDAD</t>
  </si>
  <si>
    <t>1.3.11.36</t>
  </si>
  <si>
    <t>FONDO DE SOLIDARIDAD PENSIONAL - SUBSISTENCIA</t>
  </si>
  <si>
    <t>1.3.11.37</t>
  </si>
  <si>
    <t>FONDO DE RIESGOS LABORALES - RIESGOS</t>
  </si>
  <si>
    <t>1.3.11.38</t>
  </si>
  <si>
    <t>RENTA DEL MONOPOLIO DE JUEGOS DE SUERTE Y AZAR</t>
  </si>
  <si>
    <t>1.3.11.39</t>
  </si>
  <si>
    <t>PRIMA EN CONTRATOS DE ESTABILIDAD JURÍDICA</t>
  </si>
  <si>
    <t>1.3.11.41</t>
  </si>
  <si>
    <t>PARTICIPACIÓN EN PLUSVALÍA</t>
  </si>
  <si>
    <t>1.3.11.42</t>
  </si>
  <si>
    <t>OBLIGACIONES URBANÍSTICAS</t>
  </si>
  <si>
    <t>1.3.11.45</t>
  </si>
  <si>
    <t>DERECHOS DE EXPLOTACIÓN NO RELACIONADOS CON LA INFRAESTRUCTURA DE TRANSPORTE</t>
  </si>
  <si>
    <t>1.3.11.90</t>
  </si>
  <si>
    <t>OTRAS CONTRIBUCIONES TASAS E INGRESOS NO TRIBUTARIOS</t>
  </si>
  <si>
    <t>1.3.12</t>
  </si>
  <si>
    <t>1.3.12.01</t>
  </si>
  <si>
    <t>SENA</t>
  </si>
  <si>
    <t>1.3.12.02</t>
  </si>
  <si>
    <t>ICBF</t>
  </si>
  <si>
    <t>1.3.12.03</t>
  </si>
  <si>
    <t>ESAP</t>
  </si>
  <si>
    <t>1.3.12.04</t>
  </si>
  <si>
    <t>ESCUELAS INDUSTRIALES E INSTITUTOS TÉCNICOS</t>
  </si>
  <si>
    <t>1.3.13</t>
  </si>
  <si>
    <t>1.3.13.90</t>
  </si>
  <si>
    <t>OTRAS CUENTAS POR COBRAR POR RENTAS PARAFISCALES</t>
  </si>
  <si>
    <t>1.3.14</t>
  </si>
  <si>
    <t>1.3.14.01</t>
  </si>
  <si>
    <t>HIDROCARBUROS</t>
  </si>
  <si>
    <t>1.3.16</t>
  </si>
  <si>
    <t>1.3.16.01</t>
  </si>
  <si>
    <t>PRODUCTOS AGROPECUARIOS, DE SILVICULTURA, AVICULTURA Y PESCA</t>
  </si>
  <si>
    <t>1.3.16.02</t>
  </si>
  <si>
    <t>PRODUCTOS DE MINAS Y MINERALES</t>
  </si>
  <si>
    <t>1.3.16.03</t>
  </si>
  <si>
    <t>PRODUCTOS ALIMENTICIOS, BEBIDAS Y ALCOHOLES</t>
  </si>
  <si>
    <t>1.3.16.04</t>
  </si>
  <si>
    <t>PRODUCTOS MANUFACTURADOS</t>
  </si>
  <si>
    <t>1.3.16.05</t>
  </si>
  <si>
    <t>CONSTRUCCIONES</t>
  </si>
  <si>
    <t>1.3.16.06</t>
  </si>
  <si>
    <t>BIENES COMERCIALIZADOS</t>
  </si>
  <si>
    <t>1.3.17</t>
  </si>
  <si>
    <t>1.3.17.01</t>
  </si>
  <si>
    <t>SERVICIOS EDUCATIVOS</t>
  </si>
  <si>
    <t>1.3.17.02</t>
  </si>
  <si>
    <t>SERVICIOS DE TRANSPORTE</t>
  </si>
  <si>
    <t>1.3.17.03</t>
  </si>
  <si>
    <t>JUEGOS DE SUERTE Y AZAR</t>
  </si>
  <si>
    <t>1.3.17.04</t>
  </si>
  <si>
    <t>SERVICIOS HOTELEROS Y DE PROMOCIÓN TURÍSTICA</t>
  </si>
  <si>
    <t>1.3.17.05</t>
  </si>
  <si>
    <t>SERVICIOS FINANCIEROS</t>
  </si>
  <si>
    <t>1.3.17.06</t>
  </si>
  <si>
    <t>SERVICIOS DE SEGUROS Y REASEGUROS</t>
  </si>
  <si>
    <t>1.3.17.07</t>
  </si>
  <si>
    <t>SERVICIOS DE DOCUMENTACIÓN E IDENTIFICACIÓN</t>
  </si>
  <si>
    <t>1.3.17.08</t>
  </si>
  <si>
    <t>SERVICIOS INFORMÁTICOS</t>
  </si>
  <si>
    <t>1.3.17.10</t>
  </si>
  <si>
    <t>SERVICIOS DE COMUNICACIONES</t>
  </si>
  <si>
    <t>1.3.17.11</t>
  </si>
  <si>
    <t>SERVICIO DE MATADERO</t>
  </si>
  <si>
    <t>1.3.17.12</t>
  </si>
  <si>
    <t>ORGANIZACIÓN DE EVENTOS</t>
  </si>
  <si>
    <t>1.3.17.13</t>
  </si>
  <si>
    <t>SERVICIOS DE APOYO INDUSTRIAL</t>
  </si>
  <si>
    <t>1.3.17.14</t>
  </si>
  <si>
    <t>TRANSFERENCIA DE TECNOLOGÍA</t>
  </si>
  <si>
    <t>1.3.17.15</t>
  </si>
  <si>
    <t>ASISTENCIA TÉCNICA</t>
  </si>
  <si>
    <t>1.3.17.16</t>
  </si>
  <si>
    <t>SERVICIOS INFORMATIVOS</t>
  </si>
  <si>
    <t>1.3.17.17</t>
  </si>
  <si>
    <t>SERVICIOS DE ALMACENAMIENTO Y PESAJE</t>
  </si>
  <si>
    <t>1.3.17.18</t>
  </si>
  <si>
    <t>CORPORACIÓN DE ABASTOS</t>
  </si>
  <si>
    <t>1.3.17.19</t>
  </si>
  <si>
    <t>ADMINISTRACIÓN DE PROYECTOS</t>
  </si>
  <si>
    <t>1.3.17.20</t>
  </si>
  <si>
    <t>SERVICIOS DE INVESTIGACIÓN CIENTÍFICA Y TECNOLÓGICA</t>
  </si>
  <si>
    <t>1.3.17.21</t>
  </si>
  <si>
    <t>ADMINISTRACIÓN Y OPERACIÓN DE MERCADOS</t>
  </si>
  <si>
    <t>1.3.17.22</t>
  </si>
  <si>
    <t>SERVICIOS DE SEGURIDAD Y ESCOLTA</t>
  </si>
  <si>
    <t>1.3.17.23</t>
  </si>
  <si>
    <t>SERVICIOS DE LAVANDERÍA</t>
  </si>
  <si>
    <t>1.3.17.24</t>
  </si>
  <si>
    <t>SERVICIOS DE PARQUEADERO</t>
  </si>
  <si>
    <t>1.3.17.25</t>
  </si>
  <si>
    <t>PUBLICIDAD Y PROPAGANDA</t>
  </si>
  <si>
    <t>1.3.17.26</t>
  </si>
  <si>
    <t>RECREATIVOS, CULTURALES, Y DEPORTIVOS</t>
  </si>
  <si>
    <t>1.3.17.27</t>
  </si>
  <si>
    <t>GESTIÓN DE TRANSPORTE MASIVO</t>
  </si>
  <si>
    <t>1.3.17.28</t>
  </si>
  <si>
    <t>SERVICIOS DE DIAGNÓSTICO TÉCNICO MECÁNICO</t>
  </si>
  <si>
    <t>1.3.17.29</t>
  </si>
  <si>
    <t>SERVICIOS POR ADMINISTRACIÓN DE CONTRATOS</t>
  </si>
  <si>
    <t>1.3.17.90</t>
  </si>
  <si>
    <t>OTROS SERVICIOS</t>
  </si>
  <si>
    <t>1.3.18</t>
  </si>
  <si>
    <t>PRESTACIÓN DE SERVICIOS PÚBLICOS</t>
  </si>
  <si>
    <t>1.3.18.01</t>
  </si>
  <si>
    <t>SERVICIO DE ENERGÍA</t>
  </si>
  <si>
    <t>1.3.18.02</t>
  </si>
  <si>
    <t>SERVICIO DE ACUEDUCTO</t>
  </si>
  <si>
    <t>1.3.18.03</t>
  </si>
  <si>
    <t>SERVICIO DE ALCANTARILLADO</t>
  </si>
  <si>
    <t>1.3.18.04</t>
  </si>
  <si>
    <t>SERVICIO DE ASEO</t>
  </si>
  <si>
    <t>1.3.18.05</t>
  </si>
  <si>
    <t>SERVICIO DE GAS COMBUSTIBLE</t>
  </si>
  <si>
    <t>1.3.18.06</t>
  </si>
  <si>
    <t>SERVICIO DE TELECOMUNICACIONES</t>
  </si>
  <si>
    <t>1.3.18.07</t>
  </si>
  <si>
    <t>SUBSIDIO SERVICIO DE ENERGÍA</t>
  </si>
  <si>
    <t>1.3.18.08</t>
  </si>
  <si>
    <t>SUBSIDIO SERVICIO DE ACUEDUCTO</t>
  </si>
  <si>
    <t>1.3.18.09</t>
  </si>
  <si>
    <t>SUBSIDIO SERVICIO DE ALCANTARILLADO</t>
  </si>
  <si>
    <t>1.3.18.10</t>
  </si>
  <si>
    <t>SUBSIDIO SERVICIO DE ASEO</t>
  </si>
  <si>
    <t>1.3.18.11</t>
  </si>
  <si>
    <t>SUBSIDIO SERVICIO DE GAS COMBUSTIBLE</t>
  </si>
  <si>
    <t>1.3.18.12</t>
  </si>
  <si>
    <t>SUBSIDIO SERVICIO DE TELECOMUNICACIONES</t>
  </si>
  <si>
    <t>1.3.19</t>
  </si>
  <si>
    <t>PRESTACIÓN DE SERVICIOS DE SALUD</t>
  </si>
  <si>
    <t>1.3.19.01</t>
  </si>
  <si>
    <t>PLAN DE BENEFICIOS EN SALUD (PBS) POR EPS - SIN FACTURAR O CON FACTURACIÓN PENDIENTE DE RADICAR</t>
  </si>
  <si>
    <t>1.3.19.02</t>
  </si>
  <si>
    <t>PLAN DE BENEFICIOS EN SALUD POR (PBS) POR EPS - CON FACTURACIÓN RADICADA</t>
  </si>
  <si>
    <t>1.3.19.03</t>
  </si>
  <si>
    <t>PLAN SUBSIDIADO DE SALUD (POSS) POR EPS - SIN FACTURAR O CON FACTURACIÓN PENDIENTE DE RADICAR</t>
  </si>
  <si>
    <t>1.3.19.04</t>
  </si>
  <si>
    <t>PLAN SUBSIDIADO DE SALUD (POSS) POR EPS - CON FACTURACIÓN RADICADA</t>
  </si>
  <si>
    <t>1.3.19.05</t>
  </si>
  <si>
    <t>EMPRESAS DE MEDICINA PREPAGADA (EMP) - SIN FACTURAR O CON FACTURACIÓN PENDIENTE DE RADICAR</t>
  </si>
  <si>
    <t>1.3.19.06</t>
  </si>
  <si>
    <t>EMPRESAS DE MEDICINA PREPAGADA (EMP) - CON FACTURACIÓN RADICADA</t>
  </si>
  <si>
    <t>1.3.19.07</t>
  </si>
  <si>
    <t>PLANES COMPLEMENTARIOS DE EPS</t>
  </si>
  <si>
    <t>1.3.19.08</t>
  </si>
  <si>
    <t>SERVICIOS DE SALUD POR IPS PRIVADAS - SIN FACTURAR O CON FACTURACIÓN PENDIENTE DE RADICAR</t>
  </si>
  <si>
    <t>1.3.19.09</t>
  </si>
  <si>
    <t>SERVICIOS DE SALUD POR IPS PRIVADAS - CON FACTURACIÓN RADICADA</t>
  </si>
  <si>
    <t>1.3.19.10</t>
  </si>
  <si>
    <t>SERVICIOS DE SALUD POR IPS PÚBLICAS - SIN FACTURAR O CON FACTURACIÓN PENDIENTE DE RADICAR</t>
  </si>
  <si>
    <t>1.3.19.11</t>
  </si>
  <si>
    <t>SERVICIOS DE SALUD POR IPS PÚBLICAS - CON FACTURACIÓN RADICADA</t>
  </si>
  <si>
    <t>1.3.19.12</t>
  </si>
  <si>
    <t>SERVICIOS DE SALUD POR COMPAÑÍAS ASEGURADORAS - SIN FACTURAR O CON FACTURACIÓN PENDIENTE DE RADICAR</t>
  </si>
  <si>
    <t>1.3.19.13</t>
  </si>
  <si>
    <t>SERVICIOS DE SALUD POR COMPAÑÍAS ASEGURADORAS - CON FACTURACIÓN RADICADA</t>
  </si>
  <si>
    <t>1.3.19.14</t>
  </si>
  <si>
    <t>SERVICIOS DE SALUD POR ENTIDADES CON RÉGIMEN ESPECIAL - SIN FACTURAR O CON FACTURACIÓN PENDIENTE DE RADICAR</t>
  </si>
  <si>
    <t>1.3.19.15</t>
  </si>
  <si>
    <t>SERVICIOS DE SALUD POR ENTIDADES CON RÉGIMEN ESPECIAL - CON FACTURACIÓN RADICADA</t>
  </si>
  <si>
    <t>1.3.19.16</t>
  </si>
  <si>
    <t>SERVICIOS DE SALUD POR PARTICULARES</t>
  </si>
  <si>
    <t>1.3.19.17</t>
  </si>
  <si>
    <t>ATENCIÓN ACCIDENTES DE TRÁNSITO SOAT POR COMPAÑÍAS DE SEGUROS - SIN FACTURAR O CON FACTURACIÓN PENDIENTE DE RADICAR</t>
  </si>
  <si>
    <t>1.3.19.18</t>
  </si>
  <si>
    <t>ATENCIÓN ACCIDENTES DE TRÁNSITO SOAT POR COMPAÑÍAS DE SEGUROS - CON FACTURACIÓN RADICADA</t>
  </si>
  <si>
    <t>1.3.19.19</t>
  </si>
  <si>
    <t>ATENCIÓN CON CARGO A RECURSOS DE ACCIONES DE SALUD PÚBLICA - SIN FACTURAR O CON FACTURACIÓN PENDIENTE DE RADICAR</t>
  </si>
  <si>
    <t>1.3.19.20</t>
  </si>
  <si>
    <t>ATENCIÓN CON CARGO A RECURSOS DE ACCIONES DE SALUD PÚBLICA - CON FACTURACIÓN RADICADA</t>
  </si>
  <si>
    <t>1.3.19.21</t>
  </si>
  <si>
    <t>ATENCIÓN CON CARGO AL SUBSIDIO A LA OFERTA - SIN FACTURAR O CON FACTURACIÓN PENDIENTE DE RADICAR</t>
  </si>
  <si>
    <t>1.3.19.22</t>
  </si>
  <si>
    <t>ATENCIÓN CON CARGO AL SUBSIDIO A LA OFERTA - CON FACTURACIÓN RADICADA</t>
  </si>
  <si>
    <t>1.3.19.23</t>
  </si>
  <si>
    <t>RIESGOS LABORALES (ARL) - SIN FACTURAR O CON FACTURACIÓN PENDIENTE DE RADICAR</t>
  </si>
  <si>
    <t>1.3.19.24</t>
  </si>
  <si>
    <t>RIESGOS LABORALES (ARL) - CON FACTURACIÓN RADICADA</t>
  </si>
  <si>
    <t>1.3.19.25</t>
  </si>
  <si>
    <t>CONVENIOS CON RECURSOS DEL SISTEMA GENERAL DE SEGURIDAD SOCIAL EN SALUD PARA TRAUMA MAYOR Y DESPLAZADOS - SIN FACTURAR O CON FACTURACIÓN PENDIENTE DE RADICAR</t>
  </si>
  <si>
    <t>1.3.19.26</t>
  </si>
  <si>
    <t xml:space="preserve">CONVENIOS CON RECURSOS DEL SISTEMA GENERAL DE SEGURIDAD SOCIAL EN SALUD PARA TRAUMA MAYOR Y DESPLAZADOS - CON FACTURACIÓN RADICADA </t>
  </si>
  <si>
    <t>1.3.19.27</t>
  </si>
  <si>
    <t>RECLAMACIONES CON CARGO A LOS RECURSOS DEL SISTEMA GENERAL DE SEGURIDAD SOCIAL EN SALUD - SIN FACTURAR O CON FACTURACIÓN PENDIENTE DE RADICAR</t>
  </si>
  <si>
    <t>1.3.19.28</t>
  </si>
  <si>
    <t xml:space="preserve">RECLAMACIONES CON CARGO A LOS RECURSOS DEL SISTEMA GENERAL DE SEGURIDAD SOCIAL EN SALUD - CON FACTURACIÓN RADICADA </t>
  </si>
  <si>
    <t>1.3.19.29</t>
  </si>
  <si>
    <t>CUOTA DE RECUPERACIÓN</t>
  </si>
  <si>
    <t>1.3.19.30</t>
  </si>
  <si>
    <t>MINISTERIO DE SALUD - RECURSOS DEL IVA SOCIAL</t>
  </si>
  <si>
    <t>1.3.19.80</t>
  </si>
  <si>
    <t xml:space="preserve">GIRO DIRECTO PARA ABONO A LA CARTERA SECTOR SALUD (CR) </t>
  </si>
  <si>
    <t>1.3.19.90</t>
  </si>
  <si>
    <t>OTRAS CUENTAS POR COBRAR SERVICIOS DE SALUD</t>
  </si>
  <si>
    <t>1.3.21</t>
  </si>
  <si>
    <t>RECURSOS DESTINADOS A LA FINANCIACIÓN DEL SISTEMA GENERAL DE SEGURIDAD SOCIAL EN SALUD</t>
  </si>
  <si>
    <t>1.3.21.01</t>
  </si>
  <si>
    <t>COTIZACIONES RÉGIMEN CONTRIBUTIVO</t>
  </si>
  <si>
    <t>1.3.21.03</t>
  </si>
  <si>
    <t>REINTEGROS</t>
  </si>
  <si>
    <t>1.3.21.08</t>
  </si>
  <si>
    <t>INTERESES DE MORA</t>
  </si>
  <si>
    <t>1.3.21.09</t>
  </si>
  <si>
    <t>RENDIMIENTOS DE LA CUENTA MAESTRA DE RECAUDO</t>
  </si>
  <si>
    <t>1.3.21.90</t>
  </si>
  <si>
    <t>OTROS RECURSOS DESTINADOS A LA FINANCIACIÓN DEL SISTEMA GENERAL DE SEGURIDAD SOCIAL EN SALUD</t>
  </si>
  <si>
    <t>1.3.22</t>
  </si>
  <si>
    <t>1.3.22.01</t>
  </si>
  <si>
    <t>UNIDAD DE PAGO POR CAPITACIÓN (UPC) RÉGIMEN CONTRIBUTIVO</t>
  </si>
  <si>
    <t>1.3.22.02</t>
  </si>
  <si>
    <t>UNIDAD DE PAGO POR CAPITACIÓN ADICIONAL RÉGIMEN CONTRIBUTIVO</t>
  </si>
  <si>
    <t>1.3.22.04</t>
  </si>
  <si>
    <t>COPAGOS RÉGIMEN CONTRIBUTIVO</t>
  </si>
  <si>
    <t>1.3.22.05</t>
  </si>
  <si>
    <t>CUOTAS DE INSCRIPCIÓN Y AFILIACIÓN RÉGIMEN CONTRIBUTIVO</t>
  </si>
  <si>
    <t>1.3.22.06</t>
  </si>
  <si>
    <t>UNIDAD DE PAGO POR CAPITACIÓN (UPC)  RÉGIMEN SUBSIDIADO</t>
  </si>
  <si>
    <t>1.3.22.09</t>
  </si>
  <si>
    <t xml:space="preserve">PRESTACIÓN DEL SERVICIO A PERSONAS FUERA DEL SISTEMA </t>
  </si>
  <si>
    <t>1.3.22.10</t>
  </si>
  <si>
    <t xml:space="preserve">RECOBROS SOAT </t>
  </si>
  <si>
    <t>1.3.22.11</t>
  </si>
  <si>
    <t>RECOBROS ARL</t>
  </si>
  <si>
    <t>1.3.22.12</t>
  </si>
  <si>
    <t xml:space="preserve">RECOBRO DE ENFERMEDADES ALTO COSTO </t>
  </si>
  <si>
    <t>1.3.22.13</t>
  </si>
  <si>
    <t xml:space="preserve">RECOBRO A EMPLEADORES </t>
  </si>
  <si>
    <t>1.3.22.15</t>
  </si>
  <si>
    <t>CUENTAS POR COBRAR NO PBS PENDIENTE DE RADICAR</t>
  </si>
  <si>
    <t>1.3.22.16</t>
  </si>
  <si>
    <t>CUENTAS POR COBRAR NO PBS RADICADAS</t>
  </si>
  <si>
    <t>1.3.22.17</t>
  </si>
  <si>
    <t xml:space="preserve">CUENTAS POR COBRAR ENTIDADES TERRITORIALES PENDIENTES DE RADICAR </t>
  </si>
  <si>
    <t>1.3.22.18</t>
  </si>
  <si>
    <t xml:space="preserve">CUENTAS POR COBRAR ENTIDADES TERRITORIALES RADICADAS </t>
  </si>
  <si>
    <t>1.3.22.19</t>
  </si>
  <si>
    <t xml:space="preserve">LICENCIAS DE MATERNIDAD Y PATERNIDAD </t>
  </si>
  <si>
    <t>1.3.22.20</t>
  </si>
  <si>
    <t xml:space="preserve">INCAPACIDADES </t>
  </si>
  <si>
    <t>1.3.22.81</t>
  </si>
  <si>
    <t>GIRO PREVIO SOBRE LOS RECOBROS NO PBS (CR)</t>
  </si>
  <si>
    <t>1.3.22.90</t>
  </si>
  <si>
    <t xml:space="preserve">OTROS INGRESOS POR LA ADMINISTRACIÓN DEL SISTEMA DE SEGURIDAD SOCIAL EN SALUD </t>
  </si>
  <si>
    <t>1.3.23</t>
  </si>
  <si>
    <t>ACUERDO DE CONCESÍON</t>
  </si>
  <si>
    <t>1.3.23.02</t>
  </si>
  <si>
    <t>DERECHOS POR COBRAR AL CONCEDENTE</t>
  </si>
  <si>
    <t>1.3.23.03</t>
  </si>
  <si>
    <t>DERECHOS POR COBRAR AL CONCESIONARIO</t>
  </si>
  <si>
    <t>1.3.24</t>
  </si>
  <si>
    <t>SUBVENCIONES POR COBRAR</t>
  </si>
  <si>
    <t>1.3.24.15</t>
  </si>
  <si>
    <t>DONACIONES</t>
  </si>
  <si>
    <t>1.3.24.16</t>
  </si>
  <si>
    <t>SUBVENCIÓN POR RECURSOS TRANSFERIDOS POR EL GOBIERNO</t>
  </si>
  <si>
    <t>1.3.24.95</t>
  </si>
  <si>
    <t>OTRAS SUBVENCIONES</t>
  </si>
  <si>
    <t>1.3.25</t>
  </si>
  <si>
    <t>1.3.25.01</t>
  </si>
  <si>
    <t>CUOTAS PARTES DE PENSIONES</t>
  </si>
  <si>
    <t>1.3.25.02</t>
  </si>
  <si>
    <t>CUOTAS PARTES DE BONOS PENSIONALES</t>
  </si>
  <si>
    <t>1.3.25.04</t>
  </si>
  <si>
    <t>TÍTULOS PENSIONALES</t>
  </si>
  <si>
    <t>1.3.25.07</t>
  </si>
  <si>
    <t>REINTEGROS PENSIONALES</t>
  </si>
  <si>
    <t>1.3.26</t>
  </si>
  <si>
    <t>ADMINISTRACIÓN DEL SISTEMA DE SEGURIDAD SOCIAL EN RIESGOS LABORALES</t>
  </si>
  <si>
    <t>1.3.26.01</t>
  </si>
  <si>
    <t>COTIZACIONES</t>
  </si>
  <si>
    <t>1.3.32</t>
  </si>
  <si>
    <t>1.3.32.01</t>
  </si>
  <si>
    <t>DEPARTAMENTOS</t>
  </si>
  <si>
    <t>1.3.32.02</t>
  </si>
  <si>
    <t>MUNICIPIOS</t>
  </si>
  <si>
    <t>1.3.33</t>
  </si>
  <si>
    <t>DERECHOS DE RECOMPRA DE CUENTAS POR COBRAR</t>
  </si>
  <si>
    <t>1.3.33.01</t>
  </si>
  <si>
    <t>1.3.34</t>
  </si>
  <si>
    <t>1.3.34.01</t>
  </si>
  <si>
    <t>SEGUROS DE DEPÓSITOS PAGADOS POR RECUPERAR</t>
  </si>
  <si>
    <t>1.3.34.02</t>
  </si>
  <si>
    <t>PRIMA SEGURO DE DEPÓSITO</t>
  </si>
  <si>
    <t>1.3.36</t>
  </si>
  <si>
    <t>1.3.36.01</t>
  </si>
  <si>
    <t>REINTEGROS DE TESORERÍA</t>
  </si>
  <si>
    <t>1.3.36.02</t>
  </si>
  <si>
    <t>DERECHOS FIDUCIARIOS CEDIDOS</t>
  </si>
  <si>
    <t>1.3.37</t>
  </si>
  <si>
    <t>1.3.37.01</t>
  </si>
  <si>
    <t>SISTEMA GENERAL DE SEGURIDAD SOCIAL EN SALUD</t>
  </si>
  <si>
    <t>1.3.37.02</t>
  </si>
  <si>
    <t>1.3.37.03</t>
  </si>
  <si>
    <t>SISTEMA GENERAL DE PARTICIPACIONES - PARTICIPACIÓN PARA SALUD</t>
  </si>
  <si>
    <t>1.3.37.04</t>
  </si>
  <si>
    <t>SISTEMA GENERAL DE PARTICIPACIONES - PARTICIPACIÓN PARA EDUCACIÓN</t>
  </si>
  <si>
    <t>1.3.37.05</t>
  </si>
  <si>
    <t>SISTEMA GENERAL DE PARTICIPACIONES - PARTICIPACIÓN PARA PROPÓSITO GENERAL</t>
  </si>
  <si>
    <t>1.3.37.06</t>
  </si>
  <si>
    <t>SISTEMA GENERAL DE PARTICIPACIONES - PARTICIPACIÓN PARA PENSIONES - FONDO NACIONAL DE PENSIONES DE LAS ENTIDADES TERRITORIALES</t>
  </si>
  <si>
    <t>1.3.37.07</t>
  </si>
  <si>
    <t>SISTEMA GENERAL DE PARTICIPACIONES - PROGRAMAS DE ALIMENTACIÓN ESCOLAR</t>
  </si>
  <si>
    <t>1.3.37.08</t>
  </si>
  <si>
    <t>SISTEMA GENERAL DE PARTICIPACIONES - MUNICIPIOS Y DISTRITOS CON RIBERA SOBRE EL RÍO GRANDE DE LA MAGDALENA</t>
  </si>
  <si>
    <t>1.3.37.09</t>
  </si>
  <si>
    <t>SISTEMA GENERAL DE PARTICIPACIONES - RESGUARDOS INDÍGENAS</t>
  </si>
  <si>
    <t>1.3.37.10</t>
  </si>
  <si>
    <t>SISTEMA GENERAL DE PARTICIPACIONES - PARTICIPACIÓN PARA AGUA POTABLE Y SANEAMIENTO BÁSICO</t>
  </si>
  <si>
    <t>1.3.37.11</t>
  </si>
  <si>
    <t>SISTEMA GENERAL DE PARTICIPACIONES - ATENCIÓN INTEGRAL A LA PRIMERA INFANCIA</t>
  </si>
  <si>
    <t>1.3.37.12</t>
  </si>
  <si>
    <t>OTRAS TRANSFERENCIAS</t>
  </si>
  <si>
    <t>1.3.84</t>
  </si>
  <si>
    <t>OTRAS CUENTAS POR COBRAR</t>
  </si>
  <si>
    <t>1.3.84.01</t>
  </si>
  <si>
    <t>APORTES DE CAPITAL POR COBRAR</t>
  </si>
  <si>
    <t>1.3.84.02</t>
  </si>
  <si>
    <t>APORTES PENSIONALES</t>
  </si>
  <si>
    <t>1.3.84.03</t>
  </si>
  <si>
    <t>APOYO DEL FONDO EMPRESARIAL</t>
  </si>
  <si>
    <t>1.3.84.04</t>
  </si>
  <si>
    <t>CARTERA IMPRODUCTIVA ADQUIRIDA</t>
  </si>
  <si>
    <t>1.3.84.05</t>
  </si>
  <si>
    <t>COMISIONES</t>
  </si>
  <si>
    <t>1.3.84.06</t>
  </si>
  <si>
    <t>CONTRATOS PARA LA GESTIÓN DE SERVICIOS PÚBLICOS</t>
  </si>
  <si>
    <t>1.3.84.07</t>
  </si>
  <si>
    <t>DERECHOS A FAVOR EN OPERACIONES CONJUNTAS</t>
  </si>
  <si>
    <t>1.3.84.08</t>
  </si>
  <si>
    <t>1.3.84.09</t>
  </si>
  <si>
    <t>DEPÓSITOS EN ENTIDADES INTERVENIDAS</t>
  </si>
  <si>
    <t>1.3.84.10</t>
  </si>
  <si>
    <t>DERECHOS COBRADOS POR TERCEROS</t>
  </si>
  <si>
    <t>1.3.84.11</t>
  </si>
  <si>
    <t>DERECHOS POR INCUMPLIMIENTO DE CRÉDITOS GARANTIZADOS</t>
  </si>
  <si>
    <t>1.3.84.12</t>
  </si>
  <si>
    <t>DESCUENTOS NO AUTORIZADOS</t>
  </si>
  <si>
    <t>1.3.84.13</t>
  </si>
  <si>
    <t>DEVOLUCIÓN IVA PARA ENTIDADES DE EDUCACIÓN SUPERIOR</t>
  </si>
  <si>
    <t>1.3.84.14</t>
  </si>
  <si>
    <t>DIVIDENDOS Y PARTICIPACIONES POR COBRAR</t>
  </si>
  <si>
    <t>1.3.84.16</t>
  </si>
  <si>
    <t>ENAJENACIÓN DE ACTIVOS</t>
  </si>
  <si>
    <t>1.3.84.17</t>
  </si>
  <si>
    <t>ESQUEMAS DE COBRO</t>
  </si>
  <si>
    <t>1.3.84.18</t>
  </si>
  <si>
    <t>EXCEDENTES FINANCIEROS</t>
  </si>
  <si>
    <t>1.3.84.19</t>
  </si>
  <si>
    <t>FALTANTES DE BIENES APREHENDIDOS O INCAUTADOS</t>
  </si>
  <si>
    <t>1.3.84.20</t>
  </si>
  <si>
    <t>HONORARIOS</t>
  </si>
  <si>
    <t>1.3.84.21</t>
  </si>
  <si>
    <t>INDEMNIZACIONES</t>
  </si>
  <si>
    <t>1.3.84.22</t>
  </si>
  <si>
    <t>INTERESES DE FONDOS VENDIDOS CON COMPROMISO DE REVENTA</t>
  </si>
  <si>
    <t>1.3.84.23</t>
  </si>
  <si>
    <t>INTERESES DE FONDOS VENDIDOS ORDINARIOS</t>
  </si>
  <si>
    <t>1.3.84.24</t>
  </si>
  <si>
    <t>MARGEN EN LA COMERCIALIZACIÓN DE BIENES Y SERVICIOS</t>
  </si>
  <si>
    <t>1.3.84.25</t>
  </si>
  <si>
    <t>MARGEN EN LA CONTRATACIÓN DE SERVICIOS DE SALUD</t>
  </si>
  <si>
    <t>1.3.84.26</t>
  </si>
  <si>
    <t>PAGO POR CUENTA DE TERCEROS</t>
  </si>
  <si>
    <t>1.3.84.27</t>
  </si>
  <si>
    <t>RECURSOS DE ACREEDORES REINTEGRADOS A TESORERÍAS</t>
  </si>
  <si>
    <t>1.3.84.28</t>
  </si>
  <si>
    <t>1.3.84.29</t>
  </si>
  <si>
    <t>RECURSOS DE FONTIC O  FONTV ASIGNADOS NO EJECUTADOS</t>
  </si>
  <si>
    <t>1.3.84.30</t>
  </si>
  <si>
    <t>RECURSOS RECIBIDOS DE LAS CAJAS DE COMPENSACIÓN FAMILIAR PARA ACTIVIDADES DE PROMOCIÓN Y PREVENCIÓN DE LA SALUD</t>
  </si>
  <si>
    <t>1.3.84.31</t>
  </si>
  <si>
    <t>RENDIMIENTO SOBRE DEPÓSITOS JUDICIALES</t>
  </si>
  <si>
    <t>1.3.84.32</t>
  </si>
  <si>
    <t>RESPONSABILIDADES FISCALES</t>
  </si>
  <si>
    <t>1.3.84.33</t>
  </si>
  <si>
    <t>SUBSIDIO GASOLINA MOTOR CORRIENTE Y ACPM</t>
  </si>
  <si>
    <t>1.3.84.35</t>
  </si>
  <si>
    <t>1.3.84.36</t>
  </si>
  <si>
    <t>OTROS INTERESES POR COBRAR</t>
  </si>
  <si>
    <t>1.3.84.37</t>
  </si>
  <si>
    <t>CONTRATOS DE CONSTRUCCIÓN</t>
  </si>
  <si>
    <t>1.3.84.38</t>
  </si>
  <si>
    <t>COMPENSACIÓN O INDEMNIZACIÓN POR DETERIORO, PÉRDIDAS O ABANDONOS</t>
  </si>
  <si>
    <t>1.3.84.39</t>
  </si>
  <si>
    <t>ARRENDAMIENTO OPERATIVO</t>
  </si>
  <si>
    <t>1.3.84.40</t>
  </si>
  <si>
    <t>RENDIMIENTOS DE RECURSOS DEL SISTEMA GENERAL DE REGALÍAS</t>
  </si>
  <si>
    <t>1.3.84.41</t>
  </si>
  <si>
    <t>AUDITORÍAS REALIZADAS POR LA ENTIDAD ADMINISTRADORA DE LOS RECURSOS DE LA SEGURIDAD SOCIAL EN SALUD</t>
  </si>
  <si>
    <t>1.3.84.43</t>
  </si>
  <si>
    <t>PRUEBA DE PATERNIDAD</t>
  </si>
  <si>
    <t>1.3.84.44</t>
  </si>
  <si>
    <t>REGALÍAS Y RENDIMIENTOS RECAUDADOS PENDIENTES DE TRANSFERIR AL SISTEMA GENERAL DE REGALÍAS</t>
  </si>
  <si>
    <t>1.3.84.45</t>
  </si>
  <si>
    <t>DERECHOS A FAVOR EN ACUERDOS NO CLASIFICADOS COMO OPERACIONES CONJUNTAS</t>
  </si>
  <si>
    <t>1.3.84.46</t>
  </si>
  <si>
    <t>1.3.84.47</t>
  </si>
  <si>
    <t>RENDIMIENTO DE RECURSOS ENTREGADOS POR FONTIC O FONTV A LOS OPERADORES PUBLICOS DEL SERVICIO DE TELEVISION</t>
  </si>
  <si>
    <t>1.3.84.48</t>
  </si>
  <si>
    <t>REINTEGROS RÉGIMEN SUBSIDIADO</t>
  </si>
  <si>
    <t>1.3.84.90</t>
  </si>
  <si>
    <t>1.3.85</t>
  </si>
  <si>
    <t>CUENTAS POR COBRAR DE DIFÍCIL RECAUDO</t>
  </si>
  <si>
    <t>1.3.85.01</t>
  </si>
  <si>
    <t>1.3.85.02</t>
  </si>
  <si>
    <t>1.3.85.03</t>
  </si>
  <si>
    <t>1.3.85.04</t>
  </si>
  <si>
    <t>1.3.85.05</t>
  </si>
  <si>
    <t>1.3.85.06</t>
  </si>
  <si>
    <t>1.3.85.07</t>
  </si>
  <si>
    <t>1.3.85.08</t>
  </si>
  <si>
    <t>1.3.85.09</t>
  </si>
  <si>
    <t>1.3.85.10</t>
  </si>
  <si>
    <t>1.3.85.12</t>
  </si>
  <si>
    <t>1.3.85.14</t>
  </si>
  <si>
    <t>IMPUESTOS</t>
  </si>
  <si>
    <t>1.3.85.15</t>
  </si>
  <si>
    <t>1.3.85.16</t>
  </si>
  <si>
    <t>1.3.85.18</t>
  </si>
  <si>
    <t>1.3.85.90</t>
  </si>
  <si>
    <t>OTRAS CUENTAS POR COBRAR DE DIFÍCIL RECAUDO</t>
  </si>
  <si>
    <t>1.3.86</t>
  </si>
  <si>
    <t>DETERIORO ACUMULADO DE CUENTAS POR COBRAR (CR)</t>
  </si>
  <si>
    <t>1.3.86.01</t>
  </si>
  <si>
    <t>1.3.86.02</t>
  </si>
  <si>
    <t>1.3.86.03</t>
  </si>
  <si>
    <t>1.3.86.04</t>
  </si>
  <si>
    <t>1.3.86.05</t>
  </si>
  <si>
    <t>1.3.86.06</t>
  </si>
  <si>
    <t>1.3.86.07</t>
  </si>
  <si>
    <t>1.3.86.08</t>
  </si>
  <si>
    <t>1.3.86.09</t>
  </si>
  <si>
    <t>1.3.86.10</t>
  </si>
  <si>
    <t>1.3.86.11</t>
  </si>
  <si>
    <t>1.3.86.12</t>
  </si>
  <si>
    <t>1.3.86.13</t>
  </si>
  <si>
    <t>1.3.86.14</t>
  </si>
  <si>
    <t>1.3.86.15</t>
  </si>
  <si>
    <t>1.3.86.17</t>
  </si>
  <si>
    <t>1.3.86.90</t>
  </si>
  <si>
    <t>1.3.87</t>
  </si>
  <si>
    <t>CUENTAS POR COBRAR A COSTO AMORTIZADO</t>
  </si>
  <si>
    <t>1.3.87.01</t>
  </si>
  <si>
    <t>1.3.87.02</t>
  </si>
  <si>
    <t>1.3.87.03</t>
  </si>
  <si>
    <t>1.3.87.04</t>
  </si>
  <si>
    <t>1.3.87.05</t>
  </si>
  <si>
    <t>1.3.87.06</t>
  </si>
  <si>
    <t>1.3.87.07</t>
  </si>
  <si>
    <t>1.3.87.08</t>
  </si>
  <si>
    <t>1.3.87.09</t>
  </si>
  <si>
    <t>1.3.87.90</t>
  </si>
  <si>
    <t>OTRAS CUENTAS POR COBRAR A COSTO AMORTIZADO</t>
  </si>
  <si>
    <t>1.3.88</t>
  </si>
  <si>
    <t>DETERIORO ACUMULADO DE CUENTAS POR COBRAR A COSTO AMORTIZADO (CR)</t>
  </si>
  <si>
    <t>1.3.88.01</t>
  </si>
  <si>
    <t>1.3.88.02</t>
  </si>
  <si>
    <t>1.3.88.03</t>
  </si>
  <si>
    <t>1.3.88.04</t>
  </si>
  <si>
    <t>1.3.88.05</t>
  </si>
  <si>
    <t>1.3.88.06</t>
  </si>
  <si>
    <t>1.3.88.08</t>
  </si>
  <si>
    <t>1.3.88.09</t>
  </si>
  <si>
    <t>1.3.88.90</t>
  </si>
  <si>
    <t>PRÉSTAMOS POR COBRAR</t>
  </si>
  <si>
    <t>1.4.15.07</t>
  </si>
  <si>
    <t>PRÉSTAMOS EDUCATIVOS</t>
  </si>
  <si>
    <t>1.4.15.09</t>
  </si>
  <si>
    <t>PRÉSTAMOS A VINCULADOS ECONÓMICOS</t>
  </si>
  <si>
    <t>1.4.15.20</t>
  </si>
  <si>
    <t>PRÉSTAMOS DE VIVIENDA</t>
  </si>
  <si>
    <t>1.4.15.21</t>
  </si>
  <si>
    <t>PRÉSTAMOS DE CONSUMO</t>
  </si>
  <si>
    <t>1.4.15.22</t>
  </si>
  <si>
    <t>PRÉSTAMOS COMERCIALES</t>
  </si>
  <si>
    <t>1.4.15.23</t>
  </si>
  <si>
    <t>MICROCREDITO</t>
  </si>
  <si>
    <t>1.4.15.24</t>
  </si>
  <si>
    <t>PRÉSTAMOS DE FOMENTO Y DESARROLLO REGIONAL</t>
  </si>
  <si>
    <t>1.4.15.25</t>
  </si>
  <si>
    <t>CRÉDITOS A EMPLEADOS</t>
  </si>
  <si>
    <t>1.4.15.26</t>
  </si>
  <si>
    <t>CRÉDITOS A SOCIOS Y ACCIONISTAS</t>
  </si>
  <si>
    <t>1.4.15.27</t>
  </si>
  <si>
    <t>PRÉSTAMOS CONCEDIDOS POR INSTITUCIONES NO FINANCIERAS</t>
  </si>
  <si>
    <t>1.4.15.28</t>
  </si>
  <si>
    <t>PRÉSTAMOS CONCEDIDOS POR FONDOS DE GARANTÍAS</t>
  </si>
  <si>
    <t>1.4.15.29</t>
  </si>
  <si>
    <t>ARRENDAMIENTO FINANCIERO</t>
  </si>
  <si>
    <t>1.4.15.90</t>
  </si>
  <si>
    <t>OTROS PRÉSTAMOS CONCEDIDOS</t>
  </si>
  <si>
    <t>1.4.16.01</t>
  </si>
  <si>
    <t>CRÉDITOS TRANSITORIOS</t>
  </si>
  <si>
    <t>1.4.16.42</t>
  </si>
  <si>
    <t>CRÉDITOS DE TESORERÍA AL GOBIERNO GENERAL</t>
  </si>
  <si>
    <t>1.4.16.44</t>
  </si>
  <si>
    <t>CRÉDITOS PRESUPUESTARIOS AL GOBIERNO GENERAL</t>
  </si>
  <si>
    <t>1.4.16.45</t>
  </si>
  <si>
    <t>CRÉDITOS PRESUPUESTARIOS A LAS EMPRESAS NO FINANCIERAS</t>
  </si>
  <si>
    <t>1.4.16.46</t>
  </si>
  <si>
    <t>PRÉSTAMOS CONCEDIDOS AL GOBIERNO GENERAL</t>
  </si>
  <si>
    <t>1.4.16.47</t>
  </si>
  <si>
    <t>PRÉSTAMOS CONCEDIDOS A LAS EMPRESAS NO FINANCIERAS</t>
  </si>
  <si>
    <t>1.4.16.90</t>
  </si>
  <si>
    <t>OTROS PRÉSTAMOS GUBERNAMENTALES OTORGADOS</t>
  </si>
  <si>
    <t>1.4.27</t>
  </si>
  <si>
    <t>DERECHOS DE RECOMPRA DE PRÉSTAMOS POR COBRAR</t>
  </si>
  <si>
    <t>1.4.27.07</t>
  </si>
  <si>
    <t>1.4.77</t>
  </si>
  <si>
    <t>PRÉSTAMOS POR COBRAR DE DIFÍCIL RECAUDO</t>
  </si>
  <si>
    <t>1.4.77.01</t>
  </si>
  <si>
    <t>1.4.77.03</t>
  </si>
  <si>
    <t>DETERIORO ACUMULADO DE PRÉSTAMOS POR COBRAR (CR)</t>
  </si>
  <si>
    <t>1.4.80.03</t>
  </si>
  <si>
    <t>1.4.80.26</t>
  </si>
  <si>
    <t>1.5.05.02</t>
  </si>
  <si>
    <t>1.5.05.03</t>
  </si>
  <si>
    <t>COMBUSTIBLES Y OTROS DERIVADOS DEL PETRÓLEO</t>
  </si>
  <si>
    <t>1.5.05.06</t>
  </si>
  <si>
    <t>IMPRESOS Y PUBLICACIONES</t>
  </si>
  <si>
    <t>1.5.05.07</t>
  </si>
  <si>
    <t>LICORES, BEBIDAS Y ALCOHOLES</t>
  </si>
  <si>
    <t>1.5.05.11</t>
  </si>
  <si>
    <t>PRODUCTOS QUÍMICOS</t>
  </si>
  <si>
    <t>1.5.05.16</t>
  </si>
  <si>
    <t>ESPECIES MONETARIAS</t>
  </si>
  <si>
    <t>1.5.05.17</t>
  </si>
  <si>
    <t>MEDICAMENTOS</t>
  </si>
  <si>
    <t>1.5.05.19</t>
  </si>
  <si>
    <t>PRODUCTOS ALIMENTICIOS</t>
  </si>
  <si>
    <t>1.5.05.20</t>
  </si>
  <si>
    <t>PRODUCTOS BÉLICOS Y EXPLOSIVOS</t>
  </si>
  <si>
    <t>1.5.05.21</t>
  </si>
  <si>
    <t>MEDICAMENTOS DE USO VETERINARIO</t>
  </si>
  <si>
    <t>1.5.05.33</t>
  </si>
  <si>
    <t>PETRÓLEO CRUDO</t>
  </si>
  <si>
    <t>1.5.05.34</t>
  </si>
  <si>
    <t>GAS NATURAL</t>
  </si>
  <si>
    <t>1.5.05.35</t>
  </si>
  <si>
    <t>PRODUCTOS METALÚRGICOS Y DE MICROFUNDICIÓN</t>
  </si>
  <si>
    <t>1.5.05.36</t>
  </si>
  <si>
    <t>PRODUCTOS DE MADERA</t>
  </si>
  <si>
    <t>1.5.05.39</t>
  </si>
  <si>
    <t>PRODUCTOS PETROQUÍMICOS</t>
  </si>
  <si>
    <t>1.5.05.40</t>
  </si>
  <si>
    <t>PRENDAS DE VESTIR Y CALZADO</t>
  </si>
  <si>
    <t>1.5.05.43</t>
  </si>
  <si>
    <t>1.5.05.90</t>
  </si>
  <si>
    <t>OTROS BIENES PRODUCIDOS</t>
  </si>
  <si>
    <t>1.5.10.02</t>
  </si>
  <si>
    <t>1.5.10.03</t>
  </si>
  <si>
    <t>1.5.10.04</t>
  </si>
  <si>
    <t>1.5.10.05</t>
  </si>
  <si>
    <t>ESPECIES VALORADAS</t>
  </si>
  <si>
    <t>1.5.10.09</t>
  </si>
  <si>
    <t>1.5.10.11</t>
  </si>
  <si>
    <t>1.5.10.12</t>
  </si>
  <si>
    <t>1.5.10.13</t>
  </si>
  <si>
    <t>LUBRICANTES</t>
  </si>
  <si>
    <t>1.5.10.15</t>
  </si>
  <si>
    <t>1.5.10.22</t>
  </si>
  <si>
    <t>PRODUCTOS ARTESANALES</t>
  </si>
  <si>
    <t>1.5.10.23</t>
  </si>
  <si>
    <t>1.5.10.24</t>
  </si>
  <si>
    <t>MATERIAL REACTIVO</t>
  </si>
  <si>
    <t>1.5.10.25</t>
  </si>
  <si>
    <t>ORO, PLATA, PLATINO Y OTROS METALES ADHERENTES</t>
  </si>
  <si>
    <t>1.5.10.29</t>
  </si>
  <si>
    <t>ELEMENTOS PARA INVIDENTES</t>
  </si>
  <si>
    <t>1.5.10.30</t>
  </si>
  <si>
    <t>1.5.10.31</t>
  </si>
  <si>
    <t>APARATOS TELEFÓNICOS E IDENTIFICADORES DE LLAMADAS</t>
  </si>
  <si>
    <t>1.5.10.32</t>
  </si>
  <si>
    <t>MEDIDORES DE AGUA, LUZ Y GAS</t>
  </si>
  <si>
    <t>1.5.10.33</t>
  </si>
  <si>
    <t>ELEMENTOS DE CAMPAÑA</t>
  </si>
  <si>
    <t>1.5.10.34</t>
  </si>
  <si>
    <t>ELEMENTOS DE PROTECCIÓN Y SEGURIDAD PERSONAL</t>
  </si>
  <si>
    <t>1.5.10.35</t>
  </si>
  <si>
    <t>REPUESTOS, EQUIPOS FÉRREOS Y OTROS</t>
  </si>
  <si>
    <t>1.5.10.36</t>
  </si>
  <si>
    <t>EQUIPO DE TRANSPORTE</t>
  </si>
  <si>
    <t>1.5.10.37</t>
  </si>
  <si>
    <t>MUEBLES Y ENSERES</t>
  </si>
  <si>
    <t>1.5.10.39</t>
  </si>
  <si>
    <t>MATERIAL DIDÁCTICO</t>
  </si>
  <si>
    <t>1.5.10.41</t>
  </si>
  <si>
    <t>MAQUINARIA Y ELEMENTOS DE FERRETERÍA</t>
  </si>
  <si>
    <t>1.5.10.42</t>
  </si>
  <si>
    <t>1.5.10.60</t>
  </si>
  <si>
    <t>1.5.10.61</t>
  </si>
  <si>
    <t>MATERIALES MÉDICO - QUIRÚRGICOS</t>
  </si>
  <si>
    <t>1.5.10.65</t>
  </si>
  <si>
    <t>VÍVERES Y RANCHO</t>
  </si>
  <si>
    <t>1.5.10.90</t>
  </si>
  <si>
    <t>OTRAS MERCANCÍAS EN EXISTENCIA</t>
  </si>
  <si>
    <t>1.5.10.98</t>
  </si>
  <si>
    <t>BIENES DECLARADOS A FAVOR DE LA NACIÓN</t>
  </si>
  <si>
    <t>1.5.11</t>
  </si>
  <si>
    <t>PRESTADORES DE SERVICIOS</t>
  </si>
  <si>
    <t>1.5.11.01</t>
  </si>
  <si>
    <t>SERVICIOS DE CONSULTORÍA</t>
  </si>
  <si>
    <t>1.5.11.02</t>
  </si>
  <si>
    <t>SERVICIOS DE MANTENIMIENTO Y REPARACIÓN</t>
  </si>
  <si>
    <t>1.5.11.90</t>
  </si>
  <si>
    <t>OTROS INVENTARIOS DE PRESTADORES DE SERVICIOS</t>
  </si>
  <si>
    <t>1.5.12.01</t>
  </si>
  <si>
    <t>1.5.14</t>
  </si>
  <si>
    <t>MATERIALES Y SUMINISTROS</t>
  </si>
  <si>
    <t>1.5.14.01</t>
  </si>
  <si>
    <t>1.5.14.02</t>
  </si>
  <si>
    <t>1.5.14.03</t>
  </si>
  <si>
    <t>1.5.14.04</t>
  </si>
  <si>
    <t>1.5.14.05</t>
  </si>
  <si>
    <t>MATERIALES REACTIVOS Y DE LABORATORIO</t>
  </si>
  <si>
    <t>1.5.14.06</t>
  </si>
  <si>
    <t>MATERIALES ODONTOLÓGICOS</t>
  </si>
  <si>
    <t>1.5.14.07</t>
  </si>
  <si>
    <t>MATERIALES PARA IMAGENOLOGÍA</t>
  </si>
  <si>
    <t>1.5.14.08</t>
  </si>
  <si>
    <t>1.5.14.09</t>
  </si>
  <si>
    <t>REPUESTOS</t>
  </si>
  <si>
    <t>1.5.14.10</t>
  </si>
  <si>
    <t>ELEMENTOS Y ACCESORIOS DE ENERGÍA</t>
  </si>
  <si>
    <t>1.5.14.11</t>
  </si>
  <si>
    <t>ELEMENTOS Y ACCESORIOS DE GAS COMBUSTIBLE</t>
  </si>
  <si>
    <t>1.5.14.12</t>
  </si>
  <si>
    <t>ELEMENTOS Y ACCESORIOS DE TELECOMUNICACIONES</t>
  </si>
  <si>
    <t>1.5.14.13</t>
  </si>
  <si>
    <t>ELEMENTOS Y ACCESORIOS DE ACUEDUCTO</t>
  </si>
  <si>
    <t>1.5.14.14</t>
  </si>
  <si>
    <t>ELEMENTOS Y ACCESORIOS DE ALCANTARILLADO</t>
  </si>
  <si>
    <t>1.5.14.15</t>
  </si>
  <si>
    <t>MATERIALES PARA EDUCACIÓN</t>
  </si>
  <si>
    <t>1.5.14.16</t>
  </si>
  <si>
    <t>ELEMENTOS PARA LA PRESTACIÓN DE SERVICIOS DE DOCUMENTACIÓN E IDENTIFICACIÓN</t>
  </si>
  <si>
    <t>1.5.14.17</t>
  </si>
  <si>
    <t>ELEMENTOS Y ACCESORIOS DE ASEO</t>
  </si>
  <si>
    <t>1.5.14.18</t>
  </si>
  <si>
    <t>AGUAS TRATADAS</t>
  </si>
  <si>
    <t>1.5.14.19</t>
  </si>
  <si>
    <t>1.5.14.20</t>
  </si>
  <si>
    <t>MOLDES Y TROQUELES</t>
  </si>
  <si>
    <t>1.5.14.21</t>
  </si>
  <si>
    <t>DOTACIÓN A TRABAJADORES</t>
  </si>
  <si>
    <t>1.5.14.22</t>
  </si>
  <si>
    <t>ROPA HOSPITALARIA Y QUIRÚRGICA</t>
  </si>
  <si>
    <t>1.5.14.23</t>
  </si>
  <si>
    <t>COMBUSTIBLES Y LUBRICANTES</t>
  </si>
  <si>
    <t>1.5.14.24</t>
  </si>
  <si>
    <t>ELEMENTOS Y MATERIALES PARA CONSTRUCCIÓN</t>
  </si>
  <si>
    <t>1.5.14.25</t>
  </si>
  <si>
    <t>EQUIPO DE ALOJAMIENTO Y CAMPAÑA</t>
  </si>
  <si>
    <t>1.5.14.26</t>
  </si>
  <si>
    <t>MUNICIONES Y EXPLOSIVOS</t>
  </si>
  <si>
    <t>1.5.14.90</t>
  </si>
  <si>
    <t>OTROS MATERIALES Y SUMINISTROS</t>
  </si>
  <si>
    <t>1.5.20.02</t>
  </si>
  <si>
    <t>1.5.20.03</t>
  </si>
  <si>
    <t>1.5.20.07</t>
  </si>
  <si>
    <t>1.5.20.08</t>
  </si>
  <si>
    <t>1.5.20.09</t>
  </si>
  <si>
    <t>1.5.20.17</t>
  </si>
  <si>
    <t>1.5.20.18</t>
  </si>
  <si>
    <t>1.5.20.19</t>
  </si>
  <si>
    <t>1.5.20.21</t>
  </si>
  <si>
    <t>1.5.20.25</t>
  </si>
  <si>
    <t>1.5.20.26</t>
  </si>
  <si>
    <t>1.5.20.29</t>
  </si>
  <si>
    <t>1.5.20.30</t>
  </si>
  <si>
    <t>1.5.20.34</t>
  </si>
  <si>
    <t>1.5.20.90</t>
  </si>
  <si>
    <t>OTROS PRODUCTOS EN PROCESO</t>
  </si>
  <si>
    <t>1.5.25.02</t>
  </si>
  <si>
    <t>1.5.25.05</t>
  </si>
  <si>
    <t>1.5.25.07</t>
  </si>
  <si>
    <t>1.5.25.08</t>
  </si>
  <si>
    <t>1.5.25.19</t>
  </si>
  <si>
    <t>1.5.25.20</t>
  </si>
  <si>
    <t>1.5.25.22</t>
  </si>
  <si>
    <t>1.5.25.25</t>
  </si>
  <si>
    <t>1.5.25.27</t>
  </si>
  <si>
    <t>1.5.25.37</t>
  </si>
  <si>
    <t>1.5.25.43</t>
  </si>
  <si>
    <t>1.5.25.45</t>
  </si>
  <si>
    <t>1.5.25.46</t>
  </si>
  <si>
    <t>1.5.25.90</t>
  </si>
  <si>
    <t>OTROS INVENTARIOS EN TRÁNSITO</t>
  </si>
  <si>
    <t>1.5.30.05</t>
  </si>
  <si>
    <t>1.5.30.06</t>
  </si>
  <si>
    <t>1.5.30.07</t>
  </si>
  <si>
    <t>1.5.30.08</t>
  </si>
  <si>
    <t>1.5.30.09</t>
  </si>
  <si>
    <t>1.5.30.10</t>
  </si>
  <si>
    <t>1.5.30.11</t>
  </si>
  <si>
    <t>1.5.30.23</t>
  </si>
  <si>
    <t>1.5.30.24</t>
  </si>
  <si>
    <t>1.5.30.30</t>
  </si>
  <si>
    <t>1.5.30.31</t>
  </si>
  <si>
    <t>1.5.30.33</t>
  </si>
  <si>
    <t>1.5.30.40</t>
  </si>
  <si>
    <t>1.5.30.42</t>
  </si>
  <si>
    <t>1.5.30.45</t>
  </si>
  <si>
    <t>1.5.30.90</t>
  </si>
  <si>
    <t>OTROS INVENTARIOS EN PODER DE TERCEROS</t>
  </si>
  <si>
    <t>DETERIORO ACUMULADO DE INVENTARIOS (CR)</t>
  </si>
  <si>
    <t>1.5.80.01</t>
  </si>
  <si>
    <t>1.5.80.02</t>
  </si>
  <si>
    <t>1.5.80.04</t>
  </si>
  <si>
    <t>1.5.80.06</t>
  </si>
  <si>
    <t>1.5.80.10</t>
  </si>
  <si>
    <t>INVENTARIOS EN TRÁNSITO</t>
  </si>
  <si>
    <t>1.5.80.11</t>
  </si>
  <si>
    <t>INVENTARIOS EN PODER DE TERCEROS</t>
  </si>
  <si>
    <t>1.5.80.12</t>
  </si>
  <si>
    <t>INVENTARIOS DE PRESTADORES DE SERVICIOS</t>
  </si>
  <si>
    <t>1.5.80.13</t>
  </si>
  <si>
    <t>1.6.05.01</t>
  </si>
  <si>
    <t>URBANOS</t>
  </si>
  <si>
    <t>1.6.05.02</t>
  </si>
  <si>
    <t>RURALES</t>
  </si>
  <si>
    <t>1.6.05.03</t>
  </si>
  <si>
    <t>TERRENOS CON DESTINACIÓN AMBIENTAL</t>
  </si>
  <si>
    <t>1.6.05.04</t>
  </si>
  <si>
    <t>TERRENOS PENDIENTES DE LEGALIZAR</t>
  </si>
  <si>
    <t>1.6.05.05</t>
  </si>
  <si>
    <t>TERRENOS DE PROPIEDAD DE TERCEROS</t>
  </si>
  <si>
    <t>1.6.05.06</t>
  </si>
  <si>
    <t>TERRENOS CON USO FUTURO INDETERMINADO</t>
  </si>
  <si>
    <t>SEMOVIENTES Y PLANTAS</t>
  </si>
  <si>
    <t>1.6.10.01</t>
  </si>
  <si>
    <t>DE TRABAJO</t>
  </si>
  <si>
    <t>1.6.10.02</t>
  </si>
  <si>
    <t>DE SELECCIÓN</t>
  </si>
  <si>
    <t>1.6.10.03</t>
  </si>
  <si>
    <t>DE INVESTIGACIÓN Y EDUCACIÓN</t>
  </si>
  <si>
    <t>1.6.10.04</t>
  </si>
  <si>
    <t>DE EXPOSICIÓN</t>
  </si>
  <si>
    <t>1.6.10.06</t>
  </si>
  <si>
    <t>SEMOVIENTES Y PLANTAS DE PROPIEDAD DE TERCEROS</t>
  </si>
  <si>
    <t>1.6.10.90</t>
  </si>
  <si>
    <t>OTROS SEMOVIENTES Y PLANTAS</t>
  </si>
  <si>
    <t>PLANTAS PRODUCTORAS</t>
  </si>
  <si>
    <t>1.6.12.01</t>
  </si>
  <si>
    <t>CULTIVOS EN DESARROLLO</t>
  </si>
  <si>
    <t>1.6.12.02</t>
  </si>
  <si>
    <t>CULTIVOS AMORTIZABLES</t>
  </si>
  <si>
    <t>1.6.15.01</t>
  </si>
  <si>
    <t>1.6.15.04</t>
  </si>
  <si>
    <t>1.6.15.05</t>
  </si>
  <si>
    <t>1.6.15.90</t>
  </si>
  <si>
    <t>OTRAS CONSTRUCCIONES EN CURSO</t>
  </si>
  <si>
    <t>1.6.20.01</t>
  </si>
  <si>
    <t>1.6.20.02</t>
  </si>
  <si>
    <t>1.6.20.03</t>
  </si>
  <si>
    <t>1.6.20.04</t>
  </si>
  <si>
    <t>1.6.20.05</t>
  </si>
  <si>
    <t>1.6.20.07</t>
  </si>
  <si>
    <t>1.6.20.08</t>
  </si>
  <si>
    <t>1.6.20.90</t>
  </si>
  <si>
    <t>OTRAS MAQUINARIAS, PLANTA Y EQUIPO EN MONTAJE</t>
  </si>
  <si>
    <t>1.6.25.01</t>
  </si>
  <si>
    <t>PLANTAS Y DUCTOS</t>
  </si>
  <si>
    <t>1.6.25.02</t>
  </si>
  <si>
    <t>1.6.25.03</t>
  </si>
  <si>
    <t>1.6.25.04</t>
  </si>
  <si>
    <t>1.6.25.05</t>
  </si>
  <si>
    <t>1.6.25.06</t>
  </si>
  <si>
    <t>1.6.25.07</t>
  </si>
  <si>
    <t>1.6.25.08</t>
  </si>
  <si>
    <t>1.6.25.11</t>
  </si>
  <si>
    <t>1.6.25.12</t>
  </si>
  <si>
    <t>COMPONENTES DE PROPIEDADES, PLANTA Y EQUIPO</t>
  </si>
  <si>
    <t>1.6.25.90</t>
  </si>
  <si>
    <t>OTRAS MAQUINARIAS, PLANTA Y EQUIPO EN TRÁNSITO</t>
  </si>
  <si>
    <t>1.6.35.01</t>
  </si>
  <si>
    <t>1.6.35.02</t>
  </si>
  <si>
    <t>1.6.35.03</t>
  </si>
  <si>
    <t>1.6.35.04</t>
  </si>
  <si>
    <t>1.6.35.05</t>
  </si>
  <si>
    <t>1.6.35.07</t>
  </si>
  <si>
    <t>1.6.35.11</t>
  </si>
  <si>
    <t>1.6.35.12</t>
  </si>
  <si>
    <t>1.6.35.90</t>
  </si>
  <si>
    <t>OTROS BIENES MUEBLES EN BODEGA</t>
  </si>
  <si>
    <t>1.6.36.01</t>
  </si>
  <si>
    <t>1.6.36.03</t>
  </si>
  <si>
    <t>1.6.36.04</t>
  </si>
  <si>
    <t>1.6.36.05</t>
  </si>
  <si>
    <t>1.6.36.06</t>
  </si>
  <si>
    <t>1.6.36.07</t>
  </si>
  <si>
    <t>1.6.36.08</t>
  </si>
  <si>
    <t>1.6.36.09</t>
  </si>
  <si>
    <t>1.6.36.10</t>
  </si>
  <si>
    <t>1.6.37.01</t>
  </si>
  <si>
    <t>1.6.37.02</t>
  </si>
  <si>
    <t>1.6.37.03</t>
  </si>
  <si>
    <t>1.6.37.05</t>
  </si>
  <si>
    <t>1.6.37.06</t>
  </si>
  <si>
    <t>1.6.37.07</t>
  </si>
  <si>
    <t>1.6.37.08</t>
  </si>
  <si>
    <t>1.6.37.09</t>
  </si>
  <si>
    <t>1.6.37.10</t>
  </si>
  <si>
    <t>1.6.37.11</t>
  </si>
  <si>
    <t>1.6.37.12</t>
  </si>
  <si>
    <t>1.6.40.01</t>
  </si>
  <si>
    <t>EDIFICIOS Y CASAS</t>
  </si>
  <si>
    <t>1.6.40.02</t>
  </si>
  <si>
    <t>OFICINAS</t>
  </si>
  <si>
    <t>1.6.40.03</t>
  </si>
  <si>
    <t>ALMACENES</t>
  </si>
  <si>
    <t>1.6.40.04</t>
  </si>
  <si>
    <t>LOCALES</t>
  </si>
  <si>
    <t>1.6.40.05</t>
  </si>
  <si>
    <t>FÁBRICAS</t>
  </si>
  <si>
    <t>1.6.40.07</t>
  </si>
  <si>
    <t>SALAS DE EXHIBICIÓN, CONFERENCIAS Y VENTAS</t>
  </si>
  <si>
    <t>1.6.40.08</t>
  </si>
  <si>
    <t>CAFETERÍAS Y CASINOS</t>
  </si>
  <si>
    <t>1.6.40.09</t>
  </si>
  <si>
    <t>COLEGIOS Y ESCUELAS</t>
  </si>
  <si>
    <t>1.6.40.10</t>
  </si>
  <si>
    <t>CLÍNICAS Y HOSPITALES</t>
  </si>
  <si>
    <t>1.6.40.11</t>
  </si>
  <si>
    <t>CLUBES</t>
  </si>
  <si>
    <t>1.6.40.12</t>
  </si>
  <si>
    <t>HOTELES, HOSTALES Y PARADORES</t>
  </si>
  <si>
    <t>1.6.40.13</t>
  </si>
  <si>
    <t>SILOS</t>
  </si>
  <si>
    <t>1.6.40.14</t>
  </si>
  <si>
    <t>INVERNADEROS</t>
  </si>
  <si>
    <t>1.6.40.15</t>
  </si>
  <si>
    <t>CASETAS Y CAMPAMENTOS</t>
  </si>
  <si>
    <t>1.6.40.17</t>
  </si>
  <si>
    <t>PARQUEADEROS Y GARAJES</t>
  </si>
  <si>
    <t>1.6.40.18</t>
  </si>
  <si>
    <t>BODEGAS</t>
  </si>
  <si>
    <t>1.6.40.19</t>
  </si>
  <si>
    <t>INSTALACIONES DEPORTIVAS Y RECREACIONALES</t>
  </si>
  <si>
    <t>1.6.40.20</t>
  </si>
  <si>
    <t>ESTANQUES</t>
  </si>
  <si>
    <t>1.6.40.22</t>
  </si>
  <si>
    <t>PRESAS</t>
  </si>
  <si>
    <t>1.6.40.23</t>
  </si>
  <si>
    <t>POZOS</t>
  </si>
  <si>
    <t>1.6.40.24</t>
  </si>
  <si>
    <t>TANQUES DE ALMACENAMIENTO</t>
  </si>
  <si>
    <t>1.6.40.25</t>
  </si>
  <si>
    <t>ESTACIONES REPETIDORAS</t>
  </si>
  <si>
    <t>1.6.40.27</t>
  </si>
  <si>
    <t>EDIFICACIONES PENDIENTES DE LEGALIZAR</t>
  </si>
  <si>
    <t>1.6.40.28</t>
  </si>
  <si>
    <t>EDIFICACIONES DE PROPIEDAD DE TERCEROS</t>
  </si>
  <si>
    <t>1.6.40.29</t>
  </si>
  <si>
    <t>INFRAESTRUCTURA PORTUARIA</t>
  </si>
  <si>
    <t>1.6.40.30</t>
  </si>
  <si>
    <t>AEROPUERTOS MILITARES Y DE POLICÍA</t>
  </si>
  <si>
    <t>1.6.40.32</t>
  </si>
  <si>
    <t>EDIFICACIONES CON USO FUTURO INDETERMINADO</t>
  </si>
  <si>
    <t>1.6.40.90</t>
  </si>
  <si>
    <t>OTRAS EDIFICACIONES</t>
  </si>
  <si>
    <t>1.6.42</t>
  </si>
  <si>
    <t>1.6.42.01</t>
  </si>
  <si>
    <t>1.6.42.02</t>
  </si>
  <si>
    <t>1.6.42.03</t>
  </si>
  <si>
    <t>1.6.42.04</t>
  </si>
  <si>
    <t>1.6.42.05</t>
  </si>
  <si>
    <t>1.6.42.06</t>
  </si>
  <si>
    <t>1.6.42.07</t>
  </si>
  <si>
    <t>1.6.42.08</t>
  </si>
  <si>
    <t>1.6.42.09</t>
  </si>
  <si>
    <t>1.6.42.90</t>
  </si>
  <si>
    <t>OTROS REPUESTOS</t>
  </si>
  <si>
    <t>1.6.45.01</t>
  </si>
  <si>
    <t>PLANTAS DE GENERACIÓN</t>
  </si>
  <si>
    <t>1.6.45.02</t>
  </si>
  <si>
    <t>PLANTAS DE TRATAMIENTO</t>
  </si>
  <si>
    <t>1.6.45.03</t>
  </si>
  <si>
    <t>PLANTAS DESHIDRATADORAS</t>
  </si>
  <si>
    <t>1.6.45.04</t>
  </si>
  <si>
    <t>PLANTAS DE TRANSMISIÓN</t>
  </si>
  <si>
    <t>1.6.45.05</t>
  </si>
  <si>
    <t>PLANTAS DE DISTRIBUCIÓN</t>
  </si>
  <si>
    <t>1.6.45.06</t>
  </si>
  <si>
    <t>PLANTAS DE PRODUCCIÓN</t>
  </si>
  <si>
    <t>1.6.45.07</t>
  </si>
  <si>
    <t>PLANTAS DE CONDUCCIÓN</t>
  </si>
  <si>
    <t>1.6.45.08</t>
  </si>
  <si>
    <t>PLANTAS DE TELECOMUNICACIONES</t>
  </si>
  <si>
    <t>1.6.45.09</t>
  </si>
  <si>
    <t>OLEODUCTOS</t>
  </si>
  <si>
    <t>1.6.45.10</t>
  </si>
  <si>
    <t>GASODUCTOS</t>
  </si>
  <si>
    <t>1.6.45.11</t>
  </si>
  <si>
    <t>POLIDUCTOS</t>
  </si>
  <si>
    <t>1.6.45.12</t>
  </si>
  <si>
    <t>SUBESTACIONES Y/O ESTACIONES DE REGULACIÓN</t>
  </si>
  <si>
    <t>1.6.45.13</t>
  </si>
  <si>
    <t>ACUEDUCTO Y CANALIZACIÓN</t>
  </si>
  <si>
    <t>1.6.45.14</t>
  </si>
  <si>
    <t>ESTACIONES DE BOMBEO</t>
  </si>
  <si>
    <t>1.6.45.15</t>
  </si>
  <si>
    <t>PLANTAS, DUCTOS Y TÚNELES PENDIENTES DE LEGALIZAR</t>
  </si>
  <si>
    <t>1.6.45.16</t>
  </si>
  <si>
    <t>PLANTAS, DUCTOS Y TÚNELES DE PROPIEDAD DE TERCEROS</t>
  </si>
  <si>
    <t>1.6.45.90</t>
  </si>
  <si>
    <t>OTRAS PLANTAS, DUCTOS Y TÚNELES</t>
  </si>
  <si>
    <t>1.6.50.02</t>
  </si>
  <si>
    <t>REDES DE DISTRIBUCIÓN</t>
  </si>
  <si>
    <t>1.6.50.03</t>
  </si>
  <si>
    <t>REDES DE RECOLECCIÓN DE AGUAS</t>
  </si>
  <si>
    <t>1.6.50.04</t>
  </si>
  <si>
    <t>REDES DE DISTRIBUCIÓN DE VAPOR</t>
  </si>
  <si>
    <t>1.6.50.05</t>
  </si>
  <si>
    <t>REDES DE AIRE</t>
  </si>
  <si>
    <t>1.6.50.06</t>
  </si>
  <si>
    <t>REDES DE ALIMENTACIÓN DE GAS</t>
  </si>
  <si>
    <t>1.6.50.07</t>
  </si>
  <si>
    <t>LÍNEAS Y CABLES DE INTERCONEXIÓN</t>
  </si>
  <si>
    <t>1.6.50.08</t>
  </si>
  <si>
    <t>LÍNEAS Y CABLES DE TRANSMISIÓN</t>
  </si>
  <si>
    <t>1.6.50.09</t>
  </si>
  <si>
    <t>LÍNEAS Y CABLES DE CONDUCCIÓN</t>
  </si>
  <si>
    <t>1.6.50.10</t>
  </si>
  <si>
    <t>LÍNEAS Y CABLES DE TELECOMUNICACIONES</t>
  </si>
  <si>
    <t>1.6.50.11</t>
  </si>
  <si>
    <t>REDES, LÍNEAS Y CABLES PENDIENTES DE LEGALIZAR</t>
  </si>
  <si>
    <t>1.6.50.12</t>
  </si>
  <si>
    <t>REDES, LÍNEAS Y CABLES DE PROPIEDAD DE TERCEROS</t>
  </si>
  <si>
    <t>1.6.50.90</t>
  </si>
  <si>
    <t>OTRAS REDES, LÍNEAS Y CABLES</t>
  </si>
  <si>
    <t>1.6.55.01</t>
  </si>
  <si>
    <t>EQUIPO DE CONSTRUCCIÓN</t>
  </si>
  <si>
    <t>1.6.55.02</t>
  </si>
  <si>
    <t>ARMAMENTO Y EQUIPO RESERVADO</t>
  </si>
  <si>
    <t>1.6.55.03</t>
  </si>
  <si>
    <t>EQUIPO DE PERFORACIÓN</t>
  </si>
  <si>
    <t>1.6.55.04</t>
  </si>
  <si>
    <t>MAQUINARIA INDUSTRIAL</t>
  </si>
  <si>
    <t>1.6.55.05</t>
  </si>
  <si>
    <t>EQUIPO DE MÚSICA</t>
  </si>
  <si>
    <t>1.6.55.06</t>
  </si>
  <si>
    <t>EQUIPO DE RECREACIÓN Y DEPORTE</t>
  </si>
  <si>
    <t>1.6.55.08</t>
  </si>
  <si>
    <t>EQUIPO AGROPECUARIO, DE SILVICULTURA, AVICULTURA Y PESCA</t>
  </si>
  <si>
    <t>1.6.55.09</t>
  </si>
  <si>
    <t>EQUIPO DE ENSEÑANZA</t>
  </si>
  <si>
    <t>1.6.55.11</t>
  </si>
  <si>
    <t>HERRAMIENTAS Y ACCESORIOS</t>
  </si>
  <si>
    <t>1.6.55.12</t>
  </si>
  <si>
    <t>EQUIPO PARA ESTACIONES DE BOMBEO</t>
  </si>
  <si>
    <t>1.6.55.20</t>
  </si>
  <si>
    <t>EQUIPO DE CENTROS DE CONTROL</t>
  </si>
  <si>
    <t>1.6.55.21</t>
  </si>
  <si>
    <t>MAQUINARIA Y EQUIPO DE DRAGADO</t>
  </si>
  <si>
    <t>1.6.55.22</t>
  </si>
  <si>
    <t>EQUIPO DE AYUDA AUDIOVISUAL</t>
  </si>
  <si>
    <t>1.6.55.23</t>
  </si>
  <si>
    <t>EQUIPO DE ASEO</t>
  </si>
  <si>
    <t>1.6.55.24</t>
  </si>
  <si>
    <t>MAQUINARIA Y EQUIPO PENDIENTE DE LEGALIZAR</t>
  </si>
  <si>
    <t>1.6.55.25</t>
  </si>
  <si>
    <t>MAQUINARIA Y EQUIPO DE PROPIEDAD DE TERCEROS</t>
  </si>
  <si>
    <t>1.6.55.26</t>
  </si>
  <si>
    <t>EQUIPO DE SEGURIDAD Y RESCATE</t>
  </si>
  <si>
    <t>1.6.55.90</t>
  </si>
  <si>
    <t>OTRA MAQUINARIA Y EQUIPO</t>
  </si>
  <si>
    <t>1.6.60.01</t>
  </si>
  <si>
    <t>EQUIPO DE INVESTIGACIÓN</t>
  </si>
  <si>
    <t>1.6.60.02</t>
  </si>
  <si>
    <t>EQUIPO DE LABORATORIO</t>
  </si>
  <si>
    <t>1.6.60.03</t>
  </si>
  <si>
    <t>EQUIPO DE URGENCIAS</t>
  </si>
  <si>
    <t>1.6.60.05</t>
  </si>
  <si>
    <t>EQUIPO DE HOSPITALIZACIÓN</t>
  </si>
  <si>
    <t>1.6.60.06</t>
  </si>
  <si>
    <t>EQUIPO DE QUIRÓFANOS Y SALAS DE PARTO</t>
  </si>
  <si>
    <t>1.6.60.07</t>
  </si>
  <si>
    <t>EQUIPO DE APOYO DIAGNÓSTICO</t>
  </si>
  <si>
    <t>1.6.60.08</t>
  </si>
  <si>
    <t>EQUIPO DE APOYO TERAPÉUTICO</t>
  </si>
  <si>
    <t>1.6.60.09</t>
  </si>
  <si>
    <t>EQUIPO DE SERVICIO AMBULATORIO</t>
  </si>
  <si>
    <t>1.6.60.10</t>
  </si>
  <si>
    <t>EQUIPO MÉDICO Y CIENTÍFICO PENDIENTE DE LEGALIZAR</t>
  </si>
  <si>
    <t>1.6.60.11</t>
  </si>
  <si>
    <t>EQUIPO MÉDICO Y CIENTÍFICO DE PROPIEDAD DE TERCEROS</t>
  </si>
  <si>
    <t>1.6.60.90</t>
  </si>
  <si>
    <t>OTRO EQUIPO MÉDICO Y CIENTÍFICO</t>
  </si>
  <si>
    <t>1.6.65.01</t>
  </si>
  <si>
    <t>1.6.65.02</t>
  </si>
  <si>
    <t>EQUIPO Y MÁQUINA DE OFICINA</t>
  </si>
  <si>
    <t>1.6.65.04</t>
  </si>
  <si>
    <t>MUEBLES, ENSERES Y EQUIPO DE OFICINA PENDIENTES DE LEGALIZAR</t>
  </si>
  <si>
    <t>1.6.65.05</t>
  </si>
  <si>
    <t>MUEBLES, ENSERES Y EQUIPO DE OFICINA DE PROPIEDAD DE TERCEROS</t>
  </si>
  <si>
    <t>1.6.65.90</t>
  </si>
  <si>
    <t>OTROS MUEBLES, ENSERES Y EQUIPO DE OFICINA</t>
  </si>
  <si>
    <t>1.6.70.01</t>
  </si>
  <si>
    <t>EQUIPO DE COMUNICACIÓN</t>
  </si>
  <si>
    <t>1.6.70.02</t>
  </si>
  <si>
    <t>EQUIPO DE COMPUTACIÓN</t>
  </si>
  <si>
    <t>1.6.70.04</t>
  </si>
  <si>
    <t>SATÉLITES Y ANTENAS</t>
  </si>
  <si>
    <t>1.6.70.05</t>
  </si>
  <si>
    <t>EQUIPOS DE RADARES</t>
  </si>
  <si>
    <t>1.6.70.06</t>
  </si>
  <si>
    <t>EQUIPOS DE COMUNICACIÓN Y COMPUTACIÓN PENDIENTES DE LEGALIZAR</t>
  </si>
  <si>
    <t>1.6.70.07</t>
  </si>
  <si>
    <t>EQUIPOS DE COMUNICACIÓN Y COMPUTACIÓN DE PROPIEDAD DE TERCEROS</t>
  </si>
  <si>
    <t>1.6.70.90</t>
  </si>
  <si>
    <t>OTROS EQUIPOS DE COMUNICACIÓN Y COMPUTACIÓN</t>
  </si>
  <si>
    <t>1.6.75.01</t>
  </si>
  <si>
    <t>AÉREO</t>
  </si>
  <si>
    <t>1.6.75.02</t>
  </si>
  <si>
    <t>TERRESTRE</t>
  </si>
  <si>
    <t>1.6.75.03</t>
  </si>
  <si>
    <t>FÉRREO</t>
  </si>
  <si>
    <t>1.6.75.04</t>
  </si>
  <si>
    <t>MARÍTIMO Y FLUVIAL</t>
  </si>
  <si>
    <t>1.6.75.05</t>
  </si>
  <si>
    <t>DE TRACCIÓN</t>
  </si>
  <si>
    <t>1.6.75.06</t>
  </si>
  <si>
    <t>DE ELEVACIÓN</t>
  </si>
  <si>
    <t>1.6.75.07</t>
  </si>
  <si>
    <t>EQUIPOS DE TRANSPORTE, TRACCIÓN Y ELEVACIÓN PENDIENTES DE LEGALIZAR</t>
  </si>
  <si>
    <t>1.6.75.08</t>
  </si>
  <si>
    <t>EQUIPOS DE TRANSPORTE, TRACCIÓN Y ELEVACIÓN DE PROPIEDAD DE TERCEROS</t>
  </si>
  <si>
    <t>1.6.75.90</t>
  </si>
  <si>
    <t>OTROS EQUIPOS DE TRANSPORTE, TRACCIÓN Y ELEVACIÓN</t>
  </si>
  <si>
    <t>1.6.80.01</t>
  </si>
  <si>
    <t>EQUIPO DE HOTELERÍA</t>
  </si>
  <si>
    <t>1.6.80.02</t>
  </si>
  <si>
    <t>EQUIPO DE RESTAURANTE Y CAFETERÍA</t>
  </si>
  <si>
    <t>1.6.80.03</t>
  </si>
  <si>
    <t>EQUIPO DE CALDERAS</t>
  </si>
  <si>
    <t>1.6.80.04</t>
  </si>
  <si>
    <t>EQUIPO DE LAVANDERÍA</t>
  </si>
  <si>
    <t>1.6.80.05</t>
  </si>
  <si>
    <t>EQUIPOS DE COMEDOR, COCINA, DESPENSA Y HOTELERÍA PENDIENTES DE LEGALIZAR</t>
  </si>
  <si>
    <t>1.6.80.06</t>
  </si>
  <si>
    <t>EQUIPOS DE COMEDOR, COCINA, DESPENSA Y HOTELERÍA DE PROPIEDAD DE TERCEROS</t>
  </si>
  <si>
    <t>1.6.80.90</t>
  </si>
  <si>
    <t>OTROS EQUIPOS DE COMEDOR, COCINA, DESPENSA Y HOTELERÍA</t>
  </si>
  <si>
    <t>1.6.81</t>
  </si>
  <si>
    <t>1.6.81.01</t>
  </si>
  <si>
    <t>OBRAS DE ARTE</t>
  </si>
  <si>
    <t>1.6.81.03</t>
  </si>
  <si>
    <t>BIENES DE CULTO</t>
  </si>
  <si>
    <t>1.6.81.04</t>
  </si>
  <si>
    <t>JOYAS</t>
  </si>
  <si>
    <t>1.6.81.05</t>
  </si>
  <si>
    <t>ELEMENTOS DE MUSEO</t>
  </si>
  <si>
    <t>1.6.81.06</t>
  </si>
  <si>
    <t>ELEMENTOS MUSICALES</t>
  </si>
  <si>
    <t>1.6.81.07</t>
  </si>
  <si>
    <t>LIBROS Y PUBLICACIONES DE INVESTIGACIÓN Y CONSULTA</t>
  </si>
  <si>
    <t>1.6.81.90</t>
  </si>
  <si>
    <t>OTROS BIENES DE ARTE Y CULTURA</t>
  </si>
  <si>
    <t>1.6.83</t>
  </si>
  <si>
    <t>PROPIEDADES, PLANTA Y EQUIPO EN CONCESIÓN</t>
  </si>
  <si>
    <t>1.6.83.01</t>
  </si>
  <si>
    <t>1.6.83.02</t>
  </si>
  <si>
    <t>1.6.83.03</t>
  </si>
  <si>
    <t>1.6.83.04</t>
  </si>
  <si>
    <t>1.6.83.05</t>
  </si>
  <si>
    <t>1.6.83.06</t>
  </si>
  <si>
    <t>1.6.83.07</t>
  </si>
  <si>
    <t>1.6.83.08</t>
  </si>
  <si>
    <t>1.6.83.09</t>
  </si>
  <si>
    <t>1.6.83.10</t>
  </si>
  <si>
    <t>1.6.83.90</t>
  </si>
  <si>
    <t>OTRAS PROPIEDADES, PLANTA Y EQUIPO EN CONCESIÓN</t>
  </si>
  <si>
    <t>DEPRECIACIÓN ACUMULADA DE PROPIEDADES, PLANTA Y EQUIPO (CR)</t>
  </si>
  <si>
    <t>1.6.85.01</t>
  </si>
  <si>
    <t>1.6.85.02</t>
  </si>
  <si>
    <t>1.6.85.03</t>
  </si>
  <si>
    <t>1.6.85.04</t>
  </si>
  <si>
    <t>1.6.85.05</t>
  </si>
  <si>
    <t>1.6.85.06</t>
  </si>
  <si>
    <t>1.6.85.07</t>
  </si>
  <si>
    <t>1.6.85.08</t>
  </si>
  <si>
    <t>1.6.85.09</t>
  </si>
  <si>
    <t>1.6.85.10</t>
  </si>
  <si>
    <t>1.6.85.11</t>
  </si>
  <si>
    <t>1.6.85.12</t>
  </si>
  <si>
    <t>1.6.85.13</t>
  </si>
  <si>
    <t>1.6.85.14</t>
  </si>
  <si>
    <t>1.6.85.15</t>
  </si>
  <si>
    <t>1.6.85.16</t>
  </si>
  <si>
    <t>DETERIORO ACUMULADO DE PROPIEDADES, PLANTA Y EQUIPO (CR)</t>
  </si>
  <si>
    <t>1.6.95.01</t>
  </si>
  <si>
    <t>1.6.95.02</t>
  </si>
  <si>
    <t>1.6.95.03</t>
  </si>
  <si>
    <t>1.6.95.04</t>
  </si>
  <si>
    <t>1.6.95.05</t>
  </si>
  <si>
    <t>1.6.95.06</t>
  </si>
  <si>
    <t>1.6.95.07</t>
  </si>
  <si>
    <t>1.6.95.08</t>
  </si>
  <si>
    <t>1.6.95.09</t>
  </si>
  <si>
    <t>1.6.95.10</t>
  </si>
  <si>
    <t>1.6.95.11</t>
  </si>
  <si>
    <t>1.6.95.12</t>
  </si>
  <si>
    <t>EQUIPO DE TRANSPORTE, TRACCIÓN Y ELEVACIÓN</t>
  </si>
  <si>
    <t>1.6.95.13</t>
  </si>
  <si>
    <t>1.6.95.15</t>
  </si>
  <si>
    <t>1.6.95.20</t>
  </si>
  <si>
    <t>MAQUINARIA, PLANTA Y EQUIPO EN TRÁNSITO</t>
  </si>
  <si>
    <t>1.6.95.21</t>
  </si>
  <si>
    <t>1.6.95.22</t>
  </si>
  <si>
    <t>1.6.95.23</t>
  </si>
  <si>
    <t>1.6.95.24</t>
  </si>
  <si>
    <t>1.6.95.25</t>
  </si>
  <si>
    <t>1.6.96</t>
  </si>
  <si>
    <t>PROPIEDADES, PLANTA Y EQUIPO - MODELO REVALUADO</t>
  </si>
  <si>
    <t>1.6.96.01</t>
  </si>
  <si>
    <t>1.6.96.07</t>
  </si>
  <si>
    <t>1.6.97</t>
  </si>
  <si>
    <t>DEPRECIACIÓN ACUMULADA DE PROPIEDADES, PLANTA Y EQUIPO - MODELO REVALUADO (CR)</t>
  </si>
  <si>
    <t>1.6.97.01</t>
  </si>
  <si>
    <t>1.6.98</t>
  </si>
  <si>
    <t>DETERIORO ACUMULADO DE PROPIEDADES, PLANTA Y EQUIPO - MODELO REVALUADO (CR)</t>
  </si>
  <si>
    <t>1.6.98.01</t>
  </si>
  <si>
    <t>1.7.03.01</t>
  </si>
  <si>
    <t>MATERIALES PARA BIENES DE USO PÚBLICO</t>
  </si>
  <si>
    <t>1.7.03.02</t>
  </si>
  <si>
    <t>MATERIALES PARA BIENES HISTÓRICOS Y CULTURALES</t>
  </si>
  <si>
    <t>BIENES DE USO PÚBLICO EN CONSTRUCCIÓN</t>
  </si>
  <si>
    <t>1.7.05.01</t>
  </si>
  <si>
    <t>RED CARRETERA</t>
  </si>
  <si>
    <t>1.7.05.04</t>
  </si>
  <si>
    <t>PLAZAS PÚBLICAS</t>
  </si>
  <si>
    <t>1.7.05.05</t>
  </si>
  <si>
    <t>PARQUES RECREACIONALES</t>
  </si>
  <si>
    <t>1.7.05.06</t>
  </si>
  <si>
    <t>PARQUES ARQUEOLÓGICOS</t>
  </si>
  <si>
    <t>1.7.05.10</t>
  </si>
  <si>
    <t>BIBLIOTECAS</t>
  </si>
  <si>
    <t>1.7.05.11</t>
  </si>
  <si>
    <t>HEMEROTECAS</t>
  </si>
  <si>
    <t>1.7.05.13</t>
  </si>
  <si>
    <t>RED FLUVIAL</t>
  </si>
  <si>
    <t>1.7.05.14</t>
  </si>
  <si>
    <t>RED MARÍTIMA</t>
  </si>
  <si>
    <t>1.7.05.15</t>
  </si>
  <si>
    <t>RED AEROPORTUARIA</t>
  </si>
  <si>
    <t>1.7.05.16</t>
  </si>
  <si>
    <t>1.7.05.90</t>
  </si>
  <si>
    <t>OTROS BIENES DE USO PÚBLICO EN CONSTRUCCIÓN</t>
  </si>
  <si>
    <t>1.7.06.01</t>
  </si>
  <si>
    <t>1.7.06.02</t>
  </si>
  <si>
    <t>RED FÉRREA</t>
  </si>
  <si>
    <t>1.7.06.03</t>
  </si>
  <si>
    <t>1.7.06.04</t>
  </si>
  <si>
    <t>1.7.06.05</t>
  </si>
  <si>
    <t>1.7.06.06</t>
  </si>
  <si>
    <t>1.7.06.90</t>
  </si>
  <si>
    <t>OTROS BIENES DE USO PÚBLICO EN CONSTRUCCIÓN-CONCESIONES</t>
  </si>
  <si>
    <t>1.7.10.01</t>
  </si>
  <si>
    <t>1.7.10.04</t>
  </si>
  <si>
    <t>1.7.10.05</t>
  </si>
  <si>
    <t>1.7.10.06</t>
  </si>
  <si>
    <t>1.7.10.07</t>
  </si>
  <si>
    <t>1.7.10.08</t>
  </si>
  <si>
    <t>1.7.10.09</t>
  </si>
  <si>
    <t>1.7.10.10</t>
  </si>
  <si>
    <t>1.7.10.11</t>
  </si>
  <si>
    <t>1.7.10.12</t>
  </si>
  <si>
    <t>1.7.10.13</t>
  </si>
  <si>
    <t>MUSEOS</t>
  </si>
  <si>
    <t>1.7.10.14</t>
  </si>
  <si>
    <t>1.7.10.90</t>
  </si>
  <si>
    <t>OTROS BIENES DE USO PÚBLICO EN SERVICIO</t>
  </si>
  <si>
    <t>BIENES DE USO PÚBLICO EN SERVICIO-CONCESIONES</t>
  </si>
  <si>
    <t>1.7.11.01</t>
  </si>
  <si>
    <t>1.7.11.02</t>
  </si>
  <si>
    <t>1.7.11.03</t>
  </si>
  <si>
    <t>1.7.11.04</t>
  </si>
  <si>
    <t>1.7.11.05</t>
  </si>
  <si>
    <t>1.7.11.06</t>
  </si>
  <si>
    <t>1.7.11.90</t>
  </si>
  <si>
    <t>OTROS BIENES DE USO PÚBLICO EN SERVICIO-CONCESIONES</t>
  </si>
  <si>
    <t>1.7.15.01</t>
  </si>
  <si>
    <t>MONUMENTOS</t>
  </si>
  <si>
    <t>1.7.15.02</t>
  </si>
  <si>
    <t>1.7.15.03</t>
  </si>
  <si>
    <t>1.7.15.04</t>
  </si>
  <si>
    <t>BIENES ARQUEOLÓGICOS</t>
  </si>
  <si>
    <t>1.7.15.08</t>
  </si>
  <si>
    <t>1.7.15.09</t>
  </si>
  <si>
    <t>LIBROS Y PUBLICACIONES</t>
  </si>
  <si>
    <t>1.7.15.90</t>
  </si>
  <si>
    <t>OTROS BIENES HISTÓRICOS Y CULTURALES</t>
  </si>
  <si>
    <t>1.7.21</t>
  </si>
  <si>
    <t>BIENES DE USO PÚBLICO REPRESENTADOS EN BIENES DE ARTE Y CULTURA</t>
  </si>
  <si>
    <t>1.7.21.01</t>
  </si>
  <si>
    <t>1.7.21.02</t>
  </si>
  <si>
    <t>1.7.21.03</t>
  </si>
  <si>
    <t>1.7.21.04</t>
  </si>
  <si>
    <t>1.7.21.90</t>
  </si>
  <si>
    <t>OTROS BIENES DE USO PÚBLICO REPRESENTADOS EN BIENES DE ARTE Y CULTURA</t>
  </si>
  <si>
    <t>DEPRECIACIÓN ACUMULADA DE BIENES DE USO PÚBLICO EN SERVICIO (CR)</t>
  </si>
  <si>
    <t>1.7.85.01</t>
  </si>
  <si>
    <t>1.7.85.04</t>
  </si>
  <si>
    <t>1.7.85.05</t>
  </si>
  <si>
    <t>1.7.85.06</t>
  </si>
  <si>
    <t>1.7.85.07</t>
  </si>
  <si>
    <t>1.7.85.08</t>
  </si>
  <si>
    <t>1.7.85.09</t>
  </si>
  <si>
    <t>1.7.85.10</t>
  </si>
  <si>
    <t>1.7.85.11</t>
  </si>
  <si>
    <t>1.7.85.12</t>
  </si>
  <si>
    <t>1.7.85.13</t>
  </si>
  <si>
    <t>1.7.85.90</t>
  </si>
  <si>
    <t>1.7.86</t>
  </si>
  <si>
    <t>DEPRECIACIÓN ACUMULADA DE RESTAURACIONES DE BIENES HISTÓRICOS Y CULTURALES (CR)</t>
  </si>
  <si>
    <t>1.7.86.01</t>
  </si>
  <si>
    <t>1.7.86.03</t>
  </si>
  <si>
    <t>1.7.86.04</t>
  </si>
  <si>
    <t>1.7.86.06</t>
  </si>
  <si>
    <t>1.7.86.90</t>
  </si>
  <si>
    <t>1.7.87</t>
  </si>
  <si>
    <t>DEPRECIACIÓN ACUMULADA DE BIENES DE USO PÚBLICO EN SERVICIO-CONCESIONES (CR)</t>
  </si>
  <si>
    <t>1.7.87.05</t>
  </si>
  <si>
    <t>1.7.87.90</t>
  </si>
  <si>
    <t>OTROS BIENES DE USO PÚBLICO EN SERVICIO- CONCESIONES</t>
  </si>
  <si>
    <t>1.7.90</t>
  </si>
  <si>
    <t>DETERIORO ACUMULADO DE BIENES DE USO PÚBLICO (CR)</t>
  </si>
  <si>
    <t>1.7.90.01</t>
  </si>
  <si>
    <t>1.7.90.04</t>
  </si>
  <si>
    <t>1.7.90.05</t>
  </si>
  <si>
    <t>1.7.90.10</t>
  </si>
  <si>
    <t>1.7.90.12</t>
  </si>
  <si>
    <t>1.7.90.13</t>
  </si>
  <si>
    <t>1.7.90.14</t>
  </si>
  <si>
    <t>1.7.90.90</t>
  </si>
  <si>
    <t>OTROS BIENES DE USO PÚBLICO</t>
  </si>
  <si>
    <t>RECURSOS NATURALES NO RENOVABLES</t>
  </si>
  <si>
    <t>RESERVAS PROBADAS</t>
  </si>
  <si>
    <t>1.8.20.01</t>
  </si>
  <si>
    <t>MINAS</t>
  </si>
  <si>
    <t>1.8.20.03</t>
  </si>
  <si>
    <t>YACIMIENTOS</t>
  </si>
  <si>
    <t>AGOTAMIENTO ACUMULADO DE RESERVAS PROBADAS (CR)</t>
  </si>
  <si>
    <t>1.8.25.01</t>
  </si>
  <si>
    <t>1.8.25.03</t>
  </si>
  <si>
    <t>OTROS ACTIVOS AJUSTADOS</t>
  </si>
  <si>
    <t>1.9.02</t>
  </si>
  <si>
    <t>PLAN DE ACTIVOS PARA BENEFICIOS A LOS EMPLEADOS A LARGO PLAZO</t>
  </si>
  <si>
    <t>1.9.02.01</t>
  </si>
  <si>
    <t>1.9.02.02</t>
  </si>
  <si>
    <t>1.9.02.03</t>
  </si>
  <si>
    <t>INVERSIONES</t>
  </si>
  <si>
    <t>1.9.02.04</t>
  </si>
  <si>
    <t>ENCARGOS FIDUCIARIOS</t>
  </si>
  <si>
    <t>1.9.02.05</t>
  </si>
  <si>
    <t>1.9.02.06</t>
  </si>
  <si>
    <t>1.9.02.07</t>
  </si>
  <si>
    <t>1.9.03</t>
  </si>
  <si>
    <t>PLAN DE ACTIVOS PARA BENEFICIOS A LOS EMPLEADOS POR TERMINACIÓN DEL VINCULO LABORAL O CONTRACTUAL</t>
  </si>
  <si>
    <t>1.9.03.01</t>
  </si>
  <si>
    <t>1.9.03.02</t>
  </si>
  <si>
    <t>1.9.03.03</t>
  </si>
  <si>
    <t>1.9.03.04</t>
  </si>
  <si>
    <t>1.9.04</t>
  </si>
  <si>
    <t>PLAN DE ACTIVOS PARA BENEFICIOS POSEMPLEO</t>
  </si>
  <si>
    <t>1.9.04.01</t>
  </si>
  <si>
    <t>1.9.04.02</t>
  </si>
  <si>
    <t>1.9.04.03</t>
  </si>
  <si>
    <t>1.9.04.04</t>
  </si>
  <si>
    <t>1.9.04.05</t>
  </si>
  <si>
    <t>1.9.04.06</t>
  </si>
  <si>
    <t>1.9.04.07</t>
  </si>
  <si>
    <t>1.9.04.08</t>
  </si>
  <si>
    <t>DERECHOS POR COBRAR - CONCURRENCIA PARA EL PAGO DE PENSIONES</t>
  </si>
  <si>
    <t>1.9.04.09</t>
  </si>
  <si>
    <t>RECURSOS PARA CUBRIR EL PASIVO PENSIONAL CONMUTADO</t>
  </si>
  <si>
    <t>1.9.04.10</t>
  </si>
  <si>
    <t>1.9.05.01</t>
  </si>
  <si>
    <t>SEGUROS</t>
  </si>
  <si>
    <t>1.9.05.02</t>
  </si>
  <si>
    <t>1.9.05.03</t>
  </si>
  <si>
    <t>1.9.05.04</t>
  </si>
  <si>
    <t>1.9.05.05</t>
  </si>
  <si>
    <t>IMPRESOS, PUBLICACIONES, SUSCRIPCIONES Y AFILIACIONES</t>
  </si>
  <si>
    <t>1.9.05.06</t>
  </si>
  <si>
    <t>1.9.05.08</t>
  </si>
  <si>
    <t>MANTENIMIENTO</t>
  </si>
  <si>
    <t>1.9.05.09</t>
  </si>
  <si>
    <t>BODEGAJE</t>
  </si>
  <si>
    <t>1.9.05.10</t>
  </si>
  <si>
    <t>ADMINISTRACIÓN Y EMISIÓN DE TÍTULOS VALORES</t>
  </si>
  <si>
    <t>1.9.05.11</t>
  </si>
  <si>
    <t>SUELDOS Y SALARIOS</t>
  </si>
  <si>
    <t>1.9.05.12</t>
  </si>
  <si>
    <t>CONTRIBUCIONES EFECTIVAS</t>
  </si>
  <si>
    <t>1.9.05.13</t>
  </si>
  <si>
    <t>ESTUDIOS Y PROYECTOS</t>
  </si>
  <si>
    <t>1.9.05.14</t>
  </si>
  <si>
    <t>BIENES Y SERVICIOS</t>
  </si>
  <si>
    <t>1.9.05.15</t>
  </si>
  <si>
    <t>OTROS BENEFICIOS A LOS EMPLEADOS</t>
  </si>
  <si>
    <t>1.9.05.16</t>
  </si>
  <si>
    <t>BENEFICIOS A EMPLEADOS POR PRÉSTAMOS CONDICIONADOS A TASA DE INTERÉS CERO O INFERIOR A LA DEL MERCADO</t>
  </si>
  <si>
    <t>1.9.05.90</t>
  </si>
  <si>
    <t>OTROS BIENES Y SERVICIOS PAGADOS POR ANTICIPADO</t>
  </si>
  <si>
    <t>1.9.06</t>
  </si>
  <si>
    <t>1.9.06.01</t>
  </si>
  <si>
    <t>ANTICIPOS SOBRE CONVENIOS Y ACUERDOS</t>
  </si>
  <si>
    <t>1.9.06.02</t>
  </si>
  <si>
    <t>AVANCES A AGENTES DE ADUANA</t>
  </si>
  <si>
    <t>1.9.06.03</t>
  </si>
  <si>
    <t>AVANCES PARA VIÁTICOS Y GASTOS DE VIAJE</t>
  </si>
  <si>
    <t>1.9.06.04</t>
  </si>
  <si>
    <t>ANTICIPO PARA ADQUISICIÓN DE BIENES Y SERVICIOS</t>
  </si>
  <si>
    <t>1.9.06.05</t>
  </si>
  <si>
    <t>ANTICIPOS SOBRE PRESTACIONES EXCEPCIONALES DEL SISTEMA GENERAL DE SEGURIDAD SOCIAL EN SALUD</t>
  </si>
  <si>
    <t>1.9.06.90</t>
  </si>
  <si>
    <t>OTROS AVANCES Y ANTICIPOS</t>
  </si>
  <si>
    <t>1.9.07</t>
  </si>
  <si>
    <t>ANTICIPOS RETENCIONES Y SALDOS A FAVOR POR IMPUESTOS Y CONTRIBUCIONES</t>
  </si>
  <si>
    <t>1.9.07.01</t>
  </si>
  <si>
    <t>ANTICIPO DE IMPUESTO SOBRE LA RENTA</t>
  </si>
  <si>
    <t>1.9.07.02</t>
  </si>
  <si>
    <t>RETENCIÓN EN LA FUENTE</t>
  </si>
  <si>
    <t>1.9.07.03</t>
  </si>
  <si>
    <t>SALDOS A FAVOR EN LIQUIDACIONES PRIVADAS</t>
  </si>
  <si>
    <t>1.9.07.04</t>
  </si>
  <si>
    <t>ANTICIPO CONTRIBUCIÓN ESPECIAL</t>
  </si>
  <si>
    <t>1.9.07.05</t>
  </si>
  <si>
    <t>SALDO A FAVOR DE IMPUESTO A LAS VENTAS</t>
  </si>
  <si>
    <t>1.9.07.06</t>
  </si>
  <si>
    <t>ANTICIPO DE IMPUESTO DE INDUSTRIA Y COMERCIO</t>
  </si>
  <si>
    <t>1.9.07.08</t>
  </si>
  <si>
    <t>ANTICIPO DE IMPUESTO A LAS VENTAS</t>
  </si>
  <si>
    <t>1.9.07.09</t>
  </si>
  <si>
    <t>IMPUESTO DE INDUSTRIA Y COMERCIO RETENIDO</t>
  </si>
  <si>
    <t>1.9.07.11</t>
  </si>
  <si>
    <t>ANTICIPO SOBRETASA AL IMPUESTO SOBRE LA RENTA Y COMPLEMENTARIOS</t>
  </si>
  <si>
    <t>1.9.07.90</t>
  </si>
  <si>
    <t>OTROS ANTICIPOS O SALDOS A FAVOR POR IMPUESTOS Y CONTRIBUCIONES</t>
  </si>
  <si>
    <t>1.9.08</t>
  </si>
  <si>
    <t>1.9.08.01</t>
  </si>
  <si>
    <t>EN ADMINISTRACIÓN</t>
  </si>
  <si>
    <t>1.9.08.02</t>
  </si>
  <si>
    <t>ENCARGO FIDUCIARIO - FIDUCIA DE INVERSIÓN</t>
  </si>
  <si>
    <t>1.9.08.03</t>
  </si>
  <si>
    <t>ENCARGO FIDUCIARIO- FIDUCIA DE ADMINISTRACIÓN Y PAGOS</t>
  </si>
  <si>
    <t>1.9.08.04</t>
  </si>
  <si>
    <t>ENCARGO FIDUCIARIO - FIDUCIA DE GARANTÍA</t>
  </si>
  <si>
    <t>1.9.08.05</t>
  </si>
  <si>
    <t>RECURSOS FONPET POR DISTRIBUIR</t>
  </si>
  <si>
    <t>1.9.08.06</t>
  </si>
  <si>
    <t>RECURSOS DEL RÉGIMEN SUBSIDIADO ADMINISTRADOS POR LA ADRES</t>
  </si>
  <si>
    <t>1.9.09</t>
  </si>
  <si>
    <t>1.9.09.01</t>
  </si>
  <si>
    <t>PARA SERVICIOS</t>
  </si>
  <si>
    <t>1.9.09.02</t>
  </si>
  <si>
    <t>PARA BIENES</t>
  </si>
  <si>
    <t>1.9.09.03</t>
  </si>
  <si>
    <t>DEPÓSITOS JUDICIALES</t>
  </si>
  <si>
    <t>1.9.09.04</t>
  </si>
  <si>
    <t>DEPÓSITOS SOBRE CONTRATOS</t>
  </si>
  <si>
    <t>1.9.09.05</t>
  </si>
  <si>
    <t>PARA IMPORTACIONES</t>
  </si>
  <si>
    <t>1.9.09.06</t>
  </si>
  <si>
    <t>PARA INVERSIONES</t>
  </si>
  <si>
    <t>1.9.09.07</t>
  </si>
  <si>
    <t>DEPÓSITOS PARA PROCESOS DE TITULARIZACIÓN</t>
  </si>
  <si>
    <t>1.9.09.09</t>
  </si>
  <si>
    <t>DEPÓSITOS POR OPERACIONES DE BANCA CENTRAL</t>
  </si>
  <si>
    <t>1.9.09.10</t>
  </si>
  <si>
    <t>FONDO DE CONTINGENCIAS DE LAS ENTIDADES ESTATALES</t>
  </si>
  <si>
    <t>1.9.09.11</t>
  </si>
  <si>
    <t>DEPÓSITOS EN CONTRATOS DE FUTUROS</t>
  </si>
  <si>
    <t>1.9.09.90</t>
  </si>
  <si>
    <t>OTROS DEPÓSITOS ENTREGADOS</t>
  </si>
  <si>
    <t>1.9.26.03</t>
  </si>
  <si>
    <t>FIDUCIA MERCANTIL PATRIMONIO AUTÓNOMO</t>
  </si>
  <si>
    <t>1.9.46</t>
  </si>
  <si>
    <t>ACTIVOS NO CORRIENTES MANTENIDOS PARA LA VENTA</t>
  </si>
  <si>
    <t>1.9.46.01</t>
  </si>
  <si>
    <t>BIENES MUEBLES</t>
  </si>
  <si>
    <t>1.9.46.02</t>
  </si>
  <si>
    <t>BIENES INMUEBLES</t>
  </si>
  <si>
    <t>1.9.46.90</t>
  </si>
  <si>
    <t>1.9.47</t>
  </si>
  <si>
    <t>DETERIORO ACUMULADO DE ACTIVOS NO CORRIENTES MANTENIDOS PARA LA VENTA (CR)</t>
  </si>
  <si>
    <t>1.9.47.01</t>
  </si>
  <si>
    <t>1.9.47.02</t>
  </si>
  <si>
    <t>1.9.47.04</t>
  </si>
  <si>
    <t>1.9.47.90</t>
  </si>
  <si>
    <t>1.9.51</t>
  </si>
  <si>
    <t>1.9.51.01</t>
  </si>
  <si>
    <t>1.9.51.02</t>
  </si>
  <si>
    <t>1.9.51.03</t>
  </si>
  <si>
    <t>TERRENOS CON USO INDETERMINADO</t>
  </si>
  <si>
    <t>1.9.51.04</t>
  </si>
  <si>
    <t>EDIFICACIONES CON USO INDETERMINADO</t>
  </si>
  <si>
    <t>1.9.52</t>
  </si>
  <si>
    <t>DEPRECIACIÓN ACUMULADA DE PROPIEDADES DE INVERSIÓN (CR)</t>
  </si>
  <si>
    <t>1.9.52.01</t>
  </si>
  <si>
    <t>1.9.52.02</t>
  </si>
  <si>
    <t>1.9.53</t>
  </si>
  <si>
    <t>DETERIORO ACUMULADO DE PROPIEDADES DE INVERSIÓN (CR)</t>
  </si>
  <si>
    <t>1.9.53.01</t>
  </si>
  <si>
    <t>1.9.53.02</t>
  </si>
  <si>
    <t>1.9.54</t>
  </si>
  <si>
    <t>PROPIEDADES DE INVERSIÓN - MODELO DEL VALOR RAZONABLE</t>
  </si>
  <si>
    <t>1.9.54.01</t>
  </si>
  <si>
    <t>1.9.54.02</t>
  </si>
  <si>
    <t>ACTIVOS INTANGIBLES</t>
  </si>
  <si>
    <t>1.9.70.01</t>
  </si>
  <si>
    <t>PLUSVALÍA</t>
  </si>
  <si>
    <t>1.9.70.02</t>
  </si>
  <si>
    <t>MARCAS</t>
  </si>
  <si>
    <t>1.9.70.03</t>
  </si>
  <si>
    <t>1.9.70.04</t>
  </si>
  <si>
    <t>CONCESIONES Y FRANQUICIAS</t>
  </si>
  <si>
    <t>1.9.70.05</t>
  </si>
  <si>
    <t>DERECHOS</t>
  </si>
  <si>
    <t>1.9.70.07</t>
  </si>
  <si>
    <t>1.9.70.08</t>
  </si>
  <si>
    <t>SOFTWARES</t>
  </si>
  <si>
    <t>1.9.70.10</t>
  </si>
  <si>
    <t>ACTIVOS INTANGIBLES EN FASE DE DESARROLLO</t>
  </si>
  <si>
    <t>1.9.70.11</t>
  </si>
  <si>
    <t>ACTIVOS INTANGIBLES EN FASE DE EXPLORACIÓN Y EVALUACIÓN DE RECURSOS MINERALES</t>
  </si>
  <si>
    <t>1.9.70.12</t>
  </si>
  <si>
    <t>ACTIVOS INTANGIBLES EN CONCESIÓN</t>
  </si>
  <si>
    <t>1.9.70.90</t>
  </si>
  <si>
    <t>OTROS ACTIVOS INTANGIBLES</t>
  </si>
  <si>
    <t>AMORTIZACIÓN ACUMULADA DE ACTIVOS INTANGIBLES (CR)</t>
  </si>
  <si>
    <t>1.9.75.02</t>
  </si>
  <si>
    <t>1.9.75.03</t>
  </si>
  <si>
    <t>1.9.75.04</t>
  </si>
  <si>
    <t>1.9.75.05</t>
  </si>
  <si>
    <t>1.9.75.07</t>
  </si>
  <si>
    <t>1.9.75.08</t>
  </si>
  <si>
    <t>1.9.75.10</t>
  </si>
  <si>
    <t>1.9.75.11</t>
  </si>
  <si>
    <t>1.9.75.90</t>
  </si>
  <si>
    <t>1.9.76</t>
  </si>
  <si>
    <t>DETERIORO ACUMULADO DE ACTIVOS INTANGIBLES (CR)</t>
  </si>
  <si>
    <t>1.9.76.01</t>
  </si>
  <si>
    <t>1.9.76.02</t>
  </si>
  <si>
    <t>1.9.76.04</t>
  </si>
  <si>
    <t>1.9.76.05</t>
  </si>
  <si>
    <t>1.9.76.06</t>
  </si>
  <si>
    <t>1.9.76.07</t>
  </si>
  <si>
    <t>1.9.76.09</t>
  </si>
  <si>
    <t>1.9.76.10</t>
  </si>
  <si>
    <t>1.9.76.90</t>
  </si>
  <si>
    <t>1.9.80</t>
  </si>
  <si>
    <t>ACTIVOS BIOLÓGICOS A VALOR DE MERCADO (VALOR RAZONABLE) MENOS COSTOS DE DISPOSICIÓN</t>
  </si>
  <si>
    <t>1.9.80.01</t>
  </si>
  <si>
    <t>MADUROS PARA CONSUMO</t>
  </si>
  <si>
    <t>1.9.80.02</t>
  </si>
  <si>
    <t>POR MADURAR PARA CONSUMO</t>
  </si>
  <si>
    <t>1.9.80.04</t>
  </si>
  <si>
    <t>POR MADURAR PARA PRODUCIR FRUTOS</t>
  </si>
  <si>
    <t>1.9.81</t>
  </si>
  <si>
    <t>ACTIVOS BIOLÓGICOS A COSTO DE REPOSICIÓN</t>
  </si>
  <si>
    <t>1.9.81.01</t>
  </si>
  <si>
    <t>1.9.81.02</t>
  </si>
  <si>
    <t>1.9.81.03</t>
  </si>
  <si>
    <t>MADUROS PARA PRODUCIR FRUTOS</t>
  </si>
  <si>
    <t>1.9.82</t>
  </si>
  <si>
    <t>ACTIVOS BIOLÓGICOS AL COSTO</t>
  </si>
  <si>
    <t>1.9.82.01</t>
  </si>
  <si>
    <t>1.9.82.02</t>
  </si>
  <si>
    <t>1.9.85</t>
  </si>
  <si>
    <t>ACTIVOS POR IMPUESTOS DIFERIDOS</t>
  </si>
  <si>
    <t>1.9.85.01</t>
  </si>
  <si>
    <t>1.9.85.02</t>
  </si>
  <si>
    <t>1.9.85.03</t>
  </si>
  <si>
    <t>1.9.85.04</t>
  </si>
  <si>
    <t>1.9.85.05</t>
  </si>
  <si>
    <t>1.9.85.06</t>
  </si>
  <si>
    <t>1.9.85.07</t>
  </si>
  <si>
    <t>1.9.85.08</t>
  </si>
  <si>
    <t>1.9.85.09</t>
  </si>
  <si>
    <t>ACTIVOS BIOLÓGICOS</t>
  </si>
  <si>
    <t>1.9.85.10</t>
  </si>
  <si>
    <t>1.9.85.11</t>
  </si>
  <si>
    <t>OPERACIONES DE INSTITUCIONES FINANCIERAS</t>
  </si>
  <si>
    <t>1.9.85.12</t>
  </si>
  <si>
    <t>EMISIÓN Y COLOCACIÓN DE TÍTULOS DE DEUDA</t>
  </si>
  <si>
    <t>1.9.85.13</t>
  </si>
  <si>
    <t>PRÉSTAMOS POR PAGAR</t>
  </si>
  <si>
    <t>1.9.85.14</t>
  </si>
  <si>
    <t>1.9.85.15</t>
  </si>
  <si>
    <t>BENEFICIOS A EMPLEADOS</t>
  </si>
  <si>
    <t>1.9.85.16</t>
  </si>
  <si>
    <t>OPERACIONES CON INSTRUMENTOS DERIVADOS</t>
  </si>
  <si>
    <t>1.9.85.17</t>
  </si>
  <si>
    <t>PROVISIONES</t>
  </si>
  <si>
    <t>1.9.85.18</t>
  </si>
  <si>
    <t>1.9.86</t>
  </si>
  <si>
    <t>ACTIVOS DIFERIDOS</t>
  </si>
  <si>
    <t>1.9.86.03</t>
  </si>
  <si>
    <t>PÉRDIDA DIFERIDA POR TRANSACCIONES DE VENTA CON ARRENDAMIENTO POSTERIOR</t>
  </si>
  <si>
    <t>1.9.86.04</t>
  </si>
  <si>
    <t>GASTO DIFERIDO POR TRANSFERENCIAS CONDICIONADAS</t>
  </si>
  <si>
    <t>1.9.86.05</t>
  </si>
  <si>
    <t>GASTO DIFERIDO POR SUBVENCIONES CONDICIONADAS</t>
  </si>
  <si>
    <t>1.9.86.06</t>
  </si>
  <si>
    <t>COSTOS DE TRANSACCIÓN - ACTIVOS Y PASIVOS FINANCIEROS</t>
  </si>
  <si>
    <t>1.9.87</t>
  </si>
  <si>
    <t>ACTIVOS PARA LIQUIDAR</t>
  </si>
  <si>
    <t>1.9.87.01</t>
  </si>
  <si>
    <t>1.9.87.02</t>
  </si>
  <si>
    <t>1.9.87.03</t>
  </si>
  <si>
    <t>1.9.87.04</t>
  </si>
  <si>
    <t>1.9.87.06</t>
  </si>
  <si>
    <t>1.9.87.07</t>
  </si>
  <si>
    <t>1.9.87.08</t>
  </si>
  <si>
    <t>1.9.87.10</t>
  </si>
  <si>
    <t>1.9.87.90</t>
  </si>
  <si>
    <t>OTROS ACTIVOS PARA LIQUIDAR</t>
  </si>
  <si>
    <t>1.9.88</t>
  </si>
  <si>
    <t>ACTIVOS PARA TRASLADAR</t>
  </si>
  <si>
    <t>1.9.88.01</t>
  </si>
  <si>
    <t>1.9.88.02</t>
  </si>
  <si>
    <t>1.9.88.03</t>
  </si>
  <si>
    <t>1.9.88.06</t>
  </si>
  <si>
    <t>1.9.88.07</t>
  </si>
  <si>
    <t>1.9.88.08</t>
  </si>
  <si>
    <t>BIENES DE USO PÚBLICO</t>
  </si>
  <si>
    <t>1.9.88.90</t>
  </si>
  <si>
    <t>OTROS ACTIVOS PARA TRASLADAR</t>
  </si>
  <si>
    <t>1.9.89</t>
  </si>
  <si>
    <t>RECURSOS DE LA ENTIDAD CONCEDENTE EN PATRIMONIOS AUTÓNOMOS CONSTITUIDOS POR LOS CONCESIONARIOS</t>
  </si>
  <si>
    <t>1.9.89.01</t>
  </si>
  <si>
    <t>1.50.01</t>
  </si>
  <si>
    <t>1.50.01.01</t>
  </si>
  <si>
    <t>1.50.02</t>
  </si>
  <si>
    <t>1.50.02.01</t>
  </si>
  <si>
    <t>ADMINISTRACIÓN DE LIQUIDEZ - CDT</t>
  </si>
  <si>
    <t>1.50.02.02</t>
  </si>
  <si>
    <t>ADMINISTRACIÓN DE LIQUIDEZ - BONOS Y TÍTULOS</t>
  </si>
  <si>
    <t>1.50.02.04</t>
  </si>
  <si>
    <t>AJUSTE POR MAYOR VALOR EN EL PATRIMONIO</t>
  </si>
  <si>
    <t>1.50.03</t>
  </si>
  <si>
    <t>1.50.03.01</t>
  </si>
  <si>
    <t>IMPUESTOS POR COBRAR</t>
  </si>
  <si>
    <t>1.50.03.02</t>
  </si>
  <si>
    <t>1.50.03.03</t>
  </si>
  <si>
    <t>INGRESOS POR APORTES PARAFISCALES</t>
  </si>
  <si>
    <t>1.50.03.04</t>
  </si>
  <si>
    <t>INGRESOS POR REGALÍAS</t>
  </si>
  <si>
    <t>1.50.03.05</t>
  </si>
  <si>
    <t>VENTA DE BIENES Y SERVICIOS</t>
  </si>
  <si>
    <t>1.50.03.08</t>
  </si>
  <si>
    <t>SUBVENCIONES</t>
  </si>
  <si>
    <t>1.50.03.10</t>
  </si>
  <si>
    <t>SALDOS DISPONIBLES EN ADMINISTRACIÓN - PATRIMONIOS AUTÓNOMOS</t>
  </si>
  <si>
    <t>1.50.03.11</t>
  </si>
  <si>
    <t>TRANSFERENCIA - SISTEMA SEGURIDAD SOCIAL EN SALUD</t>
  </si>
  <si>
    <t>1.50.03.12</t>
  </si>
  <si>
    <t xml:space="preserve">TRANSFERENCIA - SISTEMA GENERAL DE REGALÍAS </t>
  </si>
  <si>
    <t>1.50.03.13</t>
  </si>
  <si>
    <t>TRANSFERENCIA - SISTEMA GENERAL DE PARTICIPACIONES</t>
  </si>
  <si>
    <t>1.50.03.14</t>
  </si>
  <si>
    <t>1.50.03.16</t>
  </si>
  <si>
    <t>1.50.03.17</t>
  </si>
  <si>
    <t>DIVIDENDOS Y PARTICIPACIONES</t>
  </si>
  <si>
    <t>1.50.03.18</t>
  </si>
  <si>
    <t>CARTERA EN TERCEROS</t>
  </si>
  <si>
    <t>1.50.03.19</t>
  </si>
  <si>
    <t xml:space="preserve">ESQUEMAS DE COBRO </t>
  </si>
  <si>
    <t>1.50.03.21</t>
  </si>
  <si>
    <t>1.50.03.22</t>
  </si>
  <si>
    <t>1.50.03.23</t>
  </si>
  <si>
    <t xml:space="preserve">PAGO POR CUENTA DE TERCEROS </t>
  </si>
  <si>
    <t>1.50.04</t>
  </si>
  <si>
    <t>1.50.04.01</t>
  </si>
  <si>
    <t>1.50.04.02</t>
  </si>
  <si>
    <t>PRÉSTAMOS GUBERNAMENTALES</t>
  </si>
  <si>
    <t>1.50.05</t>
  </si>
  <si>
    <t>OTROS ACCTIVOS</t>
  </si>
  <si>
    <t>1.50.05.01</t>
  </si>
  <si>
    <t>1.50.05.02</t>
  </si>
  <si>
    <t>1.50.05.03</t>
  </si>
  <si>
    <t>1.50.05.04</t>
  </si>
  <si>
    <t>1.50.05.05</t>
  </si>
  <si>
    <t>1.50.05.06</t>
  </si>
  <si>
    <t>GASTOS DIFERIDOS CONDICIONADOS</t>
  </si>
  <si>
    <t>2</t>
  </si>
  <si>
    <t>PASIVOS AJUSTADOS</t>
  </si>
  <si>
    <t>2.1.05.01</t>
  </si>
  <si>
    <t>BILLETES EN CIRCULACIÓN</t>
  </si>
  <si>
    <t>2.1.05.04</t>
  </si>
  <si>
    <t>OBLIGACIONES CON ORGANISMOS INTERNACIONALES</t>
  </si>
  <si>
    <t>2.1.05.05</t>
  </si>
  <si>
    <t>OBLIGACIONES CON BANCOS DEL EXTERIOR</t>
  </si>
  <si>
    <t>2.1.05.09</t>
  </si>
  <si>
    <t>DEPÓSITO EN CUENTA CORRIENTE - GOBIERNO NACIONAL</t>
  </si>
  <si>
    <t>2.1.05.10</t>
  </si>
  <si>
    <t>DEPÓSITO EN CUENTA CORRIENTE - SISTEMA FINANCIERO</t>
  </si>
  <si>
    <t>2.1.05.12</t>
  </si>
  <si>
    <t>OBLIGACIONES POR OPERACIONES DE RESERVAS INTERNACIONALES</t>
  </si>
  <si>
    <t>2.1.05.90</t>
  </si>
  <si>
    <t>OTRAS OPERACIONES DE BANCA CENTRAL</t>
  </si>
  <si>
    <t>2.1.10.01</t>
  </si>
  <si>
    <t>CUENTAS CORRIENTES</t>
  </si>
  <si>
    <t>2.1.10.03</t>
  </si>
  <si>
    <t>2.1.10.05</t>
  </si>
  <si>
    <t>DEPÓSITOS DE AHORRO</t>
  </si>
  <si>
    <t>2.1.10.07</t>
  </si>
  <si>
    <t>CUENTAS DE AHORRO ESPECIAL</t>
  </si>
  <si>
    <t>2.1.10.11</t>
  </si>
  <si>
    <t>DEPÓSITOS ESPECIALES</t>
  </si>
  <si>
    <t>2.1.10.12</t>
  </si>
  <si>
    <t>SERVICIOS BANCARIOS DE RECAUDO</t>
  </si>
  <si>
    <t>2.1.10.90</t>
  </si>
  <si>
    <t>OTRAS OPERACIONES DE CAPTACIÓN Y SERVICIOS FINANCIEROS</t>
  </si>
  <si>
    <t>2.2.22</t>
  </si>
  <si>
    <t>FINANCIAMIENTO INTERNO DE CORTO PLAZO</t>
  </si>
  <si>
    <t>2.2.22.01</t>
  </si>
  <si>
    <t>BONOS Y TÍTULOS EMITIDOS</t>
  </si>
  <si>
    <t>2.2.23</t>
  </si>
  <si>
    <t>FINANCIAMIENTO INTERNO DE LARGO PLAZO</t>
  </si>
  <si>
    <t>2.2.23.01</t>
  </si>
  <si>
    <t>TÍTULOS TES</t>
  </si>
  <si>
    <t>2.2.23.90</t>
  </si>
  <si>
    <t>2.2.24</t>
  </si>
  <si>
    <t>FINANCIAMIENTO EXTERNO DE CORTO PLAZO</t>
  </si>
  <si>
    <t>2.2.24.01</t>
  </si>
  <si>
    <t>2.2.25</t>
  </si>
  <si>
    <t>FINANCIAMIENTO EXTERNO DE LARGO PLAZO</t>
  </si>
  <si>
    <t>2.2.25.90</t>
  </si>
  <si>
    <t>2.2.30</t>
  </si>
  <si>
    <t>BONOS Y TÍTULOS DE INCENTIVO</t>
  </si>
  <si>
    <t>2.2.30.01</t>
  </si>
  <si>
    <t>TÍTULOS DE DEVOLUCIÓN DE IMPUESTOS (TIDIS)</t>
  </si>
  <si>
    <t>2.2.30.02</t>
  </si>
  <si>
    <t>CERTIFICADOS DE REEMBOLSO TRIBUTARIO (CERT)</t>
  </si>
  <si>
    <t>2.3.13</t>
  </si>
  <si>
    <t>2.3.13.01</t>
  </si>
  <si>
    <t>PRÉSTAMOS BANCA COMERCIAL</t>
  </si>
  <si>
    <t>2.3.13.02</t>
  </si>
  <si>
    <t>PRÉSTAMOS BANCA DE FOMENTO</t>
  </si>
  <si>
    <t>2.3.13.03</t>
  </si>
  <si>
    <t>PRÉSTAMOS ENTIDADES DE FOMENTO Y DESARROLLO REGIONAL</t>
  </si>
  <si>
    <t>2.3.13.04</t>
  </si>
  <si>
    <t>2.3.13.05</t>
  </si>
  <si>
    <t>CRÉDITOS DE TESORERÍA</t>
  </si>
  <si>
    <t>2.3.13.07</t>
  </si>
  <si>
    <t>FONDOS ADQUIRIDOS CON COMPROMISO DE RECOMPRA</t>
  </si>
  <si>
    <t>2.3.13.09</t>
  </si>
  <si>
    <t>SOBREGIROS</t>
  </si>
  <si>
    <t>2.3.13.10</t>
  </si>
  <si>
    <t>PRÉSTAMOS DE VINCULADOS ECONÓMICOS</t>
  </si>
  <si>
    <t>2.3.13.11</t>
  </si>
  <si>
    <t>PRÉSTAMOS DE FONDOS EMPRESARIALES</t>
  </si>
  <si>
    <t>2.3.13.12</t>
  </si>
  <si>
    <t>PRÉSTAMOS DEL GOBIERNO GENERAL</t>
  </si>
  <si>
    <t>2.3.13.13</t>
  </si>
  <si>
    <t>PRÉSTAMOS DE EMPRESAS NO FINANCIERAS</t>
  </si>
  <si>
    <t>2.3.13.14</t>
  </si>
  <si>
    <t>PRÉSTAMOS DE OTRAS ENTIDADES</t>
  </si>
  <si>
    <t>2.3.13.15</t>
  </si>
  <si>
    <t>2.3.13.17</t>
  </si>
  <si>
    <t>PRÉSTAMOS DE SOCIOS Y ACCIONISTAS</t>
  </si>
  <si>
    <t>2.3.13.90</t>
  </si>
  <si>
    <t>OTROS PRÉSTAMOS</t>
  </si>
  <si>
    <t>2.3.14</t>
  </si>
  <si>
    <t>2.3.14.01</t>
  </si>
  <si>
    <t>2.3.14.02</t>
  </si>
  <si>
    <t>2.3.14.03</t>
  </si>
  <si>
    <t>2.3.14.04</t>
  </si>
  <si>
    <t>CRÉDITOS PRESUPUESTARIOS</t>
  </si>
  <si>
    <t>2.3.14.05</t>
  </si>
  <si>
    <t>2.3.14.06</t>
  </si>
  <si>
    <t>2.3.14.07</t>
  </si>
  <si>
    <t>2.3.14.08</t>
  </si>
  <si>
    <t>2.3.14.09</t>
  </si>
  <si>
    <t>2.3.14.10</t>
  </si>
  <si>
    <t>2.3.14.12</t>
  </si>
  <si>
    <t>2.3.14.13</t>
  </si>
  <si>
    <t>PASIVO FINANCIERO POR ACUERDOS DE CONCESIÓN (CONCEDENTE)</t>
  </si>
  <si>
    <t>2.3.14.90</t>
  </si>
  <si>
    <t>2.3.16</t>
  </si>
  <si>
    <t>2.3.16.01</t>
  </si>
  <si>
    <t>2.3.16.03</t>
  </si>
  <si>
    <t>2.3.16.07</t>
  </si>
  <si>
    <t>2.3.16.90</t>
  </si>
  <si>
    <t>2.3.17</t>
  </si>
  <si>
    <t>2.3.17.01</t>
  </si>
  <si>
    <t>2.3.17.02</t>
  </si>
  <si>
    <t>PRÉSTAMOS BANCA MULTILATERAL</t>
  </si>
  <si>
    <t>2.3.17.03</t>
  </si>
  <si>
    <t>2.3.17.04</t>
  </si>
  <si>
    <t>PRÉSTAMOS DE GOBIERNOS</t>
  </si>
  <si>
    <t>2.3.17.05</t>
  </si>
  <si>
    <t>2.3.17.06</t>
  </si>
  <si>
    <t>2.3.17.90</t>
  </si>
  <si>
    <t>2.4.01.01</t>
  </si>
  <si>
    <t>2.4.01.02</t>
  </si>
  <si>
    <t>PROYECTOS DE INVERSIÓN</t>
  </si>
  <si>
    <t>2.4.02</t>
  </si>
  <si>
    <t>SUBVENCIONES POR PAGAR</t>
  </si>
  <si>
    <t>2.4.02.04</t>
  </si>
  <si>
    <t>2.4.02.05</t>
  </si>
  <si>
    <t>SUBVENCIÓN POR RECURSOS TRANSFERIDOS A LAS EMPRESAS PÚBLICAS</t>
  </si>
  <si>
    <t>2.4.02.06</t>
  </si>
  <si>
    <t>SUBVENCIONES POR PROGRAMAS CON OTROS SECTORES</t>
  </si>
  <si>
    <t>2.4.02.90</t>
  </si>
  <si>
    <t>2.4.03.13</t>
  </si>
  <si>
    <t>2.4.03.15</t>
  </si>
  <si>
    <t>2.4.03.16</t>
  </si>
  <si>
    <t>2.4.03.17</t>
  </si>
  <si>
    <t>2.4.03.18</t>
  </si>
  <si>
    <t>2.4.03.19</t>
  </si>
  <si>
    <t>2.4.03.20</t>
  </si>
  <si>
    <t>2.4.03.21</t>
  </si>
  <si>
    <t>2.4.03.22</t>
  </si>
  <si>
    <t>2.4.03.23</t>
  </si>
  <si>
    <t>2.4.03.24</t>
  </si>
  <si>
    <t>2.4.03.25</t>
  </si>
  <si>
    <t>2.4.06.01</t>
  </si>
  <si>
    <t>2.4.06.07</t>
  </si>
  <si>
    <t>2.4.07</t>
  </si>
  <si>
    <t>RECURSOS A FAVOR DE TERCEROS</t>
  </si>
  <si>
    <t>2.4.07.01</t>
  </si>
  <si>
    <t>DEDUCCIÓN DE IMPUESTOS</t>
  </si>
  <si>
    <t>2.4.07.02</t>
  </si>
  <si>
    <t>2.4.07.03</t>
  </si>
  <si>
    <t>2.4.07.04</t>
  </si>
  <si>
    <t>VENTAS POR CUENTA DE TERCEROS</t>
  </si>
  <si>
    <t>2.4.07.06</t>
  </si>
  <si>
    <t>COBRO CARTERA DE TERCEROS</t>
  </si>
  <si>
    <t>2.4.07.08</t>
  </si>
  <si>
    <t>RECURSOS DEL SISTEMA GENERAL DE PARTICIPACIONES PARA LOS RESGUARDOS INDÍGENAS</t>
  </si>
  <si>
    <t>2.4.07.09</t>
  </si>
  <si>
    <t>CUOTA DE FOMENTO</t>
  </si>
  <si>
    <t>2.4.07.10</t>
  </si>
  <si>
    <t>SEGURO SOBRE PRÉSTAMOS</t>
  </si>
  <si>
    <t>2.4.07.13</t>
  </si>
  <si>
    <t>VENTA DE SERVICIO DE DIRECTORIO TELEFÓNICO</t>
  </si>
  <si>
    <t>2.4.07.19</t>
  </si>
  <si>
    <t>RECAUDO DE LA SOBRETASA AMBIENTAL</t>
  </si>
  <si>
    <t>2.4.07.20</t>
  </si>
  <si>
    <t>RECAUDOS POR CLASIFICAR</t>
  </si>
  <si>
    <t>2.4.07.21</t>
  </si>
  <si>
    <t>RECAUDOS A FAVOR DEL CONCEDENTE</t>
  </si>
  <si>
    <t>2.4.07.22</t>
  </si>
  <si>
    <t>2.4.07.23</t>
  </si>
  <si>
    <t>FONDO DE SOLIDARIDAD Y REDISTRIBUCIÓN DEL INGRESO - SERVICIOS PÚBLICOS</t>
  </si>
  <si>
    <t>2.4.07.24</t>
  </si>
  <si>
    <t>FONDO DE REPOTENCIACIÓN Y REPOSICIÓN DE ACTIVOS DE LOS SISTEMAS INTEGRADOS DE TRANSPORTE MASIVO</t>
  </si>
  <si>
    <t>2.4.07.25</t>
  </si>
  <si>
    <t>VENTA DE SERVICIOS PÚBLICOS</t>
  </si>
  <si>
    <t>2.4.07.26</t>
  </si>
  <si>
    <t>RENDIMIENTOS FINANCIEROS</t>
  </si>
  <si>
    <t>2.4.07.90</t>
  </si>
  <si>
    <t>OTROS RECURSOS A FAVOR DE TERCEROS</t>
  </si>
  <si>
    <t>2.4.10</t>
  </si>
  <si>
    <t>2.4.10.01</t>
  </si>
  <si>
    <t>PROCESO DE COMPENSACIÓN RÉGIMEN CONTRIBUTIVO</t>
  </si>
  <si>
    <t>2.4.10.02</t>
  </si>
  <si>
    <t>PRESTACIONES ECONÓMICAS REGIMENES ESPECIAL Y DE EXCEPCION</t>
  </si>
  <si>
    <t>2.4.10.03</t>
  </si>
  <si>
    <t>UPC RÉGIMEN SUBSIDIADO</t>
  </si>
  <si>
    <t>2.4.10.04</t>
  </si>
  <si>
    <t>ATENCIÓN E INDEMNIZACION A VÍCTIMAS DE EVENTOS TERRORISTAS, CATASTRÓFICOS O DEL CONFLICTO Y DE ACCIDENTES DE TRANSITO</t>
  </si>
  <si>
    <t>2.4.10.08</t>
  </si>
  <si>
    <t>FORTALECIMIENTO DE LA RED NACIONAL DE URGENCIAS Y EVENTOS CATASTRÓFICOS</t>
  </si>
  <si>
    <t>2.4.10.12</t>
  </si>
  <si>
    <t>SERVICIOS DE SALUD NO PBS</t>
  </si>
  <si>
    <t>2.4.10.14</t>
  </si>
  <si>
    <t>LICENCIAS DE MATERNIDAD Y PATERNIDAD</t>
  </si>
  <si>
    <t>2.4.15.03</t>
  </si>
  <si>
    <t>COASEGURADORES CUENTA CORRIENTE ACEPTADOS</t>
  </si>
  <si>
    <t>2.4.15.04</t>
  </si>
  <si>
    <t>COASEGURADORES CUENTA CORRIENTE CEDIDOS</t>
  </si>
  <si>
    <t>2.4.15.06</t>
  </si>
  <si>
    <t>DEPÓSITOS PARA EXPEDICIÓN DE PÓLIZAS</t>
  </si>
  <si>
    <t>2.4.15.08</t>
  </si>
  <si>
    <t>REASEGURADORES - CUENTA CORRIENTE</t>
  </si>
  <si>
    <t>2.4.15.09</t>
  </si>
  <si>
    <t>DEPÓSITOS RETENIDOS A REASEGURADORES INTERIOR</t>
  </si>
  <si>
    <t>2.4.15.10</t>
  </si>
  <si>
    <t>SINIESTROS LIQUIDADOS POR PAGAR</t>
  </si>
  <si>
    <t>2.4.15.11</t>
  </si>
  <si>
    <t>OBLIGACIONES A FAVOR DE INTERMEDIARIOS</t>
  </si>
  <si>
    <t>2.4.15.13</t>
  </si>
  <si>
    <t>PRIMAS RECAUDADAS POR PAGAR</t>
  </si>
  <si>
    <t>2.4.15.90</t>
  </si>
  <si>
    <t>OTRAS OPERACIONES DE SEGUROS Y REASEGUROS</t>
  </si>
  <si>
    <t>APORTES POR PAGAR AFILIADOS FONDOS DE CESANTÍAS</t>
  </si>
  <si>
    <t>2.4.20.01</t>
  </si>
  <si>
    <t>CESANTÍAS E INTERESES LIQUIDADOS POR PAGAR</t>
  </si>
  <si>
    <t>2.4.20.02</t>
  </si>
  <si>
    <t>CESANTÍAS E INTERESES GIRADOS NO RECLAMADOS</t>
  </si>
  <si>
    <t>2.4.20.03</t>
  </si>
  <si>
    <t>CESANTÍAS SEGÚN APORTES</t>
  </si>
  <si>
    <t>2.4.20.04</t>
  </si>
  <si>
    <t>CESANTÍAS CONSOLIDADAS SEGÚN REPORTES</t>
  </si>
  <si>
    <t>2.4.20.05</t>
  </si>
  <si>
    <t>APORTES DE ENTIDADES RECIBIDOS POR ANTICIPADO</t>
  </si>
  <si>
    <t>2.4.20.06</t>
  </si>
  <si>
    <t>RENDIMIENTOS POR PAGAR SOBRE CESANTÍAS</t>
  </si>
  <si>
    <t>2.4.24</t>
  </si>
  <si>
    <t>DESCUENTOS DE NÓMINA</t>
  </si>
  <si>
    <t>2.4.24.01</t>
  </si>
  <si>
    <t>APORTES A FONDOS PENSIONALES</t>
  </si>
  <si>
    <t>2.4.24.02</t>
  </si>
  <si>
    <t>APORTES A SEGURIDAD SOCIAL EN SALUD</t>
  </si>
  <si>
    <t>2.4.24.04</t>
  </si>
  <si>
    <t>SINDICATOS</t>
  </si>
  <si>
    <t>2.4.24.05</t>
  </si>
  <si>
    <t>COOPERATIVAS</t>
  </si>
  <si>
    <t>2.4.24.06</t>
  </si>
  <si>
    <t>FONDOS DE EMPLEADOS</t>
  </si>
  <si>
    <t>2.4.24.07</t>
  </si>
  <si>
    <t>LIBRANZAS</t>
  </si>
  <si>
    <t>2.4.24.08</t>
  </si>
  <si>
    <t>CONTRATOS DE MEDICINA PREPAGADA</t>
  </si>
  <si>
    <t>2.4.24.09</t>
  </si>
  <si>
    <t>2.4.24.10</t>
  </si>
  <si>
    <t>FONDOS MUTUOS</t>
  </si>
  <si>
    <t>2.4.24.11</t>
  </si>
  <si>
    <t>EMBARGOS JUDICIALES</t>
  </si>
  <si>
    <t>2.4.24.12</t>
  </si>
  <si>
    <t>2.4.24.13</t>
  </si>
  <si>
    <t>CUENTA DE AHORRO PARA EL FOMENTO DE LA CONSTRUCCIÓN (AFC)</t>
  </si>
  <si>
    <t>2.4.24.90</t>
  </si>
  <si>
    <t>OTROS DESCUENTOS DE NÓMINA</t>
  </si>
  <si>
    <t>2.4.26.04</t>
  </si>
  <si>
    <t>2.4.26.05</t>
  </si>
  <si>
    <t>INTERESES POR OBLIGACIONES EN BANCOS DEL EXTERIOR</t>
  </si>
  <si>
    <t>2.4.26.07</t>
  </si>
  <si>
    <t>REMUNERACIÓN CUENTAS DE DEPÓSITO DE LA DIRECCIÓN GENERAL DE CRÉDITO PÚBLICO Y DEL TESORO NACIONAL (DGCPTN)</t>
  </si>
  <si>
    <t>2.4.26.09</t>
  </si>
  <si>
    <t>OTROS TÍTULOS DE OPERACIONES DE MERCADO ABIERTO</t>
  </si>
  <si>
    <t>2.4.26.90</t>
  </si>
  <si>
    <t>OTROS GASTOS FINANCIEROS POR PAGAR</t>
  </si>
  <si>
    <t>2.4.30.01</t>
  </si>
  <si>
    <t>VIVIENDA</t>
  </si>
  <si>
    <t>2.4.30.02</t>
  </si>
  <si>
    <t>EDUCACIÓN</t>
  </si>
  <si>
    <t>2.4.30.04</t>
  </si>
  <si>
    <t>ASISTENCIA SOCIAL</t>
  </si>
  <si>
    <t>2.4.30.05</t>
  </si>
  <si>
    <t>SALUD</t>
  </si>
  <si>
    <t>2.4.30.06</t>
  </si>
  <si>
    <t>PARA COMPRA DE TIERRAS</t>
  </si>
  <si>
    <t>2.4.30.07</t>
  </si>
  <si>
    <t>PARA DISTRITOS DE RIEGO</t>
  </si>
  <si>
    <t>2.4.30.08</t>
  </si>
  <si>
    <t>PARA CENTROS DE CONCILIACIÓN Y COMISARÍAS</t>
  </si>
  <si>
    <t>2.4.30.11</t>
  </si>
  <si>
    <t>2.4.30.12</t>
  </si>
  <si>
    <t>2.4.30.13</t>
  </si>
  <si>
    <t>2.4.30.14</t>
  </si>
  <si>
    <t>2.4.30.15</t>
  </si>
  <si>
    <t>2.4.30.16</t>
  </si>
  <si>
    <t>2.4.30.17</t>
  </si>
  <si>
    <t>AL DEPORTE</t>
  </si>
  <si>
    <t>2.4.30.90</t>
  </si>
  <si>
    <t>OTROS SUBSIDIOS ASIGNADOS</t>
  </si>
  <si>
    <t>2.4.36.02</t>
  </si>
  <si>
    <t>2.4.36.03</t>
  </si>
  <si>
    <t>2.4.36.04</t>
  </si>
  <si>
    <t>2.4.36.05</t>
  </si>
  <si>
    <t>SERVICIOS</t>
  </si>
  <si>
    <t>2.4.36.06</t>
  </si>
  <si>
    <t>ARRENDAMIENTOS</t>
  </si>
  <si>
    <t>2.4.36.07</t>
  </si>
  <si>
    <t>RENDIMIENTOS FINANCIEROS E INTERESES</t>
  </si>
  <si>
    <t>2.4.36.08</t>
  </si>
  <si>
    <t>COMPRAS</t>
  </si>
  <si>
    <t>2.4.36.09</t>
  </si>
  <si>
    <t>LOTERÍAS, RIFAS, APUESTAS Y SIMILARES</t>
  </si>
  <si>
    <t>2.4.36.10</t>
  </si>
  <si>
    <t>PAGOS O ABONOS EN CUENTAS EN EL EXTERIOR</t>
  </si>
  <si>
    <t>2.4.36.11</t>
  </si>
  <si>
    <t>POR INGRESOS OBTENIDOS EN EL EXTERIOR</t>
  </si>
  <si>
    <t>2.4.36.12</t>
  </si>
  <si>
    <t>ENAJENACIÓN DE ACTIVOS FIJOS DE PERSONAS NATURALES</t>
  </si>
  <si>
    <t>2.4.36.13</t>
  </si>
  <si>
    <t>RENTAS DE PENSIONES</t>
  </si>
  <si>
    <t>2.4.36.14</t>
  </si>
  <si>
    <t>REGALÍAS Y EXPLOTACIÓN DE LA PROPIEDAD INTELECTUAL</t>
  </si>
  <si>
    <t>2.4.36.15</t>
  </si>
  <si>
    <t>RENTAS DE TRABAJO</t>
  </si>
  <si>
    <t>2.4.36.19</t>
  </si>
  <si>
    <t>TRANSACCIONES CON TARJETA DÉBITO Y CRÉDITO</t>
  </si>
  <si>
    <t>2.4.36.25</t>
  </si>
  <si>
    <t>IMPUESTO A LAS VENTAS RETENIDO</t>
  </si>
  <si>
    <t>2.4.36.26</t>
  </si>
  <si>
    <t>2.4.36.27</t>
  </si>
  <si>
    <t>RETENCIÓN DE IMPUESTO DE INDUSTRIA Y COMERCIO POR COMPRAS</t>
  </si>
  <si>
    <t>2.4.36.28</t>
  </si>
  <si>
    <t>RETENCIÓN DE IMPUESTO DE INDUSTRIA Y COMERCIO POR VENTAS</t>
  </si>
  <si>
    <t>2.4.36.90</t>
  </si>
  <si>
    <t>OTRAS RETENCIONES</t>
  </si>
  <si>
    <t>2.4.36.95</t>
  </si>
  <si>
    <t>AUTORRETENCIONES</t>
  </si>
  <si>
    <t>2.4.36.98</t>
  </si>
  <si>
    <t>IMPUESTO DE TIMBRE</t>
  </si>
  <si>
    <t>IMPUESTOS, CONTRIBUCIONES Y TASAS</t>
  </si>
  <si>
    <t>2.4.40.01</t>
  </si>
  <si>
    <t>2.4.40.03</t>
  </si>
  <si>
    <t>2.4.40.04</t>
  </si>
  <si>
    <t>2.4.40.05</t>
  </si>
  <si>
    <t>VALORIZACIÓN</t>
  </si>
  <si>
    <t>2.4.40.07</t>
  </si>
  <si>
    <t>2.4.40.09</t>
  </si>
  <si>
    <t>2.4.40.10</t>
  </si>
  <si>
    <t>REGALÍAS Y COMPENSACIONES MONETARIAS</t>
  </si>
  <si>
    <t>2.4.40.11</t>
  </si>
  <si>
    <t>LICENCIAS, REGISTRO Y SALVOCONDUCTO</t>
  </si>
  <si>
    <t>2.4.40.14</t>
  </si>
  <si>
    <t>2.4.40.16</t>
  </si>
  <si>
    <t>2.4.40.17</t>
  </si>
  <si>
    <t>2.4.40.20</t>
  </si>
  <si>
    <t>2.4.40.21</t>
  </si>
  <si>
    <t>2.4.40.22</t>
  </si>
  <si>
    <t>2.4.40.23</t>
  </si>
  <si>
    <t>2.4.40.24</t>
  </si>
  <si>
    <t>2.4.40.27</t>
  </si>
  <si>
    <t>IMPUESTOS, CONTRIBUCIONES Y TASAS EN EL EXTERIOR</t>
  </si>
  <si>
    <t>2.4.40.29</t>
  </si>
  <si>
    <t>2.4.40.30</t>
  </si>
  <si>
    <t>2.4.40.31</t>
  </si>
  <si>
    <t>2.4.40.32</t>
  </si>
  <si>
    <t>2.4.40.34</t>
  </si>
  <si>
    <t>SOBRETASA AMBIENTAL</t>
  </si>
  <si>
    <t>2.4.40.35</t>
  </si>
  <si>
    <t>2.4.40.36</t>
  </si>
  <si>
    <t>SOBRETASA AL IMPUESTO SOBRE LA RENTA Y COMPLEMENTARIOS</t>
  </si>
  <si>
    <t>2.4.40.75</t>
  </si>
  <si>
    <t>2.4.40.80</t>
  </si>
  <si>
    <t>2.4.40.85</t>
  </si>
  <si>
    <t>2.4.40.90</t>
  </si>
  <si>
    <t>2.4.40.91</t>
  </si>
  <si>
    <t>OTRAS CONTRIBUCIONES Y TASAS</t>
  </si>
  <si>
    <t>2.4.45.01</t>
  </si>
  <si>
    <t>2.4.45.02</t>
  </si>
  <si>
    <t>VENTA DE SERVICIOS</t>
  </si>
  <si>
    <t>2.4.45.03</t>
  </si>
  <si>
    <t>DEVOLUCIONES EN COMPRA DE BIENES</t>
  </si>
  <si>
    <t>2.4.45.04</t>
  </si>
  <si>
    <t>DEVOLUCIONES EN COMPRA DE SERVICIOS</t>
  </si>
  <si>
    <t>2.4.45.05</t>
  </si>
  <si>
    <t>COMPRA DE BIENES (DB)</t>
  </si>
  <si>
    <t>2.4.45.06</t>
  </si>
  <si>
    <t>COMPRA DE SERVICIOS (DB)</t>
  </si>
  <si>
    <t>2.4.45.07</t>
  </si>
  <si>
    <t>DEVOLUCIONES EN VENTA DE BIENES (DB)</t>
  </si>
  <si>
    <t>2.4.45.08</t>
  </si>
  <si>
    <t>DEVOLUCIONES EN VENTA DE SERVICIOS (DB)</t>
  </si>
  <si>
    <t>2.4.45.75</t>
  </si>
  <si>
    <t>IMPUESTO A LAS VENTAS RETENIDO (DB)</t>
  </si>
  <si>
    <t>2.4.45.80</t>
  </si>
  <si>
    <t>VALOR PAGADO (DB)</t>
  </si>
  <si>
    <t>2.4.60.02</t>
  </si>
  <si>
    <t>SENTENCIAS</t>
  </si>
  <si>
    <t>2.4.60.03</t>
  </si>
  <si>
    <t>LAUDOS ARBITRALES Y CONCILIACIONES EXTRAJUDICIALES</t>
  </si>
  <si>
    <t>2.4.60.90</t>
  </si>
  <si>
    <t>OTROS CRÉDITOS JUDICIALES</t>
  </si>
  <si>
    <t>2.4.65.01</t>
  </si>
  <si>
    <t>PREMIOS MAYORES PENDIENTES DE PAGO</t>
  </si>
  <si>
    <t>2.4.65.02</t>
  </si>
  <si>
    <t>PREMIOS SECOS PENDIENTES DE PAGO</t>
  </si>
  <si>
    <t>2.4.65.03</t>
  </si>
  <si>
    <t>PREMIOS DE APROXIMACIONES PENDIENTES DE PAGO</t>
  </si>
  <si>
    <t>2.4.65.50</t>
  </si>
  <si>
    <t>APUESTAS PERMANENTES</t>
  </si>
  <si>
    <t>2.4.65.90</t>
  </si>
  <si>
    <t>OTROS PREMIOS</t>
  </si>
  <si>
    <t>2.4.66.01</t>
  </si>
  <si>
    <t>RECURSOS RECIBIDOS  DE LOS SISTEMAS GENERALES DE PENSIONES Y RIESGOS LABORALES</t>
  </si>
  <si>
    <t>2.4.70.01</t>
  </si>
  <si>
    <t>ENTIDAD ADMINISTRADORA</t>
  </si>
  <si>
    <t>2.4.70.02</t>
  </si>
  <si>
    <t>FONDO DE SOLIDARIDAD PENSIONAL</t>
  </si>
  <si>
    <t>2.4.70.03</t>
  </si>
  <si>
    <t>FONDO PARA PENSIONES DE INVALIDEZ</t>
  </si>
  <si>
    <t>2.4.70.04</t>
  </si>
  <si>
    <t>FONDO PARA PENSIONES DE SOBREVIVENCIA</t>
  </si>
  <si>
    <t>2.4.75.01</t>
  </si>
  <si>
    <t>2.4.75.02</t>
  </si>
  <si>
    <t>SOLIDARIDAD</t>
  </si>
  <si>
    <t>2.4.75.05</t>
  </si>
  <si>
    <t>INCAPACIDADES</t>
  </si>
  <si>
    <t>2.4.75.06</t>
  </si>
  <si>
    <t>LICENCIAS DE MATERNIDAD</t>
  </si>
  <si>
    <t>2.4.75.07</t>
  </si>
  <si>
    <t>2.4.75.08</t>
  </si>
  <si>
    <t>COTIZACIONES NO COMPENSADAS</t>
  </si>
  <si>
    <t>2.4.75.10</t>
  </si>
  <si>
    <t>REINTEGROS A LA ADRES, A LAS ENTIDADES TERRITORIALES O A LOS FONDOS DE SALUD DESCENTRALIZADOS</t>
  </si>
  <si>
    <t>2.4.75.90</t>
  </si>
  <si>
    <t>OTROS INGRESOS DEL SISTEMA</t>
  </si>
  <si>
    <t>2.4.79</t>
  </si>
  <si>
    <t>2.4.79.01</t>
  </si>
  <si>
    <t>SEGURO DE DEPÓSITO LIQUIDADO POR PAGAR</t>
  </si>
  <si>
    <t>2.4.79.90</t>
  </si>
  <si>
    <t>OTRAS OPERACIONES FONDOS DE GARANTÍAS</t>
  </si>
  <si>
    <t>2.4.80.01</t>
  </si>
  <si>
    <t>SUBSIDIO A LA OFERTA</t>
  </si>
  <si>
    <t>2.4.80.02</t>
  </si>
  <si>
    <t>UNIDAD DE PAGO POR CAPACITACION REGIMEN SUBSIDIADO - UPC-S</t>
  </si>
  <si>
    <t>2.4.80.04</t>
  </si>
  <si>
    <t>ACCIONES DE SALUD PÚBLICA</t>
  </si>
  <si>
    <t>2.4.80.05</t>
  </si>
  <si>
    <t>2.4.81</t>
  </si>
  <si>
    <t>2.4.81.01</t>
  </si>
  <si>
    <t>CONTRATOS DE CAPITACIÓN - CONTRIBUTIVO</t>
  </si>
  <si>
    <t>2.4.81.02</t>
  </si>
  <si>
    <t>CONTRATOS POR EVENTO Y OTRAS MODALIDADES - CONTRIBUTIVO</t>
  </si>
  <si>
    <t>2.4.81.03</t>
  </si>
  <si>
    <t>PROMOCIÓN Y PREVENCIÓN - CONTRIBUTIVO</t>
  </si>
  <si>
    <t>2.4.81.04</t>
  </si>
  <si>
    <t>SISTEMA DE GARANTÍA Y CALIDAD - CONTRIBUTIVO</t>
  </si>
  <si>
    <t>2.4.81.05</t>
  </si>
  <si>
    <t>REASEGURO ENFERMEDADES DE ALTO COSTO - CONTRIBUTIVO</t>
  </si>
  <si>
    <t>2.4.81.06</t>
  </si>
  <si>
    <t>INCAPACIDADES - CONTRIBUTIVO</t>
  </si>
  <si>
    <t>2.4.81.07</t>
  </si>
  <si>
    <t>CONTRATOS DE CAPITACIÓN - SUBSIDIADO</t>
  </si>
  <si>
    <t>2.4.81.08</t>
  </si>
  <si>
    <t>CONTRATOS POR EVENTOS Y OTRAS MODALIDADES - SUBSIDIADO</t>
  </si>
  <si>
    <t>2.4.81.09</t>
  </si>
  <si>
    <t>PROMOCIÓN Y PREVENCIÓN - SUBSIDIADO</t>
  </si>
  <si>
    <t>2.4.81.10</t>
  </si>
  <si>
    <t>SISTEMA DE GARANTÍA Y CALIDAD - SUBSIDIADO</t>
  </si>
  <si>
    <t>2.4.81.11</t>
  </si>
  <si>
    <t>REASEGURO ENFERMEDADES DE ALTO COSTO - SUBSIDIADO</t>
  </si>
  <si>
    <t>2.4.81.12</t>
  </si>
  <si>
    <t>CONTRATOS DE CAPITACIÓN - COMPLEMENTARIOS</t>
  </si>
  <si>
    <t>2.4.81.17</t>
  </si>
  <si>
    <t>AUXILIOS Y SERVICIOS FUNERARIOS - COMPLEMENTARIO</t>
  </si>
  <si>
    <t>2.4.81.18</t>
  </si>
  <si>
    <t>OBLIGACIONES POR SERVICIOS NO PBS</t>
  </si>
  <si>
    <t>2.4.81.90</t>
  </si>
  <si>
    <t>OTROS GASTOS DE SEGURIDAD SOCIAL EN SALUD</t>
  </si>
  <si>
    <t>2.4.82</t>
  </si>
  <si>
    <t>ADMINISTRACIÓN DE LA SEGURIDAD SOCIAL EN RIESGOS LABORALES</t>
  </si>
  <si>
    <t>2.4.82.01</t>
  </si>
  <si>
    <t>SERVICIO DE PREVENCIÓN</t>
  </si>
  <si>
    <t>2.4.83</t>
  </si>
  <si>
    <t>OBLIGACIONES DE LOS FONDOS DE RESERVAS DE PENSIONES</t>
  </si>
  <si>
    <t>2.4.83.01</t>
  </si>
  <si>
    <t>PRESTACIONES ECONÓMICAS</t>
  </si>
  <si>
    <t>2.4.83.02</t>
  </si>
  <si>
    <t>PENSIONES Y RETROACTIVOS PENSIONALES</t>
  </si>
  <si>
    <t>2.4.83.03</t>
  </si>
  <si>
    <t>2.4.83.04</t>
  </si>
  <si>
    <t>INDEMNIZACIONES SUSTITUTIVAS</t>
  </si>
  <si>
    <t>2.4.83.05</t>
  </si>
  <si>
    <t>AUXILIOS FUNERARIOS</t>
  </si>
  <si>
    <t>2.4.83.06</t>
  </si>
  <si>
    <t>2.4.83.90</t>
  </si>
  <si>
    <t>OTRAS PRESTACIONES POR PAGAR SISTEMA DE PENSIONES</t>
  </si>
  <si>
    <t>2.4.90.07</t>
  </si>
  <si>
    <t>OBLIGACIONES A CARGO EN OPERACIONES CONJUNTAS</t>
  </si>
  <si>
    <t>2.4.90.11</t>
  </si>
  <si>
    <t>ESQUEMAS DE PAGO</t>
  </si>
  <si>
    <t>2.4.90.13</t>
  </si>
  <si>
    <t>RECURSOS DE ACREEDORES REINTEGRADOS POR ENTIDADES PÚBLICAS</t>
  </si>
  <si>
    <t>2.4.90.15</t>
  </si>
  <si>
    <t>OBLIGACIONES PAGADAS POR TERCEROS</t>
  </si>
  <si>
    <t>2.4.90.17</t>
  </si>
  <si>
    <t>DONACIÓN, DESTRUCCIÓN, MUESTRA PARA ANÁLISIS DE BIENES APREHENDIDOS O INCAUTADOS</t>
  </si>
  <si>
    <t>2.4.90.19</t>
  </si>
  <si>
    <t>GARANTÍAS CONTRACTUALES - CONCESIONES</t>
  </si>
  <si>
    <t>2.4.90.24</t>
  </si>
  <si>
    <t>RECURSOS DE FONTIC O  FONTV RECIBIDOS NO EJECUTADOS</t>
  </si>
  <si>
    <t>2.4.90.25</t>
  </si>
  <si>
    <t>SUSCRIPCIÓN DE ACCIONES O PARTICIPACIONES</t>
  </si>
  <si>
    <t>2.4.90.26</t>
  </si>
  <si>
    <t>SUSCRIPCIONES</t>
  </si>
  <si>
    <t>2.4.90.27</t>
  </si>
  <si>
    <t>VIÁTICOS Y GASTOS DE VIAJE</t>
  </si>
  <si>
    <t>2.4.90.28</t>
  </si>
  <si>
    <t>2.4.90.29</t>
  </si>
  <si>
    <t>EXCEDENTES DE REMATES</t>
  </si>
  <si>
    <t>2.4.90.31</t>
  </si>
  <si>
    <t>GASTOS LEGALES</t>
  </si>
  <si>
    <t>2.4.90.32</t>
  </si>
  <si>
    <t>CHEQUES NO COBRADOS O POR RECLAMAR</t>
  </si>
  <si>
    <t>2.4.90.33</t>
  </si>
  <si>
    <t>GASTOS DE REPRESENTACIÓN</t>
  </si>
  <si>
    <t>2.4.90.34</t>
  </si>
  <si>
    <t>APORTES A ESCUELAS INDUSTRIALES, INSTITUTOS TÉCNICOS Y ESAP</t>
  </si>
  <si>
    <t>2.4.90.35</t>
  </si>
  <si>
    <t>2.4.90.36</t>
  </si>
  <si>
    <t>CARTERA ADQUIRIDA POR MOVILIZACIÓN DE ACTIVOS</t>
  </si>
  <si>
    <t>2.4.90.37</t>
  </si>
  <si>
    <t>APORTES A FONDOS DE BECAS</t>
  </si>
  <si>
    <t>2.4.90.38</t>
  </si>
  <si>
    <t>2.4.90.39</t>
  </si>
  <si>
    <t>SALDOS A FAVOR DE CONTRIBUYENTES</t>
  </si>
  <si>
    <t>2.4.90.40</t>
  </si>
  <si>
    <t>SALDOS A FAVOR DE BENEFICIARIOS</t>
  </si>
  <si>
    <t>2.4.90.42</t>
  </si>
  <si>
    <t>INGRESOS A FAVOR DEL CONCEDENTE</t>
  </si>
  <si>
    <t>2.4.90.44</t>
  </si>
  <si>
    <t>2.4.90.45</t>
  </si>
  <si>
    <t>MULTAS Y SANCIONES</t>
  </si>
  <si>
    <t>2.4.90.46</t>
  </si>
  <si>
    <t>2.4.90.48</t>
  </si>
  <si>
    <t>IMPLICACIÓN CONTINUADA EN CUENTAS POR COBRAR</t>
  </si>
  <si>
    <t>2.4.90.49</t>
  </si>
  <si>
    <t>IMPLICACIÓN CONTINUADA EN PRÉSTAMOS POR COBRAR</t>
  </si>
  <si>
    <t>2.4.90.50</t>
  </si>
  <si>
    <t>APORTES AL ICBF Y SENA</t>
  </si>
  <si>
    <t>2.4.90.51</t>
  </si>
  <si>
    <t>2.4.90.52</t>
  </si>
  <si>
    <t>BONIFICACIÓN POR PRODUCTIVIDAD A LOS RECLUSOS</t>
  </si>
  <si>
    <t>2.4.90.53</t>
  </si>
  <si>
    <t>2.4.90.54</t>
  </si>
  <si>
    <t>2.4.90.55</t>
  </si>
  <si>
    <t>2.4.90.56</t>
  </si>
  <si>
    <t>2.4.90.57</t>
  </si>
  <si>
    <t>2.4.90.58</t>
  </si>
  <si>
    <t>2.4.90.59</t>
  </si>
  <si>
    <t>CONCURRENCIA PARA EL PAGO DE PENSIONES</t>
  </si>
  <si>
    <t>2.4.90.60</t>
  </si>
  <si>
    <t>OBLIGACIONES A CARGO EN ACUERDOS NO CLASIFICADOS COMO OPERACIONES CONJUNTAS</t>
  </si>
  <si>
    <t>2.4.90.61</t>
  </si>
  <si>
    <t>APORTES A SINDICATOS</t>
  </si>
  <si>
    <t>2.4.90.62</t>
  </si>
  <si>
    <t>RENTA DEL MONOPOLIO DE LOS JUEGOS DE SUERTE Y AZAR</t>
  </si>
  <si>
    <t>2.4.90.90</t>
  </si>
  <si>
    <t>2.4.95</t>
  </si>
  <si>
    <t>CUENTAS POR PAGAR A COSTO AMORTIZADO</t>
  </si>
  <si>
    <t>2.4.95.01</t>
  </si>
  <si>
    <t>2.4.95.02</t>
  </si>
  <si>
    <t>2.4.95.06</t>
  </si>
  <si>
    <t>CUENTAS POR COBRAR TRANSFERIDAS QUE NO SE DAN DE BAJA</t>
  </si>
  <si>
    <t>2.4.95.90</t>
  </si>
  <si>
    <t>OTRAS CUENTAS POR PAGAR A COSTO AMORTIZADO</t>
  </si>
  <si>
    <t>BENEFICIOS A LOS EMPLEADOS</t>
  </si>
  <si>
    <t>BENEFICIOS A LOS EMPLEADOS AJUSTADO</t>
  </si>
  <si>
    <t>2.5.11</t>
  </si>
  <si>
    <t>BENEFICIOS A LOS EMPLEADOS A CORTO PLAZO</t>
  </si>
  <si>
    <t>2.5.11.01</t>
  </si>
  <si>
    <t>NÓMINA POR PAGAR</t>
  </si>
  <si>
    <t>2.5.11.02</t>
  </si>
  <si>
    <t>CESANTÍAS</t>
  </si>
  <si>
    <t>2.5.11.03</t>
  </si>
  <si>
    <t>INTERESES SOBRE CESANTÍAS</t>
  </si>
  <si>
    <t>2.5.11.04</t>
  </si>
  <si>
    <t>VACACIONES</t>
  </si>
  <si>
    <t>2.5.11.05</t>
  </si>
  <si>
    <t>PRIMA DE VACACIONES</t>
  </si>
  <si>
    <t>2.5.11.06</t>
  </si>
  <si>
    <t>PRIMA DE SERVICIOS</t>
  </si>
  <si>
    <t>2.5.11.07</t>
  </si>
  <si>
    <t>PRIMA DE NAVIDAD</t>
  </si>
  <si>
    <t>2.5.11.08</t>
  </si>
  <si>
    <t>2.5.11.09</t>
  </si>
  <si>
    <t>BONIFICACIONES</t>
  </si>
  <si>
    <t>2.5.11.10</t>
  </si>
  <si>
    <t>OTRAS PRIMAS</t>
  </si>
  <si>
    <t>2.5.11.11</t>
  </si>
  <si>
    <t>APORTES A RIESGOS LABORALES</t>
  </si>
  <si>
    <t>2.5.11.12</t>
  </si>
  <si>
    <t>2.5.11.13</t>
  </si>
  <si>
    <t>REMUNERACIÓN POR SERVICIOS TÉCNICOS</t>
  </si>
  <si>
    <t>2.5.11.15</t>
  </si>
  <si>
    <t>CAPACITACIÓN, BIENESTAR SOCIAL Y ESTÍMULOS</t>
  </si>
  <si>
    <t>2.5.11.16</t>
  </si>
  <si>
    <t>DOTACIÓN Y SUMINISTRO A TRABAJADORES</t>
  </si>
  <si>
    <t>2.5.11.17</t>
  </si>
  <si>
    <t>GASTOS DEPORTIVOS Y DE RECREACIÓN</t>
  </si>
  <si>
    <t>2.5.11.18</t>
  </si>
  <si>
    <t>CONTRATOS DE PERSONAL TEMPORAL</t>
  </si>
  <si>
    <t>2.5.11.19</t>
  </si>
  <si>
    <t>GASTOS DE VIAJE</t>
  </si>
  <si>
    <t>2.5.11.20</t>
  </si>
  <si>
    <t>2.5.11.22</t>
  </si>
  <si>
    <t>APORTES A FONDOS PENSIONALES - EMPLEADOR</t>
  </si>
  <si>
    <t>2.5.11.23</t>
  </si>
  <si>
    <t>APORTES A SEGURIDAD SOCIAL EN SALUD - EMPLEADOR</t>
  </si>
  <si>
    <t>2.5.11.24</t>
  </si>
  <si>
    <t>APORTES A CAJAS DE COMPENSACIÓN FAMILIAR</t>
  </si>
  <si>
    <t>2.5.11.25</t>
  </si>
  <si>
    <t>2.5.11.26</t>
  </si>
  <si>
    <t>MEDICINA PREPAGADA</t>
  </si>
  <si>
    <t>2.5.11.27</t>
  </si>
  <si>
    <t>INCENTIVOS AL AHORRO</t>
  </si>
  <si>
    <t>2.5.11.90</t>
  </si>
  <si>
    <t>OTROS BENEFICIOS A LOS EMPLEADOS A CORTO PLAZO</t>
  </si>
  <si>
    <t>2.5.12</t>
  </si>
  <si>
    <t>BENEFICIOS A LOS EMPLEADOS A LARGO PLAZO</t>
  </si>
  <si>
    <t>2.5.12.01</t>
  </si>
  <si>
    <t>2.5.12.02</t>
  </si>
  <si>
    <t>PRIMAS</t>
  </si>
  <si>
    <t>2.5.12.03</t>
  </si>
  <si>
    <t>2.5.12.04</t>
  </si>
  <si>
    <t>CESANTÍAS RETROACTIVAS</t>
  </si>
  <si>
    <t>2.5.12.90</t>
  </si>
  <si>
    <t>OTROS BENEFICIOS A LOS EMPLEADOS A LARGO PLAZO</t>
  </si>
  <si>
    <t>(Menos) Plan de activos</t>
  </si>
  <si>
    <t>Neto Beneficios empleados largo plazo</t>
  </si>
  <si>
    <t>2.5.13</t>
  </si>
  <si>
    <t>BENEFICIOS POR TERMINACIÓN DEL VÍNCULO LABORAL O CONTRACTUAL</t>
  </si>
  <si>
    <t>2.5.13.01</t>
  </si>
  <si>
    <t>2.5.13.02</t>
  </si>
  <si>
    <t>2.5.13.90</t>
  </si>
  <si>
    <t>OTROS BENEFICIOS POR TERMINACIÓN DEL VÍNCULO LABORAL O CONTRACTUAL</t>
  </si>
  <si>
    <t>(Menos) plan de activos por terminación del vínculo laboral o contractual</t>
  </si>
  <si>
    <t>Neto beneficios por terminación del vínculo laboral o contractual</t>
  </si>
  <si>
    <t>2.5.14</t>
  </si>
  <si>
    <t>BENEFICIOS POSEMPLEO - PENSIONES</t>
  </si>
  <si>
    <t>2.5.14.01</t>
  </si>
  <si>
    <t>PENSIONES DE JUBILACIÓN PATRONALES</t>
  </si>
  <si>
    <t>2.5.14.02</t>
  </si>
  <si>
    <t>RETROACTIVOS Y REINTEGROS PENSIONALES</t>
  </si>
  <si>
    <t>2.5.14.04</t>
  </si>
  <si>
    <t>MESADAS PENSIONALES NO RECLAMADAS</t>
  </si>
  <si>
    <t>2.5.14.05</t>
  </si>
  <si>
    <t>2.5.14.10</t>
  </si>
  <si>
    <t>CÁLCULO ACTUARIAL DE PENSIONES ACTUALES</t>
  </si>
  <si>
    <t>2.5.14.12</t>
  </si>
  <si>
    <t>CÁLCULO ACTUARIAL DE FUTURAS PENSIONES</t>
  </si>
  <si>
    <t>2.5.14.14</t>
  </si>
  <si>
    <t>CÁLCULO ACTUARIAL DE CUOTAS PARTES DE PENSIONES</t>
  </si>
  <si>
    <t>2.5.14.15</t>
  </si>
  <si>
    <t>CÁLCULO ACTUARIAL PASIVO PENSIONAL CONMUTADO</t>
  </si>
  <si>
    <t>Neto Beneficios empleados posempleo</t>
  </si>
  <si>
    <t>2.5.15</t>
  </si>
  <si>
    <t>OTROS BENEFICIOS POSEMPLEO</t>
  </si>
  <si>
    <t>2.5.15.01</t>
  </si>
  <si>
    <t>CAPACITACIÓN, BIENESTAR SOCIAL, ESTÍMULOS Y OTROS BENEFICIOS LEGALES O EXTRALEGALES</t>
  </si>
  <si>
    <t>2.5.15.02</t>
  </si>
  <si>
    <t>AUXILIO FUNERARIO</t>
  </si>
  <si>
    <t>2.6.01</t>
  </si>
  <si>
    <t>2.6.01.01</t>
  </si>
  <si>
    <t>DERECHOS EN CONTRATOS FORWARD (DB)</t>
  </si>
  <si>
    <t>2.6.01.02</t>
  </si>
  <si>
    <t>OBLIGACIONES EN CONTRATOS FORWARD</t>
  </si>
  <si>
    <t>2.6.01.03</t>
  </si>
  <si>
    <t>DERECHOS EN CONTRATOS FUTUROS (DB)</t>
  </si>
  <si>
    <t>2.6.01.04</t>
  </si>
  <si>
    <t>OBLIGACIONES EN CONTRATOS FUTUROS</t>
  </si>
  <si>
    <t>2.6.01.05</t>
  </si>
  <si>
    <t>DERECHOS EN CONTRATOS SWAPS (DB)</t>
  </si>
  <si>
    <t>2.6.01.06</t>
  </si>
  <si>
    <t>OBLIGACIONES EN CONTRATOS SWAPS</t>
  </si>
  <si>
    <t>2.6.01.07</t>
  </si>
  <si>
    <t>DERECHOS EN OTROS DERIVADOS (DB)</t>
  </si>
  <si>
    <t>2.6.01.08</t>
  </si>
  <si>
    <t>OBLIGACIONES EN OTROS DERIVADOS</t>
  </si>
  <si>
    <t>2.6.02</t>
  </si>
  <si>
    <t>2.6.02.01</t>
  </si>
  <si>
    <t>2.6.02.02</t>
  </si>
  <si>
    <t>2.6.02.06</t>
  </si>
  <si>
    <t>2.6.03</t>
  </si>
  <si>
    <t>2.6.03.04</t>
  </si>
  <si>
    <t>2.7.01</t>
  </si>
  <si>
    <t>LITIGIOS Y DEMANDAS</t>
  </si>
  <si>
    <t>2.7.01.01</t>
  </si>
  <si>
    <t>CIVILES</t>
  </si>
  <si>
    <t>2.7.01.02</t>
  </si>
  <si>
    <t>PENALES</t>
  </si>
  <si>
    <t>2.7.01.03</t>
  </si>
  <si>
    <t>ADMINISTRATIVAS</t>
  </si>
  <si>
    <t>2.7.01.04</t>
  </si>
  <si>
    <t>OBLIGACIONES FISCALES</t>
  </si>
  <si>
    <t>2.7.01.05</t>
  </si>
  <si>
    <t>LABORALES</t>
  </si>
  <si>
    <t>2.7.01.90</t>
  </si>
  <si>
    <t>OTROS LITIGIOS Y DEMANDAS</t>
  </si>
  <si>
    <t>2.7.07</t>
  </si>
  <si>
    <t>GARANTÍAS</t>
  </si>
  <si>
    <t>2.7.07.01</t>
  </si>
  <si>
    <t>GARANTÍAS CONTRACTUALES</t>
  </si>
  <si>
    <t>2.7.07.02</t>
  </si>
  <si>
    <t>2.7.25.03</t>
  </si>
  <si>
    <t>DEPÓSITOS DE RESERVA A REASEGURADORAS</t>
  </si>
  <si>
    <t>2.7.25.07</t>
  </si>
  <si>
    <t>RIESGOS EN CURSO</t>
  </si>
  <si>
    <t>2.7.25.08</t>
  </si>
  <si>
    <t>RESERVAS TÉCNICAS</t>
  </si>
  <si>
    <t>2.7.25.90</t>
  </si>
  <si>
    <t>OTRAS PROVISIONES PARA SEGUROS Y REASEGURO</t>
  </si>
  <si>
    <t>2.7.30.01</t>
  </si>
  <si>
    <t>SINIESTROS AVISADOS</t>
  </si>
  <si>
    <t>2.7.30.02</t>
  </si>
  <si>
    <t>2.7.30.90</t>
  </si>
  <si>
    <t>OTRAS PROVISIONES FONDOS DE GARANTÍAS</t>
  </si>
  <si>
    <t>2.7.90.15</t>
  </si>
  <si>
    <t>MECANISMOS ALTERNATIVOS DE SOLUCIÓN DE CONFLICTOS</t>
  </si>
  <si>
    <t>2.7.90.16</t>
  </si>
  <si>
    <t>RESERVA TÉCNICA PARA EL PAGO DE PREMIOS</t>
  </si>
  <si>
    <t>2.7.90.17</t>
  </si>
  <si>
    <t>OBLIGACIONES IMPLÍCITAS</t>
  </si>
  <si>
    <t>2.7.90.18</t>
  </si>
  <si>
    <t>CONTRATOS ONEROSOS</t>
  </si>
  <si>
    <t>2.7.90.19</t>
  </si>
  <si>
    <t>REESTRUCTURACIONES</t>
  </si>
  <si>
    <t>2.7.90.20</t>
  </si>
  <si>
    <t>DESMANTELAMIENTOS</t>
  </si>
  <si>
    <t>2.7.90.21</t>
  </si>
  <si>
    <t>RESERVAS TÉCNICAS POR SERVICIOS DE SALUD AUTORIZADOS</t>
  </si>
  <si>
    <t>2.7.90.22</t>
  </si>
  <si>
    <t>RESERVAS TÉCNICAS POR SERVICIOS DE SALUD OCURRIDOS NO CONOCIDOS</t>
  </si>
  <si>
    <t>2.7.90.23</t>
  </si>
  <si>
    <t>RESERVAS TÉCNICAS POR INCAPACIDADES</t>
  </si>
  <si>
    <t>2.7.90.24</t>
  </si>
  <si>
    <t>OTRAS RESERVAS TÉCNICAS</t>
  </si>
  <si>
    <t>2.7.90.25</t>
  </si>
  <si>
    <t>OBLIGACIONES ORIGINADAS POR INVERSIONES EN ENTIDADES EN LIQUIDACIÓN</t>
  </si>
  <si>
    <t>2.7.90.26</t>
  </si>
  <si>
    <t>CONCURRENCIA PARA PAGO DE PENSIONES</t>
  </si>
  <si>
    <t>2.7.90.90</t>
  </si>
  <si>
    <t>OTRAS PROVISIONES DIVERSAS</t>
  </si>
  <si>
    <t>2.9.01</t>
  </si>
  <si>
    <t>2.9.01.01</t>
  </si>
  <si>
    <t>ANTICIPOS SOBRE VENTAS DE BIENES Y SERVICIOS</t>
  </si>
  <si>
    <t>2.9.01.02</t>
  </si>
  <si>
    <t>2.9.01.03</t>
  </si>
  <si>
    <t>ANTICIPOS JUEGOS DE SUERTE Y AZAR</t>
  </si>
  <si>
    <t>2.9.02</t>
  </si>
  <si>
    <t>2.9.02.01</t>
  </si>
  <si>
    <t>2.9.03</t>
  </si>
  <si>
    <t>2.9.03.01</t>
  </si>
  <si>
    <t>2.9.03.02</t>
  </si>
  <si>
    <t>2.9.03.03</t>
  </si>
  <si>
    <t>2.9.03.04</t>
  </si>
  <si>
    <t>2.9.03.05</t>
  </si>
  <si>
    <t>2.9.03.90</t>
  </si>
  <si>
    <t>2.9.04</t>
  </si>
  <si>
    <t>RECURSOS DE LAS ENTIDADES TERRITORIALES PARA ASEGURAMIENTO EN SALUD</t>
  </si>
  <si>
    <t>2.9.04.01</t>
  </si>
  <si>
    <t>RECURSOS SISTEMA GENERAL DE PARTICIPACIONES RÉGIMEN SUBSIDIADO</t>
  </si>
  <si>
    <t>2.9.04.04</t>
  </si>
  <si>
    <t>RECURSOS DEL SISTEMA GENERAL DE PARTICIPACIONES DE LIBRE INVERSIÓN</t>
  </si>
  <si>
    <t>2.9.04.05</t>
  </si>
  <si>
    <t>RECURSOS DE REGALÍAS</t>
  </si>
  <si>
    <t>2.9.04.06</t>
  </si>
  <si>
    <t>RECURSOS FONPET</t>
  </si>
  <si>
    <t>2.9.04.07</t>
  </si>
  <si>
    <t>MONOPOLIO RENTÍSTICO DE JUEGOS DE SUERTE Y AZAR</t>
  </si>
  <si>
    <t>2.9.04.08</t>
  </si>
  <si>
    <t>IMPUESTO AL CONSUMO DE CIGARRILLOS Y TABACO ELABORADO</t>
  </si>
  <si>
    <t>2.9.04.09</t>
  </si>
  <si>
    <t>IMPUESTO AL CONSUMO DE CERVEZA Y SIFONES</t>
  </si>
  <si>
    <t>2.9.04.10</t>
  </si>
  <si>
    <t>MONOPOLIO RENTÍSTICO DE LICORES E IMPUESTO AL CONSUMO DE LICORES, VINOS, APERITIVOS Y SIMILARES</t>
  </si>
  <si>
    <t>2.9.04.11</t>
  </si>
  <si>
    <t>IVA DE LICORES, VINOS Y APERITIVOS CEDIDO A LOS DEPARTAMENTOS</t>
  </si>
  <si>
    <t>2.9.04.90</t>
  </si>
  <si>
    <t>OTROS RECURSOS DE LAS ENTIDADES TERRITORIALES PARA ASEGURAMIENTO</t>
  </si>
  <si>
    <t>2.9.10.01</t>
  </si>
  <si>
    <t>2.9.10.02</t>
  </si>
  <si>
    <t>2.9.10.05</t>
  </si>
  <si>
    <t>2.9.10.06</t>
  </si>
  <si>
    <t>2.9.10.07</t>
  </si>
  <si>
    <t>VENTAS</t>
  </si>
  <si>
    <t>2.9.10.13</t>
  </si>
  <si>
    <t>2.9.10.17</t>
  </si>
  <si>
    <t>VENTA DE SERVICIO DE ENERGÍA</t>
  </si>
  <si>
    <t>2.9.10.18</t>
  </si>
  <si>
    <t>VENTA DE SERVICIO DE ACUEDUCTO</t>
  </si>
  <si>
    <t>2.9.10.19</t>
  </si>
  <si>
    <t>VENTA DE SERVICIO DE ALCANTARILLADO</t>
  </si>
  <si>
    <t>2.9.10.20</t>
  </si>
  <si>
    <t>VENTA DE SERVICIO DE ASEO</t>
  </si>
  <si>
    <t>2.9.10.21</t>
  </si>
  <si>
    <t>VENTA DE SERVICIO DE GAS COMBUSTIBLE</t>
  </si>
  <si>
    <t>2.9.10.22</t>
  </si>
  <si>
    <t>VENTA DE SERVICIO DE TELECOMUNICACIONES</t>
  </si>
  <si>
    <t>2.9.10.25</t>
  </si>
  <si>
    <t>2.9.10.26</t>
  </si>
  <si>
    <t>2.9.10.90</t>
  </si>
  <si>
    <t>OTROS INGRESOS RECIBIDOS POR ANTICIPADO</t>
  </si>
  <si>
    <t>RETENCIONES Y ANTICIPO DE IMPUESTOS</t>
  </si>
  <si>
    <t>2.9.17.01</t>
  </si>
  <si>
    <t>ANTICIPO IMPUESTO DE RENTA</t>
  </si>
  <si>
    <t>2.9.17.02</t>
  </si>
  <si>
    <t>RETENCIÓN EN LA FUENTE DEL IMPUESTO SOBRE LA RENTA Y COMPLEMENTARIOS</t>
  </si>
  <si>
    <t>2.9.17.03</t>
  </si>
  <si>
    <t>RETENCIÓN IMPUESTO AL VALOR AGREGADO -IVA</t>
  </si>
  <si>
    <t>2.9.17.04</t>
  </si>
  <si>
    <t>RETENCIÓN IMPUESTO DE INDUSTRIA Y COMERCIO - ICA</t>
  </si>
  <si>
    <t>2.9.17.05</t>
  </si>
  <si>
    <t>2.9.17.06</t>
  </si>
  <si>
    <t>ANTICIPO IMPUESTO PREDIAL UNIFICADO</t>
  </si>
  <si>
    <t>2.9.17.10</t>
  </si>
  <si>
    <t>2.9.17.90</t>
  </si>
  <si>
    <t>ANTICIPO OTROS IMPUESTOS</t>
  </si>
  <si>
    <t>2.9.18</t>
  </si>
  <si>
    <t>PASIVOS POR IMPUESTOS DIFERIDOS</t>
  </si>
  <si>
    <t>2.9.18.01</t>
  </si>
  <si>
    <t>2.9.18.02</t>
  </si>
  <si>
    <t>2.9.18.03</t>
  </si>
  <si>
    <t>2.9.18.04</t>
  </si>
  <si>
    <t>2.9.18.05</t>
  </si>
  <si>
    <t>2.9.18.06</t>
  </si>
  <si>
    <t>2.9.18.07</t>
  </si>
  <si>
    <t>2.9.18.08</t>
  </si>
  <si>
    <t>2.9.18.09</t>
  </si>
  <si>
    <t>2.9.18.10</t>
  </si>
  <si>
    <t>2.9.18.11</t>
  </si>
  <si>
    <t>2.9.18.13</t>
  </si>
  <si>
    <t>2.9.18.14</t>
  </si>
  <si>
    <t>2.9.18.15</t>
  </si>
  <si>
    <t>2.9.18.16</t>
  </si>
  <si>
    <t>2.9.18.17</t>
  </si>
  <si>
    <t>2.9.18.18</t>
  </si>
  <si>
    <t>2.9.19</t>
  </si>
  <si>
    <t>2.9.19.01</t>
  </si>
  <si>
    <t>CUOTAS PARTES DE BONOS PENSIONALES EMITIDOS</t>
  </si>
  <si>
    <t>2.9.90</t>
  </si>
  <si>
    <t>OTROS PASIVOS DIFERIDOS</t>
  </si>
  <si>
    <t>2.9.90.02</t>
  </si>
  <si>
    <t>INGRESO DIFERIDO POR TRANSFERENCIAS CONDICIONADAS</t>
  </si>
  <si>
    <t>2.9.90.03</t>
  </si>
  <si>
    <t>INGRESO DIFERIDO POR SUBVENCIONES CONDICIONADAS</t>
  </si>
  <si>
    <t>2.9.90.04</t>
  </si>
  <si>
    <t>INGRESO DIFERIDO POR CONCESIONES - CONCEDENTE</t>
  </si>
  <si>
    <t>2.9.90.90</t>
  </si>
  <si>
    <t>2.9.91</t>
  </si>
  <si>
    <t>PASIVOS PARA LIQUIDAR</t>
  </si>
  <si>
    <t>2.9.91.02</t>
  </si>
  <si>
    <t>2.9.91.03</t>
  </si>
  <si>
    <t>2.9.91.04</t>
  </si>
  <si>
    <t>2.9.91.05</t>
  </si>
  <si>
    <t>2.9.91.90</t>
  </si>
  <si>
    <t>OTROS PASIVOS PARA LIQUIDAR</t>
  </si>
  <si>
    <t>2.9.92</t>
  </si>
  <si>
    <t>PASIVOS PARA TRASLADAR</t>
  </si>
  <si>
    <t>2.9.92.02</t>
  </si>
  <si>
    <t>2.9.92.04</t>
  </si>
  <si>
    <t>2.9.92.05</t>
  </si>
  <si>
    <t>2.9.92.90</t>
  </si>
  <si>
    <t>OTROS PASIVOS PARA TRASLADAR</t>
  </si>
  <si>
    <t>2.50.01</t>
  </si>
  <si>
    <t>2.50.01.01</t>
  </si>
  <si>
    <t>2.50.02</t>
  </si>
  <si>
    <t>TITULOS DE DEUDA</t>
  </si>
  <si>
    <t>2.50.02.01</t>
  </si>
  <si>
    <t>TÍTULOS - CAPTACIÓN CDT</t>
  </si>
  <si>
    <t>2.50.02.02</t>
  </si>
  <si>
    <t>TÍTULOS - EMISIÓN BONOS Y TÍTULOS</t>
  </si>
  <si>
    <t>2.50.03</t>
  </si>
  <si>
    <t xml:space="preserve">CUENTAS POR PAGAR </t>
  </si>
  <si>
    <t>2.50.03.01</t>
  </si>
  <si>
    <t>2.50.03.02</t>
  </si>
  <si>
    <t>OBLIGACIONES NO TRIBUTARIOS</t>
  </si>
  <si>
    <t>2.50.03.04</t>
  </si>
  <si>
    <t>2.50.03.05</t>
  </si>
  <si>
    <t>ADQUISICIÓN DE BIENES</t>
  </si>
  <si>
    <t>2.50.03.08</t>
  </si>
  <si>
    <t>2.50.03.10</t>
  </si>
  <si>
    <t>2.50.03.11</t>
  </si>
  <si>
    <t>2.50.03.12</t>
  </si>
  <si>
    <t>2.50.03.13</t>
  </si>
  <si>
    <t>2.50.03.14</t>
  </si>
  <si>
    <t>2.50.03.16</t>
  </si>
  <si>
    <t>2.50.03.17</t>
  </si>
  <si>
    <t>2.50.03.18</t>
  </si>
  <si>
    <t>CARTERA DE TERCEROS</t>
  </si>
  <si>
    <t>2.50.03.19</t>
  </si>
  <si>
    <t>2.50.03.20</t>
  </si>
  <si>
    <t>SINIESTROS POR PAGAR - INDEMNIZACIONES</t>
  </si>
  <si>
    <t>2.50.03.21</t>
  </si>
  <si>
    <t>2.50.03.22</t>
  </si>
  <si>
    <t>2.50.03.23</t>
  </si>
  <si>
    <t xml:space="preserve">OBLIGACIONES PAGADAS POR TERCEROS </t>
  </si>
  <si>
    <t>2.50.03.24</t>
  </si>
  <si>
    <t>RECURSOS FONTIC O FONTV RECIBIDOS NO EJECUTADOS</t>
  </si>
  <si>
    <t>2.50.04</t>
  </si>
  <si>
    <t>PRESTAMOS POR PAGAR</t>
  </si>
  <si>
    <t>2.50.04.01</t>
  </si>
  <si>
    <t>FINANCIAMIENTO INTERNO</t>
  </si>
  <si>
    <t>2.50.04.02</t>
  </si>
  <si>
    <t>FINANCIAMIENTO INTERNO GUBERNAMENTAL</t>
  </si>
  <si>
    <t>2.50.05</t>
  </si>
  <si>
    <t>2.50.05.01</t>
  </si>
  <si>
    <t>2.50.05.02</t>
  </si>
  <si>
    <t>2.50.05.03</t>
  </si>
  <si>
    <t>2.50.05.04</t>
  </si>
  <si>
    <t>2.50.05.05</t>
  </si>
  <si>
    <t>2.50.05.06</t>
  </si>
  <si>
    <t>INGRESOS DIFERIDOS CONDICIONADOS</t>
  </si>
  <si>
    <t>3</t>
  </si>
  <si>
    <t>PATRIMONIO AJUSTADO</t>
  </si>
  <si>
    <t>PATRIMONIO DE LAS ENTIDADES DE GOBIERNO</t>
  </si>
  <si>
    <t>3.1.05.06</t>
  </si>
  <si>
    <t>3.1.06</t>
  </si>
  <si>
    <t>3.1.06.01</t>
  </si>
  <si>
    <t>3.1.06.02</t>
  </si>
  <si>
    <t>RECAUDOS DE COTIZACIONES EN PROCESO</t>
  </si>
  <si>
    <t>3.1.06.03</t>
  </si>
  <si>
    <t>COTIZACIONES POR DEVOLVER A TERCEROS</t>
  </si>
  <si>
    <t>3.1.06.04</t>
  </si>
  <si>
    <t>EFECTO POR EL CAMBIO DE REGULACIÓN CONTABLE</t>
  </si>
  <si>
    <t>3.1.07</t>
  </si>
  <si>
    <t>3.1.07.01</t>
  </si>
  <si>
    <t>3.1.08</t>
  </si>
  <si>
    <t>3.1.08.01</t>
  </si>
  <si>
    <t>CAPITAL AUTORIZADO</t>
  </si>
  <si>
    <t>3.1.08.02</t>
  </si>
  <si>
    <t>CAPITAL POR SUSCRIBIR (DB)</t>
  </si>
  <si>
    <t>3.1.08.03</t>
  </si>
  <si>
    <t>CAPITAL SUSCRITO POR COBRAR (DB)</t>
  </si>
  <si>
    <t>3.1.09</t>
  </si>
  <si>
    <t>3.1.09.01</t>
  </si>
  <si>
    <t>UTILIDADES O EXCEDENTES ACUMULADOS</t>
  </si>
  <si>
    <t>3.1.09.02</t>
  </si>
  <si>
    <t>PÉRDIDA O DÉFICITS ACUMULADOS</t>
  </si>
  <si>
    <t>3.1.09.03</t>
  </si>
  <si>
    <t xml:space="preserve">UTILIDADES O EXCEDENTES ACUMULADOS DE LA GESTIÓN DE LA LIQUIDACIÓN </t>
  </si>
  <si>
    <t>3.1.09.04</t>
  </si>
  <si>
    <t>PÉRDIDAS O DÉFICITS ACUMULADOS DE LA GESTIÓN DE LA LIQUIDACIÓN</t>
  </si>
  <si>
    <t>3.1.10</t>
  </si>
  <si>
    <t>RESULTADO DEL EJERCICIO</t>
  </si>
  <si>
    <t>3.1.10.01</t>
  </si>
  <si>
    <t>UTILIDAD O EXCEDENTE DEL EJERCICIO</t>
  </si>
  <si>
    <t>3.1.10.02</t>
  </si>
  <si>
    <t>PÉRDIDA O DÉFICIT DEL EJERCICIO</t>
  </si>
  <si>
    <t>3.1.10.05</t>
  </si>
  <si>
    <t xml:space="preserve">UTILIDAD O EXCEDENTE DE LA GESTIÓN DE LA LIQUIDACIÓN </t>
  </si>
  <si>
    <t>3.1.10.06</t>
  </si>
  <si>
    <t>PÉRDIDA O DÉFICIT DE LA GESTIÓN DE LA LIQUIDACIÓN</t>
  </si>
  <si>
    <t>3.1.13</t>
  </si>
  <si>
    <t>3.1.13.01</t>
  </si>
  <si>
    <t>PRIMA EN COLOCACIÓN DE ACCIONES</t>
  </si>
  <si>
    <t>3.1.14</t>
  </si>
  <si>
    <t>3.1.14.01</t>
  </si>
  <si>
    <t xml:space="preserve">RESERVAS DE LEY </t>
  </si>
  <si>
    <t>3.1.14.02</t>
  </si>
  <si>
    <t>RESERVAS ESTATUTARIAS</t>
  </si>
  <si>
    <t>3.1.14.03</t>
  </si>
  <si>
    <t xml:space="preserve">RESERVAS OCASIONALES </t>
  </si>
  <si>
    <t>3.1.14.05</t>
  </si>
  <si>
    <t>FONDOS PATRIMONIALES</t>
  </si>
  <si>
    <t>3.1.14.90</t>
  </si>
  <si>
    <t>OTRAS RESERVAS</t>
  </si>
  <si>
    <t>3.1.16</t>
  </si>
  <si>
    <t>3.1.16.01</t>
  </si>
  <si>
    <t xml:space="preserve">DIVIDENDOS DECRETADOS EN ACCIONES </t>
  </si>
  <si>
    <t>3.1.16.02</t>
  </si>
  <si>
    <t>PARTICIPACIONES DECRETADAS EN CUOTAS O PARTES DE INTERÉS SOCIAL</t>
  </si>
  <si>
    <t>3.1.18</t>
  </si>
  <si>
    <t>3.1.18.01</t>
  </si>
  <si>
    <t>RESERVAS PROBADAS DE RECURSOS NATURALES NO RENOVABLES</t>
  </si>
  <si>
    <t>3.1.25.33</t>
  </si>
  <si>
    <t>AGOTAMIENTO DE LAS RESERVAS PROBADAS DE LOS RECURSOS NATURALES NO RENOVABLES (DB)</t>
  </si>
  <si>
    <t>3.1.28.08</t>
  </si>
  <si>
    <t>3.1.28.09</t>
  </si>
  <si>
    <t>3.1.45</t>
  </si>
  <si>
    <t>IMPACTOS POR LA TRANSICIÓN AL NUEVO MARCO DE REGULACIÓN</t>
  </si>
  <si>
    <t>3.1.45.01</t>
  </si>
  <si>
    <t>3.1.45.02</t>
  </si>
  <si>
    <t>3.1.45.03</t>
  </si>
  <si>
    <t>3.1.45.04</t>
  </si>
  <si>
    <t>3.1.45.05</t>
  </si>
  <si>
    <t>3.1.45.06</t>
  </si>
  <si>
    <t>3.1.45.07</t>
  </si>
  <si>
    <t>3.1.45.08</t>
  </si>
  <si>
    <t>3.1.45.09</t>
  </si>
  <si>
    <t>3.1.45.10</t>
  </si>
  <si>
    <t>3.1.45.11</t>
  </si>
  <si>
    <t>3.1.45.12</t>
  </si>
  <si>
    <t>3.1.45.13</t>
  </si>
  <si>
    <t>3.1.45.14</t>
  </si>
  <si>
    <t>3.1.45.15</t>
  </si>
  <si>
    <t>3.1.45.16</t>
  </si>
  <si>
    <t>3.1.45.17</t>
  </si>
  <si>
    <t>3.1.45.18</t>
  </si>
  <si>
    <t>3.1.45.19</t>
  </si>
  <si>
    <t>3.1.45.90</t>
  </si>
  <si>
    <t>OTROS IMPACTOS POR TRANSICIÓN</t>
  </si>
  <si>
    <t>3.1.46</t>
  </si>
  <si>
    <t>GANANCIAS O PÉRDIDAS EN INVERSIONES DE ADMINISTRACIÓN DE LIQUIDEZ A VALOR DE MERCADO CON CAMBIOS EN EL PATRIMONIO</t>
  </si>
  <si>
    <t>3.1.46.01</t>
  </si>
  <si>
    <t>3.1.46.02</t>
  </si>
  <si>
    <t>3.1.46.03</t>
  </si>
  <si>
    <t>3.1.46.04</t>
  </si>
  <si>
    <t>3.1.46.05</t>
  </si>
  <si>
    <t>3.1.46.90</t>
  </si>
  <si>
    <t>OTRAS INVERSIONES DE ADMINISTRACIÓN DE LIQUIDEZ A VALOR DE MERCADO CON CAMBIOS EN EL PATRIMONIO</t>
  </si>
  <si>
    <t>3.1.47</t>
  </si>
  <si>
    <t>GANANCIAS O PÉRDIDAS POR COBERTURAS DE FLUJOS DE EFECTIVO</t>
  </si>
  <si>
    <t>3.1.47.01</t>
  </si>
  <si>
    <t>GANANCIAS O PÉRDIDAS POR COBERTURA DE FLUJOS DE EFECTIVO</t>
  </si>
  <si>
    <t>3.1.48</t>
  </si>
  <si>
    <t>GANANCIAS O PÉRDIDAS POR LA APLICACIÓN DEL MÉTODO DE PARTICIPACIÓN PATRIMONIAL DE INVERSIONES EN CONTROLADAS</t>
  </si>
  <si>
    <t>3.1.48.01</t>
  </si>
  <si>
    <t>INVERSIONES EN EMPRESAS INDUSTRIALES Y COMERCIALES DEL ESTADO - SOCIETARIAS</t>
  </si>
  <si>
    <t>3.1.48.02</t>
  </si>
  <si>
    <t>INVERSIONES EN SOCIEDADES DE ECONOMÍA MIXTA</t>
  </si>
  <si>
    <t>3.1.48.03</t>
  </si>
  <si>
    <t>INVERSIONES EN SOCIEDADES PÚBLICAS</t>
  </si>
  <si>
    <t>3.1.48.04</t>
  </si>
  <si>
    <t>INVERSIONES EN ENTIDADES PRIVADAS</t>
  </si>
  <si>
    <t>3.1.49</t>
  </si>
  <si>
    <t>GANANCIAS O PÉRDIDAS POR LA APLICACIÓN DEL MÉTODO DE PARTICIPACIÓN PATRIMONIAL DE INVERSIONES EN ASOCIADAS</t>
  </si>
  <si>
    <t>3.1.49.01</t>
  </si>
  <si>
    <t>3.1.49.02</t>
  </si>
  <si>
    <t>3.1.49.03</t>
  </si>
  <si>
    <t>3.1.49.04</t>
  </si>
  <si>
    <t>3.1.50</t>
  </si>
  <si>
    <t>GANANCIAS O PÉRDIDAS POR LA APLICACIÓN DEL MÉTODO DE PARTICIPACIÓN PATRIMONIAL DE INVERSIONES EN NEGOCIOS CONJUNTOS</t>
  </si>
  <si>
    <t>3.1.50.02</t>
  </si>
  <si>
    <t>3.1.50.03</t>
  </si>
  <si>
    <t>3.1.51</t>
  </si>
  <si>
    <t>GANANCIAS O PÉRDIDAS POR PLANES DE BENEFICIOS A LOS EMPLEADOS</t>
  </si>
  <si>
    <t>3.1.51.01</t>
  </si>
  <si>
    <t>GANANCIAS O PÉRDIDAS ACTUARIALES POR PLANES DE BENEFICIOS POSEMPLEO</t>
  </si>
  <si>
    <t>3.1.51.02</t>
  </si>
  <si>
    <t>GANANCIAS O PÉRDIDAS POR ACTUALIZACIÓN DE LOS ACTIVOS DEL PLAN  DE BENEFICIOS POSEMPLEO</t>
  </si>
  <si>
    <t>3.1.52</t>
  </si>
  <si>
    <t>GANANCIAS O PÉRDIDAS EN INVERSIONES DE ADMINISTRACIÓN DE LIQUIDEZ A VALOR DE MERCADO CON CAMBIOS EN EL PATRIMONIO RECLASIFICADAS A LAS CATEGORIAS DEL COSTO AMORTIZADO O DEL COSTO</t>
  </si>
  <si>
    <t>3.1.52.01</t>
  </si>
  <si>
    <t>GANANCIAS O PÉRDIDAS EN INVERSIONES DE ADMINISTRACIÓN DE LIQUIDEZ A VALOR DE MERCADO RECLASIFICADAS A LA CATEGORÍA DE COSTO AMORTIZADO</t>
  </si>
  <si>
    <t>3.1.52.02</t>
  </si>
  <si>
    <t>GANANCIAS O PÉRDIDAS EN INVERSIONES DE ADMINISTRACIÓN DE LIQUIDEZ A VALOR DE MERCADO RECLASIFICADAS A LA CATEGORÍA DEL COSTO</t>
  </si>
  <si>
    <t>PATRIMONIO DE LAS EMPRESAS</t>
  </si>
  <si>
    <t>3.2.03.01</t>
  </si>
  <si>
    <t>3.2.04.01</t>
  </si>
  <si>
    <t>3.2.04.02</t>
  </si>
  <si>
    <t>3.2.04.03</t>
  </si>
  <si>
    <t>3.2.08.01</t>
  </si>
  <si>
    <t>3.2.10.01</t>
  </si>
  <si>
    <t>3.2.10.02</t>
  </si>
  <si>
    <t>PRIMA EN COLOCACIÓN DE ACCIONES POR COBRAR (DB)</t>
  </si>
  <si>
    <t>3.2.10.03</t>
  </si>
  <si>
    <t>PRIMA EN COLOCACIÓN DE CUOTAS O PARTES DE INTERÉS SOCIAL</t>
  </si>
  <si>
    <t>3.2.11</t>
  </si>
  <si>
    <t>FONDOS DE GARANTÍAS</t>
  </si>
  <si>
    <t>3.2.11.01</t>
  </si>
  <si>
    <t>3.2.15.01</t>
  </si>
  <si>
    <t>3.2.15.02</t>
  </si>
  <si>
    <t>3.2.15.03</t>
  </si>
  <si>
    <t>3.2.15.04</t>
  </si>
  <si>
    <t>RESERVAS PARA READQUISICIÓN DE ACCIONES Y CUOTAS PARTES</t>
  </si>
  <si>
    <t>3.2.15.05</t>
  </si>
  <si>
    <t>3.2.15.09</t>
  </si>
  <si>
    <t>RESERVA FONDOS DE GARANTÍAS</t>
  </si>
  <si>
    <t>3.2.15.11</t>
  </si>
  <si>
    <t>ACCIONES Y CUOTAS PARTES PROPIAS READQUIRIDAS (DB)</t>
  </si>
  <si>
    <t>3.2.15.90</t>
  </si>
  <si>
    <t>3.2.20.01</t>
  </si>
  <si>
    <t>3.2.20.02</t>
  </si>
  <si>
    <t>3.2.25.01</t>
  </si>
  <si>
    <t>3.2.25.02</t>
  </si>
  <si>
    <t>PÉRDIDAS O DÉFICIT ACUMULADOS</t>
  </si>
  <si>
    <t>3.2.25.06</t>
  </si>
  <si>
    <t>3.2.25.07</t>
  </si>
  <si>
    <t>3.2.30</t>
  </si>
  <si>
    <t>3.2.30.01</t>
  </si>
  <si>
    <t>3.2.30.02</t>
  </si>
  <si>
    <t>3.2.30.06</t>
  </si>
  <si>
    <t>3.2.30.07</t>
  </si>
  <si>
    <t>3.2.42.01</t>
  </si>
  <si>
    <t>LIQUIDACIÓN CUENTA ESPECIAL DE CAMBIO</t>
  </si>
  <si>
    <t>3.2.42.02</t>
  </si>
  <si>
    <t>AJUSTE DE CAMBIO RESERVAS INTERNACIONALES</t>
  </si>
  <si>
    <t>3.2.42.03</t>
  </si>
  <si>
    <t>POR INVERSIÓN NETA EN ACTIVOS DE LA ACTIVIDAD CULTURAL</t>
  </si>
  <si>
    <t>3.2.68</t>
  </si>
  <si>
    <t>3.2.68.01</t>
  </si>
  <si>
    <t>3.2.68.02</t>
  </si>
  <si>
    <t>3.2.68.03</t>
  </si>
  <si>
    <t>3.2.68.04</t>
  </si>
  <si>
    <t>3.2.68.05</t>
  </si>
  <si>
    <t>3.2.68.06</t>
  </si>
  <si>
    <t>3.2.68.07</t>
  </si>
  <si>
    <t>3.2.68.08</t>
  </si>
  <si>
    <t>3.2.68.09</t>
  </si>
  <si>
    <t>3.2.68.10</t>
  </si>
  <si>
    <t>3.2.68.11</t>
  </si>
  <si>
    <t>3.2.68.12</t>
  </si>
  <si>
    <t>3.2.68.13</t>
  </si>
  <si>
    <t>3.2.68.14</t>
  </si>
  <si>
    <t>3.2.68.15</t>
  </si>
  <si>
    <t>3.2.68.16</t>
  </si>
  <si>
    <t>3.2.68.17</t>
  </si>
  <si>
    <t>3.2.68.18</t>
  </si>
  <si>
    <t>3.2.68.90</t>
  </si>
  <si>
    <t>3.2.71</t>
  </si>
  <si>
    <t>GANANCIAS O PÉRDIDAS EN INVERSIONES DE ADMINISTRACIÓN DE LIQUIDEZ A VALOR RAZONABLE CON CAMBIOS EN EL OTRO RESULTADO INTEGRAL</t>
  </si>
  <si>
    <t>3.2.71.01</t>
  </si>
  <si>
    <t>3.2.71.02</t>
  </si>
  <si>
    <t>3.2.71.03</t>
  </si>
  <si>
    <t>3.2.71.04</t>
  </si>
  <si>
    <t>3.2.71.05</t>
  </si>
  <si>
    <t>3.2.71.06</t>
  </si>
  <si>
    <t>3.2.71.08</t>
  </si>
  <si>
    <t>3.2.71.11</t>
  </si>
  <si>
    <t>3.2.71.90</t>
  </si>
  <si>
    <t>OTRAS INVERSIONES DE ADMINISTRACIÓN DE LIQUIDEZ A VALOR RAZONABLE CON CAMBIOS EN EL OTRO RESULTADO INTEGRAL</t>
  </si>
  <si>
    <t>3.2.72</t>
  </si>
  <si>
    <t>3.2.72.01</t>
  </si>
  <si>
    <t>3.2.73</t>
  </si>
  <si>
    <t>GANANCIAS O PÉRDIDAS POR COBERTURA DE UNA INVERSIÓN NETA EN UN NEGOCIO EN EL EXTRANJERO</t>
  </si>
  <si>
    <t>3.2.73.01</t>
  </si>
  <si>
    <t>3.2.74</t>
  </si>
  <si>
    <t>3.2.74.01</t>
  </si>
  <si>
    <t>3.2.74.02</t>
  </si>
  <si>
    <t>3.2.74.03</t>
  </si>
  <si>
    <t>3.2.74.04</t>
  </si>
  <si>
    <t>3.2.74.05</t>
  </si>
  <si>
    <t>INVERSIONES EN ENTIDADES DEL EXTERIOR</t>
  </si>
  <si>
    <t>3.2.75</t>
  </si>
  <si>
    <t>3.2.75.01</t>
  </si>
  <si>
    <t>3.2.75.02</t>
  </si>
  <si>
    <t>3.2.75.03</t>
  </si>
  <si>
    <t>3.2.75.04</t>
  </si>
  <si>
    <t>3.2.76</t>
  </si>
  <si>
    <t>3.2.76.02</t>
  </si>
  <si>
    <t>3.2.76.03</t>
  </si>
  <si>
    <t>3.2.76.05</t>
  </si>
  <si>
    <t>3.2.77</t>
  </si>
  <si>
    <t>GANANCIAS O PÉRDIDAS POR REVALUACIÓN DE PROPIEDADES, PLANTA Y EQUIPO</t>
  </si>
  <si>
    <t>3.2.77.01</t>
  </si>
  <si>
    <t>3.2.77.07</t>
  </si>
  <si>
    <t>3.2.77.14</t>
  </si>
  <si>
    <t>3.2.80</t>
  </si>
  <si>
    <t>GANANCIAS O PÉRDIDAS POR PLANES DE BENEFICIOS A EMPLEADOS</t>
  </si>
  <si>
    <t>3.2.80.01</t>
  </si>
  <si>
    <t>3.2.80.03</t>
  </si>
  <si>
    <t>GANANCIAS O PÉRDIDAS POR LA ACTUALIZACIÓN DE LOS ACTIVOS DEL PLAN DE BENEFICIOS POSEMPLEO</t>
  </si>
  <si>
    <t>3.2.80.04</t>
  </si>
  <si>
    <t>RENDIMIENTO DE LOS ACTIVOS POR PLANES DE BENEFICIOS POSEMPLEO</t>
  </si>
  <si>
    <t>3.2.81</t>
  </si>
  <si>
    <t>GANANCIAS O PÉRDIDAS POR CONVERSIÓN DE ESTADOS FINANCIEROS</t>
  </si>
  <si>
    <t>3.2.81.01</t>
  </si>
  <si>
    <t>GANANCIA O PÉRDIDA POR CONVERSIÓN DE ESTADOS FINANCIEROS</t>
  </si>
  <si>
    <t>3.3.01</t>
  </si>
  <si>
    <t>UTILIDAD CONSOLIDADA DEL EJERCICIO</t>
  </si>
  <si>
    <t>3.3.01.02</t>
  </si>
  <si>
    <t>UTILIDAD NO CONTROLADORES PRIVADA</t>
  </si>
  <si>
    <t>3.3.01.03</t>
  </si>
  <si>
    <t>UTILIDAD PUBLICA CONTROLADORES - CENTRO DE CONSOLIDACIÓN</t>
  </si>
  <si>
    <t>3.3.02</t>
  </si>
  <si>
    <t>PERDIDA CONSOLIDADA DEL EJERCICIO (DB)</t>
  </si>
  <si>
    <t>3.3.02.02</t>
  </si>
  <si>
    <t>PÉRDIDA NO CONTROLADORES PRIVADA (DB)</t>
  </si>
  <si>
    <t>3.3.02.03</t>
  </si>
  <si>
    <t>PÉRDIDA PUBLICA CONTROLADORES - CENTRO DE CONSOLIDACIÓN (DB)</t>
  </si>
  <si>
    <t>3.50</t>
  </si>
  <si>
    <t>SALDOS DE OPERACIONES RECIPROCAS EN EL PATRIMONIO (DB)</t>
  </si>
  <si>
    <t>3.50.05</t>
  </si>
  <si>
    <t>INVERSIONES PATRIMONIALES VS PATRIMONIO INSTITUCIONAL</t>
  </si>
  <si>
    <t>3.50.05.01</t>
  </si>
  <si>
    <t>AJUSTE POR MAYOR VALOR EN LA INVERSIÓN PATRIMONIAL</t>
  </si>
  <si>
    <t>EFECTO NETO INVERSIONES PATRIMONIALES VS PATRIMONIO INSTITUCIONAL</t>
  </si>
  <si>
    <t>EFECTO NETO OPERACIONES RECÍPROCAS ACTIVOS Y PASIVOS</t>
  </si>
  <si>
    <t>3.90</t>
  </si>
  <si>
    <t>PARTICIPACIÓN NO CONTROLADORA</t>
  </si>
  <si>
    <t>3.90.01</t>
  </si>
  <si>
    <t>SECTOR PRIVADO</t>
  </si>
  <si>
    <t>3.90.01.01</t>
  </si>
  <si>
    <t>4</t>
  </si>
  <si>
    <t>INGRESOS</t>
  </si>
  <si>
    <t>INGRESOS AJUSTADOS</t>
  </si>
  <si>
    <t>4.1</t>
  </si>
  <si>
    <t xml:space="preserve">INGRESOS FISCALES </t>
  </si>
  <si>
    <t>4.1.05.01</t>
  </si>
  <si>
    <t>4.1.05.02</t>
  </si>
  <si>
    <t>4.1.05.03</t>
  </si>
  <si>
    <t>4.1.05.04</t>
  </si>
  <si>
    <t>4.1.05.07</t>
  </si>
  <si>
    <t>4.1.05.08</t>
  </si>
  <si>
    <t>4.1.05.09</t>
  </si>
  <si>
    <t>4.1.05.11</t>
  </si>
  <si>
    <t>IMPUESTO DE TIMBRE NACIONAL</t>
  </si>
  <si>
    <t>4.1.05.14</t>
  </si>
  <si>
    <t>IMPUESTO DE TIMBRE NACIONAL SOBRE SALIDAS AL EXTERIOR</t>
  </si>
  <si>
    <t>4.1.05.15</t>
  </si>
  <si>
    <t>4.1.05.19</t>
  </si>
  <si>
    <t>4.1.05.21</t>
  </si>
  <si>
    <t>4.1.05.22</t>
  </si>
  <si>
    <t>4.1.05.23</t>
  </si>
  <si>
    <t>4.1.05.24</t>
  </si>
  <si>
    <t>4.1.05.26</t>
  </si>
  <si>
    <t>4.1.05.27</t>
  </si>
  <si>
    <t>4.1.05.28</t>
  </si>
  <si>
    <t>4.1.05.33</t>
  </si>
  <si>
    <t>4.1.05.35</t>
  </si>
  <si>
    <t>4.1.05.36</t>
  </si>
  <si>
    <t>4.1.05.39</t>
  </si>
  <si>
    <t>IMPUESTO A LA EXPLOTACIÓN DE ORO, PLATA Y PLATINO</t>
  </si>
  <si>
    <t>4.1.05.40</t>
  </si>
  <si>
    <t>IMPUESTO SOCIAL A LAS ARMAS DE FUEGO</t>
  </si>
  <si>
    <t>4.1.05.41</t>
  </si>
  <si>
    <t>4.1.05.42</t>
  </si>
  <si>
    <t>4.1.05.43</t>
  </si>
  <si>
    <t>4.1.05.45</t>
  </si>
  <si>
    <t>4.1.05.46</t>
  </si>
  <si>
    <t>4.1.05.47</t>
  </si>
  <si>
    <t>4.1.05.48</t>
  </si>
  <si>
    <t>4.1.05.49</t>
  </si>
  <si>
    <t>4.1.05.51</t>
  </si>
  <si>
    <t>4.1.05.52</t>
  </si>
  <si>
    <t>4.1.05.53</t>
  </si>
  <si>
    <t>4.1.05.54</t>
  </si>
  <si>
    <t>4.1.05.55</t>
  </si>
  <si>
    <t>4.1.05.56</t>
  </si>
  <si>
    <t>4.1.05.57</t>
  </si>
  <si>
    <t>4.1.05.58</t>
  </si>
  <si>
    <t>4.1.05.59</t>
  </si>
  <si>
    <t>4.1.05.60</t>
  </si>
  <si>
    <t>4.1.05.61</t>
  </si>
  <si>
    <t>4.1.05.62</t>
  </si>
  <si>
    <t>4.1.05.64</t>
  </si>
  <si>
    <t>4.1.05.65</t>
  </si>
  <si>
    <t>4.1.05.66</t>
  </si>
  <si>
    <t>4.1.05.67</t>
  </si>
  <si>
    <t>4.1.05.69</t>
  </si>
  <si>
    <t>4.1.05.70</t>
  </si>
  <si>
    <t>4.1.05.71</t>
  </si>
  <si>
    <t>IMPUESTO SOCIAL A LAS MUNICIONES Y EXPLOSIVOS</t>
  </si>
  <si>
    <t>4.1.05.75</t>
  </si>
  <si>
    <t>4.1.05.80</t>
  </si>
  <si>
    <t>4.1.05.85</t>
  </si>
  <si>
    <t>4.1.05.90</t>
  </si>
  <si>
    <t>4.1.10</t>
  </si>
  <si>
    <t>CONTRIBUCIONES, TASAS E INGRESOS NO TRIBUTARIOS</t>
  </si>
  <si>
    <t>4.1.10.01</t>
  </si>
  <si>
    <t>4.1.10.02</t>
  </si>
  <si>
    <t>4.1.10.03</t>
  </si>
  <si>
    <t>4.1.10.04</t>
  </si>
  <si>
    <t>4.1.10.11</t>
  </si>
  <si>
    <t>4.1.10.14</t>
  </si>
  <si>
    <t>4.1.10.15</t>
  </si>
  <si>
    <t>4.1.10.17</t>
  </si>
  <si>
    <t>4.1.10.18</t>
  </si>
  <si>
    <t>4.1.10.22</t>
  </si>
  <si>
    <t>INGRESOS CONTRAPRESTACIÓN ICEL- CORELCA</t>
  </si>
  <si>
    <t>4.1.10.23</t>
  </si>
  <si>
    <t>4.1.10.25</t>
  </si>
  <si>
    <t>4.1.10.27</t>
  </si>
  <si>
    <t>4.1.10.28</t>
  </si>
  <si>
    <t>4.1.10.32</t>
  </si>
  <si>
    <t>4.1.10.34</t>
  </si>
  <si>
    <t>4.1.10.45</t>
  </si>
  <si>
    <t xml:space="preserve">CUOTAS DE SOSTENIMIENTO </t>
  </si>
  <si>
    <t>4.1.10.46</t>
  </si>
  <si>
    <t xml:space="preserve">LICENCIAS </t>
  </si>
  <si>
    <t>4.1.10.48</t>
  </si>
  <si>
    <t xml:space="preserve">REGISTRO Y SALVOCONDUCTO </t>
  </si>
  <si>
    <t>4.1.10.54</t>
  </si>
  <si>
    <t>4.1.10.55</t>
  </si>
  <si>
    <t>4.1.10.56</t>
  </si>
  <si>
    <t>CALCOMANÍAS DE VEHÍCULOS</t>
  </si>
  <si>
    <t>4.1.10.57</t>
  </si>
  <si>
    <t>4.1.10.58</t>
  </si>
  <si>
    <t>4.1.10.59</t>
  </si>
  <si>
    <t>4.1.10.60</t>
  </si>
  <si>
    <t>4.1.10.61</t>
  </si>
  <si>
    <t>4.1.10.62</t>
  </si>
  <si>
    <t>4.1.10.63</t>
  </si>
  <si>
    <t>APORTE SOBRE INGRESOS BRUTOS DE LAS NOTARÍAS</t>
  </si>
  <si>
    <t>4.1.10.64</t>
  </si>
  <si>
    <t>4.1.10.69</t>
  </si>
  <si>
    <t>4.1.10.70</t>
  </si>
  <si>
    <t>4.1.10.71</t>
  </si>
  <si>
    <t>4.1.10.72</t>
  </si>
  <si>
    <t>4.1.10.73</t>
  </si>
  <si>
    <t>4.1.10.75</t>
  </si>
  <si>
    <t>4.1.10.76</t>
  </si>
  <si>
    <t>4.1.10.77</t>
  </si>
  <si>
    <t>RENTA DEL MONOPOLIO DE LICORES</t>
  </si>
  <si>
    <t>4.1.10.78</t>
  </si>
  <si>
    <t>RECURSOS FONSAT Y SOAT</t>
  </si>
  <si>
    <t>4.1.10.90</t>
  </si>
  <si>
    <t>OTRAS CONTRIBUCIONES, TASAS E INGRESOS NO TRIBUTARIOS</t>
  </si>
  <si>
    <t>4.1.11</t>
  </si>
  <si>
    <t>4.1.11.01</t>
  </si>
  <si>
    <t>4.1.11.02</t>
  </si>
  <si>
    <t>MINERALES</t>
  </si>
  <si>
    <t>4.1.14</t>
  </si>
  <si>
    <t>4.1.14.01</t>
  </si>
  <si>
    <t>4.1.14.02</t>
  </si>
  <si>
    <t>4.1.14.03</t>
  </si>
  <si>
    <t>4.1.14.05</t>
  </si>
  <si>
    <t>4.1.15</t>
  </si>
  <si>
    <t>4.1.15.03</t>
  </si>
  <si>
    <t>4.1.15.17</t>
  </si>
  <si>
    <t>FONDO DE PROMOCIÓN TURÍSTICA</t>
  </si>
  <si>
    <t>4.1.15.28</t>
  </si>
  <si>
    <t>CONTRIBUCIÓN PARAFISCAL CULTURAL</t>
  </si>
  <si>
    <t>4.1.15.90</t>
  </si>
  <si>
    <t>OTRAS RENTAS PARAFISCALES</t>
  </si>
  <si>
    <t>4.1.16</t>
  </si>
  <si>
    <t>4.1.16.01</t>
  </si>
  <si>
    <t>4.1.16.02</t>
  </si>
  <si>
    <t>APORTES RÉGIMENES ESPECIAL Y DE EXCEPCION</t>
  </si>
  <si>
    <t>4.1.16.03</t>
  </si>
  <si>
    <t>APORTES DE CAJAS DE COMPENSACIÓN FAMILIAR PARA ASEGURAMIENTO</t>
  </si>
  <si>
    <t>4.1.16.07</t>
  </si>
  <si>
    <t>4.1.16.08</t>
  </si>
  <si>
    <t>4.1.16.09</t>
  </si>
  <si>
    <t>4.1.16.90</t>
  </si>
  <si>
    <t>4.1.95</t>
  </si>
  <si>
    <t>DEVOLUCIONES Y DESCUENTOS (DB)</t>
  </si>
  <si>
    <t>4.1.95.02</t>
  </si>
  <si>
    <t>4.1.95.05</t>
  </si>
  <si>
    <t>APORTES Y COTIZACIONES</t>
  </si>
  <si>
    <t>4.1.95.06</t>
  </si>
  <si>
    <t>4.1.95.07</t>
  </si>
  <si>
    <t>4.1.95.08</t>
  </si>
  <si>
    <t>4.1.95.09</t>
  </si>
  <si>
    <t>4.1.95.10</t>
  </si>
  <si>
    <t>4.1.95.11</t>
  </si>
  <si>
    <t>4.1.95.13</t>
  </si>
  <si>
    <t>4.1.95.15</t>
  </si>
  <si>
    <t>4.1.95.16</t>
  </si>
  <si>
    <t>4.1.95.17</t>
  </si>
  <si>
    <t>4.1.95.18</t>
  </si>
  <si>
    <t>4.1.95.19</t>
  </si>
  <si>
    <t>4.1.95.20</t>
  </si>
  <si>
    <t>4.1.95.22</t>
  </si>
  <si>
    <t>4.1.95.23</t>
  </si>
  <si>
    <t>4.1.95.25</t>
  </si>
  <si>
    <t>4.1.95.26</t>
  </si>
  <si>
    <t>4.1.95.31</t>
  </si>
  <si>
    <t>4.1.95.32</t>
  </si>
  <si>
    <t>4.1.95.33</t>
  </si>
  <si>
    <t>4.1.95.35</t>
  </si>
  <si>
    <t>4.1.95.39</t>
  </si>
  <si>
    <t>4.1.95.41</t>
  </si>
  <si>
    <t>4.1.95.43</t>
  </si>
  <si>
    <t>IMPUESTOS SOBRE LOS REMATES</t>
  </si>
  <si>
    <t>4.1.95.44</t>
  </si>
  <si>
    <t>4.1.95.45</t>
  </si>
  <si>
    <t>4.1.95.47</t>
  </si>
  <si>
    <t>4.1.95.48</t>
  </si>
  <si>
    <t>4.1.95.49</t>
  </si>
  <si>
    <t>4.1.95.50</t>
  </si>
  <si>
    <t>4.1.95.51</t>
  </si>
  <si>
    <t>4.1.95.52</t>
  </si>
  <si>
    <t>4.1.95.55</t>
  </si>
  <si>
    <t>4.1.95.61</t>
  </si>
  <si>
    <t>4.2</t>
  </si>
  <si>
    <t>4.2.01</t>
  </si>
  <si>
    <t>4.2.01.01</t>
  </si>
  <si>
    <t>PRODUCTOS AGRÍCOLAS</t>
  </si>
  <si>
    <t>4.2.01.02</t>
  </si>
  <si>
    <t>PRODUCTOS FORESTALES</t>
  </si>
  <si>
    <t>4.2.01.03</t>
  </si>
  <si>
    <t>PRODUCTOS PISCÍCOLAS</t>
  </si>
  <si>
    <t>4.2.01.04</t>
  </si>
  <si>
    <t>4.2.01.05</t>
  </si>
  <si>
    <t>PRODUCTOS AVÍCOLAS</t>
  </si>
  <si>
    <t>4.2.01.06</t>
  </si>
  <si>
    <t>PRODUCTOS PECUARIOS</t>
  </si>
  <si>
    <t>4.2.01.90</t>
  </si>
  <si>
    <t>OTROS PRODUCTOS AGROPECUARIOS, DE SILVICULTURA, AVICULTURA Y PESCA</t>
  </si>
  <si>
    <t>4.2.02</t>
  </si>
  <si>
    <t>4.2.02.02</t>
  </si>
  <si>
    <t>4.2.02.03</t>
  </si>
  <si>
    <t>4.2.02.90</t>
  </si>
  <si>
    <t>OTROS PRODUCTOS DE MINAS Y MINERALES</t>
  </si>
  <si>
    <t>4.2.03</t>
  </si>
  <si>
    <t>4.2.03.01</t>
  </si>
  <si>
    <t>4.2.03.02</t>
  </si>
  <si>
    <t>4.2.04</t>
  </si>
  <si>
    <t>4.2.04.01</t>
  </si>
  <si>
    <t>4.2.04.02</t>
  </si>
  <si>
    <t>4.2.04.05</t>
  </si>
  <si>
    <t>4.2.04.06</t>
  </si>
  <si>
    <t>4.2.04.07</t>
  </si>
  <si>
    <t>4.2.04.09</t>
  </si>
  <si>
    <t>4.2.04.10</t>
  </si>
  <si>
    <t>4.2.04.11</t>
  </si>
  <si>
    <t>4.2.04.12</t>
  </si>
  <si>
    <t>4.2.04.13</t>
  </si>
  <si>
    <t>4.2.04.14</t>
  </si>
  <si>
    <t>4.2.04.16</t>
  </si>
  <si>
    <t>4.2.04.90</t>
  </si>
  <si>
    <t>OTROS PRODUCTOS MANUFACTURADOS</t>
  </si>
  <si>
    <t>4.2.06</t>
  </si>
  <si>
    <t xml:space="preserve">CONSTRUCCIONES </t>
  </si>
  <si>
    <t>4.2.06.04</t>
  </si>
  <si>
    <t>4.2.06.90</t>
  </si>
  <si>
    <t>OTRAS CONSTRUCCIONES</t>
  </si>
  <si>
    <t>4.2.10</t>
  </si>
  <si>
    <t>4.2.10.02</t>
  </si>
  <si>
    <t>4.2.10.03</t>
  </si>
  <si>
    <t>4.2.10.04</t>
  </si>
  <si>
    <t>4.2.10.05</t>
  </si>
  <si>
    <t>4.2.10.10</t>
  </si>
  <si>
    <t>4.2.10.11</t>
  </si>
  <si>
    <t>4.2.10.12</t>
  </si>
  <si>
    <t>4.2.10.13</t>
  </si>
  <si>
    <t>4.2.10.15</t>
  </si>
  <si>
    <t>4.2.10.16</t>
  </si>
  <si>
    <t>4.2.10.17</t>
  </si>
  <si>
    <t>4.2.10.25</t>
  </si>
  <si>
    <t>4.2.10.26</t>
  </si>
  <si>
    <t>4.2.10.28</t>
  </si>
  <si>
    <t>4.2.10.30</t>
  </si>
  <si>
    <t>4.2.10.31</t>
  </si>
  <si>
    <t>4.2.10.33</t>
  </si>
  <si>
    <t xml:space="preserve">EQUIPO DE TRANSPORTE </t>
  </si>
  <si>
    <t>4.2.10.34</t>
  </si>
  <si>
    <t xml:space="preserve">MUEBLES Y ENSERES </t>
  </si>
  <si>
    <t>4.2.10.36</t>
  </si>
  <si>
    <t xml:space="preserve">MATERIAL DIDÁCTICO </t>
  </si>
  <si>
    <t>4.2.10.38</t>
  </si>
  <si>
    <t xml:space="preserve">MAQUINARIA Y ELEMENTOS DE FERRETERÍA </t>
  </si>
  <si>
    <t>4.2.10.40</t>
  </si>
  <si>
    <t>4.2.10.60</t>
  </si>
  <si>
    <t>4.2.10.61</t>
  </si>
  <si>
    <t>4.2.10.65</t>
  </si>
  <si>
    <t>4.2.10.90</t>
  </si>
  <si>
    <t>OTROS BIENES COMERCIALIZADOS</t>
  </si>
  <si>
    <t>4.2.10.98</t>
  </si>
  <si>
    <t>4.2.95</t>
  </si>
  <si>
    <t>DEVOLUCIONES, REBAJAS Y DESCUENTOS EN VENTA DE BIENES (DB)</t>
  </si>
  <si>
    <t>4.2.95.02</t>
  </si>
  <si>
    <t>4.2.95.03</t>
  </si>
  <si>
    <t>PRODUCTOS AGROPECUARIOS, DE SILVICULTURA Y PESCA</t>
  </si>
  <si>
    <t>4.2.95.05</t>
  </si>
  <si>
    <t>4.2.95.06</t>
  </si>
  <si>
    <t>4.3</t>
  </si>
  <si>
    <t>4.3.05</t>
  </si>
  <si>
    <t>4.3.05.07</t>
  </si>
  <si>
    <t>EDUCACIÓN FORMAL -PREESCOLAR</t>
  </si>
  <si>
    <t>4.3.05.08</t>
  </si>
  <si>
    <t>EDUCACIÓN FORMAL - BÁSICA PRIMARIA</t>
  </si>
  <si>
    <t>4.3.05.09</t>
  </si>
  <si>
    <t>EDUCACIÓN FORMAL - BÁSICA SECUNDARIA</t>
  </si>
  <si>
    <t>4.3.05.10</t>
  </si>
  <si>
    <t>EDUCACIÓN FORMAL- MEDIA ACADÉMICA</t>
  </si>
  <si>
    <t>4.3.05.11</t>
  </si>
  <si>
    <t>EDUCACIÓN FORMAL - MEDIA TÉCNICA</t>
  </si>
  <si>
    <t>4.3.05.12</t>
  </si>
  <si>
    <t>EDUCACIÓN FORMAL - SUPERIOR FORMACIÓN TÉCNICA PROFESIONAL</t>
  </si>
  <si>
    <t>4.3.05.13</t>
  </si>
  <si>
    <t>EDUCACIÓN FORMAL - SUPERIOR FORMACIÓN TECNOLÓGICA</t>
  </si>
  <si>
    <t>4.3.05.14</t>
  </si>
  <si>
    <t>EDUCACIÓN FORMAL - SUPERIOR FORMACIÓN PROFESIONAL</t>
  </si>
  <si>
    <t>4.3.05.15</t>
  </si>
  <si>
    <t>EDUCACIÓN FORMAL - SUPERIOR POSTGRADOS</t>
  </si>
  <si>
    <t>4.3.05.16</t>
  </si>
  <si>
    <t>EDUCACIÓN FORMAL - INVESTIGACIÓN</t>
  </si>
  <si>
    <t>4.3.05.25</t>
  </si>
  <si>
    <t>EDUCACIÓN PARA EL TRABAJO Y EL DESARROLLO HUMANO - FORMACIÓN EN ARTES Y OFICIOS</t>
  </si>
  <si>
    <t>4.3.05.26</t>
  </si>
  <si>
    <t>EDUCACIÓN PARA EL TRABAJO Y EL DESARROLLO HUMANO - VALIDACIÓN DE NIVELES Y GRADOS</t>
  </si>
  <si>
    <t>4.3.05.27</t>
  </si>
  <si>
    <t>EDUCACIÓN PARA EL TRABAJO Y EL DESARROLLO HUMANO - FORMACIÓN EXTENSIVA</t>
  </si>
  <si>
    <t>4.3.05.37</t>
  </si>
  <si>
    <t>EDUCACIÓN INFORMAL – CONTINUADA</t>
  </si>
  <si>
    <t>4.3.05.38</t>
  </si>
  <si>
    <t>EDUCACIÓN INFORMAL- VALIDACIÓN PARA LA EDUCACIÓN FORMAL</t>
  </si>
  <si>
    <t>4.3.05.39</t>
  </si>
  <si>
    <t>EDUCACIÓN INFORMAL- DIFUSIÓN ARTÍSTICA Y CULTURAL</t>
  </si>
  <si>
    <t>4.3.05.50</t>
  </si>
  <si>
    <t>SERVICIOS CONEXOS A LA EDUCACIÓN</t>
  </si>
  <si>
    <t>4.3.11</t>
  </si>
  <si>
    <t>4.3.11.01</t>
  </si>
  <si>
    <t>UNIDAD DE PAGO POR CAPITACIÓN RÉGIMEN CONTRIBUTIVO- UPC</t>
  </si>
  <si>
    <t>4.3.11.02</t>
  </si>
  <si>
    <t>UNIDAD DE PAGO POR CAPITACIÓN ADICIONAL RÉGIMEN CONTRIBUTIVO -UPC</t>
  </si>
  <si>
    <t>4.3.11.03</t>
  </si>
  <si>
    <t xml:space="preserve">CUOTA MODERADORA RÉGIMEN CONTRIBUTIVO </t>
  </si>
  <si>
    <t>4.3.11.04</t>
  </si>
  <si>
    <t>4.3.11.05</t>
  </si>
  <si>
    <t>4.3.11.06</t>
  </si>
  <si>
    <t>UNIDAD DE PAGO POR CAPITACIÓN RÉGIMEN SUBSIDIADO- UPC</t>
  </si>
  <si>
    <t>4.3.11.07</t>
  </si>
  <si>
    <t>COPAGOS RÉGIMEN SUBSIDIADO</t>
  </si>
  <si>
    <t>4.3.11.09</t>
  </si>
  <si>
    <t>PRESTACIÓN DE SERVICIOS A PERSONAS FUERA DEL SISTEMA</t>
  </si>
  <si>
    <t>4.3.11.14</t>
  </si>
  <si>
    <t>CUOTAS DE INSCRIPCIÓN Y AFILIACIÓN A PLANES COMPLEMENTARIOS</t>
  </si>
  <si>
    <t>4.3.11.19</t>
  </si>
  <si>
    <t>4.3.11.20</t>
  </si>
  <si>
    <t>4.3.11.21</t>
  </si>
  <si>
    <t>AJUSTE SINIESTRALIDAD CUENTA DE ALTO COSTO</t>
  </si>
  <si>
    <t>4.3.11.22</t>
  </si>
  <si>
    <t>PROGRAMAS DE PROMOCIÓN Y PREVENCIÓN</t>
  </si>
  <si>
    <t>4.3.11.90</t>
  </si>
  <si>
    <t>OTROS INGRESOS POR LA ADMINISTRACIÓN DEL SISTEMA DE SEGURIDAD SOCIAL EN SALUD</t>
  </si>
  <si>
    <t>4.3.12</t>
  </si>
  <si>
    <t>4.3.12.08</t>
  </si>
  <si>
    <t>URGENCIAS - CONSULTA Y PROCEDIMIENTOS</t>
  </si>
  <si>
    <t>4.3.12.09</t>
  </si>
  <si>
    <t>URGENCIAS - OBSERVACIÓN</t>
  </si>
  <si>
    <t>4.3.12.17</t>
  </si>
  <si>
    <t>SERVICIOS AMBULATORIOS - CONSULTA EXTERNA Y PROCEDIMIENTOS</t>
  </si>
  <si>
    <t>4.3.12.18</t>
  </si>
  <si>
    <t>SERVICIOS AMBULATORIOS - CONSULTA ESPECIALIZADA</t>
  </si>
  <si>
    <t>4.3.12.19</t>
  </si>
  <si>
    <t>SERVICIOS AMBULATORIOS - SALUD ORAL</t>
  </si>
  <si>
    <t>4.3.12.21</t>
  </si>
  <si>
    <t>SERVICIOS AMBULATORIOS - OTRAS ACTIVIDADES EXTRAMURALES</t>
  </si>
  <si>
    <t>4.3.12.27</t>
  </si>
  <si>
    <t>HOSPITALIZACIÓN - ESTANCIA GENERAL</t>
  </si>
  <si>
    <t>4.3.12.28</t>
  </si>
  <si>
    <t>HOSPITALIZACIÓN - CUIDADOS INTENSIVOS</t>
  </si>
  <si>
    <t>4.3.12.29</t>
  </si>
  <si>
    <t>HOSPITALIZACIÓN - CUIDADOS INTERMEDIOS</t>
  </si>
  <si>
    <t>4.3.12.30</t>
  </si>
  <si>
    <t>HOSPITALIZACIÓN - RECIÉN NACIDOS</t>
  </si>
  <si>
    <t>4.3.12.31</t>
  </si>
  <si>
    <t>HOSPITALIZACIÓN - SALUD MENTAL</t>
  </si>
  <si>
    <t>4.3.12.32</t>
  </si>
  <si>
    <t>HOSPITALIZACIÓN - QUEMADOS</t>
  </si>
  <si>
    <t>4.3.12.33</t>
  </si>
  <si>
    <t>HOSPITALIZACIÓN - OTROS CUIDADOS ESPECIALES</t>
  </si>
  <si>
    <t>4.3.12.36</t>
  </si>
  <si>
    <t xml:space="preserve">QUIRÓFANOS Y SALAS DE PARTO - QUIRÓFANOS </t>
  </si>
  <si>
    <t>4.3.12.37</t>
  </si>
  <si>
    <t>QUIRÓFANOS Y SALAS DE PARTO - SALAS DE PARTO</t>
  </si>
  <si>
    <t>4.3.12.46</t>
  </si>
  <si>
    <t>APOYO DIAGNÓSTICO - LABORATORIO CLÍNICO</t>
  </si>
  <si>
    <t>4.3.12.47</t>
  </si>
  <si>
    <t>APOYO DIAGNÓSTICO - IMAGENOLOGÍA</t>
  </si>
  <si>
    <t>4.3.12.48</t>
  </si>
  <si>
    <t>APOYO DIAGNÓSTICO - ANATOMÍA PATOLÓGICA</t>
  </si>
  <si>
    <t>4.3.12.49</t>
  </si>
  <si>
    <t>APOYO DIAGNÓSTICO - OTRAS UNIDADES DE APOYO DIAGNÓSTICO</t>
  </si>
  <si>
    <t>4.3.12.56</t>
  </si>
  <si>
    <t>APOYO TERAPÉUTICO - REHABILITACIÓN Y TERAPIAS</t>
  </si>
  <si>
    <t>4.3.12.57</t>
  </si>
  <si>
    <t>APOYO TERAPÉUTICO - BANCO DE COMPONENTES ANATÓMICOS</t>
  </si>
  <si>
    <t>4.3.12.58</t>
  </si>
  <si>
    <t>APOYO TERAPÉUTICO - BANCO DE SANGRE</t>
  </si>
  <si>
    <t>4.3.12.59</t>
  </si>
  <si>
    <t>APOYO TERAPÉUTICO - UNIDAD RENAL</t>
  </si>
  <si>
    <t>4.3.12.60</t>
  </si>
  <si>
    <t>APOYO TERAPÉUTICO - UNIDAD DE HEMODINAMIA</t>
  </si>
  <si>
    <t>4.3.12.61</t>
  </si>
  <si>
    <t>APOYO TERAPÉUTICO - TERAPIAS ONCOLÓGICAS</t>
  </si>
  <si>
    <t>4.3.12.62</t>
  </si>
  <si>
    <t>APOYO TERAPÉUTICO - FARMACIA E INSUMOS HOSPITALARIOS</t>
  </si>
  <si>
    <t>4.3.12.63</t>
  </si>
  <si>
    <t>APOYO TERAPÉUTICO - OTRAS UNIDADES DE APOYO TERAPÉUTICO</t>
  </si>
  <si>
    <t>4.3.12.87</t>
  </si>
  <si>
    <t>SERVICIOS CONEXOS A LA SALUD - MEDIO AMBIENTE</t>
  </si>
  <si>
    <t>4.3.12.88</t>
  </si>
  <si>
    <t>SERVICIOS CONEXOS A LA SALUD - ANCIANATOS Y ALBERGUES</t>
  </si>
  <si>
    <t>4.3.12.89</t>
  </si>
  <si>
    <t>SERVICIOS CONEXOS A LA SALUD - CENTROS Y PUESTOS DE SALUD</t>
  </si>
  <si>
    <t>4.3.12.91</t>
  </si>
  <si>
    <t>SERVICIOS CONEXOS A LA SALUD - SERVICIOS DOCENTES</t>
  </si>
  <si>
    <t>4.3.12.92</t>
  </si>
  <si>
    <t>SERVICIOS CONEXOS A LA SALUD - INVESTIGACIÓN CIENTÍFICA</t>
  </si>
  <si>
    <t>4.3.12.93</t>
  </si>
  <si>
    <t>SERVICIOS CONEXOS A LA SALUD - MEDICINA LEGAL</t>
  </si>
  <si>
    <t>4.3.12.94</t>
  </si>
  <si>
    <t>SERVICIOS CONEXOS A LA SALUD - SERVICIOS DE AMBULANCIAS</t>
  </si>
  <si>
    <t>4.3.12.95</t>
  </si>
  <si>
    <t>SERVICIOS CONEXOS A LA SALUD - OTROS SERVICIOS</t>
  </si>
  <si>
    <t>4.3.13</t>
  </si>
  <si>
    <t>4.3.13.01</t>
  </si>
  <si>
    <t>4.3.13.02</t>
  </si>
  <si>
    <t>RECUPERACIÓN DE CARTERA</t>
  </si>
  <si>
    <t>4.3.13.03</t>
  </si>
  <si>
    <t>4.3.13.90</t>
  </si>
  <si>
    <t>OTROS INGRESOS POR ADMINISTRACIÓN DEL SISTEMA</t>
  </si>
  <si>
    <t>4.3.15</t>
  </si>
  <si>
    <t>4.3.15.17</t>
  </si>
  <si>
    <t>GENERACIÓN</t>
  </si>
  <si>
    <t>4.3.15.18</t>
  </si>
  <si>
    <t>TRANSMISIÓN</t>
  </si>
  <si>
    <t>4.3.15.19</t>
  </si>
  <si>
    <t>DISTRIBUCIÓN</t>
  </si>
  <si>
    <t>4.3.15.20</t>
  </si>
  <si>
    <t>COMERCIALIZACIÓN</t>
  </si>
  <si>
    <t>4.3.21</t>
  </si>
  <si>
    <t>4.3.21.08</t>
  </si>
  <si>
    <t>ABASTECIMIENTO</t>
  </si>
  <si>
    <t>4.3.21.09</t>
  </si>
  <si>
    <t>4.3.21.10</t>
  </si>
  <si>
    <t>4.3.22</t>
  </si>
  <si>
    <t>4.3.22.08</t>
  </si>
  <si>
    <t>RECOLECCIÓN Y TRANSPORTE</t>
  </si>
  <si>
    <t>4.3.22.09</t>
  </si>
  <si>
    <t>TRATAMIENTO DE AGUAS RESIDUALES</t>
  </si>
  <si>
    <t>4.3.22.10</t>
  </si>
  <si>
    <t>4.3.23</t>
  </si>
  <si>
    <t>4.3.23.07</t>
  </si>
  <si>
    <t>RECOLECCIÓN DOMICILIARIA</t>
  </si>
  <si>
    <t>4.3.23.08</t>
  </si>
  <si>
    <t>TRANSPORTE</t>
  </si>
  <si>
    <t>4.3.23.09</t>
  </si>
  <si>
    <t>BARRIDO Y LIMPIEZA</t>
  </si>
  <si>
    <t>4.3.23.10</t>
  </si>
  <si>
    <t>TRANSFERENCIA</t>
  </si>
  <si>
    <t>4.3.23.11</t>
  </si>
  <si>
    <t>APROVECHAMIENTO</t>
  </si>
  <si>
    <t>4.3.23.12</t>
  </si>
  <si>
    <t>TRATAMIENTO</t>
  </si>
  <si>
    <t>4.3.23.13</t>
  </si>
  <si>
    <t>DISPOSICIÓN FINAL</t>
  </si>
  <si>
    <t>4.3.23.14</t>
  </si>
  <si>
    <t>CORTE DE CÉSPED Y PODA DE ÁRBOLES</t>
  </si>
  <si>
    <t>4.3.23.15</t>
  </si>
  <si>
    <t>LIMPIEZA Y LAVADO DE ÁREAS PÚBLICAS</t>
  </si>
  <si>
    <t>4.3.23.16</t>
  </si>
  <si>
    <t>OTROS SERVICIOS DE ASEO ESPECIALES</t>
  </si>
  <si>
    <t>4.3.23.17</t>
  </si>
  <si>
    <t>4.3.25</t>
  </si>
  <si>
    <t>4.3.25.25</t>
  </si>
  <si>
    <t>TRANSPORTE GAS NATURAL</t>
  </si>
  <si>
    <t>4.3.25.27</t>
  </si>
  <si>
    <t>COMERCIALIZACIÓN GAS NATURAL</t>
  </si>
  <si>
    <t>4.3.25.29</t>
  </si>
  <si>
    <t>DISTRIBUCIÓN GAS LICUADO DE PETRÓLEO (GLP)</t>
  </si>
  <si>
    <t>4.3.30</t>
  </si>
  <si>
    <t>4.3.30.10</t>
  </si>
  <si>
    <t>SERVICIO DE TRANSPORTE TERRESTRE</t>
  </si>
  <si>
    <t>4.3.30.11</t>
  </si>
  <si>
    <t>SERVICIO DE TRANSPORTE AÉREO</t>
  </si>
  <si>
    <t>4.3.30.13</t>
  </si>
  <si>
    <t>SERVICIOS PORTUARIOS Y AEROPORTUARIOS</t>
  </si>
  <si>
    <t>4.3.30.14</t>
  </si>
  <si>
    <t>SERVICIOS AERONÁUTICOS</t>
  </si>
  <si>
    <t>4.3.30.15</t>
  </si>
  <si>
    <t>SERVICIO DE TERMINAL DE TRANSPORTE TERRESTRE</t>
  </si>
  <si>
    <t>4.3.30.17</t>
  </si>
  <si>
    <t>SERVICIO DE TRANSPORTE POR DUCTOS</t>
  </si>
  <si>
    <t>4.3.30.90</t>
  </si>
  <si>
    <t>OTROS SERVICIOS DE TRANSPORTE</t>
  </si>
  <si>
    <t>4.3.33</t>
  </si>
  <si>
    <t>4.3.33.01</t>
  </si>
  <si>
    <t>CORREO NACIONAL</t>
  </si>
  <si>
    <t>4.3.33.02</t>
  </si>
  <si>
    <t>CORREO INTERNACIONAL</t>
  </si>
  <si>
    <t>4.3.33.04</t>
  </si>
  <si>
    <t>COMISIONES DE GIRO</t>
  </si>
  <si>
    <t>4.3.33.05</t>
  </si>
  <si>
    <t>RADIODIFUSIÓN SONORA</t>
  </si>
  <si>
    <t>4.3.33.06</t>
  </si>
  <si>
    <t>DIFUSIÓN DE TELEVISIÓN</t>
  </si>
  <si>
    <t>4.3.33.07</t>
  </si>
  <si>
    <t xml:space="preserve">PROGRAMACIÓN Y PRODUCCIÓN DE TELEVISIÓN </t>
  </si>
  <si>
    <t>4.3.33.90</t>
  </si>
  <si>
    <t>OTROS SERVICIOS DE COMUNICACIONES</t>
  </si>
  <si>
    <t>4.3.35</t>
  </si>
  <si>
    <t>4.3.35.45</t>
  </si>
  <si>
    <t>LOCAL</t>
  </si>
  <si>
    <t>4.3.35.46</t>
  </si>
  <si>
    <t>LOCAL EXTENDIDA</t>
  </si>
  <si>
    <t>4.3.35.47</t>
  </si>
  <si>
    <t>MÓVIL RURAL</t>
  </si>
  <si>
    <t>4.3.35.48</t>
  </si>
  <si>
    <t>LARGA DISTANCIA</t>
  </si>
  <si>
    <t>4.3.35.49</t>
  </si>
  <si>
    <t>VALOR AGREGADO</t>
  </si>
  <si>
    <t>4.3.35.50</t>
  </si>
  <si>
    <t>INTERCONEXIÓN</t>
  </si>
  <si>
    <t>4.3.35.52</t>
  </si>
  <si>
    <t>4.3.35.90</t>
  </si>
  <si>
    <t>OTROS SERVICIOS DE TELECOMUNICACIONES</t>
  </si>
  <si>
    <t>4.3.40</t>
  </si>
  <si>
    <t>4.3.40.01</t>
  </si>
  <si>
    <t>LOTERÍAS ORDINARIAS</t>
  </si>
  <si>
    <t>4.3.40.02</t>
  </si>
  <si>
    <t>4.3.40.03</t>
  </si>
  <si>
    <t>RIFAS</t>
  </si>
  <si>
    <t>4.3.40.04</t>
  </si>
  <si>
    <t>SORTEOS</t>
  </si>
  <si>
    <t>4.3.40.05</t>
  </si>
  <si>
    <t>JUEGOS EN LÍNEA</t>
  </si>
  <si>
    <t>4.3.40.06</t>
  </si>
  <si>
    <t>CERTIFICACIONES Y DERECHOS</t>
  </si>
  <si>
    <t>4.3.40.07</t>
  </si>
  <si>
    <t>SORTEOS EXTRAORDINARIOS</t>
  </si>
  <si>
    <t>4.3.40.08</t>
  </si>
  <si>
    <t>4.3.40.90</t>
  </si>
  <si>
    <t>OTROS JUEGOS DE SUERTE Y AZAR</t>
  </si>
  <si>
    <t>4.3.45</t>
  </si>
  <si>
    <t>4.3.45.03</t>
  </si>
  <si>
    <t>PROMOCIÓN DE VACACIONES Y RECREACIÓN</t>
  </si>
  <si>
    <t>4.3.45.04</t>
  </si>
  <si>
    <t>TURISMO</t>
  </si>
  <si>
    <t>4.3.45.05</t>
  </si>
  <si>
    <t>ALOJAMIENTO</t>
  </si>
  <si>
    <t>4.3.45.06</t>
  </si>
  <si>
    <t xml:space="preserve">SUMINISTRO DE BEBIDAS Y ALIMENTOS </t>
  </si>
  <si>
    <t>4.3.45.90</t>
  </si>
  <si>
    <t>OTROS SERVICIOS HOTELEROS</t>
  </si>
  <si>
    <t>4.3.53</t>
  </si>
  <si>
    <t>4.3.53.02</t>
  </si>
  <si>
    <t>INTERESES Y RENDIMIENTOS DE RESERVAS INTERNACIONALES</t>
  </si>
  <si>
    <t>4.3.53.03</t>
  </si>
  <si>
    <t>MONEDA EMITIDA Y METALES PRECIOSOS</t>
  </si>
  <si>
    <t>4.3.53.04</t>
  </si>
  <si>
    <t>4.3.53.07</t>
  </si>
  <si>
    <t>INTERESES Y RENDIMIENTOS</t>
  </si>
  <si>
    <t>4.3.53.09</t>
  </si>
  <si>
    <t>UTILIDAD POR VALORACIÓN A PRECIOS DE MERCADO DE LAS INVERSIONES DE RESERVAS INTERNACIONALES</t>
  </si>
  <si>
    <t>4.3.53.90</t>
  </si>
  <si>
    <t>4.3.55</t>
  </si>
  <si>
    <t>4.3.55.01</t>
  </si>
  <si>
    <t>PRIMAS EMITIDAS</t>
  </si>
  <si>
    <t>4.3.55.05</t>
  </si>
  <si>
    <t>REASEGUROS</t>
  </si>
  <si>
    <t>4.3.55.06</t>
  </si>
  <si>
    <t>CAMBIOS</t>
  </si>
  <si>
    <t>4.3.55.08</t>
  </si>
  <si>
    <t>LIBERACIÓN DE RESERVAS</t>
  </si>
  <si>
    <t>4.3.55.11</t>
  </si>
  <si>
    <t>REMUNERACIÓN POR INTERMEDIACIÓN</t>
  </si>
  <si>
    <t>4.3.55.90</t>
  </si>
  <si>
    <t>OTROS SERVICIOS DE SEGUROS Y REASEGUROS</t>
  </si>
  <si>
    <t>4.3.60</t>
  </si>
  <si>
    <t>4.3.60.02</t>
  </si>
  <si>
    <t>DOCUMENTOS DE IDENTIDAD</t>
  </si>
  <si>
    <t>4.3.60.04</t>
  </si>
  <si>
    <t>PASAPORTES</t>
  </si>
  <si>
    <t>4.3.60.05</t>
  </si>
  <si>
    <t>SALVOCONDUCTOS</t>
  </si>
  <si>
    <t>4.3.60.06</t>
  </si>
  <si>
    <t>ANTECEDENTES Y CERTIFICACIONES</t>
  </si>
  <si>
    <t>4.3.60.07</t>
  </si>
  <si>
    <t>CARNÉS</t>
  </si>
  <si>
    <t>4.3.60.08</t>
  </si>
  <si>
    <t>TARJETAS PROFESIONALES</t>
  </si>
  <si>
    <t>4.3.60.09</t>
  </si>
  <si>
    <t>LICENCIAS DE CONDUCCIÓN</t>
  </si>
  <si>
    <t>4.3.60.90</t>
  </si>
  <si>
    <t>OTROS SERVICIOS DE DOCUMENTACIÓN E IDENTIFICACIÓN</t>
  </si>
  <si>
    <t>4.3.70</t>
  </si>
  <si>
    <t>4.3.70.01</t>
  </si>
  <si>
    <t>DE PROCESAMIENTO</t>
  </si>
  <si>
    <t>4.3.70.02</t>
  </si>
  <si>
    <t>DE DESARROLLO E IMPLEMENTACIÓN DE SOFTWARE</t>
  </si>
  <si>
    <t>4.3.70.03</t>
  </si>
  <si>
    <t>DE ARRENDAMIENTO DE EQUIPO Y ACCESORIOS</t>
  </si>
  <si>
    <t>4.3.70.90</t>
  </si>
  <si>
    <t>OTROS SERVICIOS INFORMÁTICOS</t>
  </si>
  <si>
    <t>4.3.75</t>
  </si>
  <si>
    <t>4.3.75.01</t>
  </si>
  <si>
    <t>PRIMA DE SEGURO DE DEPÓSITO</t>
  </si>
  <si>
    <t>4.3.90</t>
  </si>
  <si>
    <t>4.3.90.02</t>
  </si>
  <si>
    <t>4.3.90.03</t>
  </si>
  <si>
    <t>4.3.90.04</t>
  </si>
  <si>
    <t>4.3.90.05</t>
  </si>
  <si>
    <t>4.3.90.06</t>
  </si>
  <si>
    <t>4.3.90.07</t>
  </si>
  <si>
    <t>4.3.90.08</t>
  </si>
  <si>
    <t>4.3.90.14</t>
  </si>
  <si>
    <t>4.3.90.16</t>
  </si>
  <si>
    <t>4.3.90.17</t>
  </si>
  <si>
    <t>4.3.90.18</t>
  </si>
  <si>
    <t>4.3.90.22</t>
  </si>
  <si>
    <t>4.3.90.26</t>
  </si>
  <si>
    <t>4.3.90.27</t>
  </si>
  <si>
    <t>4.3.90.30</t>
  </si>
  <si>
    <t>4.3.90.31</t>
  </si>
  <si>
    <t>4.3.90.32</t>
  </si>
  <si>
    <t>CONSULTORÍAS</t>
  </si>
  <si>
    <t>4.3.90.33</t>
  </si>
  <si>
    <t>4.3.90.34</t>
  </si>
  <si>
    <t>4.3.90.90</t>
  </si>
  <si>
    <t>4.3.95</t>
  </si>
  <si>
    <t>DEVOLUCIONES, REBAJAS Y DESCUENTOS EN VENTA DE SERVICIOS (DB)</t>
  </si>
  <si>
    <t>4.3.95.01</t>
  </si>
  <si>
    <t>4.3.95.03</t>
  </si>
  <si>
    <t>4.3.95.05</t>
  </si>
  <si>
    <t>4.3.95.06</t>
  </si>
  <si>
    <t>4.3.95.07</t>
  </si>
  <si>
    <t>4.3.95.08</t>
  </si>
  <si>
    <t>4.3.95.09</t>
  </si>
  <si>
    <t>4.3.95.11</t>
  </si>
  <si>
    <t>4.3.95.12</t>
  </si>
  <si>
    <t>4.3.95.13</t>
  </si>
  <si>
    <t>4.3.95.14</t>
  </si>
  <si>
    <t>4.3.95.15</t>
  </si>
  <si>
    <t>4.3.95.16</t>
  </si>
  <si>
    <t>4.3.95.17</t>
  </si>
  <si>
    <t>4.3.95.19</t>
  </si>
  <si>
    <t>4.3.95.90</t>
  </si>
  <si>
    <t>4.4</t>
  </si>
  <si>
    <t>TRANSFERENCIAS Y SUBVENCIONES</t>
  </si>
  <si>
    <t>4.4.08</t>
  </si>
  <si>
    <t>SISTEMA GENERAL DE PARTICIPACIONES</t>
  </si>
  <si>
    <t>4.4.08.17</t>
  </si>
  <si>
    <t>PARTICIPACIÓN PARA SALUD</t>
  </si>
  <si>
    <t>4.4.08.18</t>
  </si>
  <si>
    <t>PARTICIPACIÓN PARA EDUCACIÓN</t>
  </si>
  <si>
    <t>4.4.08.19</t>
  </si>
  <si>
    <t>PARTICIPACIÓN PARA PROPÓSITO GENERAL</t>
  </si>
  <si>
    <t>4.4.08.20</t>
  </si>
  <si>
    <t>PARTICIPACIÓN PARA PENSIONES - FONDO NACIONAL DE PENSIONES DE LAS ENTIDADES TERRITORIALES</t>
  </si>
  <si>
    <t>4.4.08.21</t>
  </si>
  <si>
    <t>PROGRAMAS DE ALIMENTACIÓN ESCOLAR</t>
  </si>
  <si>
    <t>4.4.08.22</t>
  </si>
  <si>
    <t>MUNICIPIOS Y DISTRITOS CON RIBERA SOBRE EL RÍO GRANDE DE LA MAGDALENA</t>
  </si>
  <si>
    <t>4.4.08.23</t>
  </si>
  <si>
    <t>RESGUARDOS INDÍGENAS</t>
  </si>
  <si>
    <t>4.4.08.24</t>
  </si>
  <si>
    <t>PARTICIPACIÓN PARA AGUA POTABLE Y SANEAMIENTO BÁSICO</t>
  </si>
  <si>
    <t>4.4.08.25</t>
  </si>
  <si>
    <t>ATENCIÓN INTEGRAL A LA PRIMERA INFANCIA</t>
  </si>
  <si>
    <t>4.4.13</t>
  </si>
  <si>
    <t>4.4.13.01</t>
  </si>
  <si>
    <t>ASIGNACIONES DIRECTAS</t>
  </si>
  <si>
    <t>4.4.13.02</t>
  </si>
  <si>
    <t>PARA PROYECTOS DE CIENCIA, TECNOLOGÍA E INNOVACIÓN</t>
  </si>
  <si>
    <t>4.4.13.03</t>
  </si>
  <si>
    <t>PARA PROYECTOS DE DESARROLLO REGIONAL</t>
  </si>
  <si>
    <t>4.4.13.04</t>
  </si>
  <si>
    <t>PARA PROYECTOS DE COMPENSACIÓN REGIONAL</t>
  </si>
  <si>
    <t>4.4.13.05</t>
  </si>
  <si>
    <t>PARA AHORRO PENSIONAL TERRITORIAL</t>
  </si>
  <si>
    <t>4.4.13.06</t>
  </si>
  <si>
    <t>PARA PROYECTOS DE INVERSIÓN DE LOS MUNICIPIOS RIBEREÑOS DEL RÍO GRANDE DE LA MAGDALENA Y CANAL DEL DIQUE</t>
  </si>
  <si>
    <t>4.4.13.07</t>
  </si>
  <si>
    <t>PARA FISCALIZACIÓN DEL SISTEMA GENERAL DE REGALÍAS</t>
  </si>
  <si>
    <t>4.4.13.08</t>
  </si>
  <si>
    <t>PARA MONITOREO, SEGUIMIENTO, CONTROL Y EVALUACIÓN DEL SISTEMA GENERAL DE REGALÍAS</t>
  </si>
  <si>
    <t>4.4.13.09</t>
  </si>
  <si>
    <t>PARA FUNCIONAMIENTO DEL SISTEMA GENERAL DE REGALÍAS</t>
  </si>
  <si>
    <t>4.4.13.10</t>
  </si>
  <si>
    <t>ASIGNACIÓN PARA LA PAZ</t>
  </si>
  <si>
    <t>4.4.13.90</t>
  </si>
  <si>
    <t>OTRAS TRANSFERENCIAS DEL SISTEMA GENERAL DE REGALÍAS</t>
  </si>
  <si>
    <t>4.4.21</t>
  </si>
  <si>
    <t>4.4.21.04</t>
  </si>
  <si>
    <t>RECURSOS PARA LA FINANCIACIÓN DEL SISTEMA GENERAL DE SEGURIDAD SOCIAL EN SALUD</t>
  </si>
  <si>
    <t>4.4.28</t>
  </si>
  <si>
    <t xml:space="preserve">OTRAS TRANSFERENCIAS </t>
  </si>
  <si>
    <t>4.4.28.01</t>
  </si>
  <si>
    <t>PARA PAGO DE PENSIONES Y/O CESANTÍAS</t>
  </si>
  <si>
    <t>4.4.28.02</t>
  </si>
  <si>
    <t>PARA PROYECTOS DE INVERSIÓN</t>
  </si>
  <si>
    <t>4.4.28.03</t>
  </si>
  <si>
    <t>PARA GASTOS DE FUNCIONAMIENTO</t>
  </si>
  <si>
    <t>4.4.28.04</t>
  </si>
  <si>
    <t>PARA PROGRAMAS DE SALUD</t>
  </si>
  <si>
    <t>4.4.28.05</t>
  </si>
  <si>
    <t>PARA PROGRAMAS DE EDUCACIÓN</t>
  </si>
  <si>
    <t>4.4.28.06</t>
  </si>
  <si>
    <t>TRANSFERENCIAS POR CONDONACIÓN DE DEUDAS</t>
  </si>
  <si>
    <t>4.4.28.07</t>
  </si>
  <si>
    <t>BIENES RECIBIDOS SIN CONTRAPRESTACIÓN</t>
  </si>
  <si>
    <t>4.4.28.08</t>
  </si>
  <si>
    <t>4.4.28.09</t>
  </si>
  <si>
    <t>4.4.28.10</t>
  </si>
  <si>
    <t>BIENES O RECURSOS EXPROPIADOS</t>
  </si>
  <si>
    <t>4.4.28.16</t>
  </si>
  <si>
    <t>FORTALECIMIENTO DE SECRETARÍAS TÉCNICAS</t>
  </si>
  <si>
    <t>4.4.28.17</t>
  </si>
  <si>
    <t>INCENTIVO A LAS ENTIDADES TERRITORIALES EN RELACIÓN CON EL SMSCE</t>
  </si>
  <si>
    <t>4.4.28.18</t>
  </si>
  <si>
    <t>INCENTIVOS A LA PRODUCCIÓN MINERA</t>
  </si>
  <si>
    <t>4.4.28.20</t>
  </si>
  <si>
    <t>RECURSOS PRESUPUESTO GENERAL DE LA NACIÓN PARA ASEGURAMIENTO</t>
  </si>
  <si>
    <t>4.4.28.21</t>
  </si>
  <si>
    <t>TRANSFERENCIAS POR ASUNCIÓN DE DEUDAS</t>
  </si>
  <si>
    <t>4.4.28.22</t>
  </si>
  <si>
    <t>COFINANCIACIÓN DEL SISTEMA DE TRANSPORTE MASIVO DE PASAJEROS</t>
  </si>
  <si>
    <t>4.4.28.24</t>
  </si>
  <si>
    <t>PORCENTAJE AMBIENTAL SOBRE EL TOTAL DEL RECAUDO POR CONCEPTO DE IMPUESTO PREDIAL UNIFICADO</t>
  </si>
  <si>
    <t>4.4.28.25</t>
  </si>
  <si>
    <t>PORCENTAJE TASA RETRIBUTIVA O COMPENSATORIA</t>
  </si>
  <si>
    <t>4.4.28.90</t>
  </si>
  <si>
    <t>4.4.30</t>
  </si>
  <si>
    <t>4.4.30.01</t>
  </si>
  <si>
    <t xml:space="preserve">SUBVENCIÓN POR PRÉSTAMOS CON TASA DE INTERÉS CERO </t>
  </si>
  <si>
    <t>4.4.30.02</t>
  </si>
  <si>
    <t xml:space="preserve">SUBVENCIÓN POR PRÉSTAMOS CON TASAS DE INTERÉS INFERIORES A LAS DEL MERCADO </t>
  </si>
  <si>
    <t>4.4.30.03</t>
  </si>
  <si>
    <t>SUBVENCIÓN POR PRÉSTAMOS CONDONABLES</t>
  </si>
  <si>
    <t>4.4.30.04</t>
  </si>
  <si>
    <t>4.4.30.05</t>
  </si>
  <si>
    <t>4.4.30.06</t>
  </si>
  <si>
    <t>4.4.30.07</t>
  </si>
  <si>
    <t>SUBVENCIÓN POR ASUNCIÓN DE DEUDAS</t>
  </si>
  <si>
    <t>4.4.30.90</t>
  </si>
  <si>
    <t xml:space="preserve">OTRAS SUBVENCIONES </t>
  </si>
  <si>
    <t>4.7</t>
  </si>
  <si>
    <t>OPERACIONES INTERINSTITUCIONALES</t>
  </si>
  <si>
    <t>4.7.05</t>
  </si>
  <si>
    <t>FONDOS RECIBIDOS</t>
  </si>
  <si>
    <t>4.7.05.08</t>
  </si>
  <si>
    <t>FUNCIONAMIENTO</t>
  </si>
  <si>
    <t>4.7.05.09</t>
  </si>
  <si>
    <t>SERVICIO DE LA DEUDA</t>
  </si>
  <si>
    <t>4.7.05.10</t>
  </si>
  <si>
    <t>INVERSIÓN</t>
  </si>
  <si>
    <t>4.7.20</t>
  </si>
  <si>
    <t xml:space="preserve">OPERACIONES DE ENLACE </t>
  </si>
  <si>
    <t>4.7.20.80</t>
  </si>
  <si>
    <t>RECAUDOS</t>
  </si>
  <si>
    <t>4.7.20.81</t>
  </si>
  <si>
    <t xml:space="preserve">DEVOLUCIONES DE INGRESOS </t>
  </si>
  <si>
    <t>4.7.22</t>
  </si>
  <si>
    <t>OPERACIONES SIN FLUJO DE EFECTIVO</t>
  </si>
  <si>
    <t>4.7.22.01</t>
  </si>
  <si>
    <t>CRUCE DE CUENTAS</t>
  </si>
  <si>
    <t>4.7.22.03</t>
  </si>
  <si>
    <t>4.7.22.07</t>
  </si>
  <si>
    <t>CANCELACIÓN DE SENTENCIAS Y CONCILIACIONES</t>
  </si>
  <si>
    <t>4.7.22.10</t>
  </si>
  <si>
    <t>PAGO DE OBLIGACIONES CON TÍTULOS</t>
  </si>
  <si>
    <t>4.7.22.11</t>
  </si>
  <si>
    <t>SOBRANTES DE TÍTULOS JUDICIALES</t>
  </si>
  <si>
    <t>4.7.22.90</t>
  </si>
  <si>
    <t xml:space="preserve">OTRAS OPERACIONES SIN FLUJO DE EFECTIVO </t>
  </si>
  <si>
    <t>4.8</t>
  </si>
  <si>
    <t xml:space="preserve">OTROS INGRESOS </t>
  </si>
  <si>
    <t>4.8.02</t>
  </si>
  <si>
    <t>FINANCIEROS</t>
  </si>
  <si>
    <t>4.8.02.01</t>
  </si>
  <si>
    <t>INTERESES SOBRE DEPÓSITOS EN INSTITUCIONES FINANCIERAS</t>
  </si>
  <si>
    <t>4.8.02.02</t>
  </si>
  <si>
    <t>4.8.02.03</t>
  </si>
  <si>
    <t>4.8.02.04</t>
  </si>
  <si>
    <t>INTERESES DE FONDOS DE USO RESTRINGIDO</t>
  </si>
  <si>
    <t>4.8.02.05</t>
  </si>
  <si>
    <t>GANANCIA POR MEDICIÓN INICIAL DE INVERSIONES DE ADMINISTRACIÓN DE LIQUIDEZ A VALOR DE MERCADO (VALOR RAZONABLE) CON CAMBIOS EN EL RESULTADO</t>
  </si>
  <si>
    <t>4.8.02.06</t>
  </si>
  <si>
    <t>GANANCIA POR VALORACIÓN DE INVERSIONES DE ADMINISTRACIÓN DE LIQUIDEZ A VALOR DE MERCADO (VALOR RAZONABLE) CON CAMBIOS EN EL RESULTADO</t>
  </si>
  <si>
    <t>4.8.02.07</t>
  </si>
  <si>
    <t>GANANCIA POR BAJA EN CUENTAS DE INVERSIONES DE ADMINISTRACIÓN DE LIQUIDEZ A VALOR DE MERCADO (VALOR RAZONABLE) CON CAMBIOS EN EL RESULTADO</t>
  </si>
  <si>
    <t>4.8.02.08</t>
  </si>
  <si>
    <t>GANANCIA POR MEDICIÓN INICIAL DE INVERSIONES DE ADMINISTRACIÓN DE LIQUIDEZ A VALOR DE MERCADO (VALOR RAZONABLE) CON CAMBIOS EN EL PATRIMONIO (OTRO RESULTADO INTEGRAL)</t>
  </si>
  <si>
    <t>4.8.02.09</t>
  </si>
  <si>
    <t>GANANCIA POR BAJA EN CUENTAS DE INVERSIONES DE ADMINISTRACIÓN DE LIQUIDEZ A VALOR DE MERCADO (VALOR RAZONABLE) CON CAMBIOS EN EL PATRIMONIO (OTRO RESULTADO INTEGRAL)</t>
  </si>
  <si>
    <t>4.8.02.10</t>
  </si>
  <si>
    <t>GANANCIA POR MEDICIÓN INICIAL DE INVERSIONES DE ADMINISTRACIÓN DE LIQUIDEZ A COSTO AMORTIZADO</t>
  </si>
  <si>
    <t>4.8.02.11</t>
  </si>
  <si>
    <t>RENDIMIENTO EFECTIVO DE INVERSIONES DE ADMINISTRACIÓN DE LIQUIDEZ A COSTO AMORTIZADO</t>
  </si>
  <si>
    <t>4.8.02.12</t>
  </si>
  <si>
    <t>GANANCIA POR BAJA EN CUENTAS DE INVERSIONES DE ADMINISTRACIÓN DE LIQUIDEZ A COSTO AMORTIZADO</t>
  </si>
  <si>
    <t>4.8.02.13</t>
  </si>
  <si>
    <t>INTERESES, DIVIDENDOS Y PARTICIPACIONES DE INVERSIONES DE ADMINISTRACIÓN DE LIQUIDEZ AL COSTO</t>
  </si>
  <si>
    <t>4.8.02.14</t>
  </si>
  <si>
    <t>GANANCIA POR BAJA EN CUENTAS DE INVERSIONES DE ADMINISTRACIÓN DE LIQUIDEZ AL COSTO</t>
  </si>
  <si>
    <t>4.8.02.15</t>
  </si>
  <si>
    <t>GANANCIA POR VALORACIÓN DE INSTRUMENTOS DERIVADOS CON FINES DE ESPECULACIÓN</t>
  </si>
  <si>
    <t>4.8.02.16</t>
  </si>
  <si>
    <t>GANANCIA POR VALORACIÓN DE INSTRUMENTOS DERIVADOS CON FINES DE COBERTURA DE VALOR DE MERCADO (VALOR RAZONABLE)</t>
  </si>
  <si>
    <t>4.8.02.17</t>
  </si>
  <si>
    <t>GANANCIA POR VALORACIÓN DE INSTRUMENTOS DERIVADOS CON FINES DE COBERTURA DE FLUJOS DE EFECTIVO</t>
  </si>
  <si>
    <t>4.8.02.18</t>
  </si>
  <si>
    <t>GANANCIA POR VALORACIÓN DE INSTRUMENTOS DERIVADOS CON FINES DE COBERTURA DE UNA INVERSIÓN NETA EN UN NEGOCIO EN EL EXTRANJERO</t>
  </si>
  <si>
    <t>4.8.02.19</t>
  </si>
  <si>
    <t>RENDIMIENTO EFECTIVO DE CUENTAS POR COBRAR A COSTO AMORTIZADO</t>
  </si>
  <si>
    <t>4.8.02.20</t>
  </si>
  <si>
    <t>GANANCIA POR BAJA EN CUENTAS DE CUENTAS POR PAGAR</t>
  </si>
  <si>
    <t>4.8.02.21</t>
  </si>
  <si>
    <t>RENDIMIENTO EFECTIVO PRÉSTAMOS POR COBRAR</t>
  </si>
  <si>
    <t>4.8.02.22</t>
  </si>
  <si>
    <t>GANANCIA POR BAJA EN CUENTAS DE PRÉSTAMOS POR PAGAR</t>
  </si>
  <si>
    <t>4.8.02.23</t>
  </si>
  <si>
    <t>4.8.02.25</t>
  </si>
  <si>
    <t>GANANCIA POR DERECHOS EN FIDEICOMISO</t>
  </si>
  <si>
    <t>4.8.02.26</t>
  </si>
  <si>
    <t>RENDIMIENTOS POR REAJUSTE MONETARIO</t>
  </si>
  <si>
    <t>4.8.02.27</t>
  </si>
  <si>
    <t>GANANCIA POR NEGOCIACIÓN DE DIVISAS</t>
  </si>
  <si>
    <t>4.8.02.28</t>
  </si>
  <si>
    <t>GANANCIA POR TITULARIZACIÓN DE ACTIVOS</t>
  </si>
  <si>
    <t>4.8.02.29</t>
  </si>
  <si>
    <t>GANANCIA POR MEDICIÓN INICIAL DE TÍTULOS EMITIDOS</t>
  </si>
  <si>
    <t>4.8.02.30</t>
  </si>
  <si>
    <t>GANANCIA POR MEDICIÓN INICIAL DE CUENTAS POR PAGAR A COSTO AMORTIZADO</t>
  </si>
  <si>
    <t>4.8.02.31</t>
  </si>
  <si>
    <t>GANANCIA POR MEDICIÓN INICIAL DE PRÉSTAMOS POR PAGAR</t>
  </si>
  <si>
    <t>4.8.02.32</t>
  </si>
  <si>
    <t>RENDIMIENTOS SOBRE RECURSOS ENTREGADOS EN ADMINISTRACIÓN</t>
  </si>
  <si>
    <t>4.8.02.33</t>
  </si>
  <si>
    <t>4.8.02.36</t>
  </si>
  <si>
    <t>RENDIMIENTO EFECTIVO, DIVIDENDOS Y PARTICIPACIONES DE INVERSIONES DE ADMINISTRACIÓN DE LIQUIDEZ A VALOR DE MERCADO (VALOR RAZONABLE) CON CAMBIOS EN EL PATRIMONIO (OTRO RESULTADO INTEGRAL)</t>
  </si>
  <si>
    <t>4.8.02.37</t>
  </si>
  <si>
    <t>AMORTIZACIÓN DE GANANCIAS EN INVERSIONES DE ADMINISTRACIÓN DE LIQUIDEZ A VALOR DE MERCADO (VALOR RAZONABLE) CON CAMBIOS EN EL PATRIMONIO (OTROS RESULTADO INTEGRAL) RECLASIFICADAS A LA CATEGORÍA DE COSTO AMORTIZADO</t>
  </si>
  <si>
    <t>4.8.02.38</t>
  </si>
  <si>
    <t>AJUSTE DE PARTIDA CUBIERTA QUE HACE PARTE DE UNA RELACIÓN DE COBERTURA DE VALOR DE MERCADO (VALOR RAZONABLE)</t>
  </si>
  <si>
    <t>4.8.02.39</t>
  </si>
  <si>
    <t>GANANCIA EN LA VALORACIÓN DE OPCIONES COMPRADAS</t>
  </si>
  <si>
    <t>4.8.02.40</t>
  </si>
  <si>
    <t>RENDIMIENTOS DE RECURSOS SISTEMA GENERAL DE REGALÍAS</t>
  </si>
  <si>
    <t>4.8.02.41</t>
  </si>
  <si>
    <t>GANANCIA POR LA RECUPERACIÓN DE CARTERA IMPRODUCTIVA ADQUIRIDA</t>
  </si>
  <si>
    <t>4.8.02.42</t>
  </si>
  <si>
    <t>RENDIMIENTO DE CUENTAS POR COBRAR AL COSTO</t>
  </si>
  <si>
    <t>4.8.02.43</t>
  </si>
  <si>
    <t>INTERÉS DEL PLAN DE ACTIVOS PARA BENEFICIOS POSEMPLEO</t>
  </si>
  <si>
    <t>4.8.02.44</t>
  </si>
  <si>
    <t xml:space="preserve">INTERESES, DIVIDENDOS Y PARTICIPACIONES </t>
  </si>
  <si>
    <t>4.8.02.45</t>
  </si>
  <si>
    <t>GANANCIA POR LA MEDICIÓN DE INVERSIONES, CUENTAS POR COBRAR Y PRÉSTAMOS POR COBRAR</t>
  </si>
  <si>
    <t>4.8.02.46</t>
  </si>
  <si>
    <t>RENDIMIENTOS DE RECURSOS ENTREGADOS POR FONTIC O FONTV A LOS OPERADORES PÚBLICOS DEL SERVICIO DE TELEVISIÓN</t>
  </si>
  <si>
    <t>4.8.02.90</t>
  </si>
  <si>
    <t>OTROS INGRESOS FINANCIEROS</t>
  </si>
  <si>
    <t>4.8.06</t>
  </si>
  <si>
    <t>AJUSTE POR DIFERENCIA EN CAMBIO</t>
  </si>
  <si>
    <t>4.8.06.01</t>
  </si>
  <si>
    <t>4.8.06.02</t>
  </si>
  <si>
    <t>4.8.06.12</t>
  </si>
  <si>
    <t>4.8.06.13</t>
  </si>
  <si>
    <t>4.8.06.34</t>
  </si>
  <si>
    <t>4.8.06.36</t>
  </si>
  <si>
    <t>4.8.06.38</t>
  </si>
  <si>
    <t>FINANCIAMIENTO INTERNO DE LARGO PLAZO EN EMISIÓN Y COLOCACIÓN DE TÍTULOS DE DEUDA</t>
  </si>
  <si>
    <t>4.8.06.39</t>
  </si>
  <si>
    <t>FINANCIAMIENTO EXTERNO DE CORTO PLAZO EN EMISIÓN Y COLOCACIÓN DE TÍTULOS DE DEUDA</t>
  </si>
  <si>
    <t>4.8.06.40</t>
  </si>
  <si>
    <t>FINANCIAMIENTO EXTERNO DE LARGO PLAZO EN EMISIÓN Y COLOCACIÓN DE TÍTULOS DE DEUDA</t>
  </si>
  <si>
    <t>4.8.06.42</t>
  </si>
  <si>
    <t>FINANCIAMIENTO INTERNO DE CORTO PLAZO EN PRÉSTAMOS POR PAGAR</t>
  </si>
  <si>
    <t>4.8.06.43</t>
  </si>
  <si>
    <t>FINANCIAMIENTO INTERNO DE LARGO PLAZO EN PRÉSTAMOS POR PAGAR</t>
  </si>
  <si>
    <t>4.8.06.44</t>
  </si>
  <si>
    <t>FINANCIAMIENTO EXTERNO DE CORTO PLAZO EN PRÉSTAMOS POR PAGAR</t>
  </si>
  <si>
    <t>4.8.06.45</t>
  </si>
  <si>
    <t>FINANCIAMIENTO EXTERNO DE LARGO PLAZO EN PRÉSTAMOS POR PAGAR</t>
  </si>
  <si>
    <t>4.8.06.46</t>
  </si>
  <si>
    <t>4.8.06.47</t>
  </si>
  <si>
    <t>4.8.06.50</t>
  </si>
  <si>
    <t>4.8.06.90</t>
  </si>
  <si>
    <t>OTROS AJUSTES POR DIFERENCIA EN CAMBIO</t>
  </si>
  <si>
    <t>4.8.08</t>
  </si>
  <si>
    <t>INGRESOS DIVERSOS</t>
  </si>
  <si>
    <t>4.8.08.01</t>
  </si>
  <si>
    <t>ALIMENTACIÓN A EMPLEADOS</t>
  </si>
  <si>
    <t>4.8.08.03</t>
  </si>
  <si>
    <t>4.8.08.05</t>
  </si>
  <si>
    <t>GANANCIA POR BAJA EN CUENTAS DE ACTIVOS NO FINANCIEROS</t>
  </si>
  <si>
    <t>4.8.08.06</t>
  </si>
  <si>
    <t>4.8.08.07</t>
  </si>
  <si>
    <t>4.8.08.08</t>
  </si>
  <si>
    <t xml:space="preserve">HONORARIOS </t>
  </si>
  <si>
    <t>4.8.08.09</t>
  </si>
  <si>
    <t>4.8.08.10</t>
  </si>
  <si>
    <t>TÍTULOS PRESCRITOS</t>
  </si>
  <si>
    <t>4.8.08.12</t>
  </si>
  <si>
    <t>4.8.08.13</t>
  </si>
  <si>
    <t>4.8.08.14</t>
  </si>
  <si>
    <t>UTILIDAD POR OPERACIONES DE REGULACIÓN ECONÓMICA DE BANCA CENTRAL DISTRIBUIDAS A LA NACIÓN</t>
  </si>
  <si>
    <t>4.8.08.15</t>
  </si>
  <si>
    <t>FOTOCOPIAS</t>
  </si>
  <si>
    <t>4.8.08.17</t>
  </si>
  <si>
    <t>4.8.08.18</t>
  </si>
  <si>
    <t>4.8.08.20</t>
  </si>
  <si>
    <t>4.8.08.21</t>
  </si>
  <si>
    <t>4.8.08.22</t>
  </si>
  <si>
    <t>4.8.08.23</t>
  </si>
  <si>
    <t>INCENTIVOS TRIBUTARIOS</t>
  </si>
  <si>
    <t>4.8.08.24</t>
  </si>
  <si>
    <t>4.8.08.25</t>
  </si>
  <si>
    <t>SOBRANTES</t>
  </si>
  <si>
    <t>4.8.08.26</t>
  </si>
  <si>
    <t>RECUPERACIONES</t>
  </si>
  <si>
    <t>4.8.08.27</t>
  </si>
  <si>
    <t xml:space="preserve">APROVECHAMIENTOS </t>
  </si>
  <si>
    <t>4.8.08.28</t>
  </si>
  <si>
    <t>4.8.08.29</t>
  </si>
  <si>
    <t>4.8.08.30</t>
  </si>
  <si>
    <t>GANANCIA POR NEGOCIACIÓN Y VENTA DE ACTIVOS NO CORRIENTES MANTENIDOS PARA LA VENTA</t>
  </si>
  <si>
    <t>4.8.08.32</t>
  </si>
  <si>
    <t>GANANCIA POR BAJA EN CUENTAS DE INVERSIONES EN CONTROLADAS, ASOCIADAS O NEGOCIOS CONJUNTOS</t>
  </si>
  <si>
    <t>4.8.08.33</t>
  </si>
  <si>
    <t>GANANCIA POR TRANSACCIONES DE VENTA CON ARRENDAMIENTO POSTERIOR</t>
  </si>
  <si>
    <t>4.8.08.34</t>
  </si>
  <si>
    <t>GANANCIA POR ABSORCIÓN EN CONDICIONES FAVORABLES</t>
  </si>
  <si>
    <t>4.8.08.35</t>
  </si>
  <si>
    <t>4.8.08.36</t>
  </si>
  <si>
    <t>VARIACIONES BENEFICIOS POSEMPLEO POR EL COSTO DEL SERVICIO PASADO</t>
  </si>
  <si>
    <t>4.8.08.37</t>
  </si>
  <si>
    <t>AJUSTE BENEFICIOS A LOS EMPLEADOS A LARGO PLAZO</t>
  </si>
  <si>
    <t>4.8.08.38</t>
  </si>
  <si>
    <t>4.8.08.39</t>
  </si>
  <si>
    <t>4.8.08.40</t>
  </si>
  <si>
    <t>4.8.08.41</t>
  </si>
  <si>
    <t>4.8.08.42</t>
  </si>
  <si>
    <t>CUOTA ALIMENTARIA</t>
  </si>
  <si>
    <t>4.8.08.43</t>
  </si>
  <si>
    <t>4.8.08.45</t>
  </si>
  <si>
    <t>GANANCIA EN LA REALIZACIÓN DE ACTIVOS PARA LIQUIDAR</t>
  </si>
  <si>
    <t>4.8.08.48</t>
  </si>
  <si>
    <t>4.8.08.49</t>
  </si>
  <si>
    <t>GANANCIA EN LA ACTUALIZACIÓN DEL PLAN DE ACTIVOS PARA BENEFICIOS A EMPLEADOS A LARGO PLAZO Y POR TERMINACIÓN DEL VÍNCULO LABORAL O CONTRACTUAL</t>
  </si>
  <si>
    <t>4.8.08.50</t>
  </si>
  <si>
    <t>4.8.08.51</t>
  </si>
  <si>
    <t>4.8.08.52</t>
  </si>
  <si>
    <t>AMORTIZACIÓN DEL PASIVO DIFERIDO DE LA ENTIDAD CONCEDENTE</t>
  </si>
  <si>
    <t>4.8.08.53</t>
  </si>
  <si>
    <t>DERECHOS DE SUSTITUCIÓN DE ACTIVOS DETERIORADOS POR DAÑO FÍSICO</t>
  </si>
  <si>
    <t>4.8.08.90</t>
  </si>
  <si>
    <t>OTROS INGRESOS DIVERSOS</t>
  </si>
  <si>
    <t>4.8.09</t>
  </si>
  <si>
    <t>ACUERDOS DE CONCESIÓN</t>
  </si>
  <si>
    <t>4.8.09.01</t>
  </si>
  <si>
    <t>DERECHOS DE EXPLOTACIÓN A FAVOR DEL CONCEDENTE</t>
  </si>
  <si>
    <t>4.8.09.02</t>
  </si>
  <si>
    <t>INGRESOS A FAVOR DEL CONCESIONARIO</t>
  </si>
  <si>
    <t>4.8.09.03</t>
  </si>
  <si>
    <t>CONTRAPRESTACIÓN A FAVOR DEL CONCEDENTE</t>
  </si>
  <si>
    <t>4.8.09.04</t>
  </si>
  <si>
    <t>AMORTIZACIÓN DEL PASIVO DIFERIDO DEL CONCEDENTE</t>
  </si>
  <si>
    <t>4.8.09.90</t>
  </si>
  <si>
    <t>OTROS INGRESOS EN ACUERDOS DE CONCESIÓN</t>
  </si>
  <si>
    <t>4.8.11</t>
  </si>
  <si>
    <t>GANANCIAS POR LA APLICACIÓN DEL MÉTODO DE PARTICIPACIÓN PATRIMONIAL DE INVERSIONES EN CONTROLADAS</t>
  </si>
  <si>
    <t>4.8.11.01</t>
  </si>
  <si>
    <t>4.8.11.02</t>
  </si>
  <si>
    <t>4.8.11.03</t>
  </si>
  <si>
    <t>4.8.11.04</t>
  </si>
  <si>
    <t>4.8.11.05</t>
  </si>
  <si>
    <t>4.8.12</t>
  </si>
  <si>
    <t>GANANCIAS POR LA APLICACIÓN DEL MÉTODO DE PARTICIPACIÓN PATRIMONIAL DE INVERSIONES EN ASOCIADAS</t>
  </si>
  <si>
    <t>4.8.12.01</t>
  </si>
  <si>
    <t>4.8.12.03</t>
  </si>
  <si>
    <t>4.8.12.04</t>
  </si>
  <si>
    <t>4.8.12.05</t>
  </si>
  <si>
    <t>4.8.13</t>
  </si>
  <si>
    <t>GANANCIAS POR LA APLICACIÓN DEL MÉTODO DE PARTICIPACIÓN PATRIMONIAL DE INVERSIONES EN NEGOCIOS CONJUNTOS</t>
  </si>
  <si>
    <t>4.8.13.01</t>
  </si>
  <si>
    <t>4.8.13.02</t>
  </si>
  <si>
    <t>4.8.13.04</t>
  </si>
  <si>
    <t>4.8.19</t>
  </si>
  <si>
    <t>GANANCIAS POR ACTUALIZACIÓN DE INVENTARIOS</t>
  </si>
  <si>
    <t>4.8.19.02</t>
  </si>
  <si>
    <t>PRODUCTOS AGRÍCOLAS Y MINERALES</t>
  </si>
  <si>
    <t>4.8.21</t>
  </si>
  <si>
    <t>GANANCIAS POR ACTUALIZACIÓN DE PROPIEDADES DE INVERSIÓN - MODELO VALOR RAZONABLE</t>
  </si>
  <si>
    <t>4.8.21.01</t>
  </si>
  <si>
    <t>4.8.21.02</t>
  </si>
  <si>
    <t>4.8.23</t>
  </si>
  <si>
    <t>GANANCIAS POR ACTUALIZACIÓN DE ACTIVOS BIOLÓGICOS</t>
  </si>
  <si>
    <t>4.8.23.01</t>
  </si>
  <si>
    <t>4.8.23.02</t>
  </si>
  <si>
    <t>4.8.25</t>
  </si>
  <si>
    <t>IMPUESTO A LAS GANANCIAS DIFERIDO</t>
  </si>
  <si>
    <t>4.8.25.01</t>
  </si>
  <si>
    <t>4.8.25.02</t>
  </si>
  <si>
    <t>4.8.25.03</t>
  </si>
  <si>
    <t>4.8.25.04</t>
  </si>
  <si>
    <t>4.8.25.05</t>
  </si>
  <si>
    <t>4.8.25.06</t>
  </si>
  <si>
    <t>4.8.25.07</t>
  </si>
  <si>
    <t>4.8.25.08</t>
  </si>
  <si>
    <t>4.8.25.10</t>
  </si>
  <si>
    <t>4.8.25.12</t>
  </si>
  <si>
    <t>4.8.25.13</t>
  </si>
  <si>
    <t>4.8.25.14</t>
  </si>
  <si>
    <t>4.8.25.15</t>
  </si>
  <si>
    <t>4.8.25.17</t>
  </si>
  <si>
    <t>4.8.25.18</t>
  </si>
  <si>
    <t>4.8.30</t>
  </si>
  <si>
    <t>REVERSIÓN DE LAS PÉRDIDAS POR DETERIORO DE VALOR</t>
  </si>
  <si>
    <t>4.8.30.01</t>
  </si>
  <si>
    <t>4.8.30.02</t>
  </si>
  <si>
    <t>4.8.30.03</t>
  </si>
  <si>
    <t>4.8.30.04</t>
  </si>
  <si>
    <t>4.8.30.05</t>
  </si>
  <si>
    <t>4.8.30.06</t>
  </si>
  <si>
    <t>4.8.30.10</t>
  </si>
  <si>
    <t>4.8.30.12</t>
  </si>
  <si>
    <t>4.8.30.15</t>
  </si>
  <si>
    <t>4.50</t>
  </si>
  <si>
    <t>SALDOS DE OPERACIONES RECIPROCAS EN LOS INGRESOS (DB)</t>
  </si>
  <si>
    <t>4.50.01</t>
  </si>
  <si>
    <t>INGRESOS FISCALES</t>
  </si>
  <si>
    <t>4.50.01.01</t>
  </si>
  <si>
    <t>TRIBUTARIOS</t>
  </si>
  <si>
    <t>4.50.01.02</t>
  </si>
  <si>
    <t>NO TRIBUTARIOS</t>
  </si>
  <si>
    <t>4.50.03</t>
  </si>
  <si>
    <t>4.50.03.03</t>
  </si>
  <si>
    <t>SERVICIOS PUBLICOS</t>
  </si>
  <si>
    <t>4.50.03.04</t>
  </si>
  <si>
    <t>COMUNICACIONES Y TRANSPORTE</t>
  </si>
  <si>
    <t>4.50.03.05</t>
  </si>
  <si>
    <t>4.50.03.07</t>
  </si>
  <si>
    <t>INFORMÁTICOS</t>
  </si>
  <si>
    <t>4.50.03.08</t>
  </si>
  <si>
    <t>4.50.04</t>
  </si>
  <si>
    <t>4.50.04.01</t>
  </si>
  <si>
    <t>4.50.04.02</t>
  </si>
  <si>
    <t>4.50.04.03</t>
  </si>
  <si>
    <t>4.50.04.04</t>
  </si>
  <si>
    <t>4.50.05</t>
  </si>
  <si>
    <t>4.50.05.01</t>
  </si>
  <si>
    <t>4.50.05.02</t>
  </si>
  <si>
    <t>OPERACIONES DE ENLACE</t>
  </si>
  <si>
    <t>4.50.05.03</t>
  </si>
  <si>
    <t>4.50.06</t>
  </si>
  <si>
    <t>OTROS INGRESOS</t>
  </si>
  <si>
    <t>4.50.06.01</t>
  </si>
  <si>
    <t>4.50.06.02</t>
  </si>
  <si>
    <t>5</t>
  </si>
  <si>
    <t>GASTOS</t>
  </si>
  <si>
    <t>GASTOS AJUSTADOS</t>
  </si>
  <si>
    <t>5.1</t>
  </si>
  <si>
    <t>DE ADMINISTRACIÓN Y OPERACIÓN</t>
  </si>
  <si>
    <t>5.1.01</t>
  </si>
  <si>
    <t>5.1.01.01</t>
  </si>
  <si>
    <t xml:space="preserve">SUELDOS </t>
  </si>
  <si>
    <t>5.1.01.02</t>
  </si>
  <si>
    <t>JORNALES</t>
  </si>
  <si>
    <t>5.1.01.03</t>
  </si>
  <si>
    <t>HORAS EXTRAS Y FESTIVOS</t>
  </si>
  <si>
    <t>5.1.01.05</t>
  </si>
  <si>
    <t>5.1.01.08</t>
  </si>
  <si>
    <t>SUELDO POR COMISIONES AL EXTERIOR</t>
  </si>
  <si>
    <t>5.1.01.10</t>
  </si>
  <si>
    <t>PRIMA TÉCNICA</t>
  </si>
  <si>
    <t>5.1.01.19</t>
  </si>
  <si>
    <t xml:space="preserve">BONIFICACIONES </t>
  </si>
  <si>
    <t>5.1.01.23</t>
  </si>
  <si>
    <t>AUXILIO DE TRANSPORTE</t>
  </si>
  <si>
    <t>5.1.01.45</t>
  </si>
  <si>
    <t>SALARIO INTEGRAL</t>
  </si>
  <si>
    <t>5.1.01.51</t>
  </si>
  <si>
    <t>ESTÍMULO A LA EFICIENCIA</t>
  </si>
  <si>
    <t>5.1.01.57</t>
  </si>
  <si>
    <t>PARTIDA DE ALIMENTACIÓN SOLDADOS Y ORDEN PÚBLICO</t>
  </si>
  <si>
    <t>5.1.01.59</t>
  </si>
  <si>
    <t>SUBSIDIO DE VIVIENDA</t>
  </si>
  <si>
    <t>5.1.01.60</t>
  </si>
  <si>
    <t>SUBSIDIO DE ALIMENTACIÓN</t>
  </si>
  <si>
    <t>5.1.01.62</t>
  </si>
  <si>
    <t>SUBSIDIO DE CARESTÍA</t>
  </si>
  <si>
    <t>5.1.01.63</t>
  </si>
  <si>
    <t>APORTES A FONDOS MUTUOS DE INVERSIÓN</t>
  </si>
  <si>
    <t>5.1.02</t>
  </si>
  <si>
    <t>CONTRIBUCIONES IMPUTADAS</t>
  </si>
  <si>
    <t>5.1.02.01</t>
  </si>
  <si>
    <t>5.1.02.02</t>
  </si>
  <si>
    <t>SUBSIDIO FAMILIAR</t>
  </si>
  <si>
    <t>5.1.02.03</t>
  </si>
  <si>
    <t>5.1.02.04</t>
  </si>
  <si>
    <t>GASTOS MÉDICOS Y DROGAS</t>
  </si>
  <si>
    <t>5.1.02.15</t>
  </si>
  <si>
    <t>SUBSIDIO POR DEPENDIENTE</t>
  </si>
  <si>
    <t>5.1.02.16</t>
  </si>
  <si>
    <t>5.1.02.17</t>
  </si>
  <si>
    <t>5.1.02.18</t>
  </si>
  <si>
    <t>5.1.02.90</t>
  </si>
  <si>
    <t>OTRAS CONTRIBUCIONES IMPUTADAS</t>
  </si>
  <si>
    <t>5.1.03</t>
  </si>
  <si>
    <t>5.1.03.01</t>
  </si>
  <si>
    <t>SEGUROS DE VIDA</t>
  </si>
  <si>
    <t>5.1.03.02</t>
  </si>
  <si>
    <t>5.1.03.03</t>
  </si>
  <si>
    <t>COTIZACIONES A SEGURIDAD SOCIAL EN SALUD</t>
  </si>
  <si>
    <t>5.1.03.04</t>
  </si>
  <si>
    <t>APORTES SINDICALES</t>
  </si>
  <si>
    <t>5.1.03.05</t>
  </si>
  <si>
    <t>COTIZACIONES A RIESGOS LABORALES</t>
  </si>
  <si>
    <t>5.1.03.06</t>
  </si>
  <si>
    <t>COTIZACIONES A ENTIDADES ADMINISTRADORAS DEL RÉGIMEN DE PRIMA MEDIA</t>
  </si>
  <si>
    <t>5.1.03.07</t>
  </si>
  <si>
    <t>COTIZACIONES A ENTIDADES ADMINISTRADORAS DEL RÉGIMEN DE AHORRO INDIVIDUAL</t>
  </si>
  <si>
    <t>5.1.03.08</t>
  </si>
  <si>
    <t>5.1.03.90</t>
  </si>
  <si>
    <t>OTRAS CONTRIBUCIONES EFECTIVAS</t>
  </si>
  <si>
    <t>5.1.04</t>
  </si>
  <si>
    <t>5.1.04.01</t>
  </si>
  <si>
    <t>APORTES AL ICBF</t>
  </si>
  <si>
    <t>5.1.04.02</t>
  </si>
  <si>
    <t>APORTES AL SENA</t>
  </si>
  <si>
    <t>5.1.04.03</t>
  </si>
  <si>
    <t>APORTES A LA ESAP</t>
  </si>
  <si>
    <t>5.1.04.04</t>
  </si>
  <si>
    <t>APORTES A ESCUELAS INDUSTRIALES E INSTITUTOS TÉCNICOS</t>
  </si>
  <si>
    <t>5.1.07</t>
  </si>
  <si>
    <t>PRESTACIONES SOCIALES</t>
  </si>
  <si>
    <t>5.1.07.01</t>
  </si>
  <si>
    <t>5.1.07.02</t>
  </si>
  <si>
    <t xml:space="preserve">CESANTÍAS </t>
  </si>
  <si>
    <t>5.1.07.03</t>
  </si>
  <si>
    <t xml:space="preserve">INTERESES A LAS CESANTÍAS </t>
  </si>
  <si>
    <t>5.1.07.04</t>
  </si>
  <si>
    <t xml:space="preserve">PRIMA DE VACACIONES </t>
  </si>
  <si>
    <t>5.1.07.05</t>
  </si>
  <si>
    <t>5.1.07.06</t>
  </si>
  <si>
    <t>5.1.07.07</t>
  </si>
  <si>
    <t>BONIFICACIÓN ESPECIAL DE RECREACIÓN</t>
  </si>
  <si>
    <t>5.1.07.08</t>
  </si>
  <si>
    <t>5.1.07.90</t>
  </si>
  <si>
    <t>5.1.07.95</t>
  </si>
  <si>
    <t>OTRAS PRESTACIONES SOCIALES</t>
  </si>
  <si>
    <t>5.1.08</t>
  </si>
  <si>
    <t>GASTOS DE PERSONAL DIVERSOS</t>
  </si>
  <si>
    <t>5.1.08.01</t>
  </si>
  <si>
    <t xml:space="preserve">REMUNERACIÓN POR SERVICIOS TÉCNICOS </t>
  </si>
  <si>
    <t>5.1.08.02</t>
  </si>
  <si>
    <t>5.1.08.03</t>
  </si>
  <si>
    <t>5.1.08.04</t>
  </si>
  <si>
    <t>5.1.08.05</t>
  </si>
  <si>
    <t>5.1.08.06</t>
  </si>
  <si>
    <t>5.1.08.07</t>
  </si>
  <si>
    <t>5.1.08.08</t>
  </si>
  <si>
    <t>REMUNERACIÓN ELECTORAL</t>
  </si>
  <si>
    <t>5.1.08.10</t>
  </si>
  <si>
    <t>VIÁTICOS</t>
  </si>
  <si>
    <t>5.1.08.11</t>
  </si>
  <si>
    <t>VARIACIONES BENEFICIOS POSEMPLEO POR EL COSTO DEL SERVICIO PRESENTE Y PASADO</t>
  </si>
  <si>
    <t>5.1.08.12</t>
  </si>
  <si>
    <t>5.1.08.13</t>
  </si>
  <si>
    <t>BENEFICIOS POR PRÉSTAMOS A EMPLEADOS A TASA DE INTERÉS CERO O INFERIOR A LA DEL MERCADO</t>
  </si>
  <si>
    <t>5.1.08.90</t>
  </si>
  <si>
    <t>OTROS GASTOS DE PERSONAL DIVERSOS</t>
  </si>
  <si>
    <t>5.1.11</t>
  </si>
  <si>
    <t>GENERALES</t>
  </si>
  <si>
    <t>5.1.11.01</t>
  </si>
  <si>
    <t>5.1.11.02</t>
  </si>
  <si>
    <t>MATERIAL QUIRÚRGICO</t>
  </si>
  <si>
    <t>5.1.11.03</t>
  </si>
  <si>
    <t>ELEMENTOS DE LENCERÍA Y ROPERÍA</t>
  </si>
  <si>
    <t>5.1.11.04</t>
  </si>
  <si>
    <t>LOZA Y CRISTALERÍA</t>
  </si>
  <si>
    <t>5.1.11.05</t>
  </si>
  <si>
    <t>GASTOS DE ORGANIZACIÓN Y PUESTA EN MARCHA</t>
  </si>
  <si>
    <t>5.1.11.06</t>
  </si>
  <si>
    <t xml:space="preserve">ESTUDIOS Y PROYECTOS </t>
  </si>
  <si>
    <t>5.1.11.07</t>
  </si>
  <si>
    <t>GASTOS DE EXPLORACIÓN</t>
  </si>
  <si>
    <t>5.1.11.09</t>
  </si>
  <si>
    <t>GASTOS DE DESARROLLO</t>
  </si>
  <si>
    <t>5.1.11.10</t>
  </si>
  <si>
    <t>GASTOS DE ASOCIACIÓN</t>
  </si>
  <si>
    <t>5.1.11.12</t>
  </si>
  <si>
    <t>5.1.11.13</t>
  </si>
  <si>
    <t>VIGILANCIA Y SEGURIDAD</t>
  </si>
  <si>
    <t>5.1.11.14</t>
  </si>
  <si>
    <t>5.1.11.15</t>
  </si>
  <si>
    <t>5.1.11.16</t>
  </si>
  <si>
    <t>REPARACIONES</t>
  </si>
  <si>
    <t>5.1.11.17</t>
  </si>
  <si>
    <t>5.1.11.18</t>
  </si>
  <si>
    <t>5.1.11.19</t>
  </si>
  <si>
    <t>5.1.11.20</t>
  </si>
  <si>
    <t>5.1.11.21</t>
  </si>
  <si>
    <t>5.1.11.22</t>
  </si>
  <si>
    <t>5.1.11.23</t>
  </si>
  <si>
    <t>5.1.11.25</t>
  </si>
  <si>
    <t>SEGUROS GENERALES</t>
  </si>
  <si>
    <t>5.1.11.27</t>
  </si>
  <si>
    <t>PROMOCIÓN Y DIVULGACIÓN</t>
  </si>
  <si>
    <t>5.1.11.28</t>
  </si>
  <si>
    <t>CAPACITACIÓN DOCENTE</t>
  </si>
  <si>
    <t>5.1.11.29</t>
  </si>
  <si>
    <t>PRÓTESIS Y APARATOS ORTOPÉDICOS</t>
  </si>
  <si>
    <t>5.1.11.30</t>
  </si>
  <si>
    <t>ALIMENTACIÓN ESCOLAR</t>
  </si>
  <si>
    <t>5.1.11.31</t>
  </si>
  <si>
    <t>MATERIALES DE EDUCACIÓN</t>
  </si>
  <si>
    <t>5.1.11.32</t>
  </si>
  <si>
    <t>DISEÑOS Y ESTUDIOS</t>
  </si>
  <si>
    <t>5.1.11.33</t>
  </si>
  <si>
    <t>SEGURIDAD INDUSTRIAL</t>
  </si>
  <si>
    <t>5.1.11.34</t>
  </si>
  <si>
    <t>ASISTENCIA TÉCNICA AGROPECUARIA</t>
  </si>
  <si>
    <t>5.1.11.35</t>
  </si>
  <si>
    <t>MANTENIMIENTO DE CAMINOS VECINALES</t>
  </si>
  <si>
    <t>5.1.11.36</t>
  </si>
  <si>
    <t>IMPLEMENTOS DEPORTIVOS</t>
  </si>
  <si>
    <t>5.1.11.37</t>
  </si>
  <si>
    <t>EVENTOS CULTURALES</t>
  </si>
  <si>
    <t>5.1.11.38</t>
  </si>
  <si>
    <t>REUBICACIÓN DE ASENTAMIENTOS</t>
  </si>
  <si>
    <t>5.1.11.39</t>
  </si>
  <si>
    <t>PARTICIPACIONES Y COMPENSACIONES</t>
  </si>
  <si>
    <t>5.1.11.40</t>
  </si>
  <si>
    <t>CONTRATOS DE ADMINISTRACIÓN</t>
  </si>
  <si>
    <t>5.1.11.41</t>
  </si>
  <si>
    <t>SOSTENIMIENTO DE SEMOVIENTES Y PLANTAS</t>
  </si>
  <si>
    <t>5.1.11.42</t>
  </si>
  <si>
    <t>GASTOS DE OPERACIÓN ADUANERA</t>
  </si>
  <si>
    <t>5.1.11.43</t>
  </si>
  <si>
    <t>GASTOS RESERVADOS</t>
  </si>
  <si>
    <t>5.1.11.44</t>
  </si>
  <si>
    <t>APOYO A OPERACIONES MILITARES Y DE POLICÍA</t>
  </si>
  <si>
    <t>5.1.11.46</t>
  </si>
  <si>
    <t>5.1.11.47</t>
  </si>
  <si>
    <t>5.1.11.48</t>
  </si>
  <si>
    <t>SERVICIO DE RECLUTAMIENTO</t>
  </si>
  <si>
    <t>5.1.11.49</t>
  </si>
  <si>
    <t>SERVICIOS DE ASEO, CAFETERÍA, RESTAURANTE Y LAVANDERÍA</t>
  </si>
  <si>
    <t>5.1.11.50</t>
  </si>
  <si>
    <t>PROCESAMIENTO DE INFORMACIÓN</t>
  </si>
  <si>
    <t>5.1.11.51</t>
  </si>
  <si>
    <t>GASTOS POR CONTROL DE CALIDAD</t>
  </si>
  <si>
    <t>5.1.11.52</t>
  </si>
  <si>
    <t>CONSULTA CENTRALES DE RIESGO</t>
  </si>
  <si>
    <t>5.1.11.53</t>
  </si>
  <si>
    <t>CESIÓN DE DERECHOS DE TELEVISIÓN</t>
  </si>
  <si>
    <t>5.1.11.54</t>
  </si>
  <si>
    <t>5.1.11.55</t>
  </si>
  <si>
    <t>ELEMENTOS DE ASEO, LAVANDERÍA Y CAFETERÍA</t>
  </si>
  <si>
    <t>5.1.11.56</t>
  </si>
  <si>
    <t>5.1.11.57</t>
  </si>
  <si>
    <t>CONCURSOS Y LICITACIONES</t>
  </si>
  <si>
    <t>5.1.11.58</t>
  </si>
  <si>
    <t>VIDEOS</t>
  </si>
  <si>
    <t>5.1.11.59</t>
  </si>
  <si>
    <t>LICENCIAS Y SALVOCONDUCTOS</t>
  </si>
  <si>
    <t>5.1.11.61</t>
  </si>
  <si>
    <t xml:space="preserve">RELACIONES PÚBLICAS </t>
  </si>
  <si>
    <t>5.1.11.62</t>
  </si>
  <si>
    <t xml:space="preserve">EQUIPO DE SEGURIDAD INDUSTRIAL </t>
  </si>
  <si>
    <t>5.1.11.63</t>
  </si>
  <si>
    <t>CONTRATOS DE APRENDIZAJE</t>
  </si>
  <si>
    <t>5.1.11.64</t>
  </si>
  <si>
    <t>5.1.11.65</t>
  </si>
  <si>
    <t>5.1.11.66</t>
  </si>
  <si>
    <t>COSTAS PROCESALES</t>
  </si>
  <si>
    <t>5.1.11.67</t>
  </si>
  <si>
    <t>5.1.11.72</t>
  </si>
  <si>
    <t>APOYO A CAMPAÑAS POLÍTICAS</t>
  </si>
  <si>
    <t>5.1.11.73</t>
  </si>
  <si>
    <t xml:space="preserve">INTERVENTORÍAS, AUDITORÍAS Y EVALUACIONES </t>
  </si>
  <si>
    <t>5.1.11.74</t>
  </si>
  <si>
    <t>ASIGNACIÓN DE BIENES Y SERVICIOS</t>
  </si>
  <si>
    <t>5.1.11.75</t>
  </si>
  <si>
    <t>REPARACIÓN DE VÍCTIMAS</t>
  </si>
  <si>
    <t>5.1.11.76</t>
  </si>
  <si>
    <t>MITIGACIÓN DE RIESGOS</t>
  </si>
  <si>
    <t>5.1.11.77</t>
  </si>
  <si>
    <t>5.1.11.78</t>
  </si>
  <si>
    <t>5.1.11.79</t>
  </si>
  <si>
    <t>5.1.11.80</t>
  </si>
  <si>
    <t>5.1.11.90</t>
  </si>
  <si>
    <t>OTROS GASTOS GENERALES</t>
  </si>
  <si>
    <t>5.1.20</t>
  </si>
  <si>
    <t>5.1.20.01</t>
  </si>
  <si>
    <t>5.1.20.02</t>
  </si>
  <si>
    <t>5.1.20.06</t>
  </si>
  <si>
    <t>5.1.20.09</t>
  </si>
  <si>
    <t>5.1.20.10</t>
  </si>
  <si>
    <t>5.1.20.11</t>
  </si>
  <si>
    <t>5.1.20.12</t>
  </si>
  <si>
    <t>5.1.20.13</t>
  </si>
  <si>
    <t>5.1.20.17</t>
  </si>
  <si>
    <t>5.1.20.19</t>
  </si>
  <si>
    <t>5.1.20.21</t>
  </si>
  <si>
    <t>5.1.20.23</t>
  </si>
  <si>
    <t xml:space="preserve">IMPUESTO AL PATRIMONIO </t>
  </si>
  <si>
    <t>5.1.20.24</t>
  </si>
  <si>
    <t xml:space="preserve">GRAVAMEN A LOS MOVIMIENTOS FINANCIEROS </t>
  </si>
  <si>
    <t>5.1.20.25</t>
  </si>
  <si>
    <t xml:space="preserve">IMPUESTO DE TIMBRE </t>
  </si>
  <si>
    <t>5.1.20.26</t>
  </si>
  <si>
    <t>5.1.20.27</t>
  </si>
  <si>
    <t>5.1.20.28</t>
  </si>
  <si>
    <t>5.1.20.29</t>
  </si>
  <si>
    <t>5.1.20.30</t>
  </si>
  <si>
    <t>5.1.20.32</t>
  </si>
  <si>
    <t>5.1.20.33</t>
  </si>
  <si>
    <t>5.1.20.34</t>
  </si>
  <si>
    <t>5.1.20.35</t>
  </si>
  <si>
    <t>5.1.20.90</t>
  </si>
  <si>
    <t>OTROS IMPUESTOS, CONTRIBUCIONES Y TASAS</t>
  </si>
  <si>
    <t>5.1.22</t>
  </si>
  <si>
    <t>5.1.22.01</t>
  </si>
  <si>
    <t>5.1.22.02</t>
  </si>
  <si>
    <t>PRESTACIONES ECONÓMICAS RÉGIMEN ESPECIAL Y DE EXCEPCION</t>
  </si>
  <si>
    <t>5.1.22.04</t>
  </si>
  <si>
    <t>5.1.22.05</t>
  </si>
  <si>
    <t>5.1.22.09</t>
  </si>
  <si>
    <t>INSPECCIÓN, VIGILANCIA Y CONTROL A LAS ENTIDADES TERRITORIALES</t>
  </si>
  <si>
    <t>5.1.22.10</t>
  </si>
  <si>
    <t>DEVOLUCIÓN DE COTIZACIONES RECAUDADAS EN PERIODOS ANTERIORES</t>
  </si>
  <si>
    <t>5.1.22.11</t>
  </si>
  <si>
    <t>GESTIÓN DE COBRO, MANEJO DE INFORMACIÓN Y SERVICIOS FINANCIEROS EPS O EOC</t>
  </si>
  <si>
    <t>5.1.22.12</t>
  </si>
  <si>
    <t>5.1.22.14</t>
  </si>
  <si>
    <t>5.2</t>
  </si>
  <si>
    <t>DE VENTAS</t>
  </si>
  <si>
    <t>5.2.02</t>
  </si>
  <si>
    <t>5.2.02.01</t>
  </si>
  <si>
    <t>5.2.02.02</t>
  </si>
  <si>
    <t>5.2.02.03</t>
  </si>
  <si>
    <t>5.2.02.04</t>
  </si>
  <si>
    <t>5.2.02.17</t>
  </si>
  <si>
    <t>5.2.02.18</t>
  </si>
  <si>
    <t>5.2.02.20</t>
  </si>
  <si>
    <t>5.2.02.26</t>
  </si>
  <si>
    <t>5.2.02.30</t>
  </si>
  <si>
    <t>5.2.02.32</t>
  </si>
  <si>
    <t>5.2.02.39</t>
  </si>
  <si>
    <t>5.2.02.40</t>
  </si>
  <si>
    <t>5.2.02.42</t>
  </si>
  <si>
    <t>5.2.02.43</t>
  </si>
  <si>
    <t>5.2.03</t>
  </si>
  <si>
    <t>5.2.03.01</t>
  </si>
  <si>
    <t>5.2.03.02</t>
  </si>
  <si>
    <t>5.2.03.03</t>
  </si>
  <si>
    <t>5.2.03.04</t>
  </si>
  <si>
    <t>5.2.03.15</t>
  </si>
  <si>
    <t>5.2.03.16</t>
  </si>
  <si>
    <t>5.2.03.18</t>
  </si>
  <si>
    <t>5.2.03.90</t>
  </si>
  <si>
    <t>5.2.04</t>
  </si>
  <si>
    <t>5.2.04.01</t>
  </si>
  <si>
    <t>5.2.04.02</t>
  </si>
  <si>
    <t>5.2.04.03</t>
  </si>
  <si>
    <t>5.2.04.04</t>
  </si>
  <si>
    <t>5.2.04.05</t>
  </si>
  <si>
    <t>5.2.04.06</t>
  </si>
  <si>
    <t>5.2.04.07</t>
  </si>
  <si>
    <t>5.2.04.08</t>
  </si>
  <si>
    <t>5.2.04.90</t>
  </si>
  <si>
    <t>5.2.07</t>
  </si>
  <si>
    <t>5.2.07.01</t>
  </si>
  <si>
    <t>5.2.07.02</t>
  </si>
  <si>
    <t>5.2.07.03</t>
  </si>
  <si>
    <t>5.2.07.04</t>
  </si>
  <si>
    <t>5.2.08</t>
  </si>
  <si>
    <t>5.2.08.01</t>
  </si>
  <si>
    <t>5.2.08.02</t>
  </si>
  <si>
    <t>5.2.08.03</t>
  </si>
  <si>
    <t>5.2.08.04</t>
  </si>
  <si>
    <t>5.2.08.05</t>
  </si>
  <si>
    <t>5.2.08.06</t>
  </si>
  <si>
    <t>5.2.08.07</t>
  </si>
  <si>
    <t>5.2.08.90</t>
  </si>
  <si>
    <t>5.2.08.95</t>
  </si>
  <si>
    <t>5.2.11</t>
  </si>
  <si>
    <t>5.2.11.10</t>
  </si>
  <si>
    <t>5.2.11.11</t>
  </si>
  <si>
    <t>5.2.11.13</t>
  </si>
  <si>
    <t>5.2.11.14</t>
  </si>
  <si>
    <t>5.2.11.15</t>
  </si>
  <si>
    <t>5.2.11.16</t>
  </si>
  <si>
    <t>5.2.11.17</t>
  </si>
  <si>
    <t>5.2.11.18</t>
  </si>
  <si>
    <t>5.2.11.19</t>
  </si>
  <si>
    <t>5.2.11.20</t>
  </si>
  <si>
    <t>5.2.11.21</t>
  </si>
  <si>
    <t>5.2.11.23</t>
  </si>
  <si>
    <t>5.2.11.25</t>
  </si>
  <si>
    <t>5.2.11.30</t>
  </si>
  <si>
    <t>5.2.11.44</t>
  </si>
  <si>
    <t>5.2.11.47</t>
  </si>
  <si>
    <t>5.2.11.53</t>
  </si>
  <si>
    <t>5.2.11.54</t>
  </si>
  <si>
    <t>5.2.11.60</t>
  </si>
  <si>
    <t>RELACIONES PÚBLICAS</t>
  </si>
  <si>
    <t>5.2.11.62</t>
  </si>
  <si>
    <t>5.2.11.63</t>
  </si>
  <si>
    <t>5.2.11.71</t>
  </si>
  <si>
    <t>5.2.11.72</t>
  </si>
  <si>
    <t>5.2.11.73</t>
  </si>
  <si>
    <t>5.2.11.90</t>
  </si>
  <si>
    <t>5.2.12</t>
  </si>
  <si>
    <t>5.2.12.01</t>
  </si>
  <si>
    <t>5.2.12.02</t>
  </si>
  <si>
    <t>5.2.12.03</t>
  </si>
  <si>
    <t>5.2.12.04</t>
  </si>
  <si>
    <t>5.2.12.05</t>
  </si>
  <si>
    <t>5.2.12.06</t>
  </si>
  <si>
    <t>5.2.12.07</t>
  </si>
  <si>
    <t>5.2.12.09</t>
  </si>
  <si>
    <t>5.2.12.10</t>
  </si>
  <si>
    <t>5.2.12.11</t>
  </si>
  <si>
    <t>5.2.12.12</t>
  </si>
  <si>
    <t>5.2.12.90</t>
  </si>
  <si>
    <t>5.2.20</t>
  </si>
  <si>
    <t>5.2.20.01</t>
  </si>
  <si>
    <t>5.2.20.09</t>
  </si>
  <si>
    <t>5.2.20.10</t>
  </si>
  <si>
    <t>5.2.20.11</t>
  </si>
  <si>
    <t>5.2.20.12</t>
  </si>
  <si>
    <t>5.2.20.17</t>
  </si>
  <si>
    <t>5.2.20.24</t>
  </si>
  <si>
    <t>5.2.20.25</t>
  </si>
  <si>
    <t>5.2.20.26</t>
  </si>
  <si>
    <t>5.2.20.27</t>
  </si>
  <si>
    <t>5.2.20.29</t>
  </si>
  <si>
    <t>5.2.20.34</t>
  </si>
  <si>
    <t>5.2.20.35</t>
  </si>
  <si>
    <t>5.2.20.90</t>
  </si>
  <si>
    <t>5.3</t>
  </si>
  <si>
    <t>DETERIORO, DEPRECIACIONES, AMORTIZACIONES Y PROVISIONES</t>
  </si>
  <si>
    <t>5.3.46</t>
  </si>
  <si>
    <t>DETERIORO DE INVERSIONES</t>
  </si>
  <si>
    <t>5.3.46.01</t>
  </si>
  <si>
    <t>5.3.46.02</t>
  </si>
  <si>
    <t>5.3.46.03</t>
  </si>
  <si>
    <t>5.3.46.05</t>
  </si>
  <si>
    <t>EN CONTROLADAS CONTABILIZADAS POR EL MÉTODO DE PARTICIPACIÓN PATRIMONIAL</t>
  </si>
  <si>
    <t>5.3.46.06</t>
  </si>
  <si>
    <t>EN ASOCIADAS AL COSTO</t>
  </si>
  <si>
    <t>5.3.46.07</t>
  </si>
  <si>
    <t>EN ASOCIADAS CONTABILIZADAS POR EL MÉTODO DE PARTICIPACIÓN PATRIMONIAL</t>
  </si>
  <si>
    <t>5.3.47</t>
  </si>
  <si>
    <t>DETERIORO DE CUENTAS POR COBRAR</t>
  </si>
  <si>
    <t>5.3.47.01</t>
  </si>
  <si>
    <t>5.3.47.02</t>
  </si>
  <si>
    <t>5.3.47.03</t>
  </si>
  <si>
    <t>5.3.47.04</t>
  </si>
  <si>
    <t>5.3.47.05</t>
  </si>
  <si>
    <t>5.3.47.06</t>
  </si>
  <si>
    <t>5.3.47.07</t>
  </si>
  <si>
    <t>5.3.47.08</t>
  </si>
  <si>
    <t>5.3.47.09</t>
  </si>
  <si>
    <t>5.3.47.10</t>
  </si>
  <si>
    <t>5.3.47.11</t>
  </si>
  <si>
    <t>5.3.47.12</t>
  </si>
  <si>
    <t>5.3.47.13</t>
  </si>
  <si>
    <t>5.3.47.14</t>
  </si>
  <si>
    <t>5.3.47.15</t>
  </si>
  <si>
    <t>APORTES SOBRE LA NOMINA</t>
  </si>
  <si>
    <t>5.3.47.16</t>
  </si>
  <si>
    <t>5.3.47.17</t>
  </si>
  <si>
    <t>5.3.47.90</t>
  </si>
  <si>
    <t>5.3.48</t>
  </si>
  <si>
    <t>DETERIORO DE CUENTAS POR COBRAR A COSTO AMORTIZADO</t>
  </si>
  <si>
    <t>5.3.48.01</t>
  </si>
  <si>
    <t>5.3.48.02</t>
  </si>
  <si>
    <t>5.3.48.03</t>
  </si>
  <si>
    <t>5.3.48.04</t>
  </si>
  <si>
    <t>5.3.48.05</t>
  </si>
  <si>
    <t>5.3.48.06</t>
  </si>
  <si>
    <t>5.3.48.07</t>
  </si>
  <si>
    <t>5.3.48.08</t>
  </si>
  <si>
    <t>5.3.48.09</t>
  </si>
  <si>
    <t>5.3.48.90</t>
  </si>
  <si>
    <t>5.3.49</t>
  </si>
  <si>
    <t>DETERIORO DE PRÉSTAMOS POR COBRAR</t>
  </si>
  <si>
    <t>5.3.49.01</t>
  </si>
  <si>
    <t>5.3.49.04</t>
  </si>
  <si>
    <t>5.3.50</t>
  </si>
  <si>
    <t>DETERIORO DE INVENTARIOS</t>
  </si>
  <si>
    <t>5.3.50.01</t>
  </si>
  <si>
    <t>5.3.50.02</t>
  </si>
  <si>
    <t>5.3.50.03</t>
  </si>
  <si>
    <t>5.3.50.04</t>
  </si>
  <si>
    <t xml:space="preserve">MATERIAS PRIMAS </t>
  </si>
  <si>
    <t>5.3.50.05</t>
  </si>
  <si>
    <t>5.3.50.06</t>
  </si>
  <si>
    <t>5.3.50.07</t>
  </si>
  <si>
    <t xml:space="preserve">INVENTARIOS DE PRESTADORES DE SERVICIOS </t>
  </si>
  <si>
    <t>5.3.50.08</t>
  </si>
  <si>
    <t>5.3.51</t>
  </si>
  <si>
    <t>DETERIORO DE PROPIEDADES, PLANTA Y EQUIPO</t>
  </si>
  <si>
    <t>5.3.51.01</t>
  </si>
  <si>
    <t>5.3.51.02</t>
  </si>
  <si>
    <t>5.3.51.03</t>
  </si>
  <si>
    <t>5.3.51.04</t>
  </si>
  <si>
    <t>5.3.51.05</t>
  </si>
  <si>
    <t>5.3.51.06</t>
  </si>
  <si>
    <t>5.3.51.07</t>
  </si>
  <si>
    <t>5.3.51.08</t>
  </si>
  <si>
    <t>5.3.51.09</t>
  </si>
  <si>
    <t>5.3.51.10</t>
  </si>
  <si>
    <t>5.3.51.11</t>
  </si>
  <si>
    <t>5.3.51.12</t>
  </si>
  <si>
    <t>5.3.51.13</t>
  </si>
  <si>
    <t>5.3.51.14</t>
  </si>
  <si>
    <t>5.3.51.15</t>
  </si>
  <si>
    <t>5.3.51.17</t>
  </si>
  <si>
    <t>5.3.51.18</t>
  </si>
  <si>
    <t>5.3.51.19</t>
  </si>
  <si>
    <t>5.3.51.20</t>
  </si>
  <si>
    <t>5.3.51.21</t>
  </si>
  <si>
    <t>5.3.53</t>
  </si>
  <si>
    <t>DETERIORO ACTIVOS NO CORRIENTES MANTENIDOS PARA LA VENTA</t>
  </si>
  <si>
    <t>5.3.53.01</t>
  </si>
  <si>
    <t>5.3.53.02</t>
  </si>
  <si>
    <t>5.3.53.90</t>
  </si>
  <si>
    <t>5.3.55</t>
  </si>
  <si>
    <t>DETERIORO DE PROPIEDADES DE INVERSIÓN</t>
  </si>
  <si>
    <t>5.3.55.01</t>
  </si>
  <si>
    <t>5.3.55.02</t>
  </si>
  <si>
    <t>5.3.57</t>
  </si>
  <si>
    <t>DETERIORO DE ACTIVOS INTANGIBLES</t>
  </si>
  <si>
    <t>5.3.57.01</t>
  </si>
  <si>
    <t>5.3.57.02</t>
  </si>
  <si>
    <t>5.3.57.05</t>
  </si>
  <si>
    <t>5.3.57.06</t>
  </si>
  <si>
    <t>5.3.57.07</t>
  </si>
  <si>
    <t>5.3.57.09</t>
  </si>
  <si>
    <t>5.3.57.90</t>
  </si>
  <si>
    <t>5.3.59</t>
  </si>
  <si>
    <t>DETERIORO DE ACTIVOS BIOLÓGICOS AL COSTO</t>
  </si>
  <si>
    <t>5.3.59.01</t>
  </si>
  <si>
    <t>5.3.60</t>
  </si>
  <si>
    <t>DEPRECIACIÓN DE PROPIEDADES, PLANTA Y EQUIPO</t>
  </si>
  <si>
    <t>5.3.60.01</t>
  </si>
  <si>
    <t>5.3.60.02</t>
  </si>
  <si>
    <t>5.3.60.03</t>
  </si>
  <si>
    <t>5.3.60.04</t>
  </si>
  <si>
    <t>5.3.60.05</t>
  </si>
  <si>
    <t>5.3.60.06</t>
  </si>
  <si>
    <t>5.3.60.07</t>
  </si>
  <si>
    <t>5.3.60.08</t>
  </si>
  <si>
    <t>5.3.60.09</t>
  </si>
  <si>
    <t>5.3.60.10</t>
  </si>
  <si>
    <t>5.3.60.11</t>
  </si>
  <si>
    <t>5.3.60.12</t>
  </si>
  <si>
    <t>5.3.60.13</t>
  </si>
  <si>
    <t>5.3.60.14</t>
  </si>
  <si>
    <t>5.3.60.15</t>
  </si>
  <si>
    <t>5.3.60.16</t>
  </si>
  <si>
    <t>5.3.61</t>
  </si>
  <si>
    <t>DEPRECIACIÓN DE PROPIEDADES, PLANTA Y EQUIPO - MODELO REVALUADO</t>
  </si>
  <si>
    <t>5.3.61.01</t>
  </si>
  <si>
    <t>5.3.61.04</t>
  </si>
  <si>
    <t>5.3.61.06</t>
  </si>
  <si>
    <t>5.3.61.07</t>
  </si>
  <si>
    <t>5.3.61.08</t>
  </si>
  <si>
    <t>5.3.62</t>
  </si>
  <si>
    <t>DEPRECIACIÓN DE PROPIEDADES DE INVERSIÓN</t>
  </si>
  <si>
    <t>5.3.62.01</t>
  </si>
  <si>
    <t>5.3.62.02</t>
  </si>
  <si>
    <t>5.3.64</t>
  </si>
  <si>
    <t>DEPRECIACIÓN DE BIENES DE USO PÚBLICO EN SERVICIO</t>
  </si>
  <si>
    <t>5.3.64.01</t>
  </si>
  <si>
    <t>5.3.64.02</t>
  </si>
  <si>
    <t>5.3.64.03</t>
  </si>
  <si>
    <t>5.3.64.04</t>
  </si>
  <si>
    <t>5.3.64.05</t>
  </si>
  <si>
    <t>5.3.64.06</t>
  </si>
  <si>
    <t>5.3.64.07</t>
  </si>
  <si>
    <t>5.3.64.08</t>
  </si>
  <si>
    <t>5.3.64.09</t>
  </si>
  <si>
    <t>5.3.64.10</t>
  </si>
  <si>
    <t>5.3.64.11</t>
  </si>
  <si>
    <t>5.3.64.90</t>
  </si>
  <si>
    <t>5.3.65</t>
  </si>
  <si>
    <t>DEPRECIACIÓN DE RESTAURACIONES DE BIENES HISTÓRICOS Y CULTURALES</t>
  </si>
  <si>
    <t>5.3.65.01</t>
  </si>
  <si>
    <t>5.3.65.03</t>
  </si>
  <si>
    <t>5.3.65.04</t>
  </si>
  <si>
    <t>5.3.65.06</t>
  </si>
  <si>
    <t>5.3.65.90</t>
  </si>
  <si>
    <t>5.3.66</t>
  </si>
  <si>
    <t>AMORTIZACIÓN DE ACTIVOS INTANGIBLES</t>
  </si>
  <si>
    <t>5.3.66.01</t>
  </si>
  <si>
    <t>5.3.66.02</t>
  </si>
  <si>
    <t>5.3.66.03</t>
  </si>
  <si>
    <t>5.3.66.04</t>
  </si>
  <si>
    <t>5.3.66.05</t>
  </si>
  <si>
    <t>5.3.66.06</t>
  </si>
  <si>
    <t>5.3.66.08</t>
  </si>
  <si>
    <t>5.3.66.09</t>
  </si>
  <si>
    <t>5.3.66.90</t>
  </si>
  <si>
    <t>5.3.68</t>
  </si>
  <si>
    <t>PROVISIÓN LITIGIOS Y DEMANDAS</t>
  </si>
  <si>
    <t>5.3.68.01</t>
  </si>
  <si>
    <t xml:space="preserve">CIVILES </t>
  </si>
  <si>
    <t>5.3.68.02</t>
  </si>
  <si>
    <t xml:space="preserve">PENALES </t>
  </si>
  <si>
    <t>5.3.68.03</t>
  </si>
  <si>
    <t>5.3.68.04</t>
  </si>
  <si>
    <t>5.3.68.05</t>
  </si>
  <si>
    <t>5.3.68.90</t>
  </si>
  <si>
    <t>5.3.69</t>
  </si>
  <si>
    <t>PROVISIÓN POR GARANTÍAS</t>
  </si>
  <si>
    <t>5.3.69.01</t>
  </si>
  <si>
    <t>5.3.69.02</t>
  </si>
  <si>
    <t>5.3.70</t>
  </si>
  <si>
    <t>PROVISIÓN SEGUROS Y REASEGUROS</t>
  </si>
  <si>
    <t>5.3.70.90</t>
  </si>
  <si>
    <t>OTRAS PROVISIONES PARA SEGUROS Y REASEGUROS</t>
  </si>
  <si>
    <t>5.3.71</t>
  </si>
  <si>
    <t>5.3.71.01</t>
  </si>
  <si>
    <t>5.3.71.02</t>
  </si>
  <si>
    <t>5.3.71.90</t>
  </si>
  <si>
    <t>5.3.73</t>
  </si>
  <si>
    <t>5.3.73.01</t>
  </si>
  <si>
    <t>DEVOLUCIÓN DE BIENES APREHENDIDOS O INCAUTADOS</t>
  </si>
  <si>
    <t>5.3.73.02</t>
  </si>
  <si>
    <t>5.3.73.04</t>
  </si>
  <si>
    <t>5.3.73.05</t>
  </si>
  <si>
    <t>5.3.73.07</t>
  </si>
  <si>
    <t xml:space="preserve">DESMANTELAMIENTOS </t>
  </si>
  <si>
    <t>5.3.73.13</t>
  </si>
  <si>
    <t>5.3.73.90</t>
  </si>
  <si>
    <t>5.3.74</t>
  </si>
  <si>
    <t>DETERIORO DE BIENES DE USO PÚBLICO</t>
  </si>
  <si>
    <t>5.3.74.01</t>
  </si>
  <si>
    <t>5.3.74.04</t>
  </si>
  <si>
    <t>5.3.74.05</t>
  </si>
  <si>
    <t>5.3.74.10</t>
  </si>
  <si>
    <t>5.3.74.12</t>
  </si>
  <si>
    <t>5.3.74.13</t>
  </si>
  <si>
    <t>5.3.74.90</t>
  </si>
  <si>
    <t>5.3.75</t>
  </si>
  <si>
    <t>DEPRECIACIÓN DE BIENES DE USO PÚBLICO EN SERVICIO- CONCESIONES</t>
  </si>
  <si>
    <t>5.3.75.05</t>
  </si>
  <si>
    <t>5.3.75.90</t>
  </si>
  <si>
    <t>OTROS BIENES DE USO PÚBLICO EN SERVICIO - CONCESIONES</t>
  </si>
  <si>
    <t>5.4</t>
  </si>
  <si>
    <t>5.4.08</t>
  </si>
  <si>
    <t>5.4.08.17</t>
  </si>
  <si>
    <t>5.4.08.18</t>
  </si>
  <si>
    <t>5.4.08.19</t>
  </si>
  <si>
    <t>5.4.08.20</t>
  </si>
  <si>
    <t>5.4.08.21</t>
  </si>
  <si>
    <t>5.4.08.22</t>
  </si>
  <si>
    <t>5.4.08.23</t>
  </si>
  <si>
    <t>5.4.08.24</t>
  </si>
  <si>
    <t>5.4.08.25</t>
  </si>
  <si>
    <t>5.4.13</t>
  </si>
  <si>
    <t>5.4.13.01</t>
  </si>
  <si>
    <t>5.4.13.02</t>
  </si>
  <si>
    <t>5.4.13.03</t>
  </si>
  <si>
    <t>5.4.13.04</t>
  </si>
  <si>
    <t>5.4.13.05</t>
  </si>
  <si>
    <t>5.4.13.06</t>
  </si>
  <si>
    <t>5.4.13.07</t>
  </si>
  <si>
    <t>5.4.13.08</t>
  </si>
  <si>
    <t>5.4.13.09</t>
  </si>
  <si>
    <t>5.4.13.10</t>
  </si>
  <si>
    <t>5.4.13.90</t>
  </si>
  <si>
    <t>5.4.21</t>
  </si>
  <si>
    <t>5.4.21.04</t>
  </si>
  <si>
    <t>5.4.23</t>
  </si>
  <si>
    <t>5.4.23.01</t>
  </si>
  <si>
    <t>5.4.23.02</t>
  </si>
  <si>
    <t>5.4.23.03</t>
  </si>
  <si>
    <t>5.4.23.04</t>
  </si>
  <si>
    <t>5.4.23.05</t>
  </si>
  <si>
    <t>5.4.23.06</t>
  </si>
  <si>
    <t>TRANSFERENCIA POR CONDONACIÓN DE DEUDAS</t>
  </si>
  <si>
    <t>5.4.23.07</t>
  </si>
  <si>
    <t>BIENES ENTREGADOS SIN CONTRAPRESTACIÓN</t>
  </si>
  <si>
    <t>5.4.23.14</t>
  </si>
  <si>
    <t>5.4.23.15</t>
  </si>
  <si>
    <t>5.4.23.16</t>
  </si>
  <si>
    <t>5.4.23.19</t>
  </si>
  <si>
    <t>TRANSFERENCIA POR ASUNCIÓN DE DEUDAS</t>
  </si>
  <si>
    <t>5.4.23.20</t>
  </si>
  <si>
    <t>5.4.23.22</t>
  </si>
  <si>
    <t>5.4.23.23</t>
  </si>
  <si>
    <t>5.4.23.90</t>
  </si>
  <si>
    <t>5.4.24</t>
  </si>
  <si>
    <t>5.4.24.01</t>
  </si>
  <si>
    <t>SUBVENCIÓN POR PRÉSTAMOS CON TASA DE INTERÉS CERO</t>
  </si>
  <si>
    <t>5.4.24.02</t>
  </si>
  <si>
    <t>SUBVENCIÓN POR PRÉSTAMOS CON TASAS DE INTERÉS INFERIORES A LAS DEL MERCADO</t>
  </si>
  <si>
    <t>5.4.24.03</t>
  </si>
  <si>
    <t>SUBVENCIÓN POR CONDONACIÓN DE DEUDAS</t>
  </si>
  <si>
    <t>5.4.24.04</t>
  </si>
  <si>
    <t>5.4.24.05</t>
  </si>
  <si>
    <t>5.4.24.06</t>
  </si>
  <si>
    <t>SUBVENCIÓN POR PROGRAMAS CON EL SECTOR FINANCIERO</t>
  </si>
  <si>
    <t>5.4.24.07</t>
  </si>
  <si>
    <t>5.4.24.08</t>
  </si>
  <si>
    <t>SUBVENCIÓN POR PROGRAMAS CON EL SECTOR NO FINANCIERO BAJO CONTROL NACIONAL</t>
  </si>
  <si>
    <t>5.4.24.09</t>
  </si>
  <si>
    <t>SUBVENCIÓN POR PROGRAMAS CON EL SECTOR NO FINANCIERO BAJO CONTROL EXTRANJERO</t>
  </si>
  <si>
    <t>5.4.24.10</t>
  </si>
  <si>
    <t>SUBVENCIÓN POR PROGRAMAS CON ENTIDADES SIN FINES DE LUCRO QUE SIRVEN A LOS HOGARES</t>
  </si>
  <si>
    <t>5.4.24.11</t>
  </si>
  <si>
    <t>SUBVENCIÓN POR PROGRAMAS CON LOS HOGARES</t>
  </si>
  <si>
    <t>5.4.24.13</t>
  </si>
  <si>
    <t>SUBSIDIO A LOS NOTARIOS</t>
  </si>
  <si>
    <t>5.4.24.15</t>
  </si>
  <si>
    <t>SUBVENCIÓN A LAS INSTITUCIONES PRESTADORAS DE SERVICIOS DE SALUD CON RECURSOS DE FONSAET</t>
  </si>
  <si>
    <t>5.4.24.90</t>
  </si>
  <si>
    <t>5.5</t>
  </si>
  <si>
    <t>GASTO PÚBLICO SOCIAL</t>
  </si>
  <si>
    <t>5.5.01</t>
  </si>
  <si>
    <t>5.5.01.01</t>
  </si>
  <si>
    <t>5.5.01.02</t>
  </si>
  <si>
    <t>5.5.01.03</t>
  </si>
  <si>
    <t>5.5.01.04</t>
  </si>
  <si>
    <t>5.5.01.05</t>
  </si>
  <si>
    <t>5.5.01.06</t>
  </si>
  <si>
    <t>5.5.01.07</t>
  </si>
  <si>
    <t>5.5.01.08</t>
  </si>
  <si>
    <t>5.5.02</t>
  </si>
  <si>
    <t>5.5.02.01</t>
  </si>
  <si>
    <t>5.5.02.02</t>
  </si>
  <si>
    <t>5.5.02.03</t>
  </si>
  <si>
    <t>5.5.02.04</t>
  </si>
  <si>
    <t>5.5.02.05</t>
  </si>
  <si>
    <t>5.5.02.06</t>
  </si>
  <si>
    <t>5.5.02.07</t>
  </si>
  <si>
    <t>CONDONACIÓN SERVICIOS DE SALUD A VINCULADOS</t>
  </si>
  <si>
    <t>5.5.02.08</t>
  </si>
  <si>
    <t>5.5.02.10</t>
  </si>
  <si>
    <t>UNIDAD DE PAGO POR CAPACITACION REGIMEN SUBSIDIADO -UPC-S</t>
  </si>
  <si>
    <t>5.5.02.11</t>
  </si>
  <si>
    <t>FORTALECIMIENTO INSTITUCIONAL PARA LA PRESTACIÓN DE SERVICIOS DE SALUD</t>
  </si>
  <si>
    <t>5.5.02.16</t>
  </si>
  <si>
    <t>5.5.02.17</t>
  </si>
  <si>
    <t>5.5.02.18</t>
  </si>
  <si>
    <t>5.5.02.19</t>
  </si>
  <si>
    <t>5.5.03</t>
  </si>
  <si>
    <t>AGUA POTABLE Y SANEAMIENTO BÁSICO</t>
  </si>
  <si>
    <t>5.5.03.01</t>
  </si>
  <si>
    <t>5.5.03.02</t>
  </si>
  <si>
    <t>5.5.03.03</t>
  </si>
  <si>
    <t>5.5.03.04</t>
  </si>
  <si>
    <t>5.5.03.05</t>
  </si>
  <si>
    <t>5.5.03.06</t>
  </si>
  <si>
    <t>5.5.03.08</t>
  </si>
  <si>
    <t>5.5.04</t>
  </si>
  <si>
    <t>5.5.04.01</t>
  </si>
  <si>
    <t>5.5.04.02</t>
  </si>
  <si>
    <t>5.5.04.03</t>
  </si>
  <si>
    <t>5.5.04.04</t>
  </si>
  <si>
    <t>5.5.04.05</t>
  </si>
  <si>
    <t>5.5.04.06</t>
  </si>
  <si>
    <t>5.5.04.07</t>
  </si>
  <si>
    <t>5.5.04.08</t>
  </si>
  <si>
    <t>5.5.05</t>
  </si>
  <si>
    <t>RECREACIÓN Y DEPORTE</t>
  </si>
  <si>
    <t>5.5.05.01</t>
  </si>
  <si>
    <t>5.5.05.02</t>
  </si>
  <si>
    <t>5.5.05.03</t>
  </si>
  <si>
    <t>5.5.05.04</t>
  </si>
  <si>
    <t>5.5.05.05</t>
  </si>
  <si>
    <t>5.5.05.06</t>
  </si>
  <si>
    <t>5.5.05.07</t>
  </si>
  <si>
    <t>5.5.05.08</t>
  </si>
  <si>
    <t>5.5.06</t>
  </si>
  <si>
    <t>CULTURA</t>
  </si>
  <si>
    <t>5.5.06.01</t>
  </si>
  <si>
    <t>5.5.06.02</t>
  </si>
  <si>
    <t>5.5.06.03</t>
  </si>
  <si>
    <t>5.5.06.04</t>
  </si>
  <si>
    <t>5.5.06.05</t>
  </si>
  <si>
    <t>5.5.06.06</t>
  </si>
  <si>
    <t>5.5.06.07</t>
  </si>
  <si>
    <t>5.5.06.08</t>
  </si>
  <si>
    <t>5.5.07</t>
  </si>
  <si>
    <t>DESARROLLO COMUNITARIO Y BIENESTAR SOCIAL</t>
  </si>
  <si>
    <t>5.5.07.01</t>
  </si>
  <si>
    <t>5.5.07.02</t>
  </si>
  <si>
    <t>5.5.07.03</t>
  </si>
  <si>
    <t>5.5.07.04</t>
  </si>
  <si>
    <t>5.5.07.05</t>
  </si>
  <si>
    <t>5.5.07.06</t>
  </si>
  <si>
    <t>5.5.07.07</t>
  </si>
  <si>
    <t>5.5.07.08</t>
  </si>
  <si>
    <t>5.5.08</t>
  </si>
  <si>
    <t>MEDIO AMBIENTE</t>
  </si>
  <si>
    <t>5.5.08.01</t>
  </si>
  <si>
    <t>ACTIVIDADES DE CONSERVACIÓN</t>
  </si>
  <si>
    <t>5.5.08.02</t>
  </si>
  <si>
    <t>ACTIVIDADES DE RECUPERACIÓN</t>
  </si>
  <si>
    <t>5.5.08.03</t>
  </si>
  <si>
    <t>ACTIVIDADES DE ADECUACIÓN</t>
  </si>
  <si>
    <t>5.5.08.04</t>
  </si>
  <si>
    <t>INVESTIGACIÓN</t>
  </si>
  <si>
    <t>5.5.08.05</t>
  </si>
  <si>
    <t>EDUCACIÓN, CAPACITACIÓN Y DIVULGACIÓN AMBIENTAL</t>
  </si>
  <si>
    <t>5.5.08.06</t>
  </si>
  <si>
    <t>5.5.08.07</t>
  </si>
  <si>
    <t>5.5.08.08</t>
  </si>
  <si>
    <t>5.5.08.09</t>
  </si>
  <si>
    <t>MANEJO Y ADMINISTRACIÓN DE INFORMACIÓN</t>
  </si>
  <si>
    <t>5.5.08.90</t>
  </si>
  <si>
    <t>OTROS GASTOS EN MEDIO AMBIENTE</t>
  </si>
  <si>
    <t>5.5.50</t>
  </si>
  <si>
    <t>5.5.50.01</t>
  </si>
  <si>
    <t>PARA VIVIENDA</t>
  </si>
  <si>
    <t>5.5.50.02</t>
  </si>
  <si>
    <t>PARA EDUCACIÓN</t>
  </si>
  <si>
    <t>5.5.50.03</t>
  </si>
  <si>
    <t>PARA ASISTENCIA SOCIAL</t>
  </si>
  <si>
    <t>5.5.50.05</t>
  </si>
  <si>
    <t>PARA COMPRA DE TIERRA</t>
  </si>
  <si>
    <t>5.5.50.06</t>
  </si>
  <si>
    <t>5.5.50.07</t>
  </si>
  <si>
    <t>5.5.50.08</t>
  </si>
  <si>
    <t>5.5.50.09</t>
  </si>
  <si>
    <t>5.5.50.10</t>
  </si>
  <si>
    <t>5.5.50.11</t>
  </si>
  <si>
    <t>5.5.50.12</t>
  </si>
  <si>
    <t>5.5.50.13</t>
  </si>
  <si>
    <t>5.5.50.14</t>
  </si>
  <si>
    <t>5.5.50.15</t>
  </si>
  <si>
    <t>AL TRANSPORTE, CONSUMO E IMPORTACIÓN DE COMBUSTIBLE</t>
  </si>
  <si>
    <t>5.5.50.90</t>
  </si>
  <si>
    <t>OTROS SUBSIDIOS</t>
  </si>
  <si>
    <t>5.6</t>
  </si>
  <si>
    <t xml:space="preserve">DE ACTIVIDADES Y/O SERVICIOS ESPECIALIZADOS </t>
  </si>
  <si>
    <t>5.6.13</t>
  </si>
  <si>
    <t>5.6.13.01</t>
  </si>
  <si>
    <t>5.6.13.02</t>
  </si>
  <si>
    <t>5.6.13.03</t>
  </si>
  <si>
    <t>5.6.13.04</t>
  </si>
  <si>
    <t>5.6.13.05</t>
  </si>
  <si>
    <t>5.6.13.06</t>
  </si>
  <si>
    <t>5.6.13.07</t>
  </si>
  <si>
    <t>5.6.13.08</t>
  </si>
  <si>
    <t>CONTRATOS POR EVENTO Y OTRAS MODALIDADES - SUBSIDIADO</t>
  </si>
  <si>
    <t>5.6.13.09</t>
  </si>
  <si>
    <t>5.6.13.10</t>
  </si>
  <si>
    <t>5.6.13.11</t>
  </si>
  <si>
    <t>5.6.13.12</t>
  </si>
  <si>
    <t>CONTRATOS DE CAPITACIÓN - COMPLEMENTARIO</t>
  </si>
  <si>
    <t>5.6.13.16</t>
  </si>
  <si>
    <t>REASEGURO ENFERMEDADES DE ALTO COSTO - COMPLEMENTARIO</t>
  </si>
  <si>
    <t>5.6.13.17</t>
  </si>
  <si>
    <t>5.6.13.18</t>
  </si>
  <si>
    <t>5.6.13.19</t>
  </si>
  <si>
    <t>5.6.13.20</t>
  </si>
  <si>
    <t>5.6.13.21</t>
  </si>
  <si>
    <t>5.6.13.22</t>
  </si>
  <si>
    <t>5.6.13.23</t>
  </si>
  <si>
    <t>5.6.13.24</t>
  </si>
  <si>
    <t>5.6.13.90</t>
  </si>
  <si>
    <t>OTROS GASTOS POR LA ADMINISTRACIÓN DE LA SEGURIDAD SOCIAL EN SALUD</t>
  </si>
  <si>
    <t>5.6.14</t>
  </si>
  <si>
    <t>5.6.14.02</t>
  </si>
  <si>
    <t>PRESTACIONES ASISTENCIALES</t>
  </si>
  <si>
    <t>5.6.14.03</t>
  </si>
  <si>
    <t>SUBSIDIO POR INCAPACIDAD TEMPORAL</t>
  </si>
  <si>
    <t>5.6.14.04</t>
  </si>
  <si>
    <t>INDEMNIZACIÓN POR INCAPACIDAD PERMANENTE PARCIAL</t>
  </si>
  <si>
    <t>5.6.14.05</t>
  </si>
  <si>
    <t>PENSIÓN DE INVALIDEZ</t>
  </si>
  <si>
    <t>5.6.14.06</t>
  </si>
  <si>
    <t>PENSIÓN DE SOBREVIVIENTES</t>
  </si>
  <si>
    <t>5.6.14.07</t>
  </si>
  <si>
    <t>5.6.14.08</t>
  </si>
  <si>
    <t>SALUD OCUPACIONAL</t>
  </si>
  <si>
    <t>5.6.14.09</t>
  </si>
  <si>
    <t>REHABILITACIÓN PROFESIONAL</t>
  </si>
  <si>
    <t>5.6.16</t>
  </si>
  <si>
    <t>5.6.16.04</t>
  </si>
  <si>
    <t>5.6.16.07</t>
  </si>
  <si>
    <t>5.6.16.11</t>
  </si>
  <si>
    <t>COSTOS DE EMISIÓN DE ESPECIES MONETARIAS</t>
  </si>
  <si>
    <t>5.6.16.90</t>
  </si>
  <si>
    <t>OTROS GASTOS POR OPERACIONES DE BANCA CENTRAL</t>
  </si>
  <si>
    <t>5.6.17</t>
  </si>
  <si>
    <t>POR SEGUROS Y REASEGUROS</t>
  </si>
  <si>
    <t>5.6.17.07</t>
  </si>
  <si>
    <t>CONSTITUCIÓN DE RESERVAS</t>
  </si>
  <si>
    <t>5.6.17.08</t>
  </si>
  <si>
    <t>5.6.17.09</t>
  </si>
  <si>
    <t>REMUNERACIÓN A FAVOR DE INTERMEDIARIOS</t>
  </si>
  <si>
    <t>5.6.17.10</t>
  </si>
  <si>
    <t>SINIESTROS LIQUIDADOS</t>
  </si>
  <si>
    <t>5.6.17.90</t>
  </si>
  <si>
    <t>OTROS GASTOS POR SERVICIOS DE SEGUROS Y REASEGUROS</t>
  </si>
  <si>
    <t>5.6.18</t>
  </si>
  <si>
    <t>5.6.18.02</t>
  </si>
  <si>
    <t>PAGO DE PREMIOS</t>
  </si>
  <si>
    <t>5.6.18.04</t>
  </si>
  <si>
    <t>COMISIONES A DISTRIBUIDORES Y LOTEROS</t>
  </si>
  <si>
    <t>5.6.18.05</t>
  </si>
  <si>
    <t>BONIFICACIÓN POR PAGO DE PREMIOS</t>
  </si>
  <si>
    <t>5.6.18.07</t>
  </si>
  <si>
    <t>IMPRESIÓN DE BILLETES</t>
  </si>
  <si>
    <t>5.6.18.08</t>
  </si>
  <si>
    <t>5.6.18.09</t>
  </si>
  <si>
    <t>PUBLICIDAD</t>
  </si>
  <si>
    <t>5.6.18.10</t>
  </si>
  <si>
    <t>5.6.18.11</t>
  </si>
  <si>
    <t>5.6.18.90</t>
  </si>
  <si>
    <t>OTROS GASTOS POR JUEGOS DE SUERTE Y AZAR</t>
  </si>
  <si>
    <t>5.7</t>
  </si>
  <si>
    <t>5.7.05</t>
  </si>
  <si>
    <t>FONDOS ENTREGADOS</t>
  </si>
  <si>
    <t>5.7.05.08</t>
  </si>
  <si>
    <t>5.7.05.09</t>
  </si>
  <si>
    <t>5.7.05.10</t>
  </si>
  <si>
    <t>5.7.20</t>
  </si>
  <si>
    <t>5.7.20.80</t>
  </si>
  <si>
    <t xml:space="preserve">RECAUDOS </t>
  </si>
  <si>
    <t>5.7.20.81</t>
  </si>
  <si>
    <t>DEVOLUCIONES DE INGRESOS</t>
  </si>
  <si>
    <t>5.7.22</t>
  </si>
  <si>
    <t>5.7.22.01</t>
  </si>
  <si>
    <t>5.7.22.03</t>
  </si>
  <si>
    <t>5.7.22.07</t>
  </si>
  <si>
    <t>5.7.22.09</t>
  </si>
  <si>
    <t>APLICACIÓN DE TÍTULOS AL PAGO DE TRIBUTOS</t>
  </si>
  <si>
    <t>5.7.22.10</t>
  </si>
  <si>
    <t>5.7.22.90</t>
  </si>
  <si>
    <t>5.8</t>
  </si>
  <si>
    <t>OTROS GASTOS</t>
  </si>
  <si>
    <t>5.8.02</t>
  </si>
  <si>
    <t>5.8.02.06</t>
  </si>
  <si>
    <t>ADQUISICIÓN DE BIENES Y SERVICIOS</t>
  </si>
  <si>
    <t>5.8.02.37</t>
  </si>
  <si>
    <t>COMISIONES SOBRE RECURSOS ENTREGADOS EN ADMINISTRACIÓN</t>
  </si>
  <si>
    <t>5.8.02.39</t>
  </si>
  <si>
    <t>5.8.02.40</t>
  </si>
  <si>
    <t>COMISIONES SERVICIOS FINANCIEROS</t>
  </si>
  <si>
    <t>5.8.02.90</t>
  </si>
  <si>
    <t>OTRAS COMISIONES</t>
  </si>
  <si>
    <t>5.8.03</t>
  </si>
  <si>
    <t>5.8.03.01</t>
  </si>
  <si>
    <t>5.8.03.02</t>
  </si>
  <si>
    <t>5.8.03.03</t>
  </si>
  <si>
    <t>5.8.03.12</t>
  </si>
  <si>
    <t>5.8.03.13</t>
  </si>
  <si>
    <t>5.8.03.34</t>
  </si>
  <si>
    <t>5.8.03.36</t>
  </si>
  <si>
    <t xml:space="preserve">INVERSIONES </t>
  </si>
  <si>
    <t>5.8.03.37</t>
  </si>
  <si>
    <t>FINANCIAMIENTO INTERNO DE CORTO PLAZO EN EMISIÓN Y COLOCACIÓN DE TÍTULOS DE DEUDA</t>
  </si>
  <si>
    <t>5.8.03.38</t>
  </si>
  <si>
    <t>5.8.03.39</t>
  </si>
  <si>
    <t>5.8.03.40</t>
  </si>
  <si>
    <t>5.8.03.41</t>
  </si>
  <si>
    <t>FINANCIAMIENTO CON BANCA CENTRAL</t>
  </si>
  <si>
    <t>5.8.03.42</t>
  </si>
  <si>
    <t>5.8.03.43</t>
  </si>
  <si>
    <t>5.8.03.44</t>
  </si>
  <si>
    <t>5.8.03.45</t>
  </si>
  <si>
    <t>5.8.03.46</t>
  </si>
  <si>
    <t>5.8.03.49</t>
  </si>
  <si>
    <t>5.8.03.90</t>
  </si>
  <si>
    <t>5.8.04</t>
  </si>
  <si>
    <t>5.8.04.01</t>
  </si>
  <si>
    <t>ACTUALIZACIÓN FINANCIERA DE PROVISIONES</t>
  </si>
  <si>
    <t>5.8.04.02</t>
  </si>
  <si>
    <t>INTERÉS POR BENEFICIOS A LOS EMPLEADOS</t>
  </si>
  <si>
    <t>5.8.04.03</t>
  </si>
  <si>
    <t>SOSTENIMIENTO EN BOLSA Y REGISTRO</t>
  </si>
  <si>
    <t>5.8.04.04</t>
  </si>
  <si>
    <t>ADMINISTRACIÓN DE FIDUCIA</t>
  </si>
  <si>
    <t>5.8.04.05</t>
  </si>
  <si>
    <t>5.8.04.06</t>
  </si>
  <si>
    <t>SEGUROS OPERACIONES FINANCIERAS</t>
  </si>
  <si>
    <t>5.8.04.07</t>
  </si>
  <si>
    <t>DESCUENTO EN VENTA DE CARTERA</t>
  </si>
  <si>
    <t>5.8.04.08</t>
  </si>
  <si>
    <t xml:space="preserve">PÉRDIDA EN DERECHOS EN FIDEICOMISO </t>
  </si>
  <si>
    <t>5.8.04.09</t>
  </si>
  <si>
    <t>PÉRDIDA POR COMPRAVENTA DE DIVISAS</t>
  </si>
  <si>
    <t>5.8.04.10</t>
  </si>
  <si>
    <t>PÉRDIDA POR MEDICIÓN INICIAL DE INVERSIONES DE ADMINISTRACIÓN DE LIQUIDEZ A VALOR DE MERCADO (VALOR RAZONABLE) CON CAMBIOS EN EL RESULTADO</t>
  </si>
  <si>
    <t>5.8.04.11</t>
  </si>
  <si>
    <t>PÉRDIDA POR VALORACIÓN DE INVERSIONES DE ADMINISTRACIÓN DE LIQUIDEZ A VALOR DE MERCADO (VALOR RAZONABLE) CON CAMBIOS EN EL RESULTADO</t>
  </si>
  <si>
    <t>5.8.04.12</t>
  </si>
  <si>
    <t>PÉRDIDA POR BAJA EN CUENTAS DE INVERSIONES DE ADMINISTRACIÓN DE LIQUIDEZ A VALOR DE MERCADO (VALOR RAZONABLE) CON CAMBIOS EN EL RESULTADO</t>
  </si>
  <si>
    <t>5.8.04.13</t>
  </si>
  <si>
    <t>PÉRDIDA POR MEDICIÓN INICIAL DE INVERSIONES DE ADMINISTRACIÓN DE LIQUIDEZ A VALOR DE MERCADO (VALOR RAZONABLE) CON CAMBIOS EN EL PATRIMONIO (OTRO RESULTADO INTEGRAL)</t>
  </si>
  <si>
    <t>5.8.04.14</t>
  </si>
  <si>
    <t>PÉRDIDA POR BAJA EN CUENTAS DE INVERSIONES DE ADMINISTRACIÓN DE LIQUIDEZ A VALOR DE MERCADO (VALOR RAZONABLE) CON CAMBIOS EN EL PATRIMONIO (OTRO RESULTADO INTEGRAL)</t>
  </si>
  <si>
    <t>5.8.04.15</t>
  </si>
  <si>
    <t>PÉRDIDA POR MEDICIÓN INICIAL DE INVERSIONES DE ADMINISTRACIÓN DE LIQUIDEZ A COSTO AMORTIZADO</t>
  </si>
  <si>
    <t>5.8.04.16</t>
  </si>
  <si>
    <t>PÉRDIDA POR BAJA EN CUENTAS DE INVERSIONES DE ADMINISTRACIÓN DE LIQUIDEZ A COSTO AMORTIZADO</t>
  </si>
  <si>
    <t>5.8.04.17</t>
  </si>
  <si>
    <t>PÉRDIDA POR BAJA EN CUENTAS DE INVERSIONES DE ADMINISTRACIÓN DE LIQUIDEZ AL COSTO</t>
  </si>
  <si>
    <t>5.8.04.18</t>
  </si>
  <si>
    <t>PÉRDIDA POR VALORACIÓN DE INSTRUMENTOS DERIVADOS CON FINES DE ESPECULACIÓN</t>
  </si>
  <si>
    <t>5.8.04.19</t>
  </si>
  <si>
    <t>PÉRDIDA POR VALORACIÓN DE INSTRUMENTOS DERIVADOS CON FINES DE COBERTURA DE VALOR DE MERCADO (VALOR RAZONABLE)</t>
  </si>
  <si>
    <t>5.8.04.20</t>
  </si>
  <si>
    <t>PÉRDIDA POR VALORACIÓN DE INSTRUMENTOS DERIVADOS CON FINES DE COBERTURA DE FLUJOS DE EFECTIVO</t>
  </si>
  <si>
    <t>5.8.04.22</t>
  </si>
  <si>
    <t>PÉRDIDA POR MEDICIÓN INICIAL DE CUENTAS POR COBRAR A COSTO AMORTIZADO</t>
  </si>
  <si>
    <t>5.8.04.23</t>
  </si>
  <si>
    <t>PÉRDIDA POR BAJA EN CUENTAS DE CUENTAS POR COBRAR</t>
  </si>
  <si>
    <t>5.8.04.26</t>
  </si>
  <si>
    <t>PÉRDIDA POR BAJA EN CUENTAS DE PRÉSTAMOS POR COBRAR</t>
  </si>
  <si>
    <t>5.8.04.28</t>
  </si>
  <si>
    <t>COSTO EFECTIVO DE TÍTULOS EMITIDOS - FINANCIAMIENTO INTERNO DE CORTO PLAZO</t>
  </si>
  <si>
    <t>5.8.04.29</t>
  </si>
  <si>
    <t>COSTO EFECTIVO DE TÍTULOS EMITIDOS - FINANCIAMIENTO INTERNO DE LARGO PLAZO</t>
  </si>
  <si>
    <t>5.8.04.30</t>
  </si>
  <si>
    <t>COSTO EFECTIVO DE TÍTULOS EMITIDOS - FINANCIAMIENTO EXTERNO DE CORTO PLAZO</t>
  </si>
  <si>
    <t>5.8.04.31</t>
  </si>
  <si>
    <t>COSTO EFECTIVO DE TÍTULOS EMITIDOS - FINANCIAMIENTO EXTERNO DE LARGO PLAZO</t>
  </si>
  <si>
    <t>5.8.04.33</t>
  </si>
  <si>
    <t>COSTO EFECTIVO DE CUENTAS POR PAGAR A COSTO AMORTIZADO</t>
  </si>
  <si>
    <t>5.8.04.34</t>
  </si>
  <si>
    <t>COSTO EFECTIVO DE PRÉSTAMOS POR PAGAR - FINANCIAMIENTO INTERNO DE CORTO PLAZO</t>
  </si>
  <si>
    <t>5.8.04.35</t>
  </si>
  <si>
    <t>COSTO EFECTIVO DE PRÉSTAMOS POR PAGAR - FINANCIAMIENTO INTERNO DE LARGO PLAZO</t>
  </si>
  <si>
    <t>5.8.04.36</t>
  </si>
  <si>
    <t>COSTO EFECTIVO DE PRÉSTAMOS POR PAGAR - FINANCIAMIENTO EXTERNO DE CORTO PLAZO</t>
  </si>
  <si>
    <t>5.8.04.37</t>
  </si>
  <si>
    <t>COSTO EFECTIVO DE PRÉSTAMOS POR PAGAR - FINANCIAMIENTO EXTERNO DE LARGO PLAZO</t>
  </si>
  <si>
    <t>5.8.04.38</t>
  </si>
  <si>
    <t>COSTO EFECTIVO DE PRÉSTAMOS POR PAGAR - FINANCIAMIENTO CON BANCA CENTRAL</t>
  </si>
  <si>
    <t>5.8.04.39</t>
  </si>
  <si>
    <t>5.8.04.40</t>
  </si>
  <si>
    <t>INTERESES SOBRE DEPÓSITOS Y EXIGIBILIDADES</t>
  </si>
  <si>
    <t>5.8.04.42</t>
  </si>
  <si>
    <t xml:space="preserve">INTERESES CRÉDITO DE REDESCUENTO </t>
  </si>
  <si>
    <t>5.8.04.43</t>
  </si>
  <si>
    <t>AMORTIZACIÓN DE PÉRDIDAS EN INVERSIONES DE ADMINISTRACIÓN DE LIQUIDEZ A VALOR DE MERCADO (VALOR RAZONABLE) CON CAMBIOS EN EL PATRIMONIO (OTRO RESULTADO INTEGRAL) RECLASIFICADAS A LA CATEGORÍA DE COSTO AMORTIZADO</t>
  </si>
  <si>
    <t>5.8.04.44</t>
  </si>
  <si>
    <t>5.8.04.47</t>
  </si>
  <si>
    <t>INTERESES SOBRE CRÉDITOS JUDICIALES</t>
  </si>
  <si>
    <t>5.8.04.48</t>
  </si>
  <si>
    <t>DISTRIBUCIÓN DE RENDIMIENTOS DEL SISTEMA DE CUENTA ÚNICA</t>
  </si>
  <si>
    <t>5.8.04.50</t>
  </si>
  <si>
    <t>PÉRDIDA POR TITULARIZACIÓN DE ACTIVOS</t>
  </si>
  <si>
    <t>5.8.04.90</t>
  </si>
  <si>
    <t>OTROS GASTOS FINANCIEROS</t>
  </si>
  <si>
    <t>5.8.11</t>
  </si>
  <si>
    <t>PÉRDIDAS POR LA APLICACIÓN DEL MÉTODO DE PARTICIPACIÓN PATRIMONIAL DE INVERSIONES EN CONTROLADAS</t>
  </si>
  <si>
    <t>5.8.11.01</t>
  </si>
  <si>
    <t>5.8.11.02</t>
  </si>
  <si>
    <t>5.8.11.03</t>
  </si>
  <si>
    <t>5.8.11.04</t>
  </si>
  <si>
    <t>5.8.11.05</t>
  </si>
  <si>
    <t>5.8.12</t>
  </si>
  <si>
    <t>PÉRDIDAS POR LA APLICACIÓN DEL MÉTODO DE PARTICIPACIÓN PATRIMONIAL DE INVERSIONES EN ASOCIADAS</t>
  </si>
  <si>
    <t>5.8.12.01</t>
  </si>
  <si>
    <t>5.8.12.02</t>
  </si>
  <si>
    <t>5.8.12.03</t>
  </si>
  <si>
    <t>5.8.12.04</t>
  </si>
  <si>
    <t>5.8.12.05</t>
  </si>
  <si>
    <t>5.8.13</t>
  </si>
  <si>
    <t>PÉRDIDAS POR LA APLICACIÓN DEL MÉTODO DE PARTICIPACIÓN PATRIMONIAL DE INVERSIONES EN NEGOCIOS CONJUNTOS</t>
  </si>
  <si>
    <t>5.8.13.01</t>
  </si>
  <si>
    <t>5.8.13.02</t>
  </si>
  <si>
    <t>5.8.16</t>
  </si>
  <si>
    <t>PÉRDIDAS POR ACTUALIZACIÓN DE INVENTARIOS</t>
  </si>
  <si>
    <t>5.8.16.01</t>
  </si>
  <si>
    <t>MATERIAS PRIMAS COTIZADAS</t>
  </si>
  <si>
    <t>5.8.16.02</t>
  </si>
  <si>
    <t>5.8.18</t>
  </si>
  <si>
    <t>PÉRDIDAS POR ACTUALIZACIÓN DE PROPIEDADES DE INVERSIÓN - MODELO VALOR RAZONABLE</t>
  </si>
  <si>
    <t>5.8.18.01</t>
  </si>
  <si>
    <t>5.8.20</t>
  </si>
  <si>
    <t>PÉRDIDAS POR ACTUALIZACIÓN DE ACTIVOS BIOLÓGICOS</t>
  </si>
  <si>
    <t>5.8.20.01</t>
  </si>
  <si>
    <t>5.8.21</t>
  </si>
  <si>
    <t>IMPUESTO A LAS GANANCIAS CORRIENTE</t>
  </si>
  <si>
    <t>5.8.21.01</t>
  </si>
  <si>
    <t>5.8.21.04</t>
  </si>
  <si>
    <t>5.8.22</t>
  </si>
  <si>
    <t>5.8.22.01</t>
  </si>
  <si>
    <t>5.8.22.02</t>
  </si>
  <si>
    <t>5.8.22.03</t>
  </si>
  <si>
    <t>5.8.22.04</t>
  </si>
  <si>
    <t>5.8.22.05</t>
  </si>
  <si>
    <t>5.8.22.06</t>
  </si>
  <si>
    <t>5.8.22.07</t>
  </si>
  <si>
    <t>5.8.22.08</t>
  </si>
  <si>
    <t>5.8.22.09</t>
  </si>
  <si>
    <t>5.8.22.10</t>
  </si>
  <si>
    <t>5.8.22.11</t>
  </si>
  <si>
    <t>5.8.22.12</t>
  </si>
  <si>
    <t>5.8.22.13</t>
  </si>
  <si>
    <t>5.8.22.14</t>
  </si>
  <si>
    <t>5.8.22.15</t>
  </si>
  <si>
    <t>5.8.22.16</t>
  </si>
  <si>
    <t>5.8.22.17</t>
  </si>
  <si>
    <t>5.8.22.18</t>
  </si>
  <si>
    <t>5.8.90</t>
  </si>
  <si>
    <t>GASTOS DIVERSOS</t>
  </si>
  <si>
    <t>5.8.90.01</t>
  </si>
  <si>
    <t>PÉRDIDA EN NEGOCIACIÓN Y VENTA DE ACTIVOS NO CORRIENTES MANTENIDOS PARA LA VENTA</t>
  </si>
  <si>
    <t>5.8.90.03</t>
  </si>
  <si>
    <t>IMPUESTOS ASUMIDOS</t>
  </si>
  <si>
    <t>5.8.90.04</t>
  </si>
  <si>
    <t>5.8.90.06</t>
  </si>
  <si>
    <t>BIENES APREHENDIDOS O INCAUTADOS</t>
  </si>
  <si>
    <t>5.8.90.07</t>
  </si>
  <si>
    <t>RECONOCIMIENTO DEUDA LEY 546/99</t>
  </si>
  <si>
    <t>5.8.90.08</t>
  </si>
  <si>
    <t>BIENES Y DERECHOS TRASLADADOS POR LAS EMPRESAS A OTRAS ENTIDADES CONTABLES PÚBLICAS</t>
  </si>
  <si>
    <t>5.8.90.09</t>
  </si>
  <si>
    <t>APORTES EN ENTIDADES NO SOCIETARIAS</t>
  </si>
  <si>
    <t>5.8.90.12</t>
  </si>
  <si>
    <t>5.8.90.13</t>
  </si>
  <si>
    <t>5.8.90.14</t>
  </si>
  <si>
    <t>MARGEN EN LA CONTRATACIÓN DE LOS SERVICIOS DE SALUD</t>
  </si>
  <si>
    <t>5.8.90.15</t>
  </si>
  <si>
    <t>5.8.90.16</t>
  </si>
  <si>
    <t>AJUSTES O MERMAS SIN RESPONSABILIDAD</t>
  </si>
  <si>
    <t>5.8.90.17</t>
  </si>
  <si>
    <t>PÉRDIDAS EN SINIESTROS</t>
  </si>
  <si>
    <t>5.8.90.19</t>
  </si>
  <si>
    <t>PÉRDIDA POR BAJA EN CUENTAS DE ACTIVOS NO FINANCIEROS</t>
  </si>
  <si>
    <t>5.8.90.20</t>
  </si>
  <si>
    <t>PÉRDIDA POR BAJA EN CUENTAS DE INVERSIONES EN CONTROLADAS, ASOCIADAS O NEGOCIOS CONJUNTOS</t>
  </si>
  <si>
    <t>5.8.90.21</t>
  </si>
  <si>
    <t>DESEMBOLSO INTANGIBLES DURANTE LA FASE DE INVESTIGACIÓN</t>
  </si>
  <si>
    <t>5.8.90.23</t>
  </si>
  <si>
    <t>5.8.90.25</t>
  </si>
  <si>
    <t>5.8.90.26</t>
  </si>
  <si>
    <t>5.8.90.27</t>
  </si>
  <si>
    <t>5.8.90.29</t>
  </si>
  <si>
    <t>BIENES ENTREGADOS SIN CONTRAPRESTACIÓN A ENTIDADES DE GOBIERNO</t>
  </si>
  <si>
    <t>5.8.90.31</t>
  </si>
  <si>
    <t>PÉRDIDA EN LA REALIZACIÓN DE ACTIVOS PARA LIQUIDAR</t>
  </si>
  <si>
    <t>5.8.90.34</t>
  </si>
  <si>
    <t>PÉRDIDA EN LA ACTUALIZACIÓN DEL PLAN DE ACTIVOS PARA BENEFICIOS A EMPLEADOS A LARGO PLAZO Y POR TERMINACIÓN DEL VÍNCULO LABORAL O CONTRACTUAL</t>
  </si>
  <si>
    <t>5.8.90.35</t>
  </si>
  <si>
    <t>PÉRDIDA POR DERECHOS EN FIDEICOMISO</t>
  </si>
  <si>
    <t>5.8.90.36</t>
  </si>
  <si>
    <t>GARANTÍAS CONTRACTUALES- CONCESIONES</t>
  </si>
  <si>
    <t>5.8.90.90</t>
  </si>
  <si>
    <t>OTROS GASTOS DIVERSOS</t>
  </si>
  <si>
    <t>5.8.93</t>
  </si>
  <si>
    <t>DEVOLUCIONES Y DESCUENTOS INGRESOS FISCALES</t>
  </si>
  <si>
    <t>5.8.93.01</t>
  </si>
  <si>
    <t>5.8.93.03</t>
  </si>
  <si>
    <t>5.8.93.04</t>
  </si>
  <si>
    <t>5.8.93.05</t>
  </si>
  <si>
    <t>5.8.93.06</t>
  </si>
  <si>
    <t>5.8.93.07</t>
  </si>
  <si>
    <t>5.8.93.08</t>
  </si>
  <si>
    <t>5.8.93.09</t>
  </si>
  <si>
    <t>5.8.93.11</t>
  </si>
  <si>
    <t>5.8.93.14</t>
  </si>
  <si>
    <t>5.8.93.15</t>
  </si>
  <si>
    <t>5.8.93.16</t>
  </si>
  <si>
    <t>5.8.93.18</t>
  </si>
  <si>
    <t>5.8.93.19</t>
  </si>
  <si>
    <t>5.8.93.20</t>
  </si>
  <si>
    <t>5.8.93.23</t>
  </si>
  <si>
    <t>5.8.93.24</t>
  </si>
  <si>
    <t>5.8.93.25</t>
  </si>
  <si>
    <t>5.8.93.28</t>
  </si>
  <si>
    <t>5.8.93.31</t>
  </si>
  <si>
    <t>5.8.93.32</t>
  </si>
  <si>
    <t>5.8.93.37</t>
  </si>
  <si>
    <t>5.8.93.39</t>
  </si>
  <si>
    <t>5.8.93.40</t>
  </si>
  <si>
    <t>5.8.93.41</t>
  </si>
  <si>
    <t>5.8.93.42</t>
  </si>
  <si>
    <t>5.8.93.43</t>
  </si>
  <si>
    <t>5.8.93.45</t>
  </si>
  <si>
    <t>5.8.93.46</t>
  </si>
  <si>
    <t>5.8.93.47</t>
  </si>
  <si>
    <t>OTROS INGRESOS TRIBUTARIOS NACIONALES</t>
  </si>
  <si>
    <t>5.8.93.48</t>
  </si>
  <si>
    <t>OTROS INGRESOS TRIBUTARIOS DEPARTAMENTALES</t>
  </si>
  <si>
    <t>5.8.93.50</t>
  </si>
  <si>
    <t>OTROS INGRESOS TRIBUTARIOS MUNICIPALES</t>
  </si>
  <si>
    <t>5.8.93.52</t>
  </si>
  <si>
    <t>5.8.93.54</t>
  </si>
  <si>
    <t>5.8.93.55</t>
  </si>
  <si>
    <t>5.8.94</t>
  </si>
  <si>
    <t>DEVOLUCIONES, REBAJAS Y DESCUENTOS EN VENTA DE BIENES</t>
  </si>
  <si>
    <t>5.8.94.01</t>
  </si>
  <si>
    <t>5.8.94.05</t>
  </si>
  <si>
    <t>5.8.94.06</t>
  </si>
  <si>
    <t>5.8.95</t>
  </si>
  <si>
    <t>DEVOLUCIONES, REBAJAS Y DESCUENTOS EN VENTA DE SERVICIOS</t>
  </si>
  <si>
    <t>5.8.95.01</t>
  </si>
  <si>
    <t>5.8.95.02</t>
  </si>
  <si>
    <t>5.8.95.04</t>
  </si>
  <si>
    <t>5.8.95.06</t>
  </si>
  <si>
    <t>5.8.95.07</t>
  </si>
  <si>
    <t>5.8.95.09</t>
  </si>
  <si>
    <t>5.8.95.10</t>
  </si>
  <si>
    <t>5.8.95.11</t>
  </si>
  <si>
    <t>5.8.95.12</t>
  </si>
  <si>
    <t>5.8.95.13</t>
  </si>
  <si>
    <t>5.8.95.14</t>
  </si>
  <si>
    <t>5.8.95.15</t>
  </si>
  <si>
    <t>5.8.95.16</t>
  </si>
  <si>
    <t>5.8.97</t>
  </si>
  <si>
    <t>COSTOS Y GASTOS POR DISTRIBUIR</t>
  </si>
  <si>
    <t>5.8.97.23</t>
  </si>
  <si>
    <t>5.9</t>
  </si>
  <si>
    <t>CIERRE DE INGRESOS, GASTOS Y COSTOS</t>
  </si>
  <si>
    <t>5.9.05</t>
  </si>
  <si>
    <t>5.9.05.01</t>
  </si>
  <si>
    <t>5.9.98</t>
  </si>
  <si>
    <t>CIERRE DE CONSOLIDACION</t>
  </si>
  <si>
    <t>5.9.98.03</t>
  </si>
  <si>
    <t>PARTICIPACIÓN NO CONTROLADORA PRIVADA</t>
  </si>
  <si>
    <t>5.9.98.04</t>
  </si>
  <si>
    <t>PARTICIPACIÓN PUBLICA CONTROLADORES - CENTRO DE CONSOLIDACIÓN</t>
  </si>
  <si>
    <t>5.50</t>
  </si>
  <si>
    <t>SALDOS DE OPERACIONES RECIPROCAS EN LOS GASTOS (CR)</t>
  </si>
  <si>
    <t>5.50.01</t>
  </si>
  <si>
    <t>5.50.01.01</t>
  </si>
  <si>
    <t>GASTOS POR IMPUESTOS</t>
  </si>
  <si>
    <t>5.50.01.02</t>
  </si>
  <si>
    <t>GASTOS NO TRIBUTARIOS</t>
  </si>
  <si>
    <t>5.50.03</t>
  </si>
  <si>
    <t>ADQUISICION DE SERVICIOS</t>
  </si>
  <si>
    <t>5.50.03.03</t>
  </si>
  <si>
    <t>5.50.03.04</t>
  </si>
  <si>
    <t>5.50.03.05</t>
  </si>
  <si>
    <t>5.50.03.07</t>
  </si>
  <si>
    <t>INFORMATICOS</t>
  </si>
  <si>
    <t>5.50.03.08</t>
  </si>
  <si>
    <t>5.50.04</t>
  </si>
  <si>
    <t>5.50.04.01</t>
  </si>
  <si>
    <t>5.50.04.02</t>
  </si>
  <si>
    <t>5.50.04.03</t>
  </si>
  <si>
    <t>5.50.04.04</t>
  </si>
  <si>
    <t>5.50.05</t>
  </si>
  <si>
    <t>5.50.05.01</t>
  </si>
  <si>
    <t>5.50.05.02</t>
  </si>
  <si>
    <t>5.50.05.03</t>
  </si>
  <si>
    <t>5.50.06</t>
  </si>
  <si>
    <t>5.50.06.01</t>
  </si>
  <si>
    <t>5.50.06.02</t>
  </si>
  <si>
    <t>6</t>
  </si>
  <si>
    <t>COSTOS DE VENTAS</t>
  </si>
  <si>
    <t>6.2</t>
  </si>
  <si>
    <t>COSTO DE VENTAS DE BIENES</t>
  </si>
  <si>
    <t>6.2.05</t>
  </si>
  <si>
    <t xml:space="preserve">BIENES PRODUCIDOS </t>
  </si>
  <si>
    <t>6.2.05.05</t>
  </si>
  <si>
    <t>6.2.05.06</t>
  </si>
  <si>
    <t>6.2.05.07</t>
  </si>
  <si>
    <t>6.2.05.08</t>
  </si>
  <si>
    <t>6.2.05.11</t>
  </si>
  <si>
    <t xml:space="preserve">PRODUCTOS QUÍMICOS </t>
  </si>
  <si>
    <t>6.2.05.13</t>
  </si>
  <si>
    <t>6.2.05.14</t>
  </si>
  <si>
    <t>6.2.05.16</t>
  </si>
  <si>
    <t>6.2.05.17</t>
  </si>
  <si>
    <t>6.2.05.18</t>
  </si>
  <si>
    <t>6.2.05.19</t>
  </si>
  <si>
    <t>6.2.05.20</t>
  </si>
  <si>
    <t>6.2.05.21</t>
  </si>
  <si>
    <t>6.2.05.25</t>
  </si>
  <si>
    <t>6.2.05.26</t>
  </si>
  <si>
    <t>6.2.05.29</t>
  </si>
  <si>
    <t>6.2.05.90</t>
  </si>
  <si>
    <t>6.2.10</t>
  </si>
  <si>
    <t xml:space="preserve">BIENES COMERCIALIZADOS </t>
  </si>
  <si>
    <t>6.2.10.01</t>
  </si>
  <si>
    <t>6.2.10.02</t>
  </si>
  <si>
    <t>6.2.10.03</t>
  </si>
  <si>
    <t>6.2.10.04</t>
  </si>
  <si>
    <t>6.2.10.08</t>
  </si>
  <si>
    <t>6.2.10.09</t>
  </si>
  <si>
    <t>6.2.10.10</t>
  </si>
  <si>
    <t>6.2.10.11</t>
  </si>
  <si>
    <t>6.2.10.13</t>
  </si>
  <si>
    <t>6.2.10.15</t>
  </si>
  <si>
    <t>6.2.10.16</t>
  </si>
  <si>
    <t>6.2.10.17</t>
  </si>
  <si>
    <t>6.2.10.22</t>
  </si>
  <si>
    <t>6.2.10.23</t>
  </si>
  <si>
    <t>6.2.10.24</t>
  </si>
  <si>
    <t>6.2.10.25</t>
  </si>
  <si>
    <t>6.2.10.28</t>
  </si>
  <si>
    <t>6.2.10.30</t>
  </si>
  <si>
    <t>6.2.10.31</t>
  </si>
  <si>
    <t>6.2.10.33</t>
  </si>
  <si>
    <t xml:space="preserve">REPUESTOS, EQUIPOS FÉRREOS Y OTROS </t>
  </si>
  <si>
    <t>6.2.10.34</t>
  </si>
  <si>
    <t>6.2.10.35</t>
  </si>
  <si>
    <t>6.2.10.39</t>
  </si>
  <si>
    <t>6.2.10.40</t>
  </si>
  <si>
    <t>6.2.10.90</t>
  </si>
  <si>
    <t>6.2.10.98</t>
  </si>
  <si>
    <t>6.3</t>
  </si>
  <si>
    <t>COSTO DE VENTAS DE SERVICIOS</t>
  </si>
  <si>
    <t>6.3.05</t>
  </si>
  <si>
    <t>6.3.05.01</t>
  </si>
  <si>
    <t>EDUCACIÓN FORMAL - PREESCOLAR</t>
  </si>
  <si>
    <t>6.3.05.02</t>
  </si>
  <si>
    <t>6.3.05.03</t>
  </si>
  <si>
    <t>6.3.05.04</t>
  </si>
  <si>
    <t>EDUCACIÓN FORMAL - MEDIA ACADÉMICA</t>
  </si>
  <si>
    <t>6.3.05.05</t>
  </si>
  <si>
    <t>6.3.05.06</t>
  </si>
  <si>
    <t>6.3.05.07</t>
  </si>
  <si>
    <t>6.3.05.08</t>
  </si>
  <si>
    <t>6.3.05.09</t>
  </si>
  <si>
    <t>EDUCACIÓN FORMAL - SUPERIOR POSTGRADO</t>
  </si>
  <si>
    <t>6.3.05.10</t>
  </si>
  <si>
    <t>6.3.05.11</t>
  </si>
  <si>
    <t>6.3.05.12</t>
  </si>
  <si>
    <t>6.3.05.13</t>
  </si>
  <si>
    <t>EDUCACIÓN INFORMAL - CONTINUADA</t>
  </si>
  <si>
    <t>6.3.05.15</t>
  </si>
  <si>
    <t>EDUCACIÓN INFORMAL - DIFUSIÓN ARTÍSTICA Y CULTURAL</t>
  </si>
  <si>
    <t>6.3.05.16</t>
  </si>
  <si>
    <t>6.3.05.50</t>
  </si>
  <si>
    <t>6.3.10</t>
  </si>
  <si>
    <t>6.3.10.01</t>
  </si>
  <si>
    <t>6.3.10.02</t>
  </si>
  <si>
    <t>6.3.10.15</t>
  </si>
  <si>
    <t>6.3.10.16</t>
  </si>
  <si>
    <t>6.3.10.17</t>
  </si>
  <si>
    <t>SERVICIOS AMBULATORIOS - ACTIVIDADES DE SALUD ORAL</t>
  </si>
  <si>
    <t>6.3.10.18</t>
  </si>
  <si>
    <t>SERVICIOS AMBULATORIOS - ACTIVIDADES DE PROMOCIÓN Y PREVENCIÓN</t>
  </si>
  <si>
    <t>6.3.10.19</t>
  </si>
  <si>
    <t>6.3.10.25</t>
  </si>
  <si>
    <t>6.3.10.26</t>
  </si>
  <si>
    <t>6.3.10.27</t>
  </si>
  <si>
    <t>6.3.10.28</t>
  </si>
  <si>
    <t>6.3.10.29</t>
  </si>
  <si>
    <t>6.3.10.30</t>
  </si>
  <si>
    <t>6.3.10.31</t>
  </si>
  <si>
    <t>6.3.10.35</t>
  </si>
  <si>
    <t>6.3.10.36</t>
  </si>
  <si>
    <t>6.3.10.40</t>
  </si>
  <si>
    <t>6.3.10.41</t>
  </si>
  <si>
    <t>6.3.10.42</t>
  </si>
  <si>
    <t>6.3.10.43</t>
  </si>
  <si>
    <t>6.3.10.50</t>
  </si>
  <si>
    <t>6.3.10.51</t>
  </si>
  <si>
    <t>6.3.10.52</t>
  </si>
  <si>
    <t>6.3.10.53</t>
  </si>
  <si>
    <t>6.3.10.54</t>
  </si>
  <si>
    <t>6.3.10.55</t>
  </si>
  <si>
    <t>6.3.10.56</t>
  </si>
  <si>
    <t>6.3.10.57</t>
  </si>
  <si>
    <t>6.3.10.60</t>
  </si>
  <si>
    <t>6.3.10.61</t>
  </si>
  <si>
    <t>6.3.10.62</t>
  </si>
  <si>
    <t>6.3.10.63</t>
  </si>
  <si>
    <t>6.3.10.64</t>
  </si>
  <si>
    <t>6.3.10.65</t>
  </si>
  <si>
    <t>6.3.10.66</t>
  </si>
  <si>
    <t>6.3.10.67</t>
  </si>
  <si>
    <t>6.3.45</t>
  </si>
  <si>
    <t>6.3.45.01</t>
  </si>
  <si>
    <t>6.3.45.02</t>
  </si>
  <si>
    <t>6.3.45.03</t>
  </si>
  <si>
    <t>6.3.45.05</t>
  </si>
  <si>
    <t>6.3.45.07</t>
  </si>
  <si>
    <t>SERVICIO DE TRANSPORTE POR OLEODUCTOS Y POLIDUCTOS</t>
  </si>
  <si>
    <t>6.3.45.90</t>
  </si>
  <si>
    <t>6.3.50</t>
  </si>
  <si>
    <t>6.3.50.01</t>
  </si>
  <si>
    <t>6.3.50.02</t>
  </si>
  <si>
    <t>SUMINISTRO DE BEBIDAS Y ALIMENTOS</t>
  </si>
  <si>
    <t>6.3.50.90</t>
  </si>
  <si>
    <t>OTROS SERVICIOS DE HOTELERÍA Y DE PROMOCIÓN TURÍSTICA</t>
  </si>
  <si>
    <t>6.3.60</t>
  </si>
  <si>
    <t>6.3.60.02</t>
  </si>
  <si>
    <t>ACUEDUCTO</t>
  </si>
  <si>
    <t>6.3.60.03</t>
  </si>
  <si>
    <t>ALCANTARILLADO</t>
  </si>
  <si>
    <t>6.3.60.04</t>
  </si>
  <si>
    <t>ASEO</t>
  </si>
  <si>
    <t>6.3.60.05</t>
  </si>
  <si>
    <t>ENERGÍA</t>
  </si>
  <si>
    <t>6.3.60.06</t>
  </si>
  <si>
    <t>GAS COMBUSTIBLE</t>
  </si>
  <si>
    <t>6.3.60.07</t>
  </si>
  <si>
    <t>TELECOMUNICACIONES</t>
  </si>
  <si>
    <t>6.3.60.90</t>
  </si>
  <si>
    <t>OTROS SERVICIOS PÚBLICOS</t>
  </si>
  <si>
    <t>6.3.90</t>
  </si>
  <si>
    <t>6.3.90.01</t>
  </si>
  <si>
    <t>6.3.90.02</t>
  </si>
  <si>
    <t>6.3.90.04</t>
  </si>
  <si>
    <t>6.3.90.06</t>
  </si>
  <si>
    <t>6.3.90.07</t>
  </si>
  <si>
    <t>6.3.90.08</t>
  </si>
  <si>
    <t>6.3.90.10</t>
  </si>
  <si>
    <t>6.3.90.11</t>
  </si>
  <si>
    <t>SERVICIOS DE PROGRAMACIÓN Y PRODUCCIÓN DE TELEVISIÓN</t>
  </si>
  <si>
    <t>6.3.90.12</t>
  </si>
  <si>
    <t>6.3.90.13</t>
  </si>
  <si>
    <t>6.3.90.90</t>
  </si>
  <si>
    <t>7</t>
  </si>
  <si>
    <t>COSTOS DE TRANSFORMACIÓN</t>
  </si>
  <si>
    <t>7.1</t>
  </si>
  <si>
    <t>BIENES</t>
  </si>
  <si>
    <t>7.1.09</t>
  </si>
  <si>
    <t>7.1.09.01</t>
  </si>
  <si>
    <t>RESERVAS EXTRAÍDAS</t>
  </si>
  <si>
    <t>7.1.09.02</t>
  </si>
  <si>
    <t>7.1.09.03</t>
  </si>
  <si>
    <t>7.1.09.04</t>
  </si>
  <si>
    <t>7.1.09.05</t>
  </si>
  <si>
    <t>7.1.09.06</t>
  </si>
  <si>
    <t>7.1.09.07</t>
  </si>
  <si>
    <t>7.1.09.08</t>
  </si>
  <si>
    <t>DEPRECIACIÓN Y AMORTIZACIÓN</t>
  </si>
  <si>
    <t>7.1.09.09</t>
  </si>
  <si>
    <t>7.1.09.95</t>
  </si>
  <si>
    <t>TRASLADO DE COSTOS (CR)</t>
  </si>
  <si>
    <t>7.1.10</t>
  </si>
  <si>
    <t>7.1.10.02</t>
  </si>
  <si>
    <t>7.1.10.03</t>
  </si>
  <si>
    <t>7.1.10.04</t>
  </si>
  <si>
    <t>7.1.10.05</t>
  </si>
  <si>
    <t>7.1.10.06</t>
  </si>
  <si>
    <t>7.1.10.07</t>
  </si>
  <si>
    <t>7.1.10.08</t>
  </si>
  <si>
    <t>7.1.10.09</t>
  </si>
  <si>
    <t>7.1.10.10</t>
  </si>
  <si>
    <t>7.1.10.95</t>
  </si>
  <si>
    <t>7.1.16</t>
  </si>
  <si>
    <t>7.1.16.01</t>
  </si>
  <si>
    <t>MATERIA PRIMA</t>
  </si>
  <si>
    <t>7.1.16.02</t>
  </si>
  <si>
    <t>7.1.16.03</t>
  </si>
  <si>
    <t>7.1.16.04</t>
  </si>
  <si>
    <t>7.1.16.05</t>
  </si>
  <si>
    <t>7.1.16.06</t>
  </si>
  <si>
    <t>7.1.16.07</t>
  </si>
  <si>
    <t>7.1.16.08</t>
  </si>
  <si>
    <t>7.1.16.09</t>
  </si>
  <si>
    <t>7.1.16.10</t>
  </si>
  <si>
    <t>7.1.16.11</t>
  </si>
  <si>
    <t>7.1.16.95</t>
  </si>
  <si>
    <t>7.1.17</t>
  </si>
  <si>
    <t>7.1.17.01</t>
  </si>
  <si>
    <t>7.1.17.02</t>
  </si>
  <si>
    <t>7.1.17.03</t>
  </si>
  <si>
    <t>7.1.17.04</t>
  </si>
  <si>
    <t>7.1.17.05</t>
  </si>
  <si>
    <t>7.1.17.06</t>
  </si>
  <si>
    <t>7.1.17.07</t>
  </si>
  <si>
    <t>7.1.17.08</t>
  </si>
  <si>
    <t>7.1.17.09</t>
  </si>
  <si>
    <t>7.1.17.95</t>
  </si>
  <si>
    <t>7.1.20</t>
  </si>
  <si>
    <t>7.1.20.01</t>
  </si>
  <si>
    <t>7.1.20.02</t>
  </si>
  <si>
    <t>7.1.20.03</t>
  </si>
  <si>
    <t>7.1.20.04</t>
  </si>
  <si>
    <t>7.1.20.06</t>
  </si>
  <si>
    <t>7.1.20.07</t>
  </si>
  <si>
    <t>7.1.20.08</t>
  </si>
  <si>
    <t>7.1.20.95</t>
  </si>
  <si>
    <t>7.1.22</t>
  </si>
  <si>
    <t>7.1.22.01</t>
  </si>
  <si>
    <t>7.1.22.02</t>
  </si>
  <si>
    <t>7.1.22.03</t>
  </si>
  <si>
    <t>7.1.22.04</t>
  </si>
  <si>
    <t>7.1.22.06</t>
  </si>
  <si>
    <t>7.1.22.07</t>
  </si>
  <si>
    <t>7.1.22.08</t>
  </si>
  <si>
    <t>7.1.22.95</t>
  </si>
  <si>
    <t>7.1.23</t>
  </si>
  <si>
    <t>7.1.23.03</t>
  </si>
  <si>
    <t>7.1.23.04</t>
  </si>
  <si>
    <t>7.1.23.05</t>
  </si>
  <si>
    <t>7.1.23.06</t>
  </si>
  <si>
    <t>7.1.23.07</t>
  </si>
  <si>
    <t>7.1.23.08</t>
  </si>
  <si>
    <t>7.1.23.95</t>
  </si>
  <si>
    <t>7.1.24</t>
  </si>
  <si>
    <t>7.1.24.01</t>
  </si>
  <si>
    <t>7.1.24.11</t>
  </si>
  <si>
    <t>7.1.24.95</t>
  </si>
  <si>
    <t>7.1.25</t>
  </si>
  <si>
    <t>7.1.25.01</t>
  </si>
  <si>
    <t>7.1.25.02</t>
  </si>
  <si>
    <t>7.1.25.03</t>
  </si>
  <si>
    <t>7.1.25.04</t>
  </si>
  <si>
    <t>7.1.25.05</t>
  </si>
  <si>
    <t>7.1.25.06</t>
  </si>
  <si>
    <t>7.1.25.07</t>
  </si>
  <si>
    <t>7.1.25.08</t>
  </si>
  <si>
    <t>7.1.25.09</t>
  </si>
  <si>
    <t>7.1.25.95</t>
  </si>
  <si>
    <t>7.1.26</t>
  </si>
  <si>
    <t>7.1.26.01</t>
  </si>
  <si>
    <t>7.1.26.02</t>
  </si>
  <si>
    <t>7.1.26.03</t>
  </si>
  <si>
    <t>7.1.26.04</t>
  </si>
  <si>
    <t>7.1.26.05</t>
  </si>
  <si>
    <t>7.1.26.06</t>
  </si>
  <si>
    <t>7.1.26.07</t>
  </si>
  <si>
    <t>7.1.26.08</t>
  </si>
  <si>
    <t>7.1.26.95</t>
  </si>
  <si>
    <t>7.1.27</t>
  </si>
  <si>
    <t>7.1.27.01</t>
  </si>
  <si>
    <t>7.1.27.03</t>
  </si>
  <si>
    <t>7.1.27.04</t>
  </si>
  <si>
    <t>7.1.27.06</t>
  </si>
  <si>
    <t>7.1.27.11</t>
  </si>
  <si>
    <t>7.1.27.95</t>
  </si>
  <si>
    <t>7.1.28</t>
  </si>
  <si>
    <t>7.1.28.01</t>
  </si>
  <si>
    <t>7.1.28.02</t>
  </si>
  <si>
    <t>7.1.28.03</t>
  </si>
  <si>
    <t>7.1.28.04</t>
  </si>
  <si>
    <t>7.1.28.05</t>
  </si>
  <si>
    <t>7.1.28.06</t>
  </si>
  <si>
    <t>7.1.28.07</t>
  </si>
  <si>
    <t>7.1.28.08</t>
  </si>
  <si>
    <t>7.1.28.09</t>
  </si>
  <si>
    <t>7.1.28.95</t>
  </si>
  <si>
    <t>7.1.29</t>
  </si>
  <si>
    <t xml:space="preserve">PRODUCTOS ALIMENTICIOS </t>
  </si>
  <si>
    <t>7.1.29.01</t>
  </si>
  <si>
    <t>7.1.29.03</t>
  </si>
  <si>
    <t>7.1.29.04</t>
  </si>
  <si>
    <t>7.1.29.11</t>
  </si>
  <si>
    <t>7.1.29.95</t>
  </si>
  <si>
    <t>7.1.30</t>
  </si>
  <si>
    <t>7.1.30.02</t>
  </si>
  <si>
    <t>7.1.30.03</t>
  </si>
  <si>
    <t>7.1.30.09</t>
  </si>
  <si>
    <t>7.1.30.95</t>
  </si>
  <si>
    <t>7.1.31</t>
  </si>
  <si>
    <t>7.1.31.01</t>
  </si>
  <si>
    <t>7.1.31.02</t>
  </si>
  <si>
    <t>7.1.31.03</t>
  </si>
  <si>
    <t>7.1.31.04</t>
  </si>
  <si>
    <t>7.1.31.05</t>
  </si>
  <si>
    <t>7.1.31.06</t>
  </si>
  <si>
    <t>7.1.31.08</t>
  </si>
  <si>
    <t>7.1.31.09</t>
  </si>
  <si>
    <t>7.1.31.10</t>
  </si>
  <si>
    <t>7.1.31.95</t>
  </si>
  <si>
    <t>7.1.32</t>
  </si>
  <si>
    <t>7.1.32.01</t>
  </si>
  <si>
    <t>7.1.32.02</t>
  </si>
  <si>
    <t>7.1.32.03</t>
  </si>
  <si>
    <t>7.1.32.04</t>
  </si>
  <si>
    <t>7.1.32.05</t>
  </si>
  <si>
    <t>7.1.32.06</t>
  </si>
  <si>
    <t>7.1.32.07</t>
  </si>
  <si>
    <t>7.1.32.08</t>
  </si>
  <si>
    <t>7.1.32.09</t>
  </si>
  <si>
    <t>7.1.32.95</t>
  </si>
  <si>
    <t>7.1.35</t>
  </si>
  <si>
    <t>7.1.35.01</t>
  </si>
  <si>
    <t>7.1.35.11</t>
  </si>
  <si>
    <t>7.1.35.95</t>
  </si>
  <si>
    <t>7.1.90</t>
  </si>
  <si>
    <t>7.1.90.01</t>
  </si>
  <si>
    <t>7.1.90.02</t>
  </si>
  <si>
    <t>7.1.90.03</t>
  </si>
  <si>
    <t>7.1.90.04</t>
  </si>
  <si>
    <t>7.1.90.06</t>
  </si>
  <si>
    <t>7.1.90.07</t>
  </si>
  <si>
    <t>7.1.90.08</t>
  </si>
  <si>
    <t>7.1.90.10</t>
  </si>
  <si>
    <t>7.1.90.11</t>
  </si>
  <si>
    <t>7.1.90.95</t>
  </si>
  <si>
    <t>7.2</t>
  </si>
  <si>
    <t>7.2.01</t>
  </si>
  <si>
    <t>7.2.01.01</t>
  </si>
  <si>
    <t>7.2.01.02</t>
  </si>
  <si>
    <t>7.2.01.03</t>
  </si>
  <si>
    <t>7.2.01.04</t>
  </si>
  <si>
    <t>7.2.01.05</t>
  </si>
  <si>
    <t>7.2.01.06</t>
  </si>
  <si>
    <t>7.2.01.07</t>
  </si>
  <si>
    <t>7.2.01.08</t>
  </si>
  <si>
    <t>7.2.01.09</t>
  </si>
  <si>
    <t>7.2.01.10</t>
  </si>
  <si>
    <t>7.2.01.95</t>
  </si>
  <si>
    <t>7.2.02</t>
  </si>
  <si>
    <t>7.2.02.01</t>
  </si>
  <si>
    <t>7.2.02.02</t>
  </si>
  <si>
    <t>7.2.02.03</t>
  </si>
  <si>
    <t>7.2.02.04</t>
  </si>
  <si>
    <t>7.2.02.05</t>
  </si>
  <si>
    <t>7.2.02.06</t>
  </si>
  <si>
    <t>7.2.02.07</t>
  </si>
  <si>
    <t>7.2.02.08</t>
  </si>
  <si>
    <t>7.2.02.09</t>
  </si>
  <si>
    <t>7.2.02.10</t>
  </si>
  <si>
    <t>7.2.02.95</t>
  </si>
  <si>
    <t>7.2.03</t>
  </si>
  <si>
    <t>7.2.03.01</t>
  </si>
  <si>
    <t>7.2.03.02</t>
  </si>
  <si>
    <t>7.2.03.03</t>
  </si>
  <si>
    <t>7.2.03.04</t>
  </si>
  <si>
    <t>7.2.03.05</t>
  </si>
  <si>
    <t>7.2.03.06</t>
  </si>
  <si>
    <t>7.2.03.07</t>
  </si>
  <si>
    <t>7.2.03.08</t>
  </si>
  <si>
    <t>7.2.03.09</t>
  </si>
  <si>
    <t>7.2.03.10</t>
  </si>
  <si>
    <t>7.2.03.95</t>
  </si>
  <si>
    <t>7.2.04</t>
  </si>
  <si>
    <t>7.2.04.01</t>
  </si>
  <si>
    <t>7.2.04.02</t>
  </si>
  <si>
    <t>7.2.04.03</t>
  </si>
  <si>
    <t>7.2.04.05</t>
  </si>
  <si>
    <t>7.2.04.06</t>
  </si>
  <si>
    <t>7.2.04.07</t>
  </si>
  <si>
    <t>7.2.04.08</t>
  </si>
  <si>
    <t>7.2.04.09</t>
  </si>
  <si>
    <t>7.2.04.10</t>
  </si>
  <si>
    <t>7.2.04.95</t>
  </si>
  <si>
    <t>7.2.05</t>
  </si>
  <si>
    <t>7.2.05.01</t>
  </si>
  <si>
    <t>7.2.05.02</t>
  </si>
  <si>
    <t>7.2.05.03</t>
  </si>
  <si>
    <t>7.2.05.04</t>
  </si>
  <si>
    <t>7.2.05.05</t>
  </si>
  <si>
    <t>7.2.05.06</t>
  </si>
  <si>
    <t>7.2.05.07</t>
  </si>
  <si>
    <t>7.2.05.08</t>
  </si>
  <si>
    <t>7.2.05.09</t>
  </si>
  <si>
    <t>7.2.05.95</t>
  </si>
  <si>
    <t>7.2.06</t>
  </si>
  <si>
    <t>EDUCACIÓN FORMAL - SUPERIOR - FORMACIÓN TÉCNICA PROFESIONAL</t>
  </si>
  <si>
    <t>7.2.06.01</t>
  </si>
  <si>
    <t>7.2.06.02</t>
  </si>
  <si>
    <t>7.2.06.03</t>
  </si>
  <si>
    <t>7.2.06.04</t>
  </si>
  <si>
    <t>7.2.06.05</t>
  </si>
  <si>
    <t>7.2.06.06</t>
  </si>
  <si>
    <t>7.2.06.07</t>
  </si>
  <si>
    <t>7.2.06.08</t>
  </si>
  <si>
    <t>7.2.06.09</t>
  </si>
  <si>
    <t>7.2.06.10</t>
  </si>
  <si>
    <t>7.2.06.95</t>
  </si>
  <si>
    <t>7.2.07</t>
  </si>
  <si>
    <t>EDUCACIÓN FORMAL - SUPERIOR - FORMACIÓN TECNOLÓGICA</t>
  </si>
  <si>
    <t>7.2.07.01</t>
  </si>
  <si>
    <t>7.2.07.02</t>
  </si>
  <si>
    <t>7.2.07.03</t>
  </si>
  <si>
    <t>7.2.07.04</t>
  </si>
  <si>
    <t>7.2.07.05</t>
  </si>
  <si>
    <t>7.2.07.06</t>
  </si>
  <si>
    <t>7.2.07.07</t>
  </si>
  <si>
    <t>7.2.07.08</t>
  </si>
  <si>
    <t>7.2.07.09</t>
  </si>
  <si>
    <t>7.2.07.10</t>
  </si>
  <si>
    <t>7.2.07.95</t>
  </si>
  <si>
    <t>7.2.08</t>
  </si>
  <si>
    <t>EDUCACIÓN FORMAL - SUPERIOR - FORMACIÓN PROFESIONAL</t>
  </si>
  <si>
    <t>7.2.08.01</t>
  </si>
  <si>
    <t>7.2.08.02</t>
  </si>
  <si>
    <t>7.2.08.03</t>
  </si>
  <si>
    <t>7.2.08.04</t>
  </si>
  <si>
    <t>7.2.08.05</t>
  </si>
  <si>
    <t>7.2.08.06</t>
  </si>
  <si>
    <t>7.2.08.07</t>
  </si>
  <si>
    <t>7.2.08.08</t>
  </si>
  <si>
    <t>7.2.08.09</t>
  </si>
  <si>
    <t>7.2.08.10</t>
  </si>
  <si>
    <t>7.2.08.95</t>
  </si>
  <si>
    <t>7.2.09</t>
  </si>
  <si>
    <t>EDUCACIÓN FORMAL - SUPERIOR - POSTGRADO</t>
  </si>
  <si>
    <t>7.2.09.01</t>
  </si>
  <si>
    <t>7.2.09.02</t>
  </si>
  <si>
    <t>7.2.09.03</t>
  </si>
  <si>
    <t>7.2.09.04</t>
  </si>
  <si>
    <t>7.2.09.05</t>
  </si>
  <si>
    <t>7.2.09.06</t>
  </si>
  <si>
    <t>7.2.09.07</t>
  </si>
  <si>
    <t>7.2.09.08</t>
  </si>
  <si>
    <t>7.2.09.09</t>
  </si>
  <si>
    <t>7.2.09.10</t>
  </si>
  <si>
    <t>7.2.09.95</t>
  </si>
  <si>
    <t>7.2.10</t>
  </si>
  <si>
    <t>7.2.10.01</t>
  </si>
  <si>
    <t>7.2.10.02</t>
  </si>
  <si>
    <t>7.2.10.03</t>
  </si>
  <si>
    <t>7.2.10.04</t>
  </si>
  <si>
    <t>7.2.10.05</t>
  </si>
  <si>
    <t>7.2.10.06</t>
  </si>
  <si>
    <t>7.2.10.07</t>
  </si>
  <si>
    <t>7.2.10.08</t>
  </si>
  <si>
    <t>7.2.10.09</t>
  </si>
  <si>
    <t>7.2.10.10</t>
  </si>
  <si>
    <t>7.2.10.95</t>
  </si>
  <si>
    <t>7.2.19</t>
  </si>
  <si>
    <t>7.2.19.01</t>
  </si>
  <si>
    <t>7.2.19.02</t>
  </si>
  <si>
    <t>7.2.19.03</t>
  </si>
  <si>
    <t>7.2.19.04</t>
  </si>
  <si>
    <t>7.2.19.05</t>
  </si>
  <si>
    <t>7.2.19.06</t>
  </si>
  <si>
    <t>7.2.19.07</t>
  </si>
  <si>
    <t>7.2.19.08</t>
  </si>
  <si>
    <t>7.2.19.09</t>
  </si>
  <si>
    <t>7.2.19.10</t>
  </si>
  <si>
    <t>7.2.19.95</t>
  </si>
  <si>
    <t>7.2.20</t>
  </si>
  <si>
    <t>7.2.20.02</t>
  </si>
  <si>
    <t>7.2.20.10</t>
  </si>
  <si>
    <t>7.2.20.95</t>
  </si>
  <si>
    <t>7.2.21</t>
  </si>
  <si>
    <t>7.2.21.01</t>
  </si>
  <si>
    <t>7.2.21.02</t>
  </si>
  <si>
    <t>7.2.21.03</t>
  </si>
  <si>
    <t>7.2.21.04</t>
  </si>
  <si>
    <t>7.2.21.05</t>
  </si>
  <si>
    <t>7.2.21.06</t>
  </si>
  <si>
    <t>7.2.21.07</t>
  </si>
  <si>
    <t>7.2.21.08</t>
  </si>
  <si>
    <t>7.2.21.09</t>
  </si>
  <si>
    <t>7.2.21.10</t>
  </si>
  <si>
    <t>7.2.21.95</t>
  </si>
  <si>
    <t>7.2.31</t>
  </si>
  <si>
    <t>7.2.31.01</t>
  </si>
  <si>
    <t>7.2.31.02</t>
  </si>
  <si>
    <t>7.2.31.03</t>
  </si>
  <si>
    <t>7.2.31.04</t>
  </si>
  <si>
    <t>7.2.31.05</t>
  </si>
  <si>
    <t>7.2.31.06</t>
  </si>
  <si>
    <t>7.2.31.07</t>
  </si>
  <si>
    <t>7.2.31.08</t>
  </si>
  <si>
    <t>7.2.31.09</t>
  </si>
  <si>
    <t>7.2.31.10</t>
  </si>
  <si>
    <t>7.2.31.95</t>
  </si>
  <si>
    <t>7.2.33</t>
  </si>
  <si>
    <t>7.2.33.02</t>
  </si>
  <si>
    <t>7.2.33.03</t>
  </si>
  <si>
    <t>7.2.33.07</t>
  </si>
  <si>
    <t>7.2.33.10</t>
  </si>
  <si>
    <t>7.2.33.95</t>
  </si>
  <si>
    <t>7.2.50</t>
  </si>
  <si>
    <t>7.2.50.01</t>
  </si>
  <si>
    <t>7.2.50.02</t>
  </si>
  <si>
    <t>7.2.50.03</t>
  </si>
  <si>
    <t>7.2.50.04</t>
  </si>
  <si>
    <t>7.2.50.05</t>
  </si>
  <si>
    <t>7.2.50.06</t>
  </si>
  <si>
    <t>7.2.50.07</t>
  </si>
  <si>
    <t>7.2.50.08</t>
  </si>
  <si>
    <t>7.2.50.09</t>
  </si>
  <si>
    <t>7.2.50.10</t>
  </si>
  <si>
    <t>7.2.50.95</t>
  </si>
  <si>
    <t>7.3</t>
  </si>
  <si>
    <t>7.3.01</t>
  </si>
  <si>
    <t>7.3.01.01</t>
  </si>
  <si>
    <t>7.3.01.02</t>
  </si>
  <si>
    <t>7.3.01.03</t>
  </si>
  <si>
    <t>7.3.01.04</t>
  </si>
  <si>
    <t>7.3.01.05</t>
  </si>
  <si>
    <t>7.3.01.06</t>
  </si>
  <si>
    <t>7.3.01.07</t>
  </si>
  <si>
    <t>7.3.01.08</t>
  </si>
  <si>
    <t>7.3.01.09</t>
  </si>
  <si>
    <t>7.3.01.10</t>
  </si>
  <si>
    <t>7.3.01.95</t>
  </si>
  <si>
    <t>7.3.02</t>
  </si>
  <si>
    <t>7.3.02.01</t>
  </si>
  <si>
    <t>7.3.02.02</t>
  </si>
  <si>
    <t>7.3.02.03</t>
  </si>
  <si>
    <t>7.3.02.04</t>
  </si>
  <si>
    <t>7.3.02.05</t>
  </si>
  <si>
    <t>7.3.02.06</t>
  </si>
  <si>
    <t>7.3.02.07</t>
  </si>
  <si>
    <t>7.3.02.08</t>
  </si>
  <si>
    <t>7.3.02.09</t>
  </si>
  <si>
    <t>7.3.02.10</t>
  </si>
  <si>
    <t>7.3.02.95</t>
  </si>
  <si>
    <t>7.3.10</t>
  </si>
  <si>
    <t>7.3.10.01</t>
  </si>
  <si>
    <t>7.3.10.02</t>
  </si>
  <si>
    <t>7.3.10.03</t>
  </si>
  <si>
    <t>7.3.10.04</t>
  </si>
  <si>
    <t>7.3.10.05</t>
  </si>
  <si>
    <t>7.3.10.06</t>
  </si>
  <si>
    <t>7.3.10.07</t>
  </si>
  <si>
    <t>7.3.10.08</t>
  </si>
  <si>
    <t>7.3.10.09</t>
  </si>
  <si>
    <t>7.3.10.10</t>
  </si>
  <si>
    <t>7.3.10.95</t>
  </si>
  <si>
    <t>7.3.11</t>
  </si>
  <si>
    <t>7.3.11.01</t>
  </si>
  <si>
    <t>7.3.11.02</t>
  </si>
  <si>
    <t>7.3.11.03</t>
  </si>
  <si>
    <t>7.3.11.04</t>
  </si>
  <si>
    <t>7.3.11.05</t>
  </si>
  <si>
    <t>7.3.11.06</t>
  </si>
  <si>
    <t>7.3.11.07</t>
  </si>
  <si>
    <t>7.3.11.08</t>
  </si>
  <si>
    <t>7.3.11.09</t>
  </si>
  <si>
    <t>7.3.11.10</t>
  </si>
  <si>
    <t>7.3.11.95</t>
  </si>
  <si>
    <t>7.3.12</t>
  </si>
  <si>
    <t>7.3.12.01</t>
  </si>
  <si>
    <t>7.3.12.02</t>
  </si>
  <si>
    <t>7.3.12.03</t>
  </si>
  <si>
    <t>7.3.12.04</t>
  </si>
  <si>
    <t>7.3.12.05</t>
  </si>
  <si>
    <t>7.3.12.06</t>
  </si>
  <si>
    <t>7.3.12.07</t>
  </si>
  <si>
    <t>7.3.12.08</t>
  </si>
  <si>
    <t>7.3.12.09</t>
  </si>
  <si>
    <t>7.3.12.10</t>
  </si>
  <si>
    <t>7.3.12.95</t>
  </si>
  <si>
    <t>7.3.13</t>
  </si>
  <si>
    <t>SERVICIOS AMBULATORIOS - PROMOCIÓN Y PREVENCIÓN</t>
  </si>
  <si>
    <t>7.3.13.01</t>
  </si>
  <si>
    <t>7.3.13.02</t>
  </si>
  <si>
    <t>7.3.13.03</t>
  </si>
  <si>
    <t>7.3.13.04</t>
  </si>
  <si>
    <t>7.3.13.05</t>
  </si>
  <si>
    <t>7.3.13.06</t>
  </si>
  <si>
    <t>7.3.13.07</t>
  </si>
  <si>
    <t>7.3.13.08</t>
  </si>
  <si>
    <t>7.3.13.09</t>
  </si>
  <si>
    <t>7.3.13.10</t>
  </si>
  <si>
    <t>7.3.13.95</t>
  </si>
  <si>
    <t>7.3.14</t>
  </si>
  <si>
    <t>7.3.14.01</t>
  </si>
  <si>
    <t>7.3.14.02</t>
  </si>
  <si>
    <t>7.3.14.03</t>
  </si>
  <si>
    <t>7.3.14.04</t>
  </si>
  <si>
    <t>7.3.14.05</t>
  </si>
  <si>
    <t>7.3.14.06</t>
  </si>
  <si>
    <t>7.3.14.07</t>
  </si>
  <si>
    <t>7.3.14.08</t>
  </si>
  <si>
    <t>7.3.14.09</t>
  </si>
  <si>
    <t>7.3.14.10</t>
  </si>
  <si>
    <t>7.3.14.95</t>
  </si>
  <si>
    <t>7.3.20</t>
  </si>
  <si>
    <t>7.3.20.01</t>
  </si>
  <si>
    <t>7.3.20.02</t>
  </si>
  <si>
    <t>7.3.20.03</t>
  </si>
  <si>
    <t>7.3.20.04</t>
  </si>
  <si>
    <t>7.3.20.05</t>
  </si>
  <si>
    <t>7.3.20.06</t>
  </si>
  <si>
    <t>7.3.20.07</t>
  </si>
  <si>
    <t>7.3.20.08</t>
  </si>
  <si>
    <t>7.3.20.09</t>
  </si>
  <si>
    <t>7.3.20.10</t>
  </si>
  <si>
    <t>7.3.20.95</t>
  </si>
  <si>
    <t>7.3.21</t>
  </si>
  <si>
    <t>7.3.21.01</t>
  </si>
  <si>
    <t>7.3.21.02</t>
  </si>
  <si>
    <t>7.3.21.03</t>
  </si>
  <si>
    <t>7.3.21.04</t>
  </si>
  <si>
    <t>7.3.21.05</t>
  </si>
  <si>
    <t>7.3.21.06</t>
  </si>
  <si>
    <t>7.3.21.07</t>
  </si>
  <si>
    <t>7.3.21.08</t>
  </si>
  <si>
    <t>7.3.21.09</t>
  </si>
  <si>
    <t>7.3.21.10</t>
  </si>
  <si>
    <t>7.3.21.95</t>
  </si>
  <si>
    <t>7.3.22</t>
  </si>
  <si>
    <t>7.3.22.01</t>
  </si>
  <si>
    <t>7.3.22.02</t>
  </si>
  <si>
    <t>7.3.22.03</t>
  </si>
  <si>
    <t>7.3.22.04</t>
  </si>
  <si>
    <t>7.3.22.05</t>
  </si>
  <si>
    <t>7.3.22.06</t>
  </si>
  <si>
    <t>7.3.22.07</t>
  </si>
  <si>
    <t>7.3.22.08</t>
  </si>
  <si>
    <t>7.3.22.09</t>
  </si>
  <si>
    <t>7.3.22.10</t>
  </si>
  <si>
    <t>7.3.22.95</t>
  </si>
  <si>
    <t>7.3.23</t>
  </si>
  <si>
    <t>7.3.23.01</t>
  </si>
  <si>
    <t>7.3.23.02</t>
  </si>
  <si>
    <t>7.3.23.03</t>
  </si>
  <si>
    <t>7.3.23.04</t>
  </si>
  <si>
    <t>7.3.23.05</t>
  </si>
  <si>
    <t>7.3.23.06</t>
  </si>
  <si>
    <t>7.3.23.07</t>
  </si>
  <si>
    <t>7.3.23.08</t>
  </si>
  <si>
    <t>7.3.23.09</t>
  </si>
  <si>
    <t>7.3.23.10</t>
  </si>
  <si>
    <t>7.3.23.95</t>
  </si>
  <si>
    <t>7.3.24</t>
  </si>
  <si>
    <t>7.3.24.01</t>
  </si>
  <si>
    <t>7.3.24.02</t>
  </si>
  <si>
    <t>7.3.24.03</t>
  </si>
  <si>
    <t>7.3.24.04</t>
  </si>
  <si>
    <t>7.3.24.05</t>
  </si>
  <si>
    <t>7.3.24.06</t>
  </si>
  <si>
    <t>7.3.24.07</t>
  </si>
  <si>
    <t>7.3.24.08</t>
  </si>
  <si>
    <t>7.3.24.09</t>
  </si>
  <si>
    <t>7.3.24.95</t>
  </si>
  <si>
    <t>7.3.25</t>
  </si>
  <si>
    <t>7.3.25.01</t>
  </si>
  <si>
    <t>7.3.25.02</t>
  </si>
  <si>
    <t>7.3.25.03</t>
  </si>
  <si>
    <t>7.3.25.04</t>
  </si>
  <si>
    <t>7.3.25.05</t>
  </si>
  <si>
    <t>7.3.25.06</t>
  </si>
  <si>
    <t>7.3.25.07</t>
  </si>
  <si>
    <t>7.3.25.09</t>
  </si>
  <si>
    <t>7.3.25.95</t>
  </si>
  <si>
    <t>7.3.26</t>
  </si>
  <si>
    <t>7.3.26.01</t>
  </si>
  <si>
    <t>7.3.26.02</t>
  </si>
  <si>
    <t>7.3.26.03</t>
  </si>
  <si>
    <t>7.3.26.04</t>
  </si>
  <si>
    <t>7.3.26.05</t>
  </si>
  <si>
    <t>7.3.26.06</t>
  </si>
  <si>
    <t>7.3.26.07</t>
  </si>
  <si>
    <t>7.3.26.08</t>
  </si>
  <si>
    <t>7.3.26.09</t>
  </si>
  <si>
    <t>7.3.26.10</t>
  </si>
  <si>
    <t>7.3.26.95</t>
  </si>
  <si>
    <t>7.3.30</t>
  </si>
  <si>
    <t>7.3.30.01</t>
  </si>
  <si>
    <t>7.3.30.02</t>
  </si>
  <si>
    <t>7.3.30.03</t>
  </si>
  <si>
    <t>7.3.30.04</t>
  </si>
  <si>
    <t>7.3.30.05</t>
  </si>
  <si>
    <t>7.3.30.06</t>
  </si>
  <si>
    <t>7.3.30.07</t>
  </si>
  <si>
    <t>7.3.30.08</t>
  </si>
  <si>
    <t>7.3.30.09</t>
  </si>
  <si>
    <t>7.3.30.10</t>
  </si>
  <si>
    <t>7.3.30.95</t>
  </si>
  <si>
    <t>7.3.31</t>
  </si>
  <si>
    <t>7.3.31.01</t>
  </si>
  <si>
    <t>7.3.31.02</t>
  </si>
  <si>
    <t>7.3.31.03</t>
  </si>
  <si>
    <t>7.3.31.04</t>
  </si>
  <si>
    <t>7.3.31.05</t>
  </si>
  <si>
    <t>7.3.31.06</t>
  </si>
  <si>
    <t>7.3.31.07</t>
  </si>
  <si>
    <t>7.3.31.08</t>
  </si>
  <si>
    <t>7.3.31.09</t>
  </si>
  <si>
    <t>7.3.31.10</t>
  </si>
  <si>
    <t>7.3.31.95</t>
  </si>
  <si>
    <t>7.3.40</t>
  </si>
  <si>
    <t>7.3.40.01</t>
  </si>
  <si>
    <t>7.3.40.02</t>
  </si>
  <si>
    <t>7.3.40.03</t>
  </si>
  <si>
    <t>7.3.40.04</t>
  </si>
  <si>
    <t>7.3.40.05</t>
  </si>
  <si>
    <t>7.3.40.06</t>
  </si>
  <si>
    <t>7.3.40.07</t>
  </si>
  <si>
    <t>7.3.40.08</t>
  </si>
  <si>
    <t>7.3.40.09</t>
  </si>
  <si>
    <t>7.3.40.10</t>
  </si>
  <si>
    <t>7.3.40.95</t>
  </si>
  <si>
    <t>7.3.41</t>
  </si>
  <si>
    <t>7.3.41.01</t>
  </si>
  <si>
    <t>7.3.41.02</t>
  </si>
  <si>
    <t>7.3.41.03</t>
  </si>
  <si>
    <t>7.3.41.04</t>
  </si>
  <si>
    <t>7.3.41.05</t>
  </si>
  <si>
    <t>7.3.41.06</t>
  </si>
  <si>
    <t>7.3.41.07</t>
  </si>
  <si>
    <t>7.3.41.08</t>
  </si>
  <si>
    <t>7.3.41.09</t>
  </si>
  <si>
    <t>7.3.41.10</t>
  </si>
  <si>
    <t>7.3.41.95</t>
  </si>
  <si>
    <t>7.3.42</t>
  </si>
  <si>
    <t>7.3.42.01</t>
  </si>
  <si>
    <t>7.3.42.02</t>
  </si>
  <si>
    <t>7.3.42.03</t>
  </si>
  <si>
    <t>7.3.42.04</t>
  </si>
  <si>
    <t>7.3.42.05</t>
  </si>
  <si>
    <t>7.3.42.06</t>
  </si>
  <si>
    <t>7.3.42.07</t>
  </si>
  <si>
    <t>7.3.42.08</t>
  </si>
  <si>
    <t>7.3.42.09</t>
  </si>
  <si>
    <t>7.3.42.10</t>
  </si>
  <si>
    <t>7.3.42.95</t>
  </si>
  <si>
    <t>7.3.43</t>
  </si>
  <si>
    <t>7.3.43.01</t>
  </si>
  <si>
    <t>7.3.43.02</t>
  </si>
  <si>
    <t>7.3.43.03</t>
  </si>
  <si>
    <t>7.3.43.04</t>
  </si>
  <si>
    <t>7.3.43.05</t>
  </si>
  <si>
    <t>7.3.43.06</t>
  </si>
  <si>
    <t>7.3.43.07</t>
  </si>
  <si>
    <t>7.3.43.08</t>
  </si>
  <si>
    <t>7.3.43.09</t>
  </si>
  <si>
    <t>7.3.43.10</t>
  </si>
  <si>
    <t>7.3.43.95</t>
  </si>
  <si>
    <t>7.3.49</t>
  </si>
  <si>
    <t>7.3.49.01</t>
  </si>
  <si>
    <t>7.3.49.02</t>
  </si>
  <si>
    <t>7.3.49.03</t>
  </si>
  <si>
    <t>7.3.49.04</t>
  </si>
  <si>
    <t>7.3.49.05</t>
  </si>
  <si>
    <t>7.3.49.06</t>
  </si>
  <si>
    <t>7.3.49.07</t>
  </si>
  <si>
    <t>7.3.49.08</t>
  </si>
  <si>
    <t>7.3.49.09</t>
  </si>
  <si>
    <t>7.3.49.10</t>
  </si>
  <si>
    <t>7.3.49.95</t>
  </si>
  <si>
    <t>7.3.50</t>
  </si>
  <si>
    <t>7.3.50.01</t>
  </si>
  <si>
    <t>7.3.50.02</t>
  </si>
  <si>
    <t>7.3.50.03</t>
  </si>
  <si>
    <t>7.3.50.04</t>
  </si>
  <si>
    <t>7.3.50.05</t>
  </si>
  <si>
    <t>7.3.50.06</t>
  </si>
  <si>
    <t>7.3.50.07</t>
  </si>
  <si>
    <t>7.3.50.95</t>
  </si>
  <si>
    <t>7.3.51</t>
  </si>
  <si>
    <t>7.3.51.01</t>
  </si>
  <si>
    <t>7.3.51.02</t>
  </si>
  <si>
    <t>7.3.51.03</t>
  </si>
  <si>
    <t>7.3.51.04</t>
  </si>
  <si>
    <t>7.3.51.05</t>
  </si>
  <si>
    <t>7.3.51.06</t>
  </si>
  <si>
    <t>7.3.51.07</t>
  </si>
  <si>
    <t>7.3.51.08</t>
  </si>
  <si>
    <t>7.3.51.09</t>
  </si>
  <si>
    <t>7.3.51.10</t>
  </si>
  <si>
    <t>7.3.51.95</t>
  </si>
  <si>
    <t>7.3.52</t>
  </si>
  <si>
    <t>7.3.52.01</t>
  </si>
  <si>
    <t>7.3.52.02</t>
  </si>
  <si>
    <t>7.3.52.03</t>
  </si>
  <si>
    <t>7.3.52.04</t>
  </si>
  <si>
    <t>7.3.52.05</t>
  </si>
  <si>
    <t>7.3.52.06</t>
  </si>
  <si>
    <t>7.3.52.07</t>
  </si>
  <si>
    <t>7.3.52.95</t>
  </si>
  <si>
    <t>7.3.53</t>
  </si>
  <si>
    <t>7.3.53.01</t>
  </si>
  <si>
    <t>7.3.53.02</t>
  </si>
  <si>
    <t>7.3.53.03</t>
  </si>
  <si>
    <t>7.3.53.04</t>
  </si>
  <si>
    <t>7.3.53.05</t>
  </si>
  <si>
    <t>7.3.53.06</t>
  </si>
  <si>
    <t>7.3.53.07</t>
  </si>
  <si>
    <t>7.3.53.95</t>
  </si>
  <si>
    <t>7.3.54</t>
  </si>
  <si>
    <t>7.3.54.01</t>
  </si>
  <si>
    <t>7.3.54.02</t>
  </si>
  <si>
    <t>7.3.54.03</t>
  </si>
  <si>
    <t>7.3.54.04</t>
  </si>
  <si>
    <t>7.3.54.05</t>
  </si>
  <si>
    <t>7.3.54.06</t>
  </si>
  <si>
    <t>7.3.54.07</t>
  </si>
  <si>
    <t>7.3.54.08</t>
  </si>
  <si>
    <t>7.3.54.95</t>
  </si>
  <si>
    <t>7.3.55</t>
  </si>
  <si>
    <t>7.3.55.01</t>
  </si>
  <si>
    <t>7.3.55.02</t>
  </si>
  <si>
    <t>7.3.55.03</t>
  </si>
  <si>
    <t>7.3.55.04</t>
  </si>
  <si>
    <t>7.3.55.05</t>
  </si>
  <si>
    <t>7.3.55.06</t>
  </si>
  <si>
    <t>7.3.55.07</t>
  </si>
  <si>
    <t>7.3.55.08</t>
  </si>
  <si>
    <t>7.3.55.09</t>
  </si>
  <si>
    <t>7.3.55.10</t>
  </si>
  <si>
    <t>7.3.55.95</t>
  </si>
  <si>
    <t>7.3.56</t>
  </si>
  <si>
    <t>7.3.56.01</t>
  </si>
  <si>
    <t>7.3.56.02</t>
  </si>
  <si>
    <t>7.3.56.03</t>
  </si>
  <si>
    <t>7.3.56.04</t>
  </si>
  <si>
    <t>7.3.56.05</t>
  </si>
  <si>
    <t>7.3.56.06</t>
  </si>
  <si>
    <t>7.3.56.07</t>
  </si>
  <si>
    <t>7.3.56.08</t>
  </si>
  <si>
    <t>7.3.56.09</t>
  </si>
  <si>
    <t>7.3.56.10</t>
  </si>
  <si>
    <t>7.3.56.95</t>
  </si>
  <si>
    <t>7.3.80</t>
  </si>
  <si>
    <t>7.3.80.01</t>
  </si>
  <si>
    <t>7.3.80.02</t>
  </si>
  <si>
    <t>7.3.80.03</t>
  </si>
  <si>
    <t>7.3.80.04</t>
  </si>
  <si>
    <t>7.3.80.05</t>
  </si>
  <si>
    <t>7.3.80.06</t>
  </si>
  <si>
    <t>7.3.80.07</t>
  </si>
  <si>
    <t>7.3.80.09</t>
  </si>
  <si>
    <t>7.3.80.10</t>
  </si>
  <si>
    <t>7.3.80.95</t>
  </si>
  <si>
    <t>7.3.81</t>
  </si>
  <si>
    <t>7.3.81.01</t>
  </si>
  <si>
    <t>7.3.81.02</t>
  </si>
  <si>
    <t>7.3.81.03</t>
  </si>
  <si>
    <t>7.3.81.04</t>
  </si>
  <si>
    <t>7.3.81.05</t>
  </si>
  <si>
    <t>7.3.81.06</t>
  </si>
  <si>
    <t>7.3.81.07</t>
  </si>
  <si>
    <t>7.3.81.95</t>
  </si>
  <si>
    <t>7.3.82</t>
  </si>
  <si>
    <t>7.3.82.01</t>
  </si>
  <si>
    <t>7.3.82.02</t>
  </si>
  <si>
    <t>7.3.82.03</t>
  </si>
  <si>
    <t>7.3.82.04</t>
  </si>
  <si>
    <t>7.3.82.05</t>
  </si>
  <si>
    <t>7.3.82.06</t>
  </si>
  <si>
    <t>7.3.82.07</t>
  </si>
  <si>
    <t>7.3.82.08</t>
  </si>
  <si>
    <t>7.3.82.09</t>
  </si>
  <si>
    <t>7.3.82.10</t>
  </si>
  <si>
    <t>7.3.82.95</t>
  </si>
  <si>
    <t>7.3.83</t>
  </si>
  <si>
    <t>7.3.83.01</t>
  </si>
  <si>
    <t>7.3.83.02</t>
  </si>
  <si>
    <t>7.3.83.03</t>
  </si>
  <si>
    <t>7.3.83.04</t>
  </si>
  <si>
    <t>7.3.83.05</t>
  </si>
  <si>
    <t>7.3.83.06</t>
  </si>
  <si>
    <t>7.3.83.07</t>
  </si>
  <si>
    <t>7.3.83.08</t>
  </si>
  <si>
    <t>7.3.83.10</t>
  </si>
  <si>
    <t>7.3.83.95</t>
  </si>
  <si>
    <t>7.3.84</t>
  </si>
  <si>
    <t>7.3.84.01</t>
  </si>
  <si>
    <t>7.3.84.02</t>
  </si>
  <si>
    <t>7.3.84.03</t>
  </si>
  <si>
    <t>7.3.84.04</t>
  </si>
  <si>
    <t>7.3.84.05</t>
  </si>
  <si>
    <t>7.3.84.06</t>
  </si>
  <si>
    <t>7.3.84.07</t>
  </si>
  <si>
    <t>7.3.84.08</t>
  </si>
  <si>
    <t>7.3.84.09</t>
  </si>
  <si>
    <t>7.3.84.95</t>
  </si>
  <si>
    <t>7.3.85</t>
  </si>
  <si>
    <t>7.3.85.01</t>
  </si>
  <si>
    <t>7.3.85.02</t>
  </si>
  <si>
    <t>7.3.85.03</t>
  </si>
  <si>
    <t>7.3.85.05</t>
  </si>
  <si>
    <t>7.3.85.06</t>
  </si>
  <si>
    <t>7.3.85.07</t>
  </si>
  <si>
    <t>7.3.85.95</t>
  </si>
  <si>
    <t>7.3.86</t>
  </si>
  <si>
    <t>SERVICIOS CONEXOS A LA SALUD - SERVICIO DE AMBULANCIAS</t>
  </si>
  <si>
    <t>7.3.86.01</t>
  </si>
  <si>
    <t>7.3.86.02</t>
  </si>
  <si>
    <t>7.3.86.03</t>
  </si>
  <si>
    <t>7.3.86.04</t>
  </si>
  <si>
    <t>7.3.86.05</t>
  </si>
  <si>
    <t>7.3.86.06</t>
  </si>
  <si>
    <t>7.3.86.07</t>
  </si>
  <si>
    <t>7.3.86.08</t>
  </si>
  <si>
    <t>7.3.86.09</t>
  </si>
  <si>
    <t>7.3.86.10</t>
  </si>
  <si>
    <t>7.3.86.95</t>
  </si>
  <si>
    <t>7.3.87</t>
  </si>
  <si>
    <t>7.3.87.01</t>
  </si>
  <si>
    <t>7.3.87.02</t>
  </si>
  <si>
    <t>7.3.87.03</t>
  </si>
  <si>
    <t>7.3.87.04</t>
  </si>
  <si>
    <t>7.3.87.05</t>
  </si>
  <si>
    <t>7.3.87.06</t>
  </si>
  <si>
    <t>7.3.87.07</t>
  </si>
  <si>
    <t>7.3.87.08</t>
  </si>
  <si>
    <t>7.3.87.09</t>
  </si>
  <si>
    <t>7.3.87.10</t>
  </si>
  <si>
    <t>7.3.87.95</t>
  </si>
  <si>
    <t>7.4</t>
  </si>
  <si>
    <t>7.4.01</t>
  </si>
  <si>
    <t>7.4.01.01</t>
  </si>
  <si>
    <t>7.4.01.02</t>
  </si>
  <si>
    <t>7.4.01.03</t>
  </si>
  <si>
    <t>7.4.01.04</t>
  </si>
  <si>
    <t>7.4.01.05</t>
  </si>
  <si>
    <t>7.4.01.06</t>
  </si>
  <si>
    <t>7.4.01.07</t>
  </si>
  <si>
    <t>7.4.01.09</t>
  </si>
  <si>
    <t>7.4.01.10</t>
  </si>
  <si>
    <t>7.4.01.95</t>
  </si>
  <si>
    <t>7.4.02</t>
  </si>
  <si>
    <t>7.4.02.01</t>
  </si>
  <si>
    <t>7.4.02.02</t>
  </si>
  <si>
    <t>7.4.02.03</t>
  </si>
  <si>
    <t>7.4.02.04</t>
  </si>
  <si>
    <t>7.4.02.05</t>
  </si>
  <si>
    <t>7.4.02.06</t>
  </si>
  <si>
    <t>7.4.02.07</t>
  </si>
  <si>
    <t>7.4.02.08</t>
  </si>
  <si>
    <t>7.4.02.10</t>
  </si>
  <si>
    <t>7.4.02.95</t>
  </si>
  <si>
    <t>7.4.03</t>
  </si>
  <si>
    <t>7.4.03.01</t>
  </si>
  <si>
    <t>7.4.03.02</t>
  </si>
  <si>
    <t>7.4.03.03</t>
  </si>
  <si>
    <t>7.4.03.05</t>
  </si>
  <si>
    <t>7.4.03.06</t>
  </si>
  <si>
    <t>7.4.03.07</t>
  </si>
  <si>
    <t>7.4.03.08</t>
  </si>
  <si>
    <t>7.4.03.95</t>
  </si>
  <si>
    <t>7.4.04</t>
  </si>
  <si>
    <t>7.4.04.07</t>
  </si>
  <si>
    <t>7.4.04.95</t>
  </si>
  <si>
    <t>7.4.05</t>
  </si>
  <si>
    <t>7.4.05.01</t>
  </si>
  <si>
    <t>7.4.05.02</t>
  </si>
  <si>
    <t>7.4.05.03</t>
  </si>
  <si>
    <t>7.4.05.04</t>
  </si>
  <si>
    <t>7.4.05.05</t>
  </si>
  <si>
    <t>7.4.05.06</t>
  </si>
  <si>
    <t>7.4.05.07</t>
  </si>
  <si>
    <t>7.4.05.08</t>
  </si>
  <si>
    <t>7.4.05.95</t>
  </si>
  <si>
    <t>7.4.07</t>
  </si>
  <si>
    <t>7.4.07.01</t>
  </si>
  <si>
    <t>7.4.07.02</t>
  </si>
  <si>
    <t>7.4.07.03</t>
  </si>
  <si>
    <t>7.4.07.04</t>
  </si>
  <si>
    <t>7.4.07.05</t>
  </si>
  <si>
    <t>7.4.07.06</t>
  </si>
  <si>
    <t>7.4.07.07</t>
  </si>
  <si>
    <t>7.4.07.08</t>
  </si>
  <si>
    <t>7.4.07.95</t>
  </si>
  <si>
    <t>7.4.90</t>
  </si>
  <si>
    <t>7.4.90.01</t>
  </si>
  <si>
    <t>7.4.90.02</t>
  </si>
  <si>
    <t>7.4.90.03</t>
  </si>
  <si>
    <t>7.4.90.04</t>
  </si>
  <si>
    <t>7.4.90.05</t>
  </si>
  <si>
    <t>7.4.90.06</t>
  </si>
  <si>
    <t>7.4.90.07</t>
  </si>
  <si>
    <t>7.4.90.09</t>
  </si>
  <si>
    <t>7.4.90.10</t>
  </si>
  <si>
    <t>7.4.90.95</t>
  </si>
  <si>
    <t>7.5</t>
  </si>
  <si>
    <t>7.5.01</t>
  </si>
  <si>
    <t>7.5.01.01</t>
  </si>
  <si>
    <t>7.5.01.02</t>
  </si>
  <si>
    <t>7.5.01.03</t>
  </si>
  <si>
    <t>7.5.01.04</t>
  </si>
  <si>
    <t>7.5.01.05</t>
  </si>
  <si>
    <t>7.5.01.06</t>
  </si>
  <si>
    <t>7.5.01.07</t>
  </si>
  <si>
    <t>7.5.01.08</t>
  </si>
  <si>
    <t>7.5.01.09</t>
  </si>
  <si>
    <t>7.5.01.10</t>
  </si>
  <si>
    <t>7.5.01.95</t>
  </si>
  <si>
    <t>7.5.02</t>
  </si>
  <si>
    <t>7.5.02.01</t>
  </si>
  <si>
    <t>7.5.02.02</t>
  </si>
  <si>
    <t>7.5.02.03</t>
  </si>
  <si>
    <t>7.5.02.04</t>
  </si>
  <si>
    <t>7.5.02.05</t>
  </si>
  <si>
    <t>7.5.02.06</t>
  </si>
  <si>
    <t>7.5.02.07</t>
  </si>
  <si>
    <t>7.5.02.08</t>
  </si>
  <si>
    <t>7.5.02.09</t>
  </si>
  <si>
    <t>7.5.02.10</t>
  </si>
  <si>
    <t>7.5.02.95</t>
  </si>
  <si>
    <t>7.5.03</t>
  </si>
  <si>
    <t>7.5.03.01</t>
  </si>
  <si>
    <t>7.5.03.02</t>
  </si>
  <si>
    <t>7.5.03.03</t>
  </si>
  <si>
    <t>7.5.03.04</t>
  </si>
  <si>
    <t>7.5.03.05</t>
  </si>
  <si>
    <t>7.5.03.06</t>
  </si>
  <si>
    <t>7.5.03.07</t>
  </si>
  <si>
    <t>7.5.03.08</t>
  </si>
  <si>
    <t>7.5.03.09</t>
  </si>
  <si>
    <t>7.5.03.10</t>
  </si>
  <si>
    <t>7.5.03.95</t>
  </si>
  <si>
    <t>7.5.04</t>
  </si>
  <si>
    <t>7.5.04.01</t>
  </si>
  <si>
    <t>7.5.04.02</t>
  </si>
  <si>
    <t>7.5.04.03</t>
  </si>
  <si>
    <t>7.5.04.04</t>
  </si>
  <si>
    <t>7.5.04.05</t>
  </si>
  <si>
    <t>7.5.04.06</t>
  </si>
  <si>
    <t>7.5.04.07</t>
  </si>
  <si>
    <t>7.5.04.08</t>
  </si>
  <si>
    <t>7.5.04.09</t>
  </si>
  <si>
    <t>7.5.04.10</t>
  </si>
  <si>
    <t>7.5.04.95</t>
  </si>
  <si>
    <t>7.5.05</t>
  </si>
  <si>
    <t>7.5.05.01</t>
  </si>
  <si>
    <t>7.5.05.02</t>
  </si>
  <si>
    <t>7.5.05.03</t>
  </si>
  <si>
    <t>7.5.05.04</t>
  </si>
  <si>
    <t>7.5.05.05</t>
  </si>
  <si>
    <t>7.5.05.06</t>
  </si>
  <si>
    <t>7.5.05.07</t>
  </si>
  <si>
    <t>7.5.05.08</t>
  </si>
  <si>
    <t>7.5.05.09</t>
  </si>
  <si>
    <t>7.5.05.10</t>
  </si>
  <si>
    <t>7.5.05.95</t>
  </si>
  <si>
    <t>7.5.06</t>
  </si>
  <si>
    <t>7.5.06.01</t>
  </si>
  <si>
    <t>7.5.06.02</t>
  </si>
  <si>
    <t>7.5.06.03</t>
  </si>
  <si>
    <t>7.5.06.04</t>
  </si>
  <si>
    <t>7.5.06.05</t>
  </si>
  <si>
    <t>7.5.06.06</t>
  </si>
  <si>
    <t>7.5.06.07</t>
  </si>
  <si>
    <t>7.5.06.08</t>
  </si>
  <si>
    <t>7.5.06.09</t>
  </si>
  <si>
    <t>7.5.06.10</t>
  </si>
  <si>
    <t>7.5.06.95</t>
  </si>
  <si>
    <t>7.6</t>
  </si>
  <si>
    <t>7.6.01</t>
  </si>
  <si>
    <t>7.6.01.02</t>
  </si>
  <si>
    <t>7.6.01.03</t>
  </si>
  <si>
    <t>7.6.01.04</t>
  </si>
  <si>
    <t>7.6.01.05</t>
  </si>
  <si>
    <t>7.6.01.06</t>
  </si>
  <si>
    <t>7.6.01.07</t>
  </si>
  <si>
    <t>7.6.01.08</t>
  </si>
  <si>
    <t>7.6.01.09</t>
  </si>
  <si>
    <t>7.6.01.95</t>
  </si>
  <si>
    <t>7.6.02</t>
  </si>
  <si>
    <t>7.6.02.01</t>
  </si>
  <si>
    <t>7.6.02.03</t>
  </si>
  <si>
    <t>7.6.02.04</t>
  </si>
  <si>
    <t>7.6.02.05</t>
  </si>
  <si>
    <t>7.6.02.06</t>
  </si>
  <si>
    <t>7.6.02.07</t>
  </si>
  <si>
    <t>7.6.02.09</t>
  </si>
  <si>
    <t>7.6.02.95</t>
  </si>
  <si>
    <t>7.6.90</t>
  </si>
  <si>
    <t>7.6.90.01</t>
  </si>
  <si>
    <t>7.6.90.02</t>
  </si>
  <si>
    <t>7.6.90.03</t>
  </si>
  <si>
    <t>7.6.90.04</t>
  </si>
  <si>
    <t>7.6.90.05</t>
  </si>
  <si>
    <t>7.6.90.06</t>
  </si>
  <si>
    <t>7.6.90.08</t>
  </si>
  <si>
    <t>7.6.90.09</t>
  </si>
  <si>
    <t>7.6.90.10</t>
  </si>
  <si>
    <t>7.6.90.95</t>
  </si>
  <si>
    <t>7.9</t>
  </si>
  <si>
    <t>7.9.02</t>
  </si>
  <si>
    <t>7.9.02.01</t>
  </si>
  <si>
    <t>7.9.02.02</t>
  </si>
  <si>
    <t>7.9.02.03</t>
  </si>
  <si>
    <t>7.9.02.04</t>
  </si>
  <si>
    <t>7.9.02.05</t>
  </si>
  <si>
    <t>7.9.02.08</t>
  </si>
  <si>
    <t>7.9.02.09</t>
  </si>
  <si>
    <t>7.9.02.10</t>
  </si>
  <si>
    <t>7.9.02.95</t>
  </si>
  <si>
    <t>7.9.04</t>
  </si>
  <si>
    <t>7.9.04.01</t>
  </si>
  <si>
    <t>7.9.04.02</t>
  </si>
  <si>
    <t>7.9.04.03</t>
  </si>
  <si>
    <t>7.9.04.04</t>
  </si>
  <si>
    <t>7.9.04.05</t>
  </si>
  <si>
    <t>7.9.04.06</t>
  </si>
  <si>
    <t>7.9.04.07</t>
  </si>
  <si>
    <t>7.9.04.08</t>
  </si>
  <si>
    <t>7.9.04.09</t>
  </si>
  <si>
    <t>7.9.04.10</t>
  </si>
  <si>
    <t>7.9.04.95</t>
  </si>
  <si>
    <t>7.9.05</t>
  </si>
  <si>
    <t>7.9.05.01</t>
  </si>
  <si>
    <t>7.9.05.02</t>
  </si>
  <si>
    <t>7.9.05.03</t>
  </si>
  <si>
    <t>7.9.05.04</t>
  </si>
  <si>
    <t>7.9.05.05</t>
  </si>
  <si>
    <t>7.9.05.06</t>
  </si>
  <si>
    <t>7.9.05.07</t>
  </si>
  <si>
    <t>7.9.05.08</t>
  </si>
  <si>
    <t>7.9.05.95</t>
  </si>
  <si>
    <t>7.9.06</t>
  </si>
  <si>
    <t>7.9.06.01</t>
  </si>
  <si>
    <t>7.9.06.02</t>
  </si>
  <si>
    <t>7.9.06.03</t>
  </si>
  <si>
    <t>7.9.06.04</t>
  </si>
  <si>
    <t>7.9.06.05</t>
  </si>
  <si>
    <t>7.9.06.06</t>
  </si>
  <si>
    <t>7.9.06.07</t>
  </si>
  <si>
    <t>7.9.06.08</t>
  </si>
  <si>
    <t>7.9.06.09</t>
  </si>
  <si>
    <t>7.9.06.10</t>
  </si>
  <si>
    <t>7.9.06.95</t>
  </si>
  <si>
    <t>7.9.07</t>
  </si>
  <si>
    <t>SERVICIOS DE MATADERO</t>
  </si>
  <si>
    <t>7.9.07.01</t>
  </si>
  <si>
    <t>7.9.07.02</t>
  </si>
  <si>
    <t>7.9.07.03</t>
  </si>
  <si>
    <t>7.9.07.05</t>
  </si>
  <si>
    <t>7.9.07.06</t>
  </si>
  <si>
    <t>7.9.07.07</t>
  </si>
  <si>
    <t>7.9.07.10</t>
  </si>
  <si>
    <t>7.9.07.95</t>
  </si>
  <si>
    <t>7.9.08</t>
  </si>
  <si>
    <t>7.9.08.01</t>
  </si>
  <si>
    <t>7.9.08.02</t>
  </si>
  <si>
    <t>7.9.08.03</t>
  </si>
  <si>
    <t>7.9.08.04</t>
  </si>
  <si>
    <t>7.9.08.05</t>
  </si>
  <si>
    <t>7.9.08.06</t>
  </si>
  <si>
    <t>7.9.08.95</t>
  </si>
  <si>
    <t>7.9.09</t>
  </si>
  <si>
    <t xml:space="preserve">SERVICIOS DE PROGRAMACIÓN Y PRODUCCIÓN DE TELEVISIÓN </t>
  </si>
  <si>
    <t>7.9.09.01</t>
  </si>
  <si>
    <t>7.9.09.02</t>
  </si>
  <si>
    <t>7.9.09.03</t>
  </si>
  <si>
    <t>7.9.09.04</t>
  </si>
  <si>
    <t>7.9.09.05</t>
  </si>
  <si>
    <t>7.9.09.06</t>
  </si>
  <si>
    <t>7.9.09.07</t>
  </si>
  <si>
    <t>7.9.09.08</t>
  </si>
  <si>
    <t>7.9.09.09</t>
  </si>
  <si>
    <t>7.9.09.10</t>
  </si>
  <si>
    <t>7.9.09.95</t>
  </si>
  <si>
    <t>7.9.10</t>
  </si>
  <si>
    <t>7.9.10.02</t>
  </si>
  <si>
    <t>7.9.10.10</t>
  </si>
  <si>
    <t>7.9.10.95</t>
  </si>
  <si>
    <t>7.9.11</t>
  </si>
  <si>
    <t>7.9.11.01</t>
  </si>
  <si>
    <t>7.9.11.02</t>
  </si>
  <si>
    <t>7.9.11.03</t>
  </si>
  <si>
    <t>7.9.11.04</t>
  </si>
  <si>
    <t>7.9.11.05</t>
  </si>
  <si>
    <t>7.9.11.06</t>
  </si>
  <si>
    <t>7.9.11.07</t>
  </si>
  <si>
    <t>7.9.11.08</t>
  </si>
  <si>
    <t>7.9.11.09</t>
  </si>
  <si>
    <t>7.9.11.10</t>
  </si>
  <si>
    <t>7.9.11.95</t>
  </si>
  <si>
    <t>7.9.12</t>
  </si>
  <si>
    <t>7.9.12.01</t>
  </si>
  <si>
    <t>7.9.12.02</t>
  </si>
  <si>
    <t>7.9.12.03</t>
  </si>
  <si>
    <t>7.9.12.05</t>
  </si>
  <si>
    <t>7.9.12.07</t>
  </si>
  <si>
    <t>7.9.12.09</t>
  </si>
  <si>
    <t>7.9.12.10</t>
  </si>
  <si>
    <t>7.9.12.95</t>
  </si>
  <si>
    <t>7.9.90</t>
  </si>
  <si>
    <t>7.9.90.01</t>
  </si>
  <si>
    <t>7.9.90.02</t>
  </si>
  <si>
    <t>7.9.90.03</t>
  </si>
  <si>
    <t>7.9.90.05</t>
  </si>
  <si>
    <t>7.9.90.06</t>
  </si>
  <si>
    <t>7.9.90.08</t>
  </si>
  <si>
    <t>7.9.90.09</t>
  </si>
  <si>
    <t>7.9.90.10</t>
  </si>
  <si>
    <t>7.9.90.95</t>
  </si>
  <si>
    <t>8</t>
  </si>
  <si>
    <t>CUENTAS DE ORDEN DEUDORAS</t>
  </si>
  <si>
    <t>8.1</t>
  </si>
  <si>
    <t>ACTIVOS CONTINGENTES</t>
  </si>
  <si>
    <t>8.1.20</t>
  </si>
  <si>
    <t>LITIGIOS Y MECANISMOS ALTERNATIVOS DE SOLUCIÓN DE CONFLICTOS</t>
  </si>
  <si>
    <t>8.1.20.01</t>
  </si>
  <si>
    <t>8.1.20.02</t>
  </si>
  <si>
    <t>8.1.20.03</t>
  </si>
  <si>
    <t>8.1.20.04</t>
  </si>
  <si>
    <t>8.1.20.05</t>
  </si>
  <si>
    <t>FISCALES</t>
  </si>
  <si>
    <t>8.1.20.90</t>
  </si>
  <si>
    <t>OTROS LITIGIOS Y MECANISMOS ALTERNATIVOS DE SOLUCIÓN DE CONFLICTOS</t>
  </si>
  <si>
    <t>8.1.24</t>
  </si>
  <si>
    <t xml:space="preserve">CONTRAGARANTÍAS RECIBIDAS </t>
  </si>
  <si>
    <t>8.1.24.13</t>
  </si>
  <si>
    <t>DEL GOBIERNO GENERAL</t>
  </si>
  <si>
    <t>8.1.24.14</t>
  </si>
  <si>
    <t>DE LAS EMPRESAS</t>
  </si>
  <si>
    <t>8.1.25</t>
  </si>
  <si>
    <t>GARANTÍA ESTATAL EN EL RÉGIMEN DE PRIMA MEDIA CON PRESTACIÓN DEFINIDA</t>
  </si>
  <si>
    <t>8.1.25.01</t>
  </si>
  <si>
    <t>COLPENSIONES</t>
  </si>
  <si>
    <t>8.1.25.06</t>
  </si>
  <si>
    <t>PENSIONES DE ANTIOQUÍA</t>
  </si>
  <si>
    <t>8.1.28</t>
  </si>
  <si>
    <t>8.1.28.01</t>
  </si>
  <si>
    <t>8.1.28.02</t>
  </si>
  <si>
    <t>CONTRATOS DE ASOCIACIÓN</t>
  </si>
  <si>
    <t>8.1.28.04</t>
  </si>
  <si>
    <t xml:space="preserve">CONTRATOS DE OBRA </t>
  </si>
  <si>
    <t>8.1.28.05</t>
  </si>
  <si>
    <t>CONTRATOS PARA SERVICIOS PÚBLICOS</t>
  </si>
  <si>
    <t>8.1.28.06</t>
  </si>
  <si>
    <t>UNIONES TEMPORALES</t>
  </si>
  <si>
    <t>8.1.28.07</t>
  </si>
  <si>
    <t>PROMESAS DE COMPRAVENTA</t>
  </si>
  <si>
    <t>8.1.28.90</t>
  </si>
  <si>
    <t>OTRAS GARANTÍAS CONTRACTUALES</t>
  </si>
  <si>
    <t>8.1.29</t>
  </si>
  <si>
    <t>DERECHOS EN OPCIONES</t>
  </si>
  <si>
    <t>8.1.29.07</t>
  </si>
  <si>
    <t>VENDIDAS</t>
  </si>
  <si>
    <t>8.1.29.08</t>
  </si>
  <si>
    <t>COMPRADAS</t>
  </si>
  <si>
    <t>8.1.30</t>
  </si>
  <si>
    <t>8.1.30.01</t>
  </si>
  <si>
    <t>8.1.30.03</t>
  </si>
  <si>
    <t>8.1.30.04</t>
  </si>
  <si>
    <t>8.1.30.05</t>
  </si>
  <si>
    <t>8.1.30.06</t>
  </si>
  <si>
    <t>ORO, PIEDRAS PRECIOSAS Y JOYAS</t>
  </si>
  <si>
    <t>8.1.30.07</t>
  </si>
  <si>
    <t>8.1.30.08</t>
  </si>
  <si>
    <t>ARMAS Y MUNICIONES</t>
  </si>
  <si>
    <t>8.1.30.90</t>
  </si>
  <si>
    <t>OTROS BIENES APREHENDIDOS O INCAUTADOS</t>
  </si>
  <si>
    <t>8.1.90</t>
  </si>
  <si>
    <t>OTROS ACTIVOS CONTINGENTES</t>
  </si>
  <si>
    <t>8.1.90.02</t>
  </si>
  <si>
    <t>8.1.90.03</t>
  </si>
  <si>
    <t>8.1.90.90</t>
  </si>
  <si>
    <t>8.2</t>
  </si>
  <si>
    <t>DEUDORAS FISCALES</t>
  </si>
  <si>
    <t>8.3</t>
  </si>
  <si>
    <t>DEUDORAS DE CONTROL</t>
  </si>
  <si>
    <t>8.3.01</t>
  </si>
  <si>
    <t>BIENES Y DERECHOS ENTREGADOS EN GARANTÍA</t>
  </si>
  <si>
    <t>8.3.01.01</t>
  </si>
  <si>
    <t xml:space="preserve">BIENES </t>
  </si>
  <si>
    <t>8.3.01.02</t>
  </si>
  <si>
    <t>8.3.06</t>
  </si>
  <si>
    <t>BIENES ENTREGADOS EN CUSTODIA</t>
  </si>
  <si>
    <t>8.3.06.01</t>
  </si>
  <si>
    <t>8.3.06.02</t>
  </si>
  <si>
    <t>8.3.06.16</t>
  </si>
  <si>
    <t>PAGARÉS, LETRAS DE CAMBIO Y OTROS</t>
  </si>
  <si>
    <t>8.3.06.17</t>
  </si>
  <si>
    <t>8.3.06.18</t>
  </si>
  <si>
    <t>8.3.06.90</t>
  </si>
  <si>
    <t>OTROS BIENES ENTREGADOS EN CUSTODIA</t>
  </si>
  <si>
    <t>8.3.10</t>
  </si>
  <si>
    <t>BONOS, TÍTULOS Y ESPECIES NO COLOCADOS</t>
  </si>
  <si>
    <t>8.3.10.01</t>
  </si>
  <si>
    <t>8.3.10.02</t>
  </si>
  <si>
    <t>TÍTULOS</t>
  </si>
  <si>
    <t>8.3.10.03</t>
  </si>
  <si>
    <t>BILLETES</t>
  </si>
  <si>
    <t>8.3.10.05</t>
  </si>
  <si>
    <t>8.3.10.90</t>
  </si>
  <si>
    <t>OTROS BONOS, TÍTULOS Y ESPECIES NO COLOCADOS</t>
  </si>
  <si>
    <t>8.3.12</t>
  </si>
  <si>
    <t>DOCUMENTOS ENTREGADOS PARA SU COBRO</t>
  </si>
  <si>
    <t>8.3.12.01</t>
  </si>
  <si>
    <t>PAGARÉS</t>
  </si>
  <si>
    <t>8.3.12.02</t>
  </si>
  <si>
    <t>LETRAS DE CAMBIO</t>
  </si>
  <si>
    <t>8.3.12.03</t>
  </si>
  <si>
    <t>FACTURAS</t>
  </si>
  <si>
    <t>8.3.12.90</t>
  </si>
  <si>
    <t>OTROS DOCUMENTOS ENTREGADOS PARA SU COBRO</t>
  </si>
  <si>
    <t>8.3.13</t>
  </si>
  <si>
    <t>MERCANCÍAS ENTREGADAS EN CONSIGNACIÓN</t>
  </si>
  <si>
    <t>8.3.13.01</t>
  </si>
  <si>
    <t>8.3.15</t>
  </si>
  <si>
    <t>BIENES Y DERECHOS RETIRADOS</t>
  </si>
  <si>
    <t>8.3.15.10</t>
  </si>
  <si>
    <t>8.3.15.32</t>
  </si>
  <si>
    <t>8.3.15.34</t>
  </si>
  <si>
    <t>8.3.15.35</t>
  </si>
  <si>
    <t>8.3.15.36</t>
  </si>
  <si>
    <t>8.3.15.37</t>
  </si>
  <si>
    <t>8.3.15.90</t>
  </si>
  <si>
    <t>OTROS BIENES Y DERECHOS RETIRADOS</t>
  </si>
  <si>
    <t>8.3.20</t>
  </si>
  <si>
    <t>TÍTULOS DE INVERSIÓN AMORTIZADOS</t>
  </si>
  <si>
    <t>8.3.20.01</t>
  </si>
  <si>
    <t>8.3.33</t>
  </si>
  <si>
    <t>FACTURACIÓN GLOSADA EN VENTA DE SERVICIOS DE SALUD</t>
  </si>
  <si>
    <t>8.3.33.01</t>
  </si>
  <si>
    <t>PLAN DE BENEFICIOS EN SALUD (PBS) - EPS</t>
  </si>
  <si>
    <t>8.3.33.02</t>
  </si>
  <si>
    <t>PLAN COMPLEMENTARIO -EPS</t>
  </si>
  <si>
    <t>8.3.33.03</t>
  </si>
  <si>
    <t>PLAN SUBSIDIADO DE SALUD POSS - EPS</t>
  </si>
  <si>
    <t>8.3.33.04</t>
  </si>
  <si>
    <t>SERVICIOS DE SALUD - IPS PRIVADAS</t>
  </si>
  <si>
    <t>8.3.33.05</t>
  </si>
  <si>
    <t>EMPRESAS DE MEDICINA PREPAGADA - EMP</t>
  </si>
  <si>
    <t>8.3.33.06</t>
  </si>
  <si>
    <t>SERVICIOS DE SALUD - COMPAÑÍAS ASEGURADORAS</t>
  </si>
  <si>
    <t>8.3.33.07</t>
  </si>
  <si>
    <t>SERVICIOS DE SALUD - IPS PÚBLICAS</t>
  </si>
  <si>
    <t>8.3.33.08</t>
  </si>
  <si>
    <t>SERVICIOS DE SALUD - ENTIDADES CON RÉGIMEN ESPECIAL</t>
  </si>
  <si>
    <t>8.3.33.09</t>
  </si>
  <si>
    <t>ATENCIÓN CON CARGO AL SUBSIDIO A LA OFERTA</t>
  </si>
  <si>
    <t>8.3.33.10</t>
  </si>
  <si>
    <t>RIESGOS LABORALES - ARL</t>
  </si>
  <si>
    <t>8.3.33.11</t>
  </si>
  <si>
    <t>ATENCIÓN ACCIDENTES DE TRÁNSITO SOAT - COMPAÑÍAS DE SEGUROS</t>
  </si>
  <si>
    <t>8.3.33.12</t>
  </si>
  <si>
    <t>RECLAMACIONES CON CARGO A LOS RECURSOS DEL SISTEMA GENERAL DE SEGURIDAD SOCIAL EN SALUD</t>
  </si>
  <si>
    <t>8.3.33.13</t>
  </si>
  <si>
    <t>CONVENIOS CON RECURSOS DEL SISTEMA GENERAL DE SEGURIDAD SOCIAL EN SALUD- TRAUMA MAYOR Y DESPLAZADOS</t>
  </si>
  <si>
    <t>8.3.33.14</t>
  </si>
  <si>
    <t>8.3.33.15</t>
  </si>
  <si>
    <t xml:space="preserve">ATENCIÓN CON CARGO A RECURSOS DE ACCIONES DE SALUD PÚBLICA </t>
  </si>
  <si>
    <t>8.3.33.90</t>
  </si>
  <si>
    <t>8.3.44</t>
  </si>
  <si>
    <t>ACTIVOS Y FLUJOS FUTUROS TITULARIZADOS</t>
  </si>
  <si>
    <t>8.3.44.01</t>
  </si>
  <si>
    <t>8.3.44.04</t>
  </si>
  <si>
    <t>8.3.44.90</t>
  </si>
  <si>
    <t>OTRAS TITULARIZACIONES</t>
  </si>
  <si>
    <t>8.3.47</t>
  </si>
  <si>
    <t>8.3.47.04</t>
  </si>
  <si>
    <t>8.3.47.05</t>
  </si>
  <si>
    <t>8.3.47.90</t>
  </si>
  <si>
    <t>OTROS BIENES ENTREGADOS A TERCEROS</t>
  </si>
  <si>
    <t>8.3.50</t>
  </si>
  <si>
    <t>PRÉSTAMOS APROBADOS POR DESEMBOLSAR</t>
  </si>
  <si>
    <t>8.3.50.13</t>
  </si>
  <si>
    <t>GOBIERNO GENERAL</t>
  </si>
  <si>
    <t>8.3.50.14</t>
  </si>
  <si>
    <t>EMPRESAS</t>
  </si>
  <si>
    <t>8.3.54</t>
  </si>
  <si>
    <t>RECAUDO POR LA ENAJENACIÓN DE ACTIVOS AL SECTOR PRIVADO</t>
  </si>
  <si>
    <t>8.3.54.01</t>
  </si>
  <si>
    <t>ACCIONES</t>
  </si>
  <si>
    <t>8.3.54.02</t>
  </si>
  <si>
    <t>8.3.54.03</t>
  </si>
  <si>
    <t>8.3.55</t>
  </si>
  <si>
    <t>EJECUCIÓN DE PROYECTOS DE INVERSIÓN</t>
  </si>
  <si>
    <t>8.3.55.10</t>
  </si>
  <si>
    <t>8.3.55.11</t>
  </si>
  <si>
    <t>8.3.61</t>
  </si>
  <si>
    <t>RESPONSABILIDADES EN PROCESO</t>
  </si>
  <si>
    <t>8.3.61.01</t>
  </si>
  <si>
    <t>INTERNAS</t>
  </si>
  <si>
    <t>8.3.61.02</t>
  </si>
  <si>
    <t>ANTE AUTORIDAD COMPETENTE</t>
  </si>
  <si>
    <t>8.3.62</t>
  </si>
  <si>
    <t>DERECHOS DE EXPLOTACIÓN O PRODUCCIÓN</t>
  </si>
  <si>
    <t>8.3.62.01</t>
  </si>
  <si>
    <t>8.3.65</t>
  </si>
  <si>
    <t>REGALÍAS POR RECAUDAR</t>
  </si>
  <si>
    <t>8.3.65.01</t>
  </si>
  <si>
    <t>8.3.66</t>
  </si>
  <si>
    <t>CARTERA ADQUIRIDA</t>
  </si>
  <si>
    <t>8.3.66.02</t>
  </si>
  <si>
    <t>OTRA CARTERA ADQUIRIDA</t>
  </si>
  <si>
    <t>8.3.67</t>
  </si>
  <si>
    <t>8.3.67.01</t>
  </si>
  <si>
    <t>RED DE TRANSPORTE</t>
  </si>
  <si>
    <t>8.3.67.03</t>
  </si>
  <si>
    <t>8.3.67.90</t>
  </si>
  <si>
    <t>8.3.68</t>
  </si>
  <si>
    <t>8.3.68.02</t>
  </si>
  <si>
    <t>8.3.68.03</t>
  </si>
  <si>
    <t>8.3.68.04</t>
  </si>
  <si>
    <t>8.3.68.09</t>
  </si>
  <si>
    <t>8.3.68.90</t>
  </si>
  <si>
    <t>8.3.69</t>
  </si>
  <si>
    <t>DESEMBOLSOS BIENESTAR UNIVERSITARIO</t>
  </si>
  <si>
    <t>8.3.69.01</t>
  </si>
  <si>
    <t>GASTOS DE PERSONAL</t>
  </si>
  <si>
    <t>8.3.69.02</t>
  </si>
  <si>
    <t>8.3.69.03</t>
  </si>
  <si>
    <t>8.3.69.04</t>
  </si>
  <si>
    <t>8.3.69.05</t>
  </si>
  <si>
    <t>CONTRIBUCIONES Y AFILIACIONES</t>
  </si>
  <si>
    <t>8.3.69.06</t>
  </si>
  <si>
    <t>8.3.69.07</t>
  </si>
  <si>
    <t>8.3.69.08</t>
  </si>
  <si>
    <t>MANTENIMIENTO Y REPARACIONES</t>
  </si>
  <si>
    <t>8.3.69.09</t>
  </si>
  <si>
    <t>8.3.69.10</t>
  </si>
  <si>
    <t>DEPRECIACIONES Y AMORTIZACIONES</t>
  </si>
  <si>
    <t>8.3.69.12</t>
  </si>
  <si>
    <t>MATERIALES E INSUMOS</t>
  </si>
  <si>
    <t>8.3.69.80</t>
  </si>
  <si>
    <t>DIVERSOS</t>
  </si>
  <si>
    <t>8.3.70</t>
  </si>
  <si>
    <t>GASTOS DE INVESTIGACIÓN INSTITUCIONES DE EDUCACIÓN SUPERIOR</t>
  </si>
  <si>
    <t>8.3.70.01</t>
  </si>
  <si>
    <t>8.3.70.02</t>
  </si>
  <si>
    <t>8.3.70.03</t>
  </si>
  <si>
    <t>8.3.70.04</t>
  </si>
  <si>
    <t>8.3.70.05</t>
  </si>
  <si>
    <t>8.3.70.06</t>
  </si>
  <si>
    <t>8.3.70.07</t>
  </si>
  <si>
    <t>8.3.70.08</t>
  </si>
  <si>
    <t>8.3.70.10</t>
  </si>
  <si>
    <t>8.3.70.11</t>
  </si>
  <si>
    <t>8.3.70.12</t>
  </si>
  <si>
    <t xml:space="preserve">DEPRECIACIONES </t>
  </si>
  <si>
    <t>8.3.70.15</t>
  </si>
  <si>
    <t>8.3.70.90</t>
  </si>
  <si>
    <t>8.3.71</t>
  </si>
  <si>
    <t>SANEAMIENTO CONTABLE ARTÍCULO 355-LEY 1819 DE 2016</t>
  </si>
  <si>
    <t>8.3.71.01</t>
  </si>
  <si>
    <t xml:space="preserve">INCORPORACIÓN DE BIENES </t>
  </si>
  <si>
    <t>8.3.71.02</t>
  </si>
  <si>
    <t>INCORPORACIÓN DE DERECHOS</t>
  </si>
  <si>
    <t>8.3.71.03</t>
  </si>
  <si>
    <t>RETIRO DE OBLIGACIONES</t>
  </si>
  <si>
    <t>8.3.90</t>
  </si>
  <si>
    <t>OTRAS CUENTAS DEUDORAS DE CONTROL</t>
  </si>
  <si>
    <t>8.3.90.01</t>
  </si>
  <si>
    <t>ACUERDOS DE PAGO POR IMPUESTOS POR COBRAR</t>
  </si>
  <si>
    <t>8.3.90.03</t>
  </si>
  <si>
    <t>TÍTULOS POR RECIBIR EN COMPRA DE INVERSIONES DE RESERVAS INTERNACIONALES</t>
  </si>
  <si>
    <t>8.3.90.04</t>
  </si>
  <si>
    <t>8.3.90.08</t>
  </si>
  <si>
    <t>DECOMISOS POR INFRACCIONES AL MEDIO AMBIENTE</t>
  </si>
  <si>
    <t>8.3.90.90</t>
  </si>
  <si>
    <t>8.9</t>
  </si>
  <si>
    <t>DEUDORAS POR CONTRA (CR)</t>
  </si>
  <si>
    <t>8.9.05</t>
  </si>
  <si>
    <t>ACTIVOS CONTINGENTES POR CONTRA (CR)</t>
  </si>
  <si>
    <t>8.9.05.01</t>
  </si>
  <si>
    <t>8.9.05.06</t>
  </si>
  <si>
    <t>8.9.05.08</t>
  </si>
  <si>
    <t>8.9.05.09</t>
  </si>
  <si>
    <t>8.9.05.12</t>
  </si>
  <si>
    <t>8.9.05.13</t>
  </si>
  <si>
    <t>8.9.05.90</t>
  </si>
  <si>
    <t>OTROS ACTIVOS CONTINGENTES POR CONTRA</t>
  </si>
  <si>
    <t>8.9.10</t>
  </si>
  <si>
    <t>DEUDORAS FISCALES POR CONTRA (CR)</t>
  </si>
  <si>
    <t>8.9.10.01</t>
  </si>
  <si>
    <t>8.9.15</t>
  </si>
  <si>
    <t>DEUDORAS DE CONTROL POR CONTRA (CR)</t>
  </si>
  <si>
    <t>8.9.15.02</t>
  </si>
  <si>
    <t>8.9.15.03</t>
  </si>
  <si>
    <t>8.9.15.04</t>
  </si>
  <si>
    <t>8.9.15.05</t>
  </si>
  <si>
    <t>8.9.15.06</t>
  </si>
  <si>
    <t>8.9.15.08</t>
  </si>
  <si>
    <t>BIENES ENTREGADOS EN EXPLOTACIÓN</t>
  </si>
  <si>
    <t>8.9.15.09</t>
  </si>
  <si>
    <t>8.9.15.13</t>
  </si>
  <si>
    <t>8.9.15.15</t>
  </si>
  <si>
    <t>8.9.15.16</t>
  </si>
  <si>
    <t>8.9.15.17</t>
  </si>
  <si>
    <t>8.9.15.18</t>
  </si>
  <si>
    <t>8.9.15.21</t>
  </si>
  <si>
    <t>8.9.15.22</t>
  </si>
  <si>
    <t>8.9.15.25</t>
  </si>
  <si>
    <t>8.9.15.27</t>
  </si>
  <si>
    <t>8.9.15.28</t>
  </si>
  <si>
    <t>8.9.15.29</t>
  </si>
  <si>
    <t>8.9.15.31</t>
  </si>
  <si>
    <t>8.9.15.32</t>
  </si>
  <si>
    <t>8.9.15.69</t>
  </si>
  <si>
    <t>8.9.15.70</t>
  </si>
  <si>
    <t>8.9.15.71</t>
  </si>
  <si>
    <t>8.9.15.90</t>
  </si>
  <si>
    <t>OTRAS CUENTAS DEUDORAS DE CONTROL POR CONTRA</t>
  </si>
  <si>
    <t>9</t>
  </si>
  <si>
    <t>CUENTAS DE ORDEN ACREEDORAS</t>
  </si>
  <si>
    <t>9.1</t>
  </si>
  <si>
    <t>PASIVOS CONTINGENTES</t>
  </si>
  <si>
    <t>9.1.20</t>
  </si>
  <si>
    <t>9.1.20.01</t>
  </si>
  <si>
    <t>9.1.20.02</t>
  </si>
  <si>
    <t>9.1.20.04</t>
  </si>
  <si>
    <t>ADMINISTRATIVOS</t>
  </si>
  <si>
    <t>9.1.20.05</t>
  </si>
  <si>
    <t>9.1.20.90</t>
  </si>
  <si>
    <t>9.1.25</t>
  </si>
  <si>
    <t>DEUDA GARANTIZADA</t>
  </si>
  <si>
    <t>9.1.25.28</t>
  </si>
  <si>
    <t>AL GOBIERNO GENERAL</t>
  </si>
  <si>
    <t>9.1.25.29</t>
  </si>
  <si>
    <t>A LAS EMPRESAS</t>
  </si>
  <si>
    <t>9.1.26</t>
  </si>
  <si>
    <t>9.1.26.01</t>
  </si>
  <si>
    <t>9.1.26.02</t>
  </si>
  <si>
    <t>CAJANAL</t>
  </si>
  <si>
    <t>9.1.28</t>
  </si>
  <si>
    <t>9.1.28.01</t>
  </si>
  <si>
    <t>9.1.28.04</t>
  </si>
  <si>
    <t>9.1.28.05</t>
  </si>
  <si>
    <t>9.1.28.06</t>
  </si>
  <si>
    <t>9.1.28.07</t>
  </si>
  <si>
    <t>9.1.28.90</t>
  </si>
  <si>
    <t>9.1.30</t>
  </si>
  <si>
    <t>9.1.30.03</t>
  </si>
  <si>
    <t>9.1.30.04</t>
  </si>
  <si>
    <t>9.1.30.09</t>
  </si>
  <si>
    <t>BIENES FUNGIBLES</t>
  </si>
  <si>
    <t>9.1.30.90</t>
  </si>
  <si>
    <t>9.1.47</t>
  </si>
  <si>
    <t>CÁLCULO ACTUARIAL DE LOS FONDOS DE RESERVAS DE PENSIONES</t>
  </si>
  <si>
    <t>9.1.47.01</t>
  </si>
  <si>
    <t>CÁLCULO ACTUARIAL DE PENSIONES ACTUALES DE LOS PRIMEROS DIEZ AÑOS</t>
  </si>
  <si>
    <t>9.1.47.02</t>
  </si>
  <si>
    <t>CÁLCULO ACTUARIAL DE PENSIONES ACTUALES DE LOS AÑOS POSTERIORES A LOS PRIMEROS DIEZ AÑOS</t>
  </si>
  <si>
    <t>9.1.47.03</t>
  </si>
  <si>
    <t>CÁLCULO ACTUARIAL DE PENSIONES FUTURAS DE LOS PRIMEROS DIEZ AÑOS</t>
  </si>
  <si>
    <t>9.1.47.04</t>
  </si>
  <si>
    <t>CÁLCULO ACTUARIAL DE PENSIONES FUTURAS DE LOS AÑOS POSTERIORES A LOS PRIMEROS DIEZ AÑOS</t>
  </si>
  <si>
    <t>9.1.47.05</t>
  </si>
  <si>
    <t>9.1.48</t>
  </si>
  <si>
    <t>BONOS PENSIONALES EMITIDOS POR LOS FONDOS DE RESERVAS DE PENSIONES</t>
  </si>
  <si>
    <t>9.1.48.01</t>
  </si>
  <si>
    <t>BONOS PENSIONALES EMITIDOS</t>
  </si>
  <si>
    <t>9.1.90</t>
  </si>
  <si>
    <t>OTROS PASIVOS CONTINGENTES</t>
  </si>
  <si>
    <t>9.1.90.01</t>
  </si>
  <si>
    <t>OBLIGACIONES CONTINGENTES A CARGO EN OPERACIONES CONJUNTAS</t>
  </si>
  <si>
    <t>9.1.90.02</t>
  </si>
  <si>
    <t>GARANTÍAS Y AVALES OTORGADOS</t>
  </si>
  <si>
    <t>9.1.90.03</t>
  </si>
  <si>
    <t>OBLIGACIONES CONTINGENTES A CARGO EN ACUERDOS NO CLASIFICADOS COMO OPERACIONES CONJUNTAS</t>
  </si>
  <si>
    <t>9.1.90.90</t>
  </si>
  <si>
    <t>9.2</t>
  </si>
  <si>
    <t>ACREEDORAS FISCALES</t>
  </si>
  <si>
    <t>9.3</t>
  </si>
  <si>
    <t>ACREEDORAS DE CONTROL</t>
  </si>
  <si>
    <t>9.3.01</t>
  </si>
  <si>
    <t>BIENES Y DERECHOS RECIBIDOS EN GARANTÍA</t>
  </si>
  <si>
    <t>9.3.01.01</t>
  </si>
  <si>
    <t>9.3.01.02</t>
  </si>
  <si>
    <t>9.3.02</t>
  </si>
  <si>
    <t>MOVILIZACIÓN DE ACTIVOS</t>
  </si>
  <si>
    <t>9.3.02.01</t>
  </si>
  <si>
    <t>CARTERA EN ADMINISTRACIÓN</t>
  </si>
  <si>
    <t>9.3.02.02</t>
  </si>
  <si>
    <t>INMUEBLES PARA REASIGNAR A OTRAS ENTIDADES PÚBLICAS</t>
  </si>
  <si>
    <t>9.3.04</t>
  </si>
  <si>
    <t>RECURSOS ADMINISTRADOS EN NOMBRE DE TERCEROS-FONPET</t>
  </si>
  <si>
    <t>9.3.04.01</t>
  </si>
  <si>
    <t>RECURSOS ADMINISTRADOS POR EL TESORO NACIONAL</t>
  </si>
  <si>
    <t>9.3.04.02</t>
  </si>
  <si>
    <t>RECURSOS ADMINISTRADOS POR SOCIEDADES ADMINISTRADORAS</t>
  </si>
  <si>
    <t>9.3.04.03</t>
  </si>
  <si>
    <t>DERECHOS POR COBRAR</t>
  </si>
  <si>
    <t>9.3.06</t>
  </si>
  <si>
    <t>BIENES RECIBIDOS EN CUSTODIA</t>
  </si>
  <si>
    <t>9.3.06.01</t>
  </si>
  <si>
    <t>9.3.06.02</t>
  </si>
  <si>
    <t>9.3.06.16</t>
  </si>
  <si>
    <t>9.3.06.17</t>
  </si>
  <si>
    <t>9.3.06.18</t>
  </si>
  <si>
    <t>9.3.06.90</t>
  </si>
  <si>
    <t>OTROS BIENES RECIBIDOS EN CUSTODIA</t>
  </si>
  <si>
    <t>9.3.08</t>
  </si>
  <si>
    <t>RECURSOS ADMINISTRADOS EN NOMBRE DE TERCEROS</t>
  </si>
  <si>
    <t>9.3.08.01</t>
  </si>
  <si>
    <t>9.3.08.02</t>
  </si>
  <si>
    <t>9.3.08.03</t>
  </si>
  <si>
    <t>RECURSOS ENTREGADOS EN ADMINISTRACIÓN - ENCARGOS FIDUCIARIOS</t>
  </si>
  <si>
    <t>9.3.08.04</t>
  </si>
  <si>
    <t>RECURSOS ENTREGADOS EN ADMINISTRACIÓN - FIDUCIA MERCANTIL</t>
  </si>
  <si>
    <t>9.3.08.05</t>
  </si>
  <si>
    <t>9.3.08.06</t>
  </si>
  <si>
    <t>9.3.11</t>
  </si>
  <si>
    <t>CÁLCULO ACTUARIAL DE PENSIONES PARA EL CUMPLIMIENTO DE DISPOSICIONES LEGALES</t>
  </si>
  <si>
    <t>9.3.11.01</t>
  </si>
  <si>
    <t>PENSIONES</t>
  </si>
  <si>
    <t>9.3.11.02</t>
  </si>
  <si>
    <t>9.3.11.03</t>
  </si>
  <si>
    <t>9.3.11.04</t>
  </si>
  <si>
    <t>PENSIONES CONMUTADAS</t>
  </si>
  <si>
    <t>9.3.11.05</t>
  </si>
  <si>
    <t>CUOTAS PARTES DE PENSIONES CONMUTADAS</t>
  </si>
  <si>
    <t>9.3.11.06</t>
  </si>
  <si>
    <t>CUOTAS PARTES DE BONOS PENSIONALES CONMUTADAS</t>
  </si>
  <si>
    <t>9.3.12</t>
  </si>
  <si>
    <t>LIQUIDACIÓN PROVISIONAL DE BONOS PENSIONALES</t>
  </si>
  <si>
    <t>9.3.12.02</t>
  </si>
  <si>
    <t>ENTIDADES RESPONSABLES DEL PASIVO PENSIONAL</t>
  </si>
  <si>
    <t>9.3.13</t>
  </si>
  <si>
    <t>MERCANCÍAS RECIBIDAS EN CONSIGNACIÓN</t>
  </si>
  <si>
    <t>9.3.13.01</t>
  </si>
  <si>
    <t>9.3.17</t>
  </si>
  <si>
    <t>BIENES RECIBIDOS EN EXPLOTACIÓN</t>
  </si>
  <si>
    <t>9.3.17.02</t>
  </si>
  <si>
    <t>9.3.25</t>
  </si>
  <si>
    <t>9.3.25.03</t>
  </si>
  <si>
    <t>9.3.25.04</t>
  </si>
  <si>
    <t>9.3.25.22</t>
  </si>
  <si>
    <t>9.3.25.25</t>
  </si>
  <si>
    <t>9.3.25.51</t>
  </si>
  <si>
    <t>ACTIVOS NETOS</t>
  </si>
  <si>
    <t>9.3.50</t>
  </si>
  <si>
    <t>PRÉSTAMOS POR RECIBIR</t>
  </si>
  <si>
    <t>9.3.50.01</t>
  </si>
  <si>
    <t>BANCA COMERCIAL</t>
  </si>
  <si>
    <t>9.3.50.02</t>
  </si>
  <si>
    <t>BANCA MULTILATERAL</t>
  </si>
  <si>
    <t>9.3.50.03</t>
  </si>
  <si>
    <t>BANCA DE FOMENTO</t>
  </si>
  <si>
    <t>9.3.50.90</t>
  </si>
  <si>
    <t>OTROS PRÉSTAMOS POR RECIBIR</t>
  </si>
  <si>
    <t>9.3.55</t>
  </si>
  <si>
    <t>9.3.55.01</t>
  </si>
  <si>
    <t>9.3.55.02</t>
  </si>
  <si>
    <t>9.3.67</t>
  </si>
  <si>
    <t>9.3.67.01</t>
  </si>
  <si>
    <t>9.3.68</t>
  </si>
  <si>
    <t>9.3.68.01</t>
  </si>
  <si>
    <t xml:space="preserve">INCORPORACIÓN DE OBLIGACIONES </t>
  </si>
  <si>
    <t>9.3.68.02</t>
  </si>
  <si>
    <t>RETIRO DE BIENES</t>
  </si>
  <si>
    <t>9.3.68.03</t>
  </si>
  <si>
    <t>RETIRO DE DERECHOS</t>
  </si>
  <si>
    <t>9.3.90</t>
  </si>
  <si>
    <t>OTRAS CUENTAS ACREEDORAS DE CONTROL</t>
  </si>
  <si>
    <t>9.3.90.01</t>
  </si>
  <si>
    <t>PRÉSTAMOS SIN SITUACIÓN DE FONDOS</t>
  </si>
  <si>
    <t>9.3.90.02</t>
  </si>
  <si>
    <t>ANTICIPOS Y FONDOS EN ADMINISTRACIÓN</t>
  </si>
  <si>
    <t>9.3.90.04</t>
  </si>
  <si>
    <t>PASIVOS CANCELADOS POR PRESCRIPCIÓN</t>
  </si>
  <si>
    <t>9.3.90.05</t>
  </si>
  <si>
    <t>BILLETES DE BANCA CENTRAL SIN EMITIR</t>
  </si>
  <si>
    <t>9.3.90.06</t>
  </si>
  <si>
    <t>MONEDA METÁLICA EMITIDA</t>
  </si>
  <si>
    <t>9.3.90.07</t>
  </si>
  <si>
    <t>CONTRATOS PARA ADMINISTRACIÓN DE TÍTULOS BANCA CENTRAL</t>
  </si>
  <si>
    <t>9.3.90.08</t>
  </si>
  <si>
    <t>TÍTULOS VENDIDOS PENDIENTES DE ENTREGAR</t>
  </si>
  <si>
    <t>9.3.90.09</t>
  </si>
  <si>
    <t>TÍTULOS VALORES EN CIRCULACIÓN - BANCA CENTRAL</t>
  </si>
  <si>
    <t>9.3.90.10</t>
  </si>
  <si>
    <t>9.3.90.11</t>
  </si>
  <si>
    <t>CONTRATOS PENDIENTES DE EJECUCIÓN</t>
  </si>
  <si>
    <t>9.3.90.12</t>
  </si>
  <si>
    <t>FACTURACIÓN GLOSADA EN LA ADQUISICIÓN DE SERVICIOS DE SALUD</t>
  </si>
  <si>
    <t>9.3.90.13</t>
  </si>
  <si>
    <t>CONVENIOS</t>
  </si>
  <si>
    <t>9.3.90.14</t>
  </si>
  <si>
    <t>DONACIÓN A TERCEROS POR PROYECTOS DE INVERSIÓN</t>
  </si>
  <si>
    <t>9.3.90.15</t>
  </si>
  <si>
    <t>9.3.90.16</t>
  </si>
  <si>
    <t>BIENES Y DERECHOS PARA REPARACIÓN DE VÍCTIMAS</t>
  </si>
  <si>
    <t>9.3.90.17</t>
  </si>
  <si>
    <t>TITULARIZACIÓN DE FLUJOS FUTUROS</t>
  </si>
  <si>
    <t>9.3.90.19</t>
  </si>
  <si>
    <t>REGALÍAS DISTRIBUIDAS AL FONDO DE AHORRO Y ESTABILIZACIÓN (FAE)</t>
  </si>
  <si>
    <t>9.3.90.20</t>
  </si>
  <si>
    <t>RECURSOS GIRADOS AL SISTEMA GENERAL DE REGALÍAS PENDIENTES DE IDENTIFICAR</t>
  </si>
  <si>
    <t>9.3.90.21</t>
  </si>
  <si>
    <t>REGALÍAS DISTRIBUIDAS AL FONDO DE DESARROLLO REGIONAL PARA COMPENSAR ASIGNACIONES DIRECTAS</t>
  </si>
  <si>
    <t>9.3.90.90</t>
  </si>
  <si>
    <t>9.9</t>
  </si>
  <si>
    <t>ACREEDORAS POR CONTRA (DB)</t>
  </si>
  <si>
    <t>9.9.05</t>
  </si>
  <si>
    <t>PASIVOS CONTINGENTES POR CONTRA (DB)</t>
  </si>
  <si>
    <t>9.9.05.05</t>
  </si>
  <si>
    <t>9.9.05.06</t>
  </si>
  <si>
    <t>9.9.05.10</t>
  </si>
  <si>
    <t>9.9.05.11</t>
  </si>
  <si>
    <t>9.9.05.14</t>
  </si>
  <si>
    <t>OBLIGACIONES EN OPCIONES</t>
  </si>
  <si>
    <t>9.9.05.15</t>
  </si>
  <si>
    <t>9.9.05.18</t>
  </si>
  <si>
    <t>9.9.05.19</t>
  </si>
  <si>
    <t>9.9.05.90</t>
  </si>
  <si>
    <t>OTROS PASIVOS CONTINGENTES POR CONTRA</t>
  </si>
  <si>
    <t>9.9.10</t>
  </si>
  <si>
    <t>ACREEDORAS FISCALES POR CONTRA (DB)</t>
  </si>
  <si>
    <t>9.9.10.01</t>
  </si>
  <si>
    <t>9.9.15</t>
  </si>
  <si>
    <t>ACREEDORAS DE CONTROL POR CONTRA (DB)</t>
  </si>
  <si>
    <t>9.9.15.02</t>
  </si>
  <si>
    <t>9.9.15.03</t>
  </si>
  <si>
    <t>9.9.15.04</t>
  </si>
  <si>
    <t>9.9.15.05</t>
  </si>
  <si>
    <t>9.9.15.07</t>
  </si>
  <si>
    <t>9.9.15.08</t>
  </si>
  <si>
    <t>RECURSOS ADMINISTRADOS EN NOMBRE DE TERCEROS - FONPET</t>
  </si>
  <si>
    <t>9.9.15.09</t>
  </si>
  <si>
    <t>OBLIGACIONES - FONPET</t>
  </si>
  <si>
    <t>9.9.15.10</t>
  </si>
  <si>
    <t>9.9.15.11</t>
  </si>
  <si>
    <t>9.9.15.22</t>
  </si>
  <si>
    <t>9.9.15.24</t>
  </si>
  <si>
    <t>9.9.15.27</t>
  </si>
  <si>
    <t>9.9.15.30</t>
  </si>
  <si>
    <t>9.9.15.31</t>
  </si>
  <si>
    <t>9.9.15.32</t>
  </si>
  <si>
    <t>9.9.15.90</t>
  </si>
  <si>
    <t>OTRAS CUENTAS ACREEDORAS DE CONTROL POR CONTRA</t>
  </si>
  <si>
    <t>PRECEDENTE</t>
  </si>
  <si>
    <t>x</t>
  </si>
  <si>
    <t>NUEVOS</t>
  </si>
  <si>
    <t>creadas</t>
  </si>
  <si>
    <t>eliminadas</t>
  </si>
  <si>
    <t>CONTADURÍA GENERAL DE LA NACIÓN
SUBCONTADURÍA DE CONSOLIDACIÓN DE LA INFORMACIÓN
GIT DE ESTADÍSTICAS Y ANÁLISIS ECONÓMICO
SERIES HISTÓRICAS DE LA SITUACIÓN FINANCIERA DEL ESTADO COLOMBIANO
2007 - 2019
SECTOR PÚBLICO TOTAL
A NIVEL CUENTA
A 31 DE DICIEMBRE
EN MILES DE PESOS</t>
  </si>
  <si>
    <t>3 PATRIMONIO</t>
  </si>
  <si>
    <t>2.3.19</t>
  </si>
  <si>
    <t>PRÉSTAMOS ORIGINADOS POR LA TRANSFERENCIA  DE ACTIVOS FINANCIEROS QUE NO SE DAN DE BAJA</t>
  </si>
  <si>
    <t>2.6.05</t>
  </si>
  <si>
    <t>AJUSTE POR COBERTURA DEL VALOR DE MERCADO (VALOR RAZONABLE) DEL RIESGO DE TASA DE INTERÉS ASOCIADO CON UNA CARTERA DE ACTIVOS O PASIVOS FINANCIEROS</t>
  </si>
  <si>
    <t>2.7.32</t>
  </si>
  <si>
    <t>SERVICIOS Y TECNOLOGÍAS EN SALUD</t>
  </si>
  <si>
    <t>3.2.83</t>
  </si>
  <si>
    <t>GANANCIAS O PÉRDIDAS EN INVERSIONES DE ADMINISTRACIÓN DE LIQUIDEZ A VALOR RAZONABLE CON CAMBIOS EN EL OTRO RESULTADO INTEGRAL RECLASIFICADAS A LAS CATEGORÍAS DEL COSTO AMORTIZADO O DEL COSTO</t>
  </si>
  <si>
    <t>ACTIVO</t>
  </si>
  <si>
    <t>PASIVO</t>
  </si>
  <si>
    <t>1.3.38</t>
  </si>
  <si>
    <t>SENTENCIAS, LAUDOS ARBITRALES Y CONCILIACIONES EXTRAJUDICIALES A FAVOR DE LA ENTIDAD</t>
  </si>
  <si>
    <t>1.7.91</t>
  </si>
  <si>
    <t>DETERIORO ACUMULADO DE BIENES DE USO PÚBLICO - CONCESIONES (CR)</t>
  </si>
  <si>
    <t>1.9.90</t>
  </si>
  <si>
    <t>DERECHOS DE REEMBOLSO Y DE SUSTITUCION DE ACTIVOS DETERIORADOS</t>
  </si>
  <si>
    <t>3.1.53</t>
  </si>
  <si>
    <t>GANANCIAS O PÉRDIDAS EN INVERSIONES EN ENTIDADES EN LIQUIDACIÓN</t>
  </si>
  <si>
    <t>INVERSIONES DE ADMINISTRACIÓN DE LIQUIDEZ EN TÍTULOS DE DEUDA CON RECURSOS ADMINISTRADOS POR LA DIRECCIÓN GENERAL DE CRÉDITO PÚBLICO Y TESORO NACIONAL</t>
  </si>
  <si>
    <t>RECURSOS DE LOS FONDOS DE PENSIONES ADMINISTRADOS POR COLPENSIONES</t>
  </si>
  <si>
    <t>DERECHOS DE COMPENSACIONES POR IMPUESTOS Y CONTRIBUCIONES</t>
  </si>
  <si>
    <t>RECURSOS DE LA ENTIDAD CONCEDENTE EN PATRIMONIOS AUTÓNOMOS CONSTITUIDOS POR CONCESIONARIOS PRIVADOS</t>
  </si>
  <si>
    <t>RECURSOS DE LOS FONDOS DE PENSIONES ADMINISTRADOS POR COLPENSIONES PENDIENTES DE TRANSFERIR</t>
  </si>
  <si>
    <t>RECURSOS RECIBIDOS DEL SISTEMA DE SEGURIDAD SOCIAL EN SALUD A FAVOR DE LA ADRES</t>
  </si>
  <si>
    <t>OBLIGACIONES DE LOS FONDOS DE PENSIONES ADMINISTRADOS POR COLPENSIONES</t>
  </si>
  <si>
    <t>CAPITAL DE LOS FONDOS DE PENSIONES ADMINISTRADOS POR COLPENSIONES</t>
  </si>
  <si>
    <t>GANANCIAS O PÉRDIDAS POR  BENEFICIOS POSEMPLEO</t>
  </si>
  <si>
    <t>GANANCIAS O PÉRDIDAS EN INVERSIONES DE ADMINISTRACIÓN DE LIQUIDEZ A VALOR DE MERCADO CON CAMBIOS EN EL PATRIMONIO RECLASIFICADAS A LA CATEGORÍA DEL COSTO</t>
  </si>
  <si>
    <t>GANANCIAS O PÉRDIDAS POR BENEFICIOS POSEMPLEO</t>
  </si>
  <si>
    <t>4.1.05</t>
  </si>
  <si>
    <t>4.8.20</t>
  </si>
  <si>
    <t>GANANCIAS POR ACTUALIZACIÓN DE PROPIEDADES, PLANTA Y EQUIPO - MODELO REVALUADO</t>
  </si>
  <si>
    <t xml:space="preserve">INGRESOS </t>
  </si>
  <si>
    <t>5.3.63</t>
  </si>
  <si>
    <t>DEPRECIACIÓN DE ACTIVOS BIOLÓGICOS AL COSTO</t>
  </si>
  <si>
    <t>5.3.72</t>
  </si>
  <si>
    <t>5.3.76</t>
  </si>
  <si>
    <t>DETERIORO DE BIENES DE USO PÚBLICO- CONCESIONES</t>
  </si>
  <si>
    <t>DE ACTIVIDADES Y/O SERVICIOS ESPECIALIZADOS</t>
  </si>
  <si>
    <t>5.8.17</t>
  </si>
  <si>
    <t>PÉRDIDAS POR ACTUALIZACIÓN DE PROPIEDADES, PLANTA Y EQUIPO - MODELO REVALUADO</t>
  </si>
  <si>
    <t xml:space="preserve">GASTOS </t>
  </si>
  <si>
    <t>4.8.26</t>
  </si>
  <si>
    <t>4.8.27</t>
  </si>
  <si>
    <t>4.8.28</t>
  </si>
  <si>
    <t>4.8.29</t>
  </si>
  <si>
    <t>5.3.54</t>
  </si>
  <si>
    <t>5.8.23</t>
  </si>
  <si>
    <t>5.8.24</t>
  </si>
  <si>
    <t>5.8.25</t>
  </si>
  <si>
    <t>INGRESOS DE ACTIVOS PARA LIQUIDAR</t>
  </si>
  <si>
    <t>INGRESOS DE ACTIVOS PARA TRASLADAR</t>
  </si>
  <si>
    <t>INGRESOS DE PASIVOS PARA LIQUIDAR</t>
  </si>
  <si>
    <t>INGRESOS DE PASIVOS PARA TRASLADAR</t>
  </si>
  <si>
    <t>GASTOS DE ACTIVOS PARA LIQUIDAR</t>
  </si>
  <si>
    <t>GASTOS DE ACTIVOS PARA TRASLADAR</t>
  </si>
  <si>
    <t>GASTOS DE PASIVOS PARA LIQUIDAR</t>
  </si>
  <si>
    <t>4.3.50</t>
  </si>
  <si>
    <t>4.8.05</t>
  </si>
  <si>
    <t>4.8.07</t>
  </si>
  <si>
    <t>4.8.10</t>
  </si>
  <si>
    <t>4.8.15</t>
  </si>
  <si>
    <t>4.9</t>
  </si>
  <si>
    <t>4.9.05</t>
  </si>
  <si>
    <t>5.2.05</t>
  </si>
  <si>
    <t>5.3.02</t>
  </si>
  <si>
    <t>5.3.04</t>
  </si>
  <si>
    <t>5.3.06</t>
  </si>
  <si>
    <t>5.3.07</t>
  </si>
  <si>
    <t>5.3.08</t>
  </si>
  <si>
    <t>5.3.09</t>
  </si>
  <si>
    <t>5.3.13</t>
  </si>
  <si>
    <t>5.3.14</t>
  </si>
  <si>
    <t>5.3.17</t>
  </si>
  <si>
    <t>5.3.30</t>
  </si>
  <si>
    <t>5.3.31</t>
  </si>
  <si>
    <t>5.3.44</t>
  </si>
  <si>
    <t>5.3.45</t>
  </si>
  <si>
    <t>5.4.01</t>
  </si>
  <si>
    <t>5.8.01</t>
  </si>
  <si>
    <t>5.8.05</t>
  </si>
  <si>
    <t>5.8.06</t>
  </si>
  <si>
    <t>5.8.08</t>
  </si>
  <si>
    <t>5.8.10</t>
  </si>
  <si>
    <t>5.8.15</t>
  </si>
  <si>
    <t>PROVISIÓN PARA PROTECCIÓN DE INVERSIONES</t>
  </si>
  <si>
    <t>PROVISIÓN PARA DEUDORES</t>
  </si>
  <si>
    <t>PROVISIÓN PARA PROTECCIÓN DE INVENTARIOS</t>
  </si>
  <si>
    <t>PROVISIÓN PARA PROTECCIÓN DE PROPIEDADES, PLANTA Y EQUIPO</t>
  </si>
  <si>
    <t>PROVISIÓN BIENES RECIBIDOS EN DACIÓN DE PAGO</t>
  </si>
  <si>
    <t>PROVISIONES PARA PROTECCIÓN DE BIENES ENTREGADOS A TERCEROS</t>
  </si>
  <si>
    <t>DEPRECIACIÓN DE BIENES ADQUIRIDOS EN LEASING FINANCIERO</t>
  </si>
  <si>
    <t>AMORTIZACIÓN DE BIENES ENTREGADOS A TERCEROS</t>
  </si>
  <si>
    <t>AMORTIZACIÓN DE INTANGIBLES</t>
  </si>
  <si>
    <t>TRANSFERENCIAS AL SECTOR PRIVADO</t>
  </si>
  <si>
    <t>6.4</t>
  </si>
  <si>
    <t>COSTO DE OPERACIÓN DE SERVICIOS</t>
  </si>
  <si>
    <t>6.4.01</t>
  </si>
  <si>
    <t>ADMINISTRACIÓN DEL SISTEMA GENERAL DE PENSIONES</t>
  </si>
  <si>
    <t>6.4.02</t>
  </si>
  <si>
    <t>6.4.03</t>
  </si>
  <si>
    <t>6.4.10</t>
  </si>
  <si>
    <t>6.4.11</t>
  </si>
  <si>
    <t>6.4.12</t>
  </si>
  <si>
    <t>6.4.20</t>
  </si>
  <si>
    <t>OPERACIONES DE COLOCACIÓN Y SERVICIOS FINANCIEROS</t>
  </si>
  <si>
    <t>UTILIDAD POR EL MÉTODO DE PARTICIPACIÓN PATRIMONIAL</t>
  </si>
  <si>
    <t>EXTRAORDINARIOS</t>
  </si>
  <si>
    <t>AJUSTE DE EJERCICIOS ANTERIORES</t>
  </si>
  <si>
    <t>AJUSTES POR INFLACIÓN</t>
  </si>
  <si>
    <t>CORRECCIÓN MONETARIA</t>
  </si>
  <si>
    <t>DETERIORO ACTIVOS NO CORRIENTES MANTENIDOS PARA DISTRIBUIR A LOS PROPIETARIOS</t>
  </si>
  <si>
    <t>PÉRDIDA POR EL MÉTODO DE PARTICIPACIÓN PATRIMONIAL</t>
  </si>
  <si>
    <t>OTROS GASTOS ORDINARIOS</t>
  </si>
  <si>
    <t>5.60</t>
  </si>
  <si>
    <t>PARTICIPACIÓN DEL INTERÉS MINORITARIO EN LOS RESULTADOS</t>
  </si>
  <si>
    <t>4.5</t>
  </si>
  <si>
    <t>4.5.01</t>
  </si>
  <si>
    <t>4.5.02</t>
  </si>
  <si>
    <t>4.5.03</t>
  </si>
  <si>
    <t>4.5.04</t>
  </si>
  <si>
    <t>4.5.05</t>
  </si>
  <si>
    <t>4.5.06</t>
  </si>
  <si>
    <t>4.5.08</t>
  </si>
  <si>
    <t>4.5.09</t>
  </si>
  <si>
    <t>4.5.10</t>
  </si>
  <si>
    <t>4.5.11</t>
  </si>
  <si>
    <t>DEVOLUCIÓN DE APORTES DE LA ADMINISTRADORA DE FONDOS DE PENSIONES</t>
  </si>
  <si>
    <t>CONVALIDACIÓN PENSIONAL</t>
  </si>
  <si>
    <t>CONMUTACIÓN PENSIONAL</t>
  </si>
  <si>
    <t>APORTES ESTATALES</t>
  </si>
  <si>
    <t>1.80</t>
  </si>
  <si>
    <t>SALDOS EN OPERACIONES RECIPROCAS EN INVERSIONES PATRIMONIALES</t>
  </si>
  <si>
    <t>2.1.06</t>
  </si>
  <si>
    <t>2.90</t>
  </si>
  <si>
    <t>2.95</t>
  </si>
  <si>
    <t>TÍTULOS DE REGULACIÓN MONETARIA Y CAMBIARIA</t>
  </si>
  <si>
    <t>INTERES MINORITARIO SECTOR PRIVADO</t>
  </si>
  <si>
    <t>INTERES MINORITARIO SECTOR PUBLICO</t>
  </si>
  <si>
    <t>1.9.83</t>
  </si>
  <si>
    <t>DEPRECIACIÓN ACUMULADA DE ACTIVOS BIOLÓGICOS AL COSTO (CR)</t>
  </si>
  <si>
    <t>1.9.49</t>
  </si>
  <si>
    <t>DETERIORO ACUMULADO DE ACTIVOS NO CORRIENTES MANTENIDOS PARA DISTRIBUIR A LOS PROPIETARIOS (CR)</t>
  </si>
  <si>
    <t>REVERSIÓN DEL DETERIORO DEL VALOR</t>
  </si>
  <si>
    <t>4.8.31</t>
  </si>
  <si>
    <t>REVERSIÓN DE PROVISIONES</t>
  </si>
  <si>
    <t>5.8.26</t>
  </si>
  <si>
    <t>GASTOS DE PASIVOS PARA TRASLADAR</t>
  </si>
  <si>
    <t xml:space="preserve">RECURSOS NATURALES NO RENOVABLES </t>
  </si>
  <si>
    <t>2.2.14</t>
  </si>
  <si>
    <t>OPERACIONES DE FINANCIAMIENTO INTERNAS DE  CORTO PLAZO</t>
  </si>
  <si>
    <t>OPERACIONES DE FINANCIAMIENTO EXTERNAS DE  CORTO PLAZO</t>
  </si>
  <si>
    <t>OPERACIONES DE FINANCIAMIENTO EXTERNAS DE  LARGO PLAZO</t>
  </si>
  <si>
    <t xml:space="preserve">BENEFICIOS A LOS EMPLEADOS </t>
  </si>
  <si>
    <t>RESULTADOS DEL EJERCICIO</t>
  </si>
  <si>
    <t>3.2.33</t>
  </si>
  <si>
    <t>RESULTADO DEL EJERCICIO DE ENTIDADES EN PROCESOS ESPECIALES</t>
  </si>
  <si>
    <t>5.8.99</t>
  </si>
  <si>
    <t>GASTOS ASIGNADOS A COSTOS DE PRODUCCIÓN Y/O A SERVICIOS</t>
  </si>
  <si>
    <t>ADMINISTRACIÓN DE LIQUIDEZ</t>
  </si>
  <si>
    <t>OPERACIONES DE FINANCIAMIENTO EXTERNAS DE CORTO PLAZO</t>
  </si>
  <si>
    <t>2.6.20</t>
  </si>
  <si>
    <t>TÍTULOS EMITIDOS POR EL TESORO NACIONAL</t>
  </si>
  <si>
    <t>1.9*</t>
  </si>
  <si>
    <t>2.5*</t>
  </si>
  <si>
    <t>2.5.12*</t>
  </si>
  <si>
    <t>2.5.13*</t>
  </si>
  <si>
    <t>2.5.14*</t>
  </si>
  <si>
    <t>Pegar como valores</t>
  </si>
  <si>
    <t>quitar los * de las cuentas que agregué para que coincidiera con c31e</t>
  </si>
  <si>
    <t/>
  </si>
  <si>
    <t>2.9.20</t>
  </si>
  <si>
    <t>3.2.12</t>
  </si>
  <si>
    <t>3.2.84</t>
  </si>
  <si>
    <t>4.1.17</t>
  </si>
  <si>
    <t>5.1.23</t>
  </si>
  <si>
    <t>PASIVOS ASOCIADOS A ACTIVOS MANTENIDOS PARA LA VENTA</t>
  </si>
  <si>
    <t>OTRAS APORTACIONES DE CAPITAL</t>
  </si>
  <si>
    <t>RECURSOS DESTINADOS A LA FINANCIACIÓN DEL RÉGIMEN DE PRIMA MEDIA CON PRESTACIÓN DEFINIDA ADMINISTRADOS POR COLPENSIONES</t>
  </si>
  <si>
    <t>CONTADURÍA GENERAL DE LA NACIÓN
SUBCONTADURÍA DE CONSOLIDACIÓN DE LA INFORMACIÓN
GIT DE ESTADÍSTICAS Y ANÁLISIS ECONÓMICO
SERIES HISTÓRICAS DE LA SITUACIÓN FINANCIERA DEL ESTADO COLOMBIANO
2007 - 2024
NIVEL NACIONAL
A NIVEL CUENTA
A 31 DE DICIEMBRE
EN MILES DE PESOS</t>
  </si>
  <si>
    <t>CONTADURÍA GENERAL DE LA NACIÓN
SUBCONTADURÍA DE CONSOLIDACIÓN DE LA INFORMACIÓN
GIT DE ESTADÍSTICAS Y ANÁLISIS ECONÓMICO
SERIES HISTÓRICAS DE LA SITUACIÓN FINANCIERA DEL ESTADO COLOMBIANO
2007 - 2024
NIVEL TERRITORIAL
A NIVEL CUENTA
A 31 DE DICIEMBRE
EN MILES DE PESOS</t>
  </si>
  <si>
    <t>CONTADURÍA GENERAL DE LA NACIÓN
SUBCONTADURÍA DE CONSOLIDACIÓN DE LA INFORMACIÓN
GIT DE ESTADÍSTICAS Y ANÁLISIS ECONÓMICO
SERIES HISTÓRICAS DE LA SITUACIÓN FINANCIERA DEL ESTADO COLOMBIANO
2007 - 2024
NIVEL TERRITORIAL
A NIVEL CUENTA
A 31 DE DICIEMBRE
VARIACIÓN ANUAL</t>
  </si>
  <si>
    <t>CONTADURÍA GENERAL DE LA NACIÓN
SUBCONTADURÍA DE CONSOLIDACIÓN DE LA INFORMACIÓN
GIT DE ESTADÍSTICAS Y ANÁLISIS ECONÓMICO
SERIES HISTÓRICAS DE LA SITUACIÓN FINANCIERA DEL ESTADO COLOMBIANO
2007 - 2024
NIVEL NACIONAL
A NIVEL CUENTA
A 31 DE DICIEMBRE
VARIACIÓN ANUAL</t>
  </si>
  <si>
    <t>CONTADURÍA GENERAL DE LA NACIÓN
SUBCONTADURÍA DE CONSOLIDACIÓN DE LA INFORMACIÓN
GIT DE ESTADÍSTICAS Y ANÁLISIS ECONÓMICO
SERIES HISTÓRICAS DE LA SITUACIÓN FINANCIERA DEL ESTADO COLOMBIANO
2007 - 2024
SECTOR PÚBLICO
A NIVEL CUENTA
A 31 DE DICIEMBRE
EN MILES DE PESOS</t>
  </si>
  <si>
    <t>CONTADURÍA GENERAL DE LA NACIÓN
SUBCONTADURÍA DE CONSOLIDACIÓN DE LA INFORMACIÓN
GIT DE ESTADÍSTICAS Y ANÁLISIS ECONÓMICO
SERIES HISTÓRICAS DE LA SITUACIÓN FINANCIERA DEL ESTADO COLOMBIANO
2007 - 2024
SECTOR PÚBLICO
A NIVEL CUENTA
A 31 DE DICIEMBRE
VARIACIÓN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</si>
</sst>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-* #,##0.00\ _€_-;\-* #,##0.00\ _€_-;_-* &quot;-&quot;??\ _€_-;_-@_-"/>
    <numFmt numFmtId="165" formatCode="#,##0.0_);\(#,##0.0\)"/>
    <numFmt numFmtId="166" formatCode="#,##0.########"/>
    <numFmt numFmtId="167" formatCode="#,##0_);\(#,##0\)"/>
    <numFmt numFmtId="168" formatCode="_(\ * #,##0.0,,,_);_(\ * \(#,##0.0,,,\)"/>
    <numFmt numFmtId="169" formatCode="_(&quot;$&quot;\ * #,##0.00_);_(&quot;$&quot;\ * \(#,##0.00\);_(&quot;$&quot;\ * &quot;-&quot;??_);_(@_)"/>
    <numFmt numFmtId="170" formatCode="_(\ * #,##0,,,_);_(\ * \(#,##0,,,\)"/>
    <numFmt numFmtId="171" formatCode="#,##0.0"/>
    <numFmt numFmtId="172" formatCode="0.0%"/>
  </numFmts>
  <fonts count="2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sz val="11"/>
      <color rgb="FF000000"/>
      <name val="Times New Roman"/>
      <family val="1"/>
    </font>
    <font>
      <b/>
      <sz val="9"/>
      <color theme="1"/>
      <name val="Verdana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sz val="10"/>
      <color rgb="FFFF0000"/>
      <name val="Tahoma"/>
      <family val="2"/>
    </font>
    <font>
      <b/>
      <sz val="10"/>
      <color rgb="FFFF0000"/>
      <name val="Andale WT"/>
      <family val="2"/>
    </font>
    <font>
      <sz val="10"/>
      <color rgb="FFFF0000"/>
      <name val="Andale WT"/>
      <family val="2"/>
    </font>
    <font>
      <sz val="10"/>
      <color theme="0"/>
      <name val="Arial"/>
      <family val="2"/>
    </font>
    <font>
      <sz val="11"/>
      <color theme="0"/>
      <name val="Times New Roman"/>
      <family val="1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name val="Times New Roman"/>
      <family val="1"/>
    </font>
    <font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1E1DF"/>
        <bgColor indexed="64"/>
      </patternFill>
    </fill>
    <fill>
      <patternFill patternType="solid">
        <fgColor rgb="FFE1E1DF"/>
        <bgColor rgb="FF000000"/>
      </patternFill>
    </fill>
    <fill>
      <patternFill patternType="solid">
        <fgColor rgb="FF297799"/>
        <bgColor indexed="64"/>
      </patternFill>
    </fill>
    <fill>
      <patternFill patternType="solid">
        <fgColor rgb="FFE3E3F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D5A9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164" fontId="6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41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8" fillId="0" borderId="1" xfId="1" applyNumberFormat="1" applyFont="1" applyFill="1" applyBorder="1" applyAlignment="1">
      <alignment horizontal="right" vertical="center" wrapText="1"/>
    </xf>
    <xf numFmtId="165" fontId="8" fillId="3" borderId="1" xfId="1" applyNumberFormat="1" applyFont="1" applyFill="1" applyBorder="1" applyAlignment="1">
      <alignment horizontal="right" vertical="center" wrapText="1"/>
    </xf>
    <xf numFmtId="165" fontId="8" fillId="4" borderId="1" xfId="1" applyNumberFormat="1" applyFont="1" applyFill="1" applyBorder="1" applyAlignment="1">
      <alignment horizontal="right" vertical="center" wrapText="1"/>
    </xf>
    <xf numFmtId="165" fontId="11" fillId="2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8" fillId="0" borderId="0" xfId="6" applyFont="1" applyAlignment="1">
      <alignment vertical="center"/>
    </xf>
    <xf numFmtId="0" fontId="8" fillId="0" borderId="0" xfId="0" applyFont="1" applyAlignment="1">
      <alignment vertical="center"/>
    </xf>
    <xf numFmtId="165" fontId="11" fillId="2" borderId="0" xfId="0" applyNumberFormat="1" applyFont="1" applyFill="1" applyAlignment="1">
      <alignment vertical="center"/>
    </xf>
    <xf numFmtId="165" fontId="8" fillId="3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vertical="center"/>
    </xf>
    <xf numFmtId="165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vertical="center" wrapText="1"/>
    </xf>
    <xf numFmtId="165" fontId="8" fillId="0" borderId="1" xfId="6" applyNumberFormat="1" applyFont="1" applyBorder="1" applyAlignment="1" applyProtection="1">
      <alignment vertical="center"/>
      <protection locked="0"/>
    </xf>
    <xf numFmtId="165" fontId="13" fillId="0" borderId="1" xfId="0" applyNumberFormat="1" applyFont="1" applyBorder="1" applyAlignment="1">
      <alignment vertical="center"/>
    </xf>
    <xf numFmtId="165" fontId="8" fillId="0" borderId="1" xfId="0" applyNumberFormat="1" applyFont="1" applyBorder="1" applyAlignment="1">
      <alignment vertical="center"/>
    </xf>
    <xf numFmtId="165" fontId="8" fillId="0" borderId="1" xfId="6" applyNumberFormat="1" applyFont="1" applyBorder="1" applyAlignment="1" applyProtection="1">
      <alignment vertical="center" wrapText="1"/>
      <protection locked="0"/>
    </xf>
    <xf numFmtId="165" fontId="8" fillId="0" borderId="1" xfId="0" applyNumberFormat="1" applyFont="1" applyBorder="1" applyAlignment="1">
      <alignment horizontal="left" vertical="center" wrapText="1"/>
    </xf>
    <xf numFmtId="165" fontId="8" fillId="0" borderId="1" xfId="6" applyNumberFormat="1" applyFont="1" applyBorder="1" applyAlignment="1" applyProtection="1">
      <alignment horizontal="center" vertical="center"/>
      <protection locked="0"/>
    </xf>
    <xf numFmtId="165" fontId="9" fillId="0" borderId="1" xfId="0" applyNumberFormat="1" applyFont="1" applyBorder="1" applyAlignment="1">
      <alignment vertical="center" wrapText="1"/>
    </xf>
    <xf numFmtId="165" fontId="8" fillId="3" borderId="1" xfId="0" applyNumberFormat="1" applyFont="1" applyFill="1" applyBorder="1" applyAlignment="1">
      <alignment vertical="center" wrapText="1"/>
    </xf>
    <xf numFmtId="165" fontId="8" fillId="3" borderId="1" xfId="6" applyNumberFormat="1" applyFont="1" applyFill="1" applyBorder="1" applyAlignment="1" applyProtection="1">
      <alignment vertical="center"/>
      <protection locked="0"/>
    </xf>
    <xf numFmtId="165" fontId="8" fillId="3" borderId="1" xfId="0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165" fontId="8" fillId="0" borderId="0" xfId="0" applyNumberFormat="1" applyFont="1" applyAlignment="1">
      <alignment vertical="center" wrapText="1"/>
    </xf>
    <xf numFmtId="165" fontId="8" fillId="0" borderId="0" xfId="0" applyNumberFormat="1" applyFont="1" applyAlignment="1">
      <alignment vertical="center"/>
    </xf>
    <xf numFmtId="37" fontId="12" fillId="5" borderId="1" xfId="6" applyNumberFormat="1" applyFont="1" applyFill="1" applyBorder="1" applyAlignment="1" applyProtection="1">
      <alignment horizontal="center" vertical="center"/>
      <protection locked="0"/>
    </xf>
    <xf numFmtId="0" fontId="7" fillId="0" borderId="0" xfId="3"/>
    <xf numFmtId="166" fontId="7" fillId="0" borderId="0" xfId="3" applyNumberFormat="1"/>
    <xf numFmtId="0" fontId="7" fillId="0" borderId="6" xfId="3" applyBorder="1"/>
    <xf numFmtId="0" fontId="15" fillId="6" borderId="7" xfId="3" applyFont="1" applyFill="1" applyBorder="1" applyAlignment="1">
      <alignment vertical="top"/>
    </xf>
    <xf numFmtId="0" fontId="7" fillId="6" borderId="8" xfId="3" applyFill="1" applyBorder="1"/>
    <xf numFmtId="0" fontId="7" fillId="6" borderId="9" xfId="3" applyFill="1" applyBorder="1"/>
    <xf numFmtId="166" fontId="16" fillId="0" borderId="7" xfId="3" applyNumberFormat="1" applyFont="1" applyBorder="1" applyAlignment="1">
      <alignment horizontal="right" vertical="center"/>
    </xf>
    <xf numFmtId="3" fontId="16" fillId="0" borderId="7" xfId="3" applyNumberFormat="1" applyFont="1" applyBorder="1" applyAlignment="1">
      <alignment horizontal="right" vertical="center"/>
    </xf>
    <xf numFmtId="0" fontId="17" fillId="0" borderId="0" xfId="3" applyFont="1"/>
    <xf numFmtId="0" fontId="18" fillId="6" borderId="7" xfId="3" applyFont="1" applyFill="1" applyBorder="1" applyAlignment="1">
      <alignment vertical="top"/>
    </xf>
    <xf numFmtId="166" fontId="19" fillId="0" borderId="7" xfId="3" applyNumberFormat="1" applyFont="1" applyBorder="1" applyAlignment="1">
      <alignment horizontal="right" vertical="center"/>
    </xf>
    <xf numFmtId="0" fontId="15" fillId="6" borderId="7" xfId="3" applyFont="1" applyFill="1" applyBorder="1" applyAlignment="1">
      <alignment vertical="top" wrapText="1"/>
    </xf>
    <xf numFmtId="166" fontId="16" fillId="0" borderId="7" xfId="3" applyNumberFormat="1" applyFont="1" applyBorder="1" applyAlignment="1">
      <alignment vertical="center"/>
    </xf>
    <xf numFmtId="3" fontId="16" fillId="0" borderId="7" xfId="3" applyNumberFormat="1" applyFont="1" applyBorder="1" applyAlignment="1">
      <alignment vertical="center"/>
    </xf>
    <xf numFmtId="3" fontId="19" fillId="0" borderId="7" xfId="3" applyNumberFormat="1" applyFont="1" applyBorder="1" applyAlignment="1">
      <alignment horizontal="right" vertical="center"/>
    </xf>
    <xf numFmtId="0" fontId="7" fillId="0" borderId="0" xfId="3" applyAlignment="1">
      <alignment horizontal="left"/>
    </xf>
    <xf numFmtId="0" fontId="7" fillId="7" borderId="0" xfId="3" applyFill="1"/>
    <xf numFmtId="0" fontId="7" fillId="8" borderId="0" xfId="3" applyFill="1" applyAlignment="1">
      <alignment horizontal="left"/>
    </xf>
    <xf numFmtId="37" fontId="12" fillId="5" borderId="4" xfId="6" applyNumberFormat="1" applyFont="1" applyFill="1" applyBorder="1" applyAlignment="1" applyProtection="1">
      <alignment vertical="center"/>
      <protection locked="0"/>
    </xf>
    <xf numFmtId="37" fontId="12" fillId="5" borderId="5" xfId="6" applyNumberFormat="1" applyFont="1" applyFill="1" applyBorder="1" applyAlignment="1" applyProtection="1">
      <alignment vertical="center"/>
      <protection locked="0"/>
    </xf>
    <xf numFmtId="37" fontId="12" fillId="5" borderId="3" xfId="6" applyNumberFormat="1" applyFont="1" applyFill="1" applyBorder="1" applyAlignment="1" applyProtection="1">
      <alignment vertical="center"/>
      <protection locked="0"/>
    </xf>
    <xf numFmtId="165" fontId="12" fillId="5" borderId="2" xfId="0" applyNumberFormat="1" applyFont="1" applyFill="1" applyBorder="1" applyAlignment="1">
      <alignment vertical="center" wrapText="1"/>
    </xf>
    <xf numFmtId="37" fontId="12" fillId="5" borderId="1" xfId="6" applyNumberFormat="1" applyFont="1" applyFill="1" applyBorder="1" applyAlignment="1" applyProtection="1">
      <alignment vertical="center"/>
      <protection locked="0"/>
    </xf>
    <xf numFmtId="165" fontId="12" fillId="5" borderId="10" xfId="0" applyNumberFormat="1" applyFont="1" applyFill="1" applyBorder="1" applyAlignment="1">
      <alignment vertical="center" wrapText="1"/>
    </xf>
    <xf numFmtId="165" fontId="12" fillId="5" borderId="2" xfId="0" applyNumberFormat="1" applyFont="1" applyFill="1" applyBorder="1" applyAlignment="1">
      <alignment horizontal="center" vertical="center" wrapText="1"/>
    </xf>
    <xf numFmtId="165" fontId="12" fillId="5" borderId="2" xfId="6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7" fillId="8" borderId="0" xfId="3" applyFill="1"/>
    <xf numFmtId="165" fontId="8" fillId="9" borderId="1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165" fontId="12" fillId="5" borderId="1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right" vertical="center"/>
    </xf>
    <xf numFmtId="37" fontId="8" fillId="0" borderId="1" xfId="0" applyNumberFormat="1" applyFont="1" applyBorder="1" applyAlignment="1">
      <alignment horizontal="right" vertical="center"/>
    </xf>
    <xf numFmtId="165" fontId="9" fillId="0" borderId="1" xfId="0" applyNumberFormat="1" applyFont="1" applyBorder="1" applyAlignment="1">
      <alignment horizontal="right" vertical="center"/>
    </xf>
    <xf numFmtId="165" fontId="8" fillId="2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165" fontId="8" fillId="3" borderId="1" xfId="0" applyNumberFormat="1" applyFont="1" applyFill="1" applyBorder="1" applyAlignment="1">
      <alignment horizontal="right" vertical="center" wrapText="1"/>
    </xf>
    <xf numFmtId="167" fontId="8" fillId="3" borderId="1" xfId="0" applyNumberFormat="1" applyFont="1" applyFill="1" applyBorder="1" applyAlignment="1">
      <alignment horizontal="right" vertical="center" wrapText="1"/>
    </xf>
    <xf numFmtId="167" fontId="8" fillId="3" borderId="1" xfId="0" applyNumberFormat="1" applyFont="1" applyFill="1" applyBorder="1" applyAlignment="1">
      <alignment vertical="center" wrapText="1"/>
    </xf>
    <xf numFmtId="165" fontId="0" fillId="3" borderId="1" xfId="0" applyNumberFormat="1" applyFill="1" applyBorder="1" applyAlignment="1">
      <alignment horizontal="right" vertical="center" wrapText="1"/>
    </xf>
    <xf numFmtId="165" fontId="8" fillId="0" borderId="0" xfId="0" applyNumberFormat="1" applyFont="1" applyAlignment="1">
      <alignment horizontal="left" vertical="center" wrapText="1"/>
    </xf>
    <xf numFmtId="165" fontId="12" fillId="5" borderId="1" xfId="0" applyNumberFormat="1" applyFont="1" applyFill="1" applyBorder="1" applyAlignment="1">
      <alignment vertical="center" wrapText="1"/>
    </xf>
    <xf numFmtId="0" fontId="8" fillId="0" borderId="1" xfId="6" applyFont="1" applyBorder="1" applyAlignment="1">
      <alignment vertical="center"/>
    </xf>
    <xf numFmtId="168" fontId="8" fillId="3" borderId="1" xfId="1" applyNumberFormat="1" applyFont="1" applyFill="1" applyBorder="1" applyAlignment="1">
      <alignment horizontal="right" vertical="center" wrapText="1"/>
    </xf>
    <xf numFmtId="168" fontId="8" fillId="4" borderId="1" xfId="1" applyNumberFormat="1" applyFont="1" applyFill="1" applyBorder="1" applyAlignment="1">
      <alignment horizontal="right" vertical="center" wrapText="1"/>
    </xf>
    <xf numFmtId="168" fontId="8" fillId="4" borderId="1" xfId="8" applyNumberFormat="1" applyFont="1" applyFill="1" applyBorder="1" applyAlignment="1">
      <alignment horizontal="right" vertical="center" wrapText="1"/>
    </xf>
    <xf numFmtId="168" fontId="8" fillId="3" borderId="1" xfId="6" applyNumberFormat="1" applyFont="1" applyFill="1" applyBorder="1" applyAlignment="1" applyProtection="1">
      <alignment vertical="center"/>
      <protection locked="0"/>
    </xf>
    <xf numFmtId="168" fontId="8" fillId="9" borderId="1" xfId="1" applyNumberFormat="1" applyFont="1" applyFill="1" applyBorder="1" applyAlignment="1">
      <alignment horizontal="right" vertical="center" wrapText="1"/>
    </xf>
    <xf numFmtId="168" fontId="8" fillId="9" borderId="1" xfId="8" applyNumberFormat="1" applyFont="1" applyFill="1" applyBorder="1" applyAlignment="1">
      <alignment horizontal="right" vertical="center" wrapText="1"/>
    </xf>
    <xf numFmtId="168" fontId="8" fillId="0" borderId="1" xfId="6" applyNumberFormat="1" applyFont="1" applyBorder="1" applyAlignment="1" applyProtection="1">
      <alignment vertical="center"/>
      <protection locked="0"/>
    </xf>
    <xf numFmtId="168" fontId="8" fillId="0" borderId="1" xfId="1" applyNumberFormat="1" applyFont="1" applyFill="1" applyBorder="1" applyAlignment="1">
      <alignment horizontal="right" vertical="center" wrapText="1"/>
    </xf>
    <xf numFmtId="168" fontId="8" fillId="0" borderId="1" xfId="8" applyNumberFormat="1" applyFont="1" applyFill="1" applyBorder="1" applyAlignment="1">
      <alignment horizontal="right" vertical="center" wrapText="1"/>
    </xf>
    <xf numFmtId="168" fontId="0" fillId="0" borderId="0" xfId="9" applyNumberFormat="1" applyFont="1"/>
    <xf numFmtId="165" fontId="10" fillId="0" borderId="0" xfId="0" applyNumberFormat="1" applyFont="1" applyAlignment="1">
      <alignment horizontal="center" vertical="center" wrapText="1"/>
    </xf>
    <xf numFmtId="0" fontId="20" fillId="2" borderId="0" xfId="0" applyFont="1" applyFill="1"/>
    <xf numFmtId="3" fontId="20" fillId="2" borderId="0" xfId="0" applyNumberFormat="1" applyFont="1" applyFill="1"/>
    <xf numFmtId="165" fontId="21" fillId="2" borderId="0" xfId="0" applyNumberFormat="1" applyFont="1" applyFill="1" applyAlignment="1">
      <alignment horizontal="left" vertical="center" wrapText="1"/>
    </xf>
    <xf numFmtId="170" fontId="20" fillId="2" borderId="0" xfId="0" applyNumberFormat="1" applyFont="1" applyFill="1"/>
    <xf numFmtId="0" fontId="0" fillId="2" borderId="0" xfId="0" applyFill="1"/>
    <xf numFmtId="170" fontId="0" fillId="2" borderId="0" xfId="0" applyNumberFormat="1" applyFill="1"/>
    <xf numFmtId="0" fontId="22" fillId="9" borderId="1" xfId="10" applyFont="1" applyFill="1" applyBorder="1" applyAlignment="1">
      <alignment horizontal="left" vertical="center" wrapText="1"/>
    </xf>
    <xf numFmtId="0" fontId="22" fillId="9" borderId="1" xfId="10" applyFont="1" applyFill="1" applyBorder="1" applyAlignment="1">
      <alignment vertical="center" wrapText="1"/>
    </xf>
    <xf numFmtId="0" fontId="22" fillId="0" borderId="1" xfId="10" applyFont="1" applyBorder="1" applyAlignment="1">
      <alignment vertical="center" wrapText="1"/>
    </xf>
    <xf numFmtId="165" fontId="24" fillId="3" borderId="1" xfId="8" applyNumberFormat="1" applyFont="1" applyFill="1" applyBorder="1" applyAlignment="1">
      <alignment horizontal="right" vertical="center" wrapText="1"/>
    </xf>
    <xf numFmtId="165" fontId="24" fillId="4" borderId="1" xfId="8" applyNumberFormat="1" applyFont="1" applyFill="1" applyBorder="1" applyAlignment="1">
      <alignment horizontal="right" vertical="center" wrapText="1"/>
    </xf>
    <xf numFmtId="165" fontId="24" fillId="0" borderId="1" xfId="6" applyNumberFormat="1" applyFont="1" applyBorder="1" applyAlignment="1" applyProtection="1">
      <alignment vertical="center"/>
      <protection locked="0"/>
    </xf>
    <xf numFmtId="165" fontId="24" fillId="0" borderId="1" xfId="8" applyNumberFormat="1" applyFont="1" applyFill="1" applyBorder="1" applyAlignment="1">
      <alignment horizontal="right" vertical="center" wrapText="1"/>
    </xf>
    <xf numFmtId="0" fontId="24" fillId="0" borderId="1" xfId="0" applyFont="1" applyBorder="1" applyAlignment="1">
      <alignment vertical="center"/>
    </xf>
    <xf numFmtId="165" fontId="24" fillId="0" borderId="1" xfId="0" applyNumberFormat="1" applyFont="1" applyBorder="1" applyAlignment="1">
      <alignment vertical="center"/>
    </xf>
    <xf numFmtId="165" fontId="24" fillId="9" borderId="1" xfId="6" applyNumberFormat="1" applyFont="1" applyFill="1" applyBorder="1" applyAlignment="1" applyProtection="1">
      <alignment vertical="center"/>
      <protection locked="0"/>
    </xf>
    <xf numFmtId="165" fontId="24" fillId="9" borderId="1" xfId="8" applyNumberFormat="1" applyFont="1" applyFill="1" applyBorder="1" applyAlignment="1">
      <alignment horizontal="right" vertical="center" wrapText="1"/>
    </xf>
    <xf numFmtId="165" fontId="24" fillId="0" borderId="1" xfId="0" applyNumberFormat="1" applyFont="1" applyBorder="1" applyAlignment="1">
      <alignment horizontal="center" vertical="center"/>
    </xf>
    <xf numFmtId="165" fontId="24" fillId="0" borderId="1" xfId="6" applyNumberFormat="1" applyFont="1" applyBorder="1" applyAlignment="1" applyProtection="1">
      <alignment horizontal="center" vertical="center"/>
      <protection locked="0"/>
    </xf>
    <xf numFmtId="165" fontId="24" fillId="3" borderId="1" xfId="6" applyNumberFormat="1" applyFont="1" applyFill="1" applyBorder="1" applyAlignment="1" applyProtection="1">
      <alignment vertical="center"/>
      <protection locked="0"/>
    </xf>
    <xf numFmtId="165" fontId="24" fillId="3" borderId="1" xfId="0" applyNumberFormat="1" applyFont="1" applyFill="1" applyBorder="1" applyAlignment="1">
      <alignment vertical="center"/>
    </xf>
    <xf numFmtId="165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65" fontId="24" fillId="9" borderId="1" xfId="0" applyNumberFormat="1" applyFont="1" applyFill="1" applyBorder="1" applyAlignment="1">
      <alignment vertical="center"/>
    </xf>
    <xf numFmtId="165" fontId="24" fillId="0" borderId="1" xfId="6" applyNumberFormat="1" applyFont="1" applyBorder="1" applyAlignment="1" applyProtection="1">
      <alignment horizontal="right" vertical="center"/>
      <protection locked="0"/>
    </xf>
    <xf numFmtId="165" fontId="24" fillId="0" borderId="1" xfId="0" applyNumberFormat="1" applyFont="1" applyBorder="1" applyAlignment="1">
      <alignment horizontal="right" vertical="center"/>
    </xf>
    <xf numFmtId="171" fontId="8" fillId="0" borderId="0" xfId="0" applyNumberFormat="1" applyFont="1" applyAlignment="1">
      <alignment vertical="center"/>
    </xf>
    <xf numFmtId="0" fontId="22" fillId="2" borderId="1" xfId="10" applyFont="1" applyFill="1" applyBorder="1" applyAlignment="1">
      <alignment vertical="center" wrapText="1"/>
    </xf>
    <xf numFmtId="165" fontId="24" fillId="2" borderId="1" xfId="6" applyNumberFormat="1" applyFont="1" applyFill="1" applyBorder="1" applyAlignment="1" applyProtection="1">
      <alignment vertical="center"/>
      <protection locked="0"/>
    </xf>
    <xf numFmtId="165" fontId="24" fillId="2" borderId="1" xfId="8" applyNumberFormat="1" applyFont="1" applyFill="1" applyBorder="1" applyAlignment="1">
      <alignment horizontal="right" vertical="center" wrapText="1"/>
    </xf>
    <xf numFmtId="0" fontId="8" fillId="2" borderId="0" xfId="0" applyFont="1" applyFill="1" applyAlignment="1">
      <alignment vertical="center"/>
    </xf>
    <xf numFmtId="165" fontId="24" fillId="3" borderId="1" xfId="11" applyNumberFormat="1" applyFont="1" applyFill="1" applyBorder="1" applyAlignment="1">
      <alignment horizontal="right" vertical="center" wrapText="1"/>
    </xf>
    <xf numFmtId="165" fontId="24" fillId="9" borderId="1" xfId="11" applyNumberFormat="1" applyFont="1" applyFill="1" applyBorder="1" applyAlignment="1">
      <alignment horizontal="right" vertical="center" wrapText="1"/>
    </xf>
    <xf numFmtId="165" fontId="24" fillId="4" borderId="1" xfId="11" applyNumberFormat="1" applyFont="1" applyFill="1" applyBorder="1" applyAlignment="1">
      <alignment horizontal="right" vertical="center" wrapText="1"/>
    </xf>
    <xf numFmtId="165" fontId="24" fillId="0" borderId="1" xfId="11" applyNumberFormat="1" applyFont="1" applyFill="1" applyBorder="1" applyAlignment="1">
      <alignment horizontal="right" vertical="center" wrapText="1"/>
    </xf>
    <xf numFmtId="0" fontId="22" fillId="0" borderId="1" xfId="10" applyFont="1" applyBorder="1" applyAlignment="1">
      <alignment horizontal="left" vertical="center" wrapText="1"/>
    </xf>
    <xf numFmtId="3" fontId="24" fillId="0" borderId="1" xfId="11" applyNumberFormat="1" applyFont="1" applyFill="1" applyBorder="1" applyAlignment="1">
      <alignment horizontal="right" vertical="center" wrapText="1"/>
    </xf>
    <xf numFmtId="0" fontId="8" fillId="0" borderId="1" xfId="0" applyFont="1" applyBorder="1" applyAlignment="1">
      <alignment vertical="center"/>
    </xf>
    <xf numFmtId="1" fontId="22" fillId="9" borderId="1" xfId="10" applyNumberFormat="1" applyFont="1" applyFill="1" applyBorder="1" applyAlignment="1">
      <alignment horizontal="left" vertical="center" wrapText="1"/>
    </xf>
    <xf numFmtId="165" fontId="24" fillId="0" borderId="2" xfId="11" applyNumberFormat="1" applyFont="1" applyFill="1" applyBorder="1" applyAlignment="1">
      <alignment horizontal="right" vertical="center" wrapText="1"/>
    </xf>
    <xf numFmtId="0" fontId="22" fillId="3" borderId="1" xfId="10" applyFont="1" applyFill="1" applyBorder="1" applyAlignment="1">
      <alignment horizontal="left" vertical="center" wrapText="1"/>
    </xf>
    <xf numFmtId="0" fontId="22" fillId="3" borderId="1" xfId="1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9" borderId="1" xfId="13" applyFont="1" applyFill="1" applyBorder="1" applyAlignment="1">
      <alignment horizontal="left" vertical="center" wrapText="1"/>
    </xf>
    <xf numFmtId="0" fontId="22" fillId="9" borderId="1" xfId="13" applyFont="1" applyFill="1" applyBorder="1" applyAlignment="1">
      <alignment vertical="center" wrapText="1"/>
    </xf>
    <xf numFmtId="172" fontId="22" fillId="9" borderId="1" xfId="12" applyNumberFormat="1" applyFont="1" applyFill="1" applyBorder="1" applyAlignment="1">
      <alignment horizontal="center" vertical="center" wrapText="1"/>
    </xf>
    <xf numFmtId="0" fontId="22" fillId="0" borderId="1" xfId="13" applyFont="1" applyBorder="1" applyAlignment="1">
      <alignment vertical="center" wrapText="1"/>
    </xf>
    <xf numFmtId="172" fontId="22" fillId="0" borderId="1" xfId="12" applyNumberFormat="1" applyFont="1" applyBorder="1" applyAlignment="1">
      <alignment horizontal="center" vertical="center" wrapText="1"/>
    </xf>
    <xf numFmtId="0" fontId="22" fillId="2" borderId="1" xfId="13" applyFont="1" applyFill="1" applyBorder="1" applyAlignment="1">
      <alignment vertical="center" wrapText="1"/>
    </xf>
    <xf numFmtId="172" fontId="22" fillId="2" borderId="1" xfId="12" applyNumberFormat="1" applyFont="1" applyFill="1" applyBorder="1" applyAlignment="1">
      <alignment horizontal="center" vertical="center" wrapText="1"/>
    </xf>
    <xf numFmtId="165" fontId="24" fillId="0" borderId="1" xfId="14" applyNumberFormat="1" applyFont="1" applyFill="1" applyBorder="1" applyAlignment="1">
      <alignment horizontal="right" vertical="center" wrapText="1"/>
    </xf>
    <xf numFmtId="165" fontId="24" fillId="9" borderId="1" xfId="14" applyNumberFormat="1" applyFont="1" applyFill="1" applyBorder="1" applyAlignment="1">
      <alignment horizontal="right" vertical="center" wrapText="1"/>
    </xf>
    <xf numFmtId="172" fontId="24" fillId="3" borderId="1" xfId="12" applyNumberFormat="1" applyFont="1" applyFill="1" applyBorder="1" applyAlignment="1">
      <alignment horizontal="center" vertical="center" wrapText="1"/>
    </xf>
    <xf numFmtId="172" fontId="24" fillId="0" borderId="1" xfId="12" applyNumberFormat="1" applyFont="1" applyBorder="1" applyAlignment="1" applyProtection="1">
      <alignment horizontal="center" vertical="center"/>
      <protection locked="0"/>
    </xf>
    <xf numFmtId="172" fontId="24" fillId="0" borderId="1" xfId="12" applyNumberFormat="1" applyFont="1" applyBorder="1" applyAlignment="1">
      <alignment horizontal="center" vertical="center"/>
    </xf>
    <xf numFmtId="172" fontId="24" fillId="9" borderId="1" xfId="12" applyNumberFormat="1" applyFont="1" applyFill="1" applyBorder="1" applyAlignment="1" applyProtection="1">
      <alignment horizontal="center" vertical="center"/>
      <protection locked="0"/>
    </xf>
    <xf numFmtId="172" fontId="24" fillId="9" borderId="1" xfId="12" applyNumberFormat="1" applyFont="1" applyFill="1" applyBorder="1" applyAlignment="1">
      <alignment horizontal="center" vertical="center"/>
    </xf>
    <xf numFmtId="172" fontId="24" fillId="0" borderId="1" xfId="12" applyNumberFormat="1" applyFont="1" applyFill="1" applyBorder="1" applyAlignment="1">
      <alignment horizontal="center" vertical="center" wrapText="1"/>
    </xf>
    <xf numFmtId="172" fontId="24" fillId="9" borderId="1" xfId="12" applyNumberFormat="1" applyFont="1" applyFill="1" applyBorder="1" applyAlignment="1">
      <alignment horizontal="center" vertical="center" wrapText="1"/>
    </xf>
    <xf numFmtId="172" fontId="24" fillId="3" borderId="1" xfId="12" applyNumberFormat="1" applyFont="1" applyFill="1" applyBorder="1" applyAlignment="1" applyProtection="1">
      <alignment horizontal="center" vertical="center"/>
      <protection locked="0"/>
    </xf>
    <xf numFmtId="172" fontId="24" fillId="3" borderId="1" xfId="12" applyNumberFormat="1" applyFont="1" applyFill="1" applyBorder="1" applyAlignment="1">
      <alignment horizontal="center" vertical="center"/>
    </xf>
    <xf numFmtId="171" fontId="8" fillId="0" borderId="0" xfId="6" applyNumberFormat="1" applyFont="1" applyAlignment="1">
      <alignment vertical="center"/>
    </xf>
    <xf numFmtId="164" fontId="8" fillId="0" borderId="0" xfId="1" applyFont="1" applyAlignment="1">
      <alignment vertical="center"/>
    </xf>
    <xf numFmtId="165" fontId="24" fillId="10" borderId="1" xfId="11" applyNumberFormat="1" applyFont="1" applyFill="1" applyBorder="1" applyAlignment="1">
      <alignment horizontal="right" vertical="center" wrapText="1"/>
    </xf>
    <xf numFmtId="165" fontId="25" fillId="0" borderId="0" xfId="0" applyNumberFormat="1" applyFont="1" applyAlignment="1">
      <alignment horizontal="center" vertical="center"/>
    </xf>
    <xf numFmtId="0" fontId="22" fillId="0" borderId="0" xfId="13" applyFont="1" applyAlignment="1">
      <alignment horizontal="center" vertical="center" wrapText="1"/>
    </xf>
    <xf numFmtId="0" fontId="22" fillId="0" borderId="12" xfId="13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23" fillId="11" borderId="2" xfId="10" applyFont="1" applyFill="1" applyBorder="1" applyAlignment="1">
      <alignment horizontal="center" vertical="center" wrapText="1"/>
    </xf>
    <xf numFmtId="0" fontId="23" fillId="11" borderId="1" xfId="10" applyFont="1" applyFill="1" applyBorder="1" applyAlignment="1">
      <alignment horizontal="center" vertical="center" wrapText="1"/>
    </xf>
    <xf numFmtId="0" fontId="23" fillId="11" borderId="4" xfId="10" applyFont="1" applyFill="1" applyBorder="1" applyAlignment="1">
      <alignment horizontal="center" vertical="center" wrapText="1"/>
    </xf>
  </cellXfs>
  <cellStyles count="15">
    <cellStyle name="Millares" xfId="1" builtinId="3"/>
    <cellStyle name="Millares [0] 2" xfId="7" xr:uid="{00000000-0005-0000-0000-000001000000}"/>
    <cellStyle name="Millares 2" xfId="8" xr:uid="{1264647A-8530-42E7-AD67-6FBE4030E5D3}"/>
    <cellStyle name="Millares 2 2" xfId="14" xr:uid="{C54363F8-9E4D-4637-9D14-DB3A29917167}"/>
    <cellStyle name="Millares 2 3" xfId="11" xr:uid="{3F76DA89-8F2B-6244-AA6D-27BEB5503AE8}"/>
    <cellStyle name="Moneda 2" xfId="9" xr:uid="{F68B7436-E866-4EAB-B00B-E85D41B24FC6}"/>
    <cellStyle name="Normal" xfId="0" builtinId="0"/>
    <cellStyle name="Normal 13" xfId="2" xr:uid="{00000000-0005-0000-0000-000003000000}"/>
    <cellStyle name="Normal 2" xfId="3" xr:uid="{00000000-0005-0000-0000-000004000000}"/>
    <cellStyle name="Normal 3" xfId="4" xr:uid="{00000000-0005-0000-0000-000005000000}"/>
    <cellStyle name="Normal 3 2" xfId="10" xr:uid="{3ABC1833-D5E5-422D-BABB-E7C799D84DC7}"/>
    <cellStyle name="Normal 3 2 2" xfId="13" xr:uid="{FC57F572-B0C0-406F-865E-91456927CC43}"/>
    <cellStyle name="Normal 4" xfId="5" xr:uid="{00000000-0005-0000-0000-000006000000}"/>
    <cellStyle name="Normal_PLANTILLA NACIONAL TOTAL" xfId="6" xr:uid="{00000000-0005-0000-0000-000007000000}"/>
    <cellStyle name="Porcentaje" xfId="12" builtinId="5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2D5A90"/>
      <color rgb="FF297799"/>
      <color rgb="FFE1E1DF"/>
      <color rgb="FF8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ANUAL DE LOS ACTIVOS</a:t>
            </a:r>
          </a:p>
          <a:p>
            <a:pPr>
              <a:defRPr/>
            </a:pPr>
            <a:r>
              <a:rPr lang="es-CO"/>
              <a:t>2007-2020</a:t>
            </a:r>
          </a:p>
        </c:rich>
      </c:tx>
      <c:layout>
        <c:manualLayout>
          <c:xMode val="edge"/>
          <c:yMode val="edge"/>
          <c:x val="0.28041998935571405"/>
          <c:y val="1.4108526787315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Hoja7!$A$4</c:f>
              <c:strCache>
                <c:ptCount val="1"/>
                <c:pt idx="0">
                  <c:v>EFECTIVO Y EQUIVALENTES AL EFECTIVO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Hoja7!$B$4:$P$4</c:f>
              <c:numCache>
                <c:formatCode>_(\ * #,##0.0,,,_);_(\ * \(#,##0.0,,,\)</c:formatCode>
                <c:ptCount val="15"/>
                <c:pt idx="0">
                  <c:v>43928383924</c:v>
                </c:pt>
                <c:pt idx="1">
                  <c:v>38251457494</c:v>
                </c:pt>
                <c:pt idx="2">
                  <c:v>43861973154</c:v>
                </c:pt>
                <c:pt idx="3">
                  <c:v>47677299243</c:v>
                </c:pt>
                <c:pt idx="4">
                  <c:v>50931463509</c:v>
                </c:pt>
                <c:pt idx="5">
                  <c:v>62468711543</c:v>
                </c:pt>
                <c:pt idx="6">
                  <c:v>83156217431</c:v>
                </c:pt>
                <c:pt idx="7">
                  <c:v>91253481685</c:v>
                </c:pt>
                <c:pt idx="8">
                  <c:v>79736282148</c:v>
                </c:pt>
                <c:pt idx="9">
                  <c:v>90035644487</c:v>
                </c:pt>
                <c:pt idx="10">
                  <c:v>92206522891.619293</c:v>
                </c:pt>
                <c:pt idx="11">
                  <c:v>98284208265.143799</c:v>
                </c:pt>
                <c:pt idx="12">
                  <c:v>93010810778.920914</c:v>
                </c:pt>
                <c:pt idx="13">
                  <c:v>106174089727.02299</c:v>
                </c:pt>
                <c:pt idx="14">
                  <c:v>131748991046.791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Hoja7!$A$5</c:f>
              <c:strCache>
                <c:ptCount val="1"/>
                <c:pt idx="0">
                  <c:v>INVERSIONES E INSTRUMENTOS DERIVADOS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Hoja7!$B$5:$P$5</c:f>
              <c:numCache>
                <c:formatCode>_(\ * #,##0.0,,,_);_(\ * \(#,##0.0,,,\)</c:formatCode>
                <c:ptCount val="15"/>
                <c:pt idx="0">
                  <c:v>70851185265</c:v>
                </c:pt>
                <c:pt idx="1">
                  <c:v>90472315919</c:v>
                </c:pt>
                <c:pt idx="2">
                  <c:v>92873233689</c:v>
                </c:pt>
                <c:pt idx="3">
                  <c:v>92649150201</c:v>
                </c:pt>
                <c:pt idx="4">
                  <c:v>108005557295</c:v>
                </c:pt>
                <c:pt idx="5">
                  <c:v>147028967032</c:v>
                </c:pt>
                <c:pt idx="6">
                  <c:v>168432276324</c:v>
                </c:pt>
                <c:pt idx="7">
                  <c:v>208330544003</c:v>
                </c:pt>
                <c:pt idx="8">
                  <c:v>260239131244</c:v>
                </c:pt>
                <c:pt idx="9">
                  <c:v>273900606295</c:v>
                </c:pt>
                <c:pt idx="10">
                  <c:v>279471952656.32001</c:v>
                </c:pt>
                <c:pt idx="11">
                  <c:v>276256434347.33398</c:v>
                </c:pt>
                <c:pt idx="12">
                  <c:v>311153126058.83801</c:v>
                </c:pt>
                <c:pt idx="13">
                  <c:v>343205254481.75403</c:v>
                </c:pt>
                <c:pt idx="14">
                  <c:v>361150640266.32001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Hoja7!$A$6</c:f>
              <c:strCache>
                <c:ptCount val="1"/>
                <c:pt idx="0">
                  <c:v>CUENTAS POR COBRAR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Hoja7!$B$6:$P$6</c:f>
              <c:numCache>
                <c:formatCode>_(\ * #,##0.0,,,_);_(\ * \(#,##0.0,,,\)</c:formatCode>
                <c:ptCount val="15"/>
                <c:pt idx="0">
                  <c:v>13685508019</c:v>
                </c:pt>
                <c:pt idx="1">
                  <c:v>9217038499</c:v>
                </c:pt>
                <c:pt idx="2">
                  <c:v>10736747672</c:v>
                </c:pt>
                <c:pt idx="3">
                  <c:v>12196269629</c:v>
                </c:pt>
                <c:pt idx="4">
                  <c:v>23975240616</c:v>
                </c:pt>
                <c:pt idx="5">
                  <c:v>19819964472</c:v>
                </c:pt>
                <c:pt idx="6">
                  <c:v>17261468271</c:v>
                </c:pt>
                <c:pt idx="7">
                  <c:v>17669938340</c:v>
                </c:pt>
                <c:pt idx="8">
                  <c:v>20826575083</c:v>
                </c:pt>
                <c:pt idx="9">
                  <c:v>24694664274</c:v>
                </c:pt>
                <c:pt idx="10">
                  <c:v>27651600374.729698</c:v>
                </c:pt>
                <c:pt idx="11">
                  <c:v>90982522138.665207</c:v>
                </c:pt>
                <c:pt idx="12">
                  <c:v>93442267823.860092</c:v>
                </c:pt>
                <c:pt idx="13">
                  <c:v>93305924881.841599</c:v>
                </c:pt>
                <c:pt idx="14">
                  <c:v>116465198604.811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Hoja7!$A$7</c:f>
              <c:strCache>
                <c:ptCount val="1"/>
                <c:pt idx="0">
                  <c:v>PRÉSTAMOS POR COBRAR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Hoja7!$B$7:$P$7</c:f>
              <c:numCache>
                <c:formatCode>_(\ * #,##0.0,,,_);_(\ * \(#,##0.0,,,\)</c:formatCode>
                <c:ptCount val="15"/>
                <c:pt idx="0">
                  <c:v>77845261642</c:v>
                </c:pt>
                <c:pt idx="1">
                  <c:v>76956836059</c:v>
                </c:pt>
                <c:pt idx="2">
                  <c:v>86994478737</c:v>
                </c:pt>
                <c:pt idx="3">
                  <c:v>113315166416</c:v>
                </c:pt>
                <c:pt idx="4">
                  <c:v>100633375710</c:v>
                </c:pt>
                <c:pt idx="5">
                  <c:v>128868385132</c:v>
                </c:pt>
                <c:pt idx="6">
                  <c:v>140970448526</c:v>
                </c:pt>
                <c:pt idx="7">
                  <c:v>151101172975</c:v>
                </c:pt>
                <c:pt idx="8">
                  <c:v>176993245646</c:v>
                </c:pt>
                <c:pt idx="9">
                  <c:v>186722267881</c:v>
                </c:pt>
                <c:pt idx="10">
                  <c:v>201364054529.05899</c:v>
                </c:pt>
                <c:pt idx="11">
                  <c:v>62134339811.683296</c:v>
                </c:pt>
                <c:pt idx="12">
                  <c:v>55497486498.827599</c:v>
                </c:pt>
                <c:pt idx="13">
                  <c:v>59192421128.080605</c:v>
                </c:pt>
                <c:pt idx="14">
                  <c:v>54951703508.722206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A-41C6-A89A-7258A831A701}"/>
            </c:ext>
          </c:extLst>
        </c:ser>
        <c:ser>
          <c:idx val="4"/>
          <c:order val="4"/>
          <c:tx>
            <c:strRef>
              <c:f>Hoja7!$A$8</c:f>
              <c:strCache>
                <c:ptCount val="1"/>
                <c:pt idx="0">
                  <c:v>INVENTARIOS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Hoja7!$B$8:$P$8</c:f>
              <c:numCache>
                <c:formatCode>_(\ * #,##0.0,,,_);_(\ * \(#,##0.0,,,\)</c:formatCode>
                <c:ptCount val="15"/>
                <c:pt idx="0">
                  <c:v>4944242703</c:v>
                </c:pt>
                <c:pt idx="1">
                  <c:v>4757467990</c:v>
                </c:pt>
                <c:pt idx="2">
                  <c:v>5096293422</c:v>
                </c:pt>
                <c:pt idx="3">
                  <c:v>6326023493</c:v>
                </c:pt>
                <c:pt idx="4">
                  <c:v>6907966664</c:v>
                </c:pt>
                <c:pt idx="5">
                  <c:v>7618680587</c:v>
                </c:pt>
                <c:pt idx="6">
                  <c:v>8354375021</c:v>
                </c:pt>
                <c:pt idx="7">
                  <c:v>8707484578</c:v>
                </c:pt>
                <c:pt idx="8">
                  <c:v>9014366564</c:v>
                </c:pt>
                <c:pt idx="9">
                  <c:v>9124544125</c:v>
                </c:pt>
                <c:pt idx="10">
                  <c:v>9983963920.1105385</c:v>
                </c:pt>
                <c:pt idx="11">
                  <c:v>13581714019.106001</c:v>
                </c:pt>
                <c:pt idx="12">
                  <c:v>15760931120.257198</c:v>
                </c:pt>
                <c:pt idx="13">
                  <c:v>16400914458.414801</c:v>
                </c:pt>
                <c:pt idx="14">
                  <c:v>21064911558.796803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A-41C6-A89A-7258A831A701}"/>
            </c:ext>
          </c:extLst>
        </c:ser>
        <c:ser>
          <c:idx val="5"/>
          <c:order val="5"/>
          <c:tx>
            <c:strRef>
              <c:f>Hoja7!$A$9</c:f>
              <c:strCache>
                <c:ptCount val="1"/>
                <c:pt idx="0">
                  <c:v>PROPIEDADES, PLANTA Y EQUIPO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Hoja7!$B$9:$P$9</c:f>
              <c:numCache>
                <c:formatCode>_(\ * #,##0.0,,,_);_(\ * \(#,##0.0,,,\)</c:formatCode>
                <c:ptCount val="15"/>
                <c:pt idx="0">
                  <c:v>78888594077</c:v>
                </c:pt>
                <c:pt idx="1">
                  <c:v>82186264147</c:v>
                </c:pt>
                <c:pt idx="2">
                  <c:v>98474599590</c:v>
                </c:pt>
                <c:pt idx="3">
                  <c:v>107485913148</c:v>
                </c:pt>
                <c:pt idx="4">
                  <c:v>124419753869</c:v>
                </c:pt>
                <c:pt idx="5">
                  <c:v>136453831174</c:v>
                </c:pt>
                <c:pt idx="6">
                  <c:v>151607919349</c:v>
                </c:pt>
                <c:pt idx="7">
                  <c:v>163954989413</c:v>
                </c:pt>
                <c:pt idx="8">
                  <c:v>204343859781</c:v>
                </c:pt>
                <c:pt idx="9">
                  <c:v>212645854788</c:v>
                </c:pt>
                <c:pt idx="10">
                  <c:v>224581115732.66699</c:v>
                </c:pt>
                <c:pt idx="11">
                  <c:v>327648752532.67798</c:v>
                </c:pt>
                <c:pt idx="12">
                  <c:v>341380078750.99298</c:v>
                </c:pt>
                <c:pt idx="13">
                  <c:v>354973091768.39697</c:v>
                </c:pt>
                <c:pt idx="14">
                  <c:v>374490072014.63397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A-41C6-A89A-7258A831A701}"/>
            </c:ext>
          </c:extLst>
        </c:ser>
        <c:ser>
          <c:idx val="6"/>
          <c:order val="6"/>
          <c:tx>
            <c:strRef>
              <c:f>Hoja7!$A$10</c:f>
              <c:strCache>
                <c:ptCount val="1"/>
                <c:pt idx="0">
                  <c:v>BIENES DE USO PÚBLICO E HISTÓRICOS Y CULTURALES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Hoja7!$B$10:$P$10</c:f>
              <c:numCache>
                <c:formatCode>_(\ * #,##0.0,,,_);_(\ * \(#,##0.0,,,\)</c:formatCode>
                <c:ptCount val="15"/>
                <c:pt idx="0">
                  <c:v>40168841664</c:v>
                </c:pt>
                <c:pt idx="1">
                  <c:v>49646502172</c:v>
                </c:pt>
                <c:pt idx="2">
                  <c:v>64261085568</c:v>
                </c:pt>
                <c:pt idx="3">
                  <c:v>64864903906</c:v>
                </c:pt>
                <c:pt idx="4">
                  <c:v>80295661683</c:v>
                </c:pt>
                <c:pt idx="5">
                  <c:v>95452478869</c:v>
                </c:pt>
                <c:pt idx="6">
                  <c:v>105897310254</c:v>
                </c:pt>
                <c:pt idx="7">
                  <c:v>116892830566</c:v>
                </c:pt>
                <c:pt idx="8">
                  <c:v>176845826677</c:v>
                </c:pt>
                <c:pt idx="9">
                  <c:v>193493228477</c:v>
                </c:pt>
                <c:pt idx="10">
                  <c:v>212470174805.97299</c:v>
                </c:pt>
                <c:pt idx="11">
                  <c:v>331674090310.51398</c:v>
                </c:pt>
                <c:pt idx="12">
                  <c:v>344365050853.27399</c:v>
                </c:pt>
                <c:pt idx="13">
                  <c:v>356857568040.25299</c:v>
                </c:pt>
                <c:pt idx="14">
                  <c:v>366207634282.76099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6A-41C6-A89A-7258A831A701}"/>
            </c:ext>
          </c:extLst>
        </c:ser>
        <c:ser>
          <c:idx val="7"/>
          <c:order val="7"/>
          <c:tx>
            <c:strRef>
              <c:f>Hoja7!$A$11</c:f>
              <c:strCache>
                <c:ptCount val="1"/>
                <c:pt idx="0">
                  <c:v>RECURSOS NATURALES NO RENOVABLES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Hoja7!$B$11:$P$11</c:f>
              <c:numCache>
                <c:formatCode>_(\ * #,##0.0,,,_);_(\ * \(#,##0.0,,,\)</c:formatCode>
                <c:ptCount val="15"/>
                <c:pt idx="0">
                  <c:v>30287912100</c:v>
                </c:pt>
                <c:pt idx="1">
                  <c:v>29606843598</c:v>
                </c:pt>
                <c:pt idx="2">
                  <c:v>30078664479</c:v>
                </c:pt>
                <c:pt idx="3">
                  <c:v>39260187790</c:v>
                </c:pt>
                <c:pt idx="4">
                  <c:v>56305560115</c:v>
                </c:pt>
                <c:pt idx="5">
                  <c:v>64609554622</c:v>
                </c:pt>
                <c:pt idx="6">
                  <c:v>77045027274</c:v>
                </c:pt>
                <c:pt idx="7">
                  <c:v>77007178781</c:v>
                </c:pt>
                <c:pt idx="8">
                  <c:v>65375747606</c:v>
                </c:pt>
                <c:pt idx="9">
                  <c:v>68331607886</c:v>
                </c:pt>
                <c:pt idx="10">
                  <c:v>55533591218.944298</c:v>
                </c:pt>
                <c:pt idx="11">
                  <c:v>61140989044.128998</c:v>
                </c:pt>
                <c:pt idx="12">
                  <c:v>70084141720.798004</c:v>
                </c:pt>
                <c:pt idx="13">
                  <c:v>65762990016.842796</c:v>
                </c:pt>
                <c:pt idx="14">
                  <c:v>63737950697.9272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6A-41C6-A89A-7258A831A701}"/>
            </c:ext>
          </c:extLst>
        </c:ser>
        <c:ser>
          <c:idx val="8"/>
          <c:order val="8"/>
          <c:tx>
            <c:strRef>
              <c:f>Hoja7!$A$12</c:f>
              <c:strCache>
                <c:ptCount val="1"/>
                <c:pt idx="0">
                  <c:v>OTROS ACTIVOS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Hoja7!$B$12:$P$12</c:f>
              <c:numCache>
                <c:formatCode>_(\ * #,##0.0,,,_);_(\ * \(#,##0.0,,,\)</c:formatCode>
                <c:ptCount val="15"/>
                <c:pt idx="0">
                  <c:v>76990805745</c:v>
                </c:pt>
                <c:pt idx="1">
                  <c:v>89748986269</c:v>
                </c:pt>
                <c:pt idx="2">
                  <c:v>94546121840</c:v>
                </c:pt>
                <c:pt idx="3">
                  <c:v>104426279084</c:v>
                </c:pt>
                <c:pt idx="4">
                  <c:v>130599364161</c:v>
                </c:pt>
                <c:pt idx="5">
                  <c:v>152873312555</c:v>
                </c:pt>
                <c:pt idx="6">
                  <c:v>169757522407</c:v>
                </c:pt>
                <c:pt idx="7">
                  <c:v>185903085027</c:v>
                </c:pt>
                <c:pt idx="8">
                  <c:v>165478777931</c:v>
                </c:pt>
                <c:pt idx="9">
                  <c:v>162015842361</c:v>
                </c:pt>
                <c:pt idx="10">
                  <c:v>198451394173.82199</c:v>
                </c:pt>
                <c:pt idx="11">
                  <c:v>109972529947.78993</c:v>
                </c:pt>
                <c:pt idx="12">
                  <c:v>211812254994.509</c:v>
                </c:pt>
                <c:pt idx="13">
                  <c:v>143580728920.13699</c:v>
                </c:pt>
                <c:pt idx="14">
                  <c:v>155933795625.461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A-41C6-A89A-7258A831A701}"/>
            </c:ext>
          </c:extLst>
        </c:ser>
        <c:ser>
          <c:idx val="9"/>
          <c:order val="9"/>
          <c:tx>
            <c:strRef>
              <c:f>Hoja7!$A$13</c:f>
              <c:strCache>
                <c:ptCount val="1"/>
                <c:pt idx="0">
                  <c:v>SALDOS DE OPERACIONES RECIPROCAS EN LOS ACTIVOS (CR)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Hoja7!$B$13:$P$13</c:f>
              <c:numCache>
                <c:formatCode>_(\ * #,##0.0,,,_);_(\ * \(#,##0.0,,,\)</c:formatCode>
                <c:ptCount val="15"/>
                <c:pt idx="0">
                  <c:v>-1024254848.4400005</c:v>
                </c:pt>
                <c:pt idx="1">
                  <c:v>-6517442105.2200003</c:v>
                </c:pt>
                <c:pt idx="2">
                  <c:v>-11010118714.52</c:v>
                </c:pt>
                <c:pt idx="3">
                  <c:v>-21652678963.419998</c:v>
                </c:pt>
                <c:pt idx="4">
                  <c:v>-16594966694.469999</c:v>
                </c:pt>
                <c:pt idx="5">
                  <c:v>-17873343888.220001</c:v>
                </c:pt>
                <c:pt idx="6">
                  <c:v>-22958937716.810001</c:v>
                </c:pt>
                <c:pt idx="7">
                  <c:v>-27048133132.27</c:v>
                </c:pt>
                <c:pt idx="8">
                  <c:v>-25605674946.93</c:v>
                </c:pt>
                <c:pt idx="9">
                  <c:v>-12990800368.139999</c:v>
                </c:pt>
                <c:pt idx="10">
                  <c:v>-15443437253.5494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6A-41C6-A89A-7258A831A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48096"/>
        <c:axId val="159749632"/>
        <c:extLst>
          <c:ext xmlns:c15="http://schemas.microsoft.com/office/drawing/2012/chart" uri="{02D57815-91ED-43cb-92C2-25804820EDAC}">
            <c15:filteredLineSeries>
              <c15:ser>
                <c:idx val="10"/>
                <c:order val="10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Hoja7!$B$3:$P$3</c15:sqref>
                        </c15:formulaRef>
                      </c:ext>
                    </c:extLst>
                    <c:numCache>
                      <c:formatCode>#,##0_);\(#,##0\)</c:formatCode>
                      <c:ptCount val="15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Hoja7!$B$13:$N$13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0">
                        <c:v>-1024254848.4400005</c:v>
                      </c:pt>
                      <c:pt idx="1">
                        <c:v>-6517442105.2200003</c:v>
                      </c:pt>
                      <c:pt idx="2">
                        <c:v>-11010118714.52</c:v>
                      </c:pt>
                      <c:pt idx="3">
                        <c:v>-21652678963.419998</c:v>
                      </c:pt>
                      <c:pt idx="4">
                        <c:v>-16594966694.469999</c:v>
                      </c:pt>
                      <c:pt idx="5">
                        <c:v>-17873343888.220001</c:v>
                      </c:pt>
                      <c:pt idx="6">
                        <c:v>-22958937716.810001</c:v>
                      </c:pt>
                      <c:pt idx="7">
                        <c:v>-27048133132.27</c:v>
                      </c:pt>
                      <c:pt idx="8">
                        <c:v>-25605674946.93</c:v>
                      </c:pt>
                      <c:pt idx="9">
                        <c:v>-12990800368.139999</c:v>
                      </c:pt>
                      <c:pt idx="10">
                        <c:v>-15443437253.5494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966A-41C6-A89A-7258A831A701}"/>
                  </c:ext>
                </c:extLst>
              </c15:ser>
            </c15:filteredLineSeries>
          </c:ext>
        </c:extLst>
      </c:lineChart>
      <c:catAx>
        <c:axId val="159748096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749632"/>
        <c:crosses val="autoZero"/>
        <c:auto val="1"/>
        <c:lblAlgn val="ctr"/>
        <c:lblOffset val="100"/>
        <c:noMultiLvlLbl val="0"/>
      </c:catAx>
      <c:valAx>
        <c:axId val="1597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6058558327493808"/>
              <c:y val="0.240709558915716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748096"/>
        <c:crosses val="autoZero"/>
        <c:crossBetween val="between"/>
        <c:dispUnits>
          <c:custUnit val="1"/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</a:t>
            </a:r>
          </a:p>
          <a:p>
            <a:pPr>
              <a:defRPr/>
            </a:pPr>
            <a:r>
              <a:rPr lang="es-CO"/>
              <a:t>ANUAL DE LOS PASIVOS</a:t>
            </a:r>
          </a:p>
          <a:p>
            <a:pPr>
              <a:defRPr/>
            </a:pPr>
            <a:r>
              <a:rPr lang="es-CO"/>
              <a:t>2007-2020</a:t>
            </a:r>
          </a:p>
        </c:rich>
      </c:tx>
      <c:layout>
        <c:manualLayout>
          <c:xMode val="edge"/>
          <c:yMode val="edge"/>
          <c:x val="3.9534883452800783E-2"/>
          <c:y val="3.4762499233848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7466401315220212"/>
          <c:y val="0.15123884514435695"/>
          <c:w val="0.80919346953245397"/>
          <c:h val="0.60917171710086548"/>
        </c:manualLayout>
      </c:layout>
      <c:lineChart>
        <c:grouping val="standard"/>
        <c:varyColors val="0"/>
        <c:ser>
          <c:idx val="1"/>
          <c:order val="0"/>
          <c:tx>
            <c:strRef>
              <c:f>Hoja8!$A$5</c:f>
              <c:strCache>
                <c:ptCount val="1"/>
                <c:pt idx="0">
                  <c:v>OPERACIONES DE CRÉDITO PÚBLICO Y FINANCIAMIENTO CON BANCA CENTRAL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Hoja8!$B$4:$P$4</c:f>
              <c:numCache>
                <c:formatCode>_(\ * #,##0.0,,,_);_(\ * \(#,##0.0,,,\)</c:formatCode>
                <c:ptCount val="15"/>
                <c:pt idx="0">
                  <c:v>49389917609</c:v>
                </c:pt>
                <c:pt idx="1">
                  <c:v>53156716003</c:v>
                </c:pt>
                <c:pt idx="2">
                  <c:v>59737926919</c:v>
                </c:pt>
                <c:pt idx="3">
                  <c:v>67177716983</c:v>
                </c:pt>
                <c:pt idx="4">
                  <c:v>76178552110</c:v>
                </c:pt>
                <c:pt idx="5">
                  <c:v>85075618351</c:v>
                </c:pt>
                <c:pt idx="6">
                  <c:v>100076449402</c:v>
                </c:pt>
                <c:pt idx="7">
                  <c:v>118479721160</c:v>
                </c:pt>
                <c:pt idx="8">
                  <c:v>125966489664</c:v>
                </c:pt>
                <c:pt idx="9">
                  <c:v>135641433111</c:v>
                </c:pt>
                <c:pt idx="10">
                  <c:v>137747271814.41299</c:v>
                </c:pt>
                <c:pt idx="11">
                  <c:v>142494813436.51599</c:v>
                </c:pt>
                <c:pt idx="12">
                  <c:v>161190888502.92401</c:v>
                </c:pt>
                <c:pt idx="14">
                  <c:v>192861226610.58899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Hoja8!$A$6</c:f>
              <c:strCache>
                <c:ptCount val="1"/>
                <c:pt idx="0">
                  <c:v>OPERACIONES DE FINANCIAMIENTO E INSTRUMENTOS DERIVADOS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Hoja8!$B$5:$P$5</c:f>
              <c:numCache>
                <c:formatCode>_(\ * #,##0.0,,,_);_(\ * \(#,##0.0,,,\)</c:formatCode>
                <c:ptCount val="15"/>
                <c:pt idx="0">
                  <c:v>125228279051</c:v>
                </c:pt>
                <c:pt idx="1">
                  <c:v>139070302465</c:v>
                </c:pt>
                <c:pt idx="2">
                  <c:v>159258527161</c:v>
                </c:pt>
                <c:pt idx="3">
                  <c:v>176498959843</c:v>
                </c:pt>
                <c:pt idx="4">
                  <c:v>193073222194</c:v>
                </c:pt>
                <c:pt idx="5">
                  <c:v>235363355081</c:v>
                </c:pt>
                <c:pt idx="6">
                  <c:v>270569211276</c:v>
                </c:pt>
                <c:pt idx="7">
                  <c:v>335104625685</c:v>
                </c:pt>
                <c:pt idx="8">
                  <c:v>402310536222</c:v>
                </c:pt>
                <c:pt idx="9">
                  <c:v>441840622349</c:v>
                </c:pt>
                <c:pt idx="10">
                  <c:v>470323368825.70398</c:v>
                </c:pt>
                <c:pt idx="11">
                  <c:v>416473541409.43298</c:v>
                </c:pt>
                <c:pt idx="12">
                  <c:v>455459014549.005</c:v>
                </c:pt>
                <c:pt idx="14">
                  <c:v>512962612498.237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Hoja8!$A$7</c:f>
              <c:strCache>
                <c:ptCount val="1"/>
                <c:pt idx="0">
                  <c:v>CUENTAS POR PAGAR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Hoja8!$B$6:$P$6</c:f>
              <c:numCache>
                <c:formatCode>_(\ * #,##0.0,,,_);_(\ * \(#,##0.0,,,\)</c:formatCode>
                <c:ptCount val="15"/>
                <c:pt idx="0">
                  <c:v>13068474945</c:v>
                </c:pt>
                <c:pt idx="1">
                  <c:v>13761140822</c:v>
                </c:pt>
                <c:pt idx="2">
                  <c:v>15055702396</c:v>
                </c:pt>
                <c:pt idx="3">
                  <c:v>17926731966</c:v>
                </c:pt>
                <c:pt idx="4">
                  <c:v>14233769093</c:v>
                </c:pt>
                <c:pt idx="5">
                  <c:v>14086452122</c:v>
                </c:pt>
                <c:pt idx="6">
                  <c:v>17253596852</c:v>
                </c:pt>
                <c:pt idx="7">
                  <c:v>16925054211</c:v>
                </c:pt>
                <c:pt idx="8">
                  <c:v>27389725442</c:v>
                </c:pt>
                <c:pt idx="9">
                  <c:v>24961715992</c:v>
                </c:pt>
                <c:pt idx="10">
                  <c:v>24374578447.405201</c:v>
                </c:pt>
                <c:pt idx="11">
                  <c:v>144419056083.81299</c:v>
                </c:pt>
                <c:pt idx="12">
                  <c:v>146606383440.76501</c:v>
                </c:pt>
                <c:pt idx="14">
                  <c:v>204229878617.67499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Hoja8!$A$4</c:f>
              <c:strCache>
                <c:ptCount val="1"/>
                <c:pt idx="0">
                  <c:v>OPERACIONES DE BANCA CENTRAL E INSTITUCIONES FINANCIERAS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Hoja8!$B$7:$P$7</c:f>
              <c:numCache>
                <c:formatCode>_(\ * #,##0.0,,,_);_(\ * \(#,##0.0,,,\)</c:formatCode>
                <c:ptCount val="15"/>
                <c:pt idx="0">
                  <c:v>37888346325</c:v>
                </c:pt>
                <c:pt idx="1">
                  <c:v>40589831276</c:v>
                </c:pt>
                <c:pt idx="2">
                  <c:v>46530526474</c:v>
                </c:pt>
                <c:pt idx="3">
                  <c:v>55338742793</c:v>
                </c:pt>
                <c:pt idx="4">
                  <c:v>60045858140</c:v>
                </c:pt>
                <c:pt idx="5">
                  <c:v>67727564713</c:v>
                </c:pt>
                <c:pt idx="6">
                  <c:v>68154782836</c:v>
                </c:pt>
                <c:pt idx="7">
                  <c:v>77548646235</c:v>
                </c:pt>
                <c:pt idx="8">
                  <c:v>85693889297</c:v>
                </c:pt>
                <c:pt idx="9">
                  <c:v>90553733829</c:v>
                </c:pt>
                <c:pt idx="10">
                  <c:v>89434729194.735199</c:v>
                </c:pt>
                <c:pt idx="11">
                  <c:v>87888438400.281097</c:v>
                </c:pt>
                <c:pt idx="12">
                  <c:v>99535432575.105209</c:v>
                </c:pt>
                <c:pt idx="14">
                  <c:v>100282674223.254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5-46BB-A87D-240A486A81EB}"/>
            </c:ext>
          </c:extLst>
        </c:ser>
        <c:ser>
          <c:idx val="4"/>
          <c:order val="4"/>
          <c:tx>
            <c:strRef>
              <c:f>Hoja8!$A$8</c:f>
              <c:strCache>
                <c:ptCount val="1"/>
                <c:pt idx="0">
                  <c:v>OBLIGACIONES LABORALES Y DE SEGURIDAD SOCIAL INTEGRAL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Hoja8!$B$8:$P$8</c:f>
              <c:numCache>
                <c:formatCode>_(\ * #,##0.0,,,_);_(\ * \(#,##0.0,,,\)</c:formatCode>
                <c:ptCount val="15"/>
                <c:pt idx="0">
                  <c:v>4472458153</c:v>
                </c:pt>
                <c:pt idx="1">
                  <c:v>5510331474</c:v>
                </c:pt>
                <c:pt idx="2">
                  <c:v>4838196728</c:v>
                </c:pt>
                <c:pt idx="3">
                  <c:v>4962871657</c:v>
                </c:pt>
                <c:pt idx="4">
                  <c:v>4839853129</c:v>
                </c:pt>
                <c:pt idx="5">
                  <c:v>5853475120</c:v>
                </c:pt>
                <c:pt idx="6">
                  <c:v>6012524675</c:v>
                </c:pt>
                <c:pt idx="7">
                  <c:v>6408548514</c:v>
                </c:pt>
                <c:pt idx="8">
                  <c:v>8197690411</c:v>
                </c:pt>
                <c:pt idx="9">
                  <c:v>15628565736</c:v>
                </c:pt>
                <c:pt idx="10">
                  <c:v>17038682135.677801</c:v>
                </c:pt>
                <c:pt idx="11">
                  <c:v>241753109380.98734</c:v>
                </c:pt>
                <c:pt idx="12">
                  <c:v>474279568575.23602</c:v>
                </c:pt>
                <c:pt idx="14">
                  <c:v>523688040004.80298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5-46BB-A87D-240A486A81EB}"/>
            </c:ext>
          </c:extLst>
        </c:ser>
        <c:ser>
          <c:idx val="5"/>
          <c:order val="5"/>
          <c:tx>
            <c:strRef>
              <c:f>Hoja8!$A$9</c:f>
              <c:strCache>
                <c:ptCount val="1"/>
                <c:pt idx="0">
                  <c:v>OTROS BONOS Y TÍTULOS EMITIDOS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Hoja8!$B$9:$P$9</c:f>
              <c:numCache>
                <c:formatCode>_(\ * #,##0.0,,,_);_(\ * \(#,##0.0,,,\)</c:formatCode>
                <c:ptCount val="15"/>
                <c:pt idx="0">
                  <c:v>9115555182</c:v>
                </c:pt>
                <c:pt idx="1">
                  <c:v>10747609056</c:v>
                </c:pt>
                <c:pt idx="2">
                  <c:v>12554474255</c:v>
                </c:pt>
                <c:pt idx="3">
                  <c:v>14151106870</c:v>
                </c:pt>
                <c:pt idx="4">
                  <c:v>12454036558</c:v>
                </c:pt>
                <c:pt idx="5">
                  <c:v>13279706451</c:v>
                </c:pt>
                <c:pt idx="6">
                  <c:v>15648322995</c:v>
                </c:pt>
                <c:pt idx="7">
                  <c:v>16558015293</c:v>
                </c:pt>
                <c:pt idx="8">
                  <c:v>21599376676</c:v>
                </c:pt>
                <c:pt idx="9">
                  <c:v>22860455559</c:v>
                </c:pt>
                <c:pt idx="10">
                  <c:v>23479340404.405602</c:v>
                </c:pt>
                <c:pt idx="11">
                  <c:v>204785427.84388</c:v>
                </c:pt>
                <c:pt idx="12">
                  <c:v>213505041.50269002</c:v>
                </c:pt>
                <c:pt idx="14">
                  <c:v>734117781.65111995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5-46BB-A87D-240A486A81EB}"/>
            </c:ext>
          </c:extLst>
        </c:ser>
        <c:ser>
          <c:idx val="6"/>
          <c:order val="6"/>
          <c:tx>
            <c:strRef>
              <c:f>Hoja8!$A$10</c:f>
              <c:strCache>
                <c:ptCount val="1"/>
                <c:pt idx="0">
                  <c:v>PASIVOS ESTIMADOS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Hoja8!$B$10:$P$10</c:f>
              <c:numCache>
                <c:formatCode>_(\ * #,##0.0,,,_);_(\ * \(#,##0.0,,,\)</c:formatCode>
                <c:ptCount val="15"/>
                <c:pt idx="0">
                  <c:v>143062910900</c:v>
                </c:pt>
                <c:pt idx="1">
                  <c:v>143421950445</c:v>
                </c:pt>
                <c:pt idx="2">
                  <c:v>161972114359</c:v>
                </c:pt>
                <c:pt idx="3">
                  <c:v>166328226570</c:v>
                </c:pt>
                <c:pt idx="4">
                  <c:v>177384774217</c:v>
                </c:pt>
                <c:pt idx="5">
                  <c:v>182633707071</c:v>
                </c:pt>
                <c:pt idx="6">
                  <c:v>194329089536</c:v>
                </c:pt>
                <c:pt idx="7">
                  <c:v>204764580014</c:v>
                </c:pt>
                <c:pt idx="8">
                  <c:v>134257953753</c:v>
                </c:pt>
                <c:pt idx="9">
                  <c:v>125572190814</c:v>
                </c:pt>
                <c:pt idx="10">
                  <c:v>144906070326.49399</c:v>
                </c:pt>
                <c:pt idx="11">
                  <c:v>80258959891.112503</c:v>
                </c:pt>
                <c:pt idx="12">
                  <c:v>211547957406.45499</c:v>
                </c:pt>
                <c:pt idx="14">
                  <c:v>92841344551.932907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5-46BB-A87D-240A486A81EB}"/>
            </c:ext>
          </c:extLst>
        </c:ser>
        <c:ser>
          <c:idx val="7"/>
          <c:order val="7"/>
          <c:tx>
            <c:strRef>
              <c:f>Hoja8!$A$11</c:f>
              <c:strCache>
                <c:ptCount val="1"/>
                <c:pt idx="0">
                  <c:v>OTROS PASIVOS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Hoja8!$B$11:$P$11</c:f>
              <c:numCache>
                <c:formatCode>_(\ * #,##0.0,,,_);_(\ * \(#,##0.0,,,\)</c:formatCode>
                <c:ptCount val="15"/>
                <c:pt idx="0">
                  <c:v>42870668081</c:v>
                </c:pt>
                <c:pt idx="1">
                  <c:v>48719607373</c:v>
                </c:pt>
                <c:pt idx="2">
                  <c:v>55011509473</c:v>
                </c:pt>
                <c:pt idx="3">
                  <c:v>59246144577</c:v>
                </c:pt>
                <c:pt idx="4">
                  <c:v>72447594673</c:v>
                </c:pt>
                <c:pt idx="5">
                  <c:v>77940679974</c:v>
                </c:pt>
                <c:pt idx="6">
                  <c:v>84408711779</c:v>
                </c:pt>
                <c:pt idx="7">
                  <c:v>92895255274</c:v>
                </c:pt>
                <c:pt idx="8">
                  <c:v>103165087012</c:v>
                </c:pt>
                <c:pt idx="9">
                  <c:v>112477317992</c:v>
                </c:pt>
                <c:pt idx="10">
                  <c:v>127668640081.916</c:v>
                </c:pt>
                <c:pt idx="11">
                  <c:v>157371534097.013</c:v>
                </c:pt>
                <c:pt idx="12">
                  <c:v>153584733646.41699</c:v>
                </c:pt>
                <c:pt idx="14">
                  <c:v>161546605284.565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75-46BB-A87D-240A486A81EB}"/>
            </c:ext>
          </c:extLst>
        </c:ser>
        <c:ser>
          <c:idx val="8"/>
          <c:order val="8"/>
          <c:tx>
            <c:strRef>
              <c:f>Hoja8!$A$12</c:f>
              <c:strCache>
                <c:ptCount val="1"/>
                <c:pt idx="0">
                  <c:v>SALDOS DE OPERACIONES RECIPROCAS EN LOS PASIVOS (DB)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Hoja8!$B$12:$P$12</c:f>
              <c:numCache>
                <c:formatCode>_(\ * #,##0.0,,,_);_(\ * \(#,##0.0,,,\)</c:formatCode>
                <c:ptCount val="15"/>
                <c:pt idx="0">
                  <c:v>-15621888678</c:v>
                </c:pt>
                <c:pt idx="1">
                  <c:v>-14962843881</c:v>
                </c:pt>
                <c:pt idx="2">
                  <c:v>-15452469768</c:v>
                </c:pt>
                <c:pt idx="3">
                  <c:v>-15038941629</c:v>
                </c:pt>
                <c:pt idx="4">
                  <c:v>-16794078384</c:v>
                </c:pt>
                <c:pt idx="5">
                  <c:v>-23504560637</c:v>
                </c:pt>
                <c:pt idx="6">
                  <c:v>-24667766708</c:v>
                </c:pt>
                <c:pt idx="7">
                  <c:v>-27359064521</c:v>
                </c:pt>
                <c:pt idx="8">
                  <c:v>-33218423985</c:v>
                </c:pt>
                <c:pt idx="9">
                  <c:v>-16025453693</c:v>
                </c:pt>
                <c:pt idx="10">
                  <c:v>-15028747873.7628</c:v>
                </c:pt>
                <c:pt idx="11">
                  <c:v>11567097149.747601</c:v>
                </c:pt>
                <c:pt idx="12">
                  <c:v>11974454056.990801</c:v>
                </c:pt>
                <c:pt idx="14">
                  <c:v>10876455271.9161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5-46BB-A87D-240A486A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61024"/>
        <c:axId val="158971008"/>
      </c:lineChart>
      <c:catAx>
        <c:axId val="158961024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971008"/>
        <c:crosses val="autoZero"/>
        <c:auto val="1"/>
        <c:lblAlgn val="ctr"/>
        <c:lblOffset val="100"/>
        <c:noMultiLvlLbl val="0"/>
      </c:catAx>
      <c:valAx>
        <c:axId val="15897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6356588968533851"/>
              <c:y val="0.21802415038110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961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ANUAL DEL PATRIMONIO</a:t>
            </a:r>
          </a:p>
          <a:p>
            <a:pPr>
              <a:defRPr/>
            </a:pPr>
            <a:r>
              <a:rPr lang="es-CO"/>
              <a:t>2007-2022</a:t>
            </a:r>
          </a:p>
        </c:rich>
      </c:tx>
      <c:layout>
        <c:manualLayout>
          <c:xMode val="edge"/>
          <c:yMode val="edge"/>
          <c:x val="0.29765983098266563"/>
          <c:y val="2.2657470388062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0726866833953448"/>
          <c:y val="0.15604639435199194"/>
          <c:w val="0.67661411554324935"/>
          <c:h val="0.65181761508253222"/>
        </c:manualLayout>
      </c:layout>
      <c:lineChart>
        <c:grouping val="standard"/>
        <c:varyColors val="0"/>
        <c:ser>
          <c:idx val="1"/>
          <c:order val="0"/>
          <c:tx>
            <c:strRef>
              <c:f>'Hoja8 (2)'!$B$6</c:f>
              <c:strCache>
                <c:ptCount val="1"/>
                <c:pt idx="0">
                  <c:v>PATRIMONIO DE LAS EMPRESAS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(2)'!$C$4:$R$4</c:f>
              <c:numCache>
                <c:formatCode>_(\ * #,##0.0,,,_);_(\ * \(#,##0.0,,,\)</c:formatCode>
                <c:ptCount val="16"/>
                <c:pt idx="0">
                  <c:v>20783778658.580002</c:v>
                </c:pt>
                <c:pt idx="1">
                  <c:v>16888621451.570015</c:v>
                </c:pt>
                <c:pt idx="2">
                  <c:v>6295209613.7000074</c:v>
                </c:pt>
                <c:pt idx="3">
                  <c:v>8825414942.9100037</c:v>
                </c:pt>
                <c:pt idx="4">
                  <c:v>55179543530.160019</c:v>
                </c:pt>
                <c:pt idx="5">
                  <c:v>120325244539.46001</c:v>
                </c:pt>
                <c:pt idx="6">
                  <c:v>144698157199.76001</c:v>
                </c:pt>
                <c:pt idx="7">
                  <c:v>130425163723.57001</c:v>
                </c:pt>
                <c:pt idx="8">
                  <c:v>236759746740.59</c:v>
                </c:pt>
                <c:pt idx="9">
                  <c:v>234987182270.25</c:v>
                </c:pt>
                <c:pt idx="10">
                  <c:v>246529425544.57501</c:v>
                </c:pt>
                <c:pt idx="11">
                  <c:v>100811342290.04346</c:v>
                </c:pt>
                <c:pt idx="12">
                  <c:v>-203353407854.39099</c:v>
                </c:pt>
                <c:pt idx="13">
                  <c:v>-249693516149.96701</c:v>
                </c:pt>
                <c:pt idx="14">
                  <c:v>-399036569507.06097</c:v>
                </c:pt>
                <c:pt idx="15">
                  <c:v>-404274997624.15198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'Hoja8 (2)'!$B$7</c:f>
              <c:strCache>
                <c:ptCount val="1"/>
                <c:pt idx="0">
                  <c:v>RESULTADOS CONSOLIDADOS DEL EJERCICIO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(2)'!$C$5:$R$5</c:f>
              <c:numCache>
                <c:formatCode>_(\ * #,##0.0,,,_);_(\ * \(#,##0.0,,,\)</c:formatCode>
                <c:ptCount val="16"/>
                <c:pt idx="0">
                  <c:v>-6786639669</c:v>
                </c:pt>
                <c:pt idx="1">
                  <c:v>-13770228701</c:v>
                </c:pt>
                <c:pt idx="2">
                  <c:v>-51516085455</c:v>
                </c:pt>
                <c:pt idx="3">
                  <c:v>-54858040925</c:v>
                </c:pt>
                <c:pt idx="4">
                  <c:v>-47137383826</c:v>
                </c:pt>
                <c:pt idx="5">
                  <c:v>-5198307448</c:v>
                </c:pt>
                <c:pt idx="6">
                  <c:v>41202604974</c:v>
                </c:pt>
                <c:pt idx="7">
                  <c:v>28629945908</c:v>
                </c:pt>
                <c:pt idx="8">
                  <c:v>33928017299</c:v>
                </c:pt>
                <c:pt idx="9">
                  <c:v>-19885414483</c:v>
                </c:pt>
                <c:pt idx="10">
                  <c:v>-19916789612.411602</c:v>
                </c:pt>
                <c:pt idx="11">
                  <c:v>-30013367670.398701</c:v>
                </c:pt>
                <c:pt idx="12">
                  <c:v>-353991153604.17297</c:v>
                </c:pt>
                <c:pt idx="13">
                  <c:v>-373917458218.87799</c:v>
                </c:pt>
                <c:pt idx="14">
                  <c:v>-539311210131.68799</c:v>
                </c:pt>
                <c:pt idx="15">
                  <c:v>-578927637269.54297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'Hoja8 (2)'!$B$8</c:f>
              <c:strCache>
                <c:ptCount val="1"/>
                <c:pt idx="0">
                  <c:v>SALDOS DE OPERACIONES RECIPROCAS EN EL PATRIMONIO (DB)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(2)'!$C$6:$R$6</c:f>
              <c:numCache>
                <c:formatCode>_(\ * #,##0.0,,,_);_(\ * \(#,##0.0,,,\)</c:formatCode>
                <c:ptCount val="16"/>
                <c:pt idx="0">
                  <c:v>26366212247.68</c:v>
                </c:pt>
                <c:pt idx="1">
                  <c:v>35514787090.180016</c:v>
                </c:pt>
                <c:pt idx="2">
                  <c:v>64025539352.390007</c:v>
                </c:pt>
                <c:pt idx="3">
                  <c:v>66096645895.370003</c:v>
                </c:pt>
                <c:pt idx="4">
                  <c:v>80614927112.27002</c:v>
                </c:pt>
                <c:pt idx="5">
                  <c:v>76431742312.380005</c:v>
                </c:pt>
                <c:pt idx="6">
                  <c:v>95663475576.690002</c:v>
                </c:pt>
                <c:pt idx="7">
                  <c:v>127334530584.99001</c:v>
                </c:pt>
                <c:pt idx="8">
                  <c:v>239552490791.20001</c:v>
                </c:pt>
                <c:pt idx="9">
                  <c:v>259510538599.60999</c:v>
                </c:pt>
                <c:pt idx="10">
                  <c:v>271261758635.52499</c:v>
                </c:pt>
                <c:pt idx="11">
                  <c:v>138914642800.715</c:v>
                </c:pt>
                <c:pt idx="12">
                  <c:v>145150010512.57901</c:v>
                </c:pt>
                <c:pt idx="13">
                  <c:v>162864905945.13699</c:v>
                </c:pt>
                <c:pt idx="14">
                  <c:v>199577771693.884</c:v>
                </c:pt>
                <c:pt idx="15">
                  <c:v>239109499353.78799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'Hoja8 (2)'!$B$5</c:f>
              <c:strCache>
                <c:ptCount val="1"/>
                <c:pt idx="0">
                  <c:v>PATRIMONIO DE LAS ENTIDADES DE GOBIERNO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(2)'!$C$7:$R$7</c:f>
              <c:numCache>
                <c:formatCode>_(\ * #,##0.0,,,_);_(\ * \(#,##0.0,,,\)</c:formatCode>
                <c:ptCount val="16"/>
                <c:pt idx="0">
                  <c:v>1204206079.9000001</c:v>
                </c:pt>
                <c:pt idx="1">
                  <c:v>-4855936937.6099997</c:v>
                </c:pt>
                <c:pt idx="2">
                  <c:v>-6214244283.6899996</c:v>
                </c:pt>
                <c:pt idx="3">
                  <c:v>-2413190027.46</c:v>
                </c:pt>
                <c:pt idx="4">
                  <c:v>21702000243.889999</c:v>
                </c:pt>
                <c:pt idx="5">
                  <c:v>49091809675.080002</c:v>
                </c:pt>
                <c:pt idx="6">
                  <c:v>7832076649.0699997</c:v>
                </c:pt>
                <c:pt idx="7">
                  <c:v>-25539312769.43</c:v>
                </c:pt>
                <c:pt idx="8">
                  <c:v>-36720761349.610001</c:v>
                </c:pt>
                <c:pt idx="9">
                  <c:v>-4637941846.3599997</c:v>
                </c:pt>
                <c:pt idx="10">
                  <c:v>-4815543478.5384998</c:v>
                </c:pt>
                <c:pt idx="11">
                  <c:v>-30365559777.0877</c:v>
                </c:pt>
                <c:pt idx="12">
                  <c:v>19559801774.668999</c:v>
                </c:pt>
                <c:pt idx="13">
                  <c:v>-69119874611.846893</c:v>
                </c:pt>
                <c:pt idx="14">
                  <c:v>-67874867752.410004</c:v>
                </c:pt>
                <c:pt idx="15">
                  <c:v>-79854516039.280594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C-491B-86B0-A7F1FDB04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53184"/>
        <c:axId val="15987545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'Hoja8 (2)'!$B$9</c15:sqref>
                        </c15:formulaRef>
                      </c:ext>
                    </c:extLst>
                    <c:strCache>
                      <c:ptCount val="1"/>
                      <c:pt idx="0">
                        <c:v>PARTICIPACIÓN NO CONTROLADORA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'Hoja8 (2)'!$C$8:$O$8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11">
                        <c:v>6605551718.6555023</c:v>
                      </c:pt>
                      <c:pt idx="12">
                        <c:v>30645756291.739201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FEC-491B-86B0-A7F1FDB04706}"/>
                  </c:ext>
                </c:extLst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(2)'!$C$9:$O$9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11">
                        <c:v>15670075218.1602</c:v>
                      </c:pt>
                      <c:pt idx="12">
                        <c:v>16573689754.2729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FEC-491B-86B0-A7F1FDB04706}"/>
                  </c:ext>
                </c:extLst>
              </c15:ser>
            </c15:filteredLineSeries>
          </c:ext>
        </c:extLst>
      </c:lineChart>
      <c:catAx>
        <c:axId val="159853184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875456"/>
        <c:crosses val="autoZero"/>
        <c:auto val="1"/>
        <c:lblAlgn val="ctr"/>
        <c:lblOffset val="100"/>
        <c:noMultiLvlLbl val="0"/>
      </c:catAx>
      <c:valAx>
        <c:axId val="159875456"/>
        <c:scaling>
          <c:orientation val="minMax"/>
          <c:max val="300000000000"/>
          <c:min val="-40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19926739926739928"/>
              <c:y val="0.258813457697515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853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 algn="ctr" rtl="0">
              <a:defRPr/>
            </a:pPr>
            <a:r>
              <a:rPr lang="es-CO"/>
              <a:t>Ecuación Contable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DF-4BAC-AC0F-9A65369C91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DF-4BAC-AC0F-9A65369C91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1DF-4BAC-AC0F-9A65369C91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EC'!$A$2:$A$4</c:f>
              <c:strCache>
                <c:ptCount val="3"/>
                <c:pt idx="0">
                  <c:v>ACTIVO</c:v>
                </c:pt>
                <c:pt idx="1">
                  <c:v>PASIVO</c:v>
                </c:pt>
                <c:pt idx="2">
                  <c:v>PATRIMONIO</c:v>
                </c:pt>
              </c:strCache>
            </c:strRef>
          </c:cat>
          <c:val>
            <c:numRef>
              <c:f>'Gráfica EC'!$D$2:$D$4</c:f>
              <c:numCache>
                <c:formatCode>_(\ * #,##0,,,_);_(\ * \(#,##0,,,\)</c:formatCode>
                <c:ptCount val="3"/>
                <c:pt idx="0">
                  <c:v>1915362291120.28</c:v>
                </c:pt>
                <c:pt idx="1">
                  <c:v>2319637288744.4302</c:v>
                </c:pt>
                <c:pt idx="2">
                  <c:v>404274997624.15002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DF-4BAC-AC0F-9A65369C915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Ecuación Contable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0555555555555555E-2"/>
          <c:y val="0.26527777777777778"/>
          <c:w val="0.93888888888888888"/>
          <c:h val="0.614930008748906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30-4DD8-8604-3629A5C948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30-4DD8-8604-3629A5C948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30-4DD8-8604-3629A5C948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EC'!$A$2:$A$4</c:f>
              <c:strCache>
                <c:ptCount val="3"/>
                <c:pt idx="0">
                  <c:v>ACTIVO</c:v>
                </c:pt>
                <c:pt idx="1">
                  <c:v>PASIVO</c:v>
                </c:pt>
                <c:pt idx="2">
                  <c:v>PATRIMONIO</c:v>
                </c:pt>
              </c:strCache>
            </c:strRef>
          </c:cat>
          <c:val>
            <c:numRef>
              <c:f>'Gráfica EC'!$C$2:$C$4</c:f>
              <c:numCache>
                <c:formatCode>_(\ * #,##0,,,_);_(\ * \(#,##0,,,\)</c:formatCode>
                <c:ptCount val="3"/>
                <c:pt idx="0">
                  <c:v>1645750897606.2251</c:v>
                </c:pt>
                <c:pt idx="1">
                  <c:v>2044787467113.2849</c:v>
                </c:pt>
                <c:pt idx="2">
                  <c:v>399036569507.06097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30-4DD8-8604-3629A5C9485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Pasivo Vs Patrimonio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3E-40CB-A215-3AFDC2A611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3E-40CB-A215-3AFDC2A611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3E-40CB-A215-3AFDC2A61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EC'!$A$3:$A$4</c:f>
              <c:strCache>
                <c:ptCount val="2"/>
                <c:pt idx="0">
                  <c:v>PASIVO</c:v>
                </c:pt>
                <c:pt idx="1">
                  <c:v>PATRIMONIO</c:v>
                </c:pt>
              </c:strCache>
            </c:strRef>
          </c:cat>
          <c:val>
            <c:numRef>
              <c:f>'Gráfica EC'!$C$3:$C$4</c:f>
              <c:numCache>
                <c:formatCode>_(\ * #,##0,,,_);_(\ * \(#,##0,,,\)</c:formatCode>
                <c:ptCount val="2"/>
                <c:pt idx="0">
                  <c:v>2044787467113.2849</c:v>
                </c:pt>
                <c:pt idx="1">
                  <c:v>399036569507.06097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E-40CB-A215-3AFDC2A6110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Pasivo Vs Patrimonio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71-44C9-9CE8-4AFD08E113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71-44C9-9CE8-4AFD08E113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71-44C9-9CE8-4AFD08E113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EC'!$A$3:$A$4</c:f>
              <c:strCache>
                <c:ptCount val="2"/>
                <c:pt idx="0">
                  <c:v>PASIVO</c:v>
                </c:pt>
                <c:pt idx="1">
                  <c:v>PATRIMONIO</c:v>
                </c:pt>
              </c:strCache>
            </c:strRef>
          </c:cat>
          <c:val>
            <c:numRef>
              <c:f>'Gráfica EC'!$D$3:$D$4</c:f>
              <c:numCache>
                <c:formatCode>_(\ * #,##0,,,_);_(\ * \(#,##0,,,\)</c:formatCode>
                <c:ptCount val="2"/>
                <c:pt idx="0">
                  <c:v>2319637288744.4302</c:v>
                </c:pt>
                <c:pt idx="1">
                  <c:v>404274997624.15002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71-44C9-9CE8-4AFD08E113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60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3268389</xdr:colOff>
      <xdr:row>1</xdr:row>
      <xdr:rowOff>39076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6C0401F-5048-144B-B37F-2F45345E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29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484909</xdr:colOff>
      <xdr:row>0</xdr:row>
      <xdr:rowOff>406978</xdr:rowOff>
    </xdr:from>
    <xdr:to>
      <xdr:col>1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197428"/>
          <a:ext cx="1037360" cy="6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1072853</xdr:colOff>
      <xdr:row>0</xdr:row>
      <xdr:rowOff>1294031</xdr:rowOff>
    </xdr:from>
    <xdr:to>
      <xdr:col>2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520528" y="198656"/>
          <a:ext cx="6553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666750</xdr:colOff>
      <xdr:row>0</xdr:row>
      <xdr:rowOff>14287</xdr:rowOff>
    </xdr:from>
    <xdr:to>
      <xdr:col>14</xdr:col>
      <xdr:colOff>666750</xdr:colOff>
      <xdr:row>16</xdr:row>
      <xdr:rowOff>80962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59A8CF-0E1B-41F6-946A-6F1A097F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</xdr:colOff>
      <xdr:row>0</xdr:row>
      <xdr:rowOff>57150</xdr:rowOff>
    </xdr:from>
    <xdr:to>
      <xdr:col>8</xdr:col>
      <xdr:colOff>266700</xdr:colOff>
      <xdr:row>16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CD64BA-B635-4D96-88D5-20EECDC5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742950</xdr:colOff>
      <xdr:row>18</xdr:row>
      <xdr:rowOff>19050</xdr:rowOff>
    </xdr:from>
    <xdr:to>
      <xdr:col>8</xdr:col>
      <xdr:colOff>323850</xdr:colOff>
      <xdr:row>35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ECF5857-C401-43CA-8952-40C9058A0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685800</xdr:colOff>
      <xdr:row>18</xdr:row>
      <xdr:rowOff>28575</xdr:rowOff>
    </xdr:from>
    <xdr:to>
      <xdr:col>14</xdr:col>
      <xdr:colOff>685800</xdr:colOff>
      <xdr:row>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CD4649-B032-4188-95ED-03C07FCF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3274509</xdr:colOff>
      <xdr:row>1</xdr:row>
      <xdr:rowOff>34368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B4FB5EA-C62D-1648-B579-A40FF27B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29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3254278</xdr:colOff>
      <xdr:row>1</xdr:row>
      <xdr:rowOff>33432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D368E67-5352-8945-8CE3-33AA0463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4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3262194</xdr:colOff>
      <xdr:row>1</xdr:row>
      <xdr:rowOff>43413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AC14A6-6D84-F643-A402-10232B23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4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484909</xdr:colOff>
      <xdr:row>0</xdr:row>
      <xdr:rowOff>406978</xdr:rowOff>
    </xdr:from>
    <xdr:to>
      <xdr:col>1</xdr:col>
      <xdr:colOff>979344</xdr:colOff>
      <xdr:row>0</xdr:row>
      <xdr:rowOff>1632882</xdr:rowOff>
    </xdr:to>
    <xdr:pic>
      <xdr:nvPicPr>
        <xdr:cNvPr id="5" name="5 Imagen" descr="cont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247776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1072853</xdr:colOff>
      <xdr:row>0</xdr:row>
      <xdr:rowOff>1294031</xdr:rowOff>
    </xdr:from>
    <xdr:to>
      <xdr:col>2</xdr:col>
      <xdr:colOff>651923</xdr:colOff>
      <xdr:row>0</xdr:row>
      <xdr:rowOff>1675031</xdr:rowOff>
    </xdr:to>
    <xdr:pic>
      <xdr:nvPicPr>
        <xdr:cNvPr id="6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826194" y="1294031"/>
          <a:ext cx="242791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3268389</xdr:colOff>
      <xdr:row>1</xdr:row>
      <xdr:rowOff>39076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79307D-ED4D-2A47-BAF8-7F39EBDD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48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3262194</xdr:colOff>
      <xdr:row>1</xdr:row>
      <xdr:rowOff>43413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3090AA2-7234-9B49-AC65-1B0D4814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4389" cy="1994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ucacionbogota-my.sharepoint.com/Users/camag/Downloads/P&#250;blico%20Consolidado%20Nivel%20Cuenta%20A&#241;os%202007-2021%20GOS%202205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úblico (2)"/>
      <sheetName val="Hoja1"/>
      <sheetName val="Hoja2"/>
      <sheetName val="Hoja2 (4)"/>
      <sheetName val="Hoja8 (2)"/>
      <sheetName val="SERIES HISTÓRICAS 2007-2021"/>
      <sheetName val="Grafica EC"/>
      <sheetName val="SERIES HISTÓRICAS 2007-2019"/>
      <sheetName val="SERIES HISTÓRICAS 2007-2019 (2"/>
      <sheetName val="ACT, PAS, PAT"/>
      <sheetName val="Hoja7"/>
      <sheetName val="ACTIVOS"/>
      <sheetName val="ACTIVOS2"/>
      <sheetName val="Hoja8"/>
      <sheetName val="PASIVOS2"/>
      <sheetName val="PASIVOS"/>
      <sheetName val="PATRIMONIO"/>
    </sheetNames>
    <sheetDataSet>
      <sheetData sheetId="0"/>
      <sheetData sheetId="1"/>
      <sheetData sheetId="2"/>
      <sheetData sheetId="3"/>
      <sheetData sheetId="4"/>
      <sheetData sheetId="5">
        <row r="5">
          <cell r="AN5">
            <v>1539452983422.74</v>
          </cell>
        </row>
        <row r="207">
          <cell r="AN207">
            <v>1789146499572.71</v>
          </cell>
        </row>
        <row r="318">
          <cell r="AN318">
            <v>-249693516149.96701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_CGN_2024">
  <a:themeElements>
    <a:clrScheme name="Personalizado 10">
      <a:dk1>
        <a:sysClr val="windowText" lastClr="000000"/>
      </a:dk1>
      <a:lt1>
        <a:sysClr val="window" lastClr="FFFFFF"/>
      </a:lt1>
      <a:dk2>
        <a:srgbClr val="192A52"/>
      </a:dk2>
      <a:lt2>
        <a:srgbClr val="C0C0C0"/>
      </a:lt2>
      <a:accent1>
        <a:srgbClr val="B61CBE"/>
      </a:accent1>
      <a:accent2>
        <a:srgbClr val="00BCB8"/>
      </a:accent2>
      <a:accent3>
        <a:srgbClr val="F0A74E"/>
      </a:accent3>
      <a:accent4>
        <a:srgbClr val="97CE60"/>
      </a:accent4>
      <a:accent5>
        <a:srgbClr val="F2A43C"/>
      </a:accent5>
      <a:accent6>
        <a:srgbClr val="6C6CC6"/>
      </a:accent6>
      <a:hlink>
        <a:srgbClr val="00BCB8"/>
      </a:hlink>
      <a:folHlink>
        <a:srgbClr val="7F7F7F"/>
      </a:folHlink>
    </a:clrScheme>
    <a:fontScheme name="Calibri">
      <a:majorFont>
        <a:latin typeface="Calibri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Tech_16x9">
      <a:fillStyleLst>
        <a:solidFill>
          <a:schemeClr val="phClr"/>
        </a:solidFill>
        <a:gradFill rotWithShape="1">
          <a:gsLst>
            <a:gs pos="0">
              <a:schemeClr val="phClr">
                <a:tint val="20000"/>
                <a:satMod val="180000"/>
                <a:lumMod val="98000"/>
              </a:schemeClr>
            </a:gs>
            <a:gs pos="40000">
              <a:schemeClr val="phClr">
                <a:tint val="30000"/>
                <a:satMod val="260000"/>
                <a:lumMod val="84000"/>
              </a:schemeClr>
            </a:gs>
            <a:gs pos="100000">
              <a:schemeClr val="phClr">
                <a:tint val="100000"/>
                <a:satMod val="110000"/>
              </a:schemeClr>
            </a:gs>
          </a:gsLst>
          <a:lin ang="5040000" scaled="1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1000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/>
          </a:solidFill>
          <a:miter lim="800000"/>
        </a:ln>
        <a:ln w="25400" cap="flat" cmpd="sng" algn="ctr">
          <a:solidFill>
            <a:schemeClr val="phClr"/>
          </a:solidFill>
          <a:miter lim="800000"/>
        </a:ln>
        <a:ln w="38100" cap="flat" cmpd="sng" algn="ctr">
          <a:solidFill>
            <a:schemeClr val="phClr"/>
          </a:solidFill>
          <a:miter lim="800000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5100000"/>
            </a:lightRig>
          </a:scene3d>
          <a:sp3d contourW="6350">
            <a:bevelT w="29210" h="127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hade val="0"/>
                <a:satMod val="100000"/>
              </a:schemeClr>
            </a:gs>
            <a:gs pos="85000">
              <a:schemeClr val="phClr">
                <a:tint val="100000"/>
                <a:shade val="30000"/>
                <a:satMod val="100000"/>
              </a:schemeClr>
            </a:gs>
            <a:gs pos="100000">
              <a:schemeClr val="phClr">
                <a:shade val="60000"/>
                <a:satMod val="100000"/>
              </a:schemeClr>
            </a:gs>
          </a:gsLst>
          <a:lin ang="13500000" scaled="0"/>
        </a:gradFill>
        <a:gradFill rotWithShape="1">
          <a:gsLst>
            <a:gs pos="0">
              <a:schemeClr val="phClr">
                <a:tint val="100000"/>
                <a:shade val="0"/>
                <a:satMod val="100000"/>
              </a:schemeClr>
            </a:gs>
            <a:gs pos="85000">
              <a:schemeClr val="phClr">
                <a:shade val="30000"/>
                <a:satMod val="100000"/>
              </a:schemeClr>
            </a:gs>
            <a:gs pos="100000">
              <a:schemeClr val="phClr">
                <a:shade val="60000"/>
                <a:satMod val="100000"/>
              </a:schemeClr>
            </a:gs>
          </a:gsLst>
          <a:lin ang="18900000" scaled="0"/>
        </a:gradFill>
      </a:bgFillStyleLst>
    </a:fmtScheme>
  </a:themeElements>
  <a:objectDefaults>
    <a:spDef>
      <a:spPr/>
      <a:bodyPr rtlCol="0" anchor="ctr"/>
      <a:lstStyle>
        <a:defPPr algn="ctr">
          <a:defRPr sz="28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25400"/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rtlCol="0">
        <a:spAutoFit/>
      </a:bodyPr>
      <a:lstStyle>
        <a:defPPr>
          <a:defRPr sz="2800"/>
        </a:defPPr>
      </a:lstStyle>
    </a:txDef>
  </a:objectDefaults>
  <a:extraClrSchemeLst/>
  <a:extLst>
    <a:ext uri="{05A4C25C-085E-4340-85A3-A5531E510DB2}">
      <thm15:themeFamily xmlns:thm15="http://schemas.microsoft.com/office/thememl/2012/main" name="Temaprueba5" id="{58869479-924F-4E94-8775-C8951F805745}" vid="{7E9A7B37-E6E8-41DB-BDA7-CDA9F8920CC3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K5226"/>
  <sheetViews>
    <sheetView topLeftCell="A1457" zoomScale="70" zoomScaleNormal="70" workbookViewId="0">
      <selection activeCell="B17" sqref="B17:F2117"/>
    </sheetView>
  </sheetViews>
  <sheetFormatPr baseColWidth="10" defaultColWidth="9.1640625" defaultRowHeight="12.75" customHeight="1"/>
  <cols>
    <col min="1" max="1" width="4.1640625" style="27" customWidth="1"/>
    <col min="2" max="2" width="12.5" style="27" bestFit="1" customWidth="1"/>
    <col min="3" max="3" width="39.83203125" style="27" customWidth="1"/>
    <col min="4" max="4" width="23.1640625" style="27" hidden="1" customWidth="1"/>
    <col min="5" max="5" width="21.33203125" style="27" hidden="1" customWidth="1"/>
    <col min="6" max="6" width="21.33203125" style="27" bestFit="1" customWidth="1"/>
    <col min="7" max="7" width="12.5" style="27" customWidth="1"/>
    <col min="8" max="8" width="20.1640625" style="27" customWidth="1"/>
    <col min="9" max="9" width="9.1640625" style="27"/>
    <col min="10" max="10" width="20.5" style="27" customWidth="1"/>
    <col min="11" max="11" width="13.5" style="27" bestFit="1" customWidth="1"/>
    <col min="12" max="16384" width="9.1640625" style="27"/>
  </cols>
  <sheetData>
    <row r="1" spans="1:11" ht="12.75" customHeight="1">
      <c r="B1" s="27" t="s">
        <v>451</v>
      </c>
    </row>
    <row r="2" spans="1:11" ht="12.75" customHeight="1">
      <c r="B2" s="27" t="s">
        <v>452</v>
      </c>
      <c r="G2" s="27" t="s">
        <v>453</v>
      </c>
      <c r="H2" s="28">
        <f>F17</f>
        <v>1371675580417043.2</v>
      </c>
      <c r="I2" s="27" t="s">
        <v>454</v>
      </c>
      <c r="J2" s="28">
        <f>F1330</f>
        <v>1270864238127000</v>
      </c>
    </row>
    <row r="3" spans="1:11" ht="12.75" customHeight="1">
      <c r="B3" s="27" t="s">
        <v>455</v>
      </c>
      <c r="I3" s="27" t="s">
        <v>456</v>
      </c>
      <c r="J3" s="28">
        <f>F1912</f>
        <v>100811342290044.3</v>
      </c>
    </row>
    <row r="4" spans="1:11" ht="12.75" customHeight="1">
      <c r="J4" s="28">
        <f>J2+J3</f>
        <v>1371675580417044.2</v>
      </c>
      <c r="K4" s="27" t="b">
        <f>J4=H2</f>
        <v>1</v>
      </c>
    </row>
    <row r="5" spans="1:11" ht="12.75" customHeight="1">
      <c r="B5" s="27" t="s">
        <v>457</v>
      </c>
      <c r="G5" s="27" t="s">
        <v>458</v>
      </c>
      <c r="H5" s="28">
        <f>F2121</f>
        <v>515122778668921.56</v>
      </c>
    </row>
    <row r="6" spans="1:11" ht="12.75" customHeight="1">
      <c r="B6" s="27" t="s">
        <v>452</v>
      </c>
      <c r="G6" s="27" t="s">
        <v>459</v>
      </c>
      <c r="H6" s="28">
        <f>F2811</f>
        <v>442542728290520.62</v>
      </c>
    </row>
    <row r="7" spans="1:11" ht="12.75" customHeight="1">
      <c r="G7" s="27" t="s">
        <v>460</v>
      </c>
      <c r="H7" s="28">
        <f>F3714</f>
        <v>98910741206091</v>
      </c>
    </row>
    <row r="8" spans="1:11" ht="12.75" customHeight="1">
      <c r="B8" s="27" t="s">
        <v>461</v>
      </c>
      <c r="G8" s="27" t="s">
        <v>462</v>
      </c>
      <c r="H8" s="28">
        <f>F2788</f>
        <v>16249327868513.4</v>
      </c>
    </row>
    <row r="9" spans="1:11" ht="12.75" customHeight="1" thickBot="1">
      <c r="C9" s="29"/>
      <c r="D9" s="29"/>
      <c r="E9" s="29"/>
      <c r="F9" s="29"/>
      <c r="G9" s="27" t="s">
        <v>463</v>
      </c>
      <c r="H9" s="28">
        <f>F3692</f>
        <v>12214458919115.5</v>
      </c>
    </row>
    <row r="10" spans="1:11" ht="12.75" customHeight="1" thickBot="1">
      <c r="B10" s="27" t="s">
        <v>452</v>
      </c>
      <c r="G10" s="27" t="s">
        <v>464</v>
      </c>
      <c r="H10" s="28">
        <f>H5-H6-H7-H8+H9</f>
        <v>-30365559777087.961</v>
      </c>
    </row>
    <row r="11" spans="1:11" ht="12.75" customHeight="1" thickBot="1">
      <c r="D11" s="30" t="s">
        <v>465</v>
      </c>
      <c r="E11" s="31"/>
      <c r="F11" s="32"/>
    </row>
    <row r="12" spans="1:11" ht="12.75" customHeight="1" thickBot="1">
      <c r="D12" s="30" t="s">
        <v>466</v>
      </c>
      <c r="E12" s="31"/>
      <c r="F12" s="32"/>
    </row>
    <row r="13" spans="1:11" ht="12.75" customHeight="1" thickBot="1">
      <c r="D13" s="30" t="s">
        <v>467</v>
      </c>
      <c r="E13" s="31"/>
      <c r="F13" s="32"/>
    </row>
    <row r="14" spans="1:11" ht="12.75" customHeight="1" thickBot="1">
      <c r="D14" s="30" t="s">
        <v>468</v>
      </c>
      <c r="E14" s="31"/>
      <c r="F14" s="32"/>
    </row>
    <row r="15" spans="1:11" ht="12.75" customHeight="1" thickBot="1">
      <c r="D15" s="30" t="s">
        <v>469</v>
      </c>
      <c r="E15" s="30" t="s">
        <v>470</v>
      </c>
      <c r="F15" s="30" t="s">
        <v>471</v>
      </c>
    </row>
    <row r="16" spans="1:11" ht="12.75" hidden="1" customHeight="1" thickBot="1">
      <c r="A16" s="27">
        <f>LEN(B16)</f>
        <v>1</v>
      </c>
      <c r="B16" s="27" t="s">
        <v>472</v>
      </c>
      <c r="C16" s="30" t="s">
        <v>182</v>
      </c>
      <c r="D16" s="33">
        <v>467478926479211</v>
      </c>
      <c r="E16" s="33">
        <v>943734579372323</v>
      </c>
      <c r="F16" s="34">
        <v>1411213505851530</v>
      </c>
    </row>
    <row r="17" spans="1:6" ht="12.75" customHeight="1" thickBot="1">
      <c r="A17" s="35">
        <f>LEN(B17)</f>
        <v>1</v>
      </c>
      <c r="B17" s="27" t="s">
        <v>472</v>
      </c>
      <c r="C17" s="36" t="s">
        <v>473</v>
      </c>
      <c r="D17" s="37">
        <f>D18+D66+D208+D554+D585+D727+D1002+D1093+D1101</f>
        <v>463216331874781.19</v>
      </c>
      <c r="E17" s="37">
        <f t="shared" ref="E17:F17" si="0">E18+E66+E208+E554+E585+E727+E1002+E1093+E1101</f>
        <v>908459248542262.25</v>
      </c>
      <c r="F17" s="37">
        <f t="shared" si="0"/>
        <v>1371675580417043.2</v>
      </c>
    </row>
    <row r="18" spans="1:6" ht="12.75" customHeight="1" thickBot="1">
      <c r="A18" s="27">
        <f t="shared" ref="A18:A81" si="1">LEN(B18)</f>
        <v>3</v>
      </c>
      <c r="B18" s="27" t="s">
        <v>226</v>
      </c>
      <c r="C18" s="30" t="s">
        <v>474</v>
      </c>
      <c r="D18" s="33">
        <v>98284208265143.797</v>
      </c>
      <c r="E18" s="34">
        <v>0</v>
      </c>
      <c r="F18" s="33">
        <v>98284208265143.797</v>
      </c>
    </row>
    <row r="19" spans="1:6" ht="12.75" customHeight="1" thickBot="1">
      <c r="A19" s="27">
        <f t="shared" si="1"/>
        <v>6</v>
      </c>
      <c r="B19" s="27" t="s">
        <v>227</v>
      </c>
      <c r="C19" s="30" t="s">
        <v>152</v>
      </c>
      <c r="D19" s="33">
        <v>727679213730.75</v>
      </c>
      <c r="E19" s="34">
        <v>0</v>
      </c>
      <c r="F19" s="33">
        <v>727679213730.75</v>
      </c>
    </row>
    <row r="20" spans="1:6" ht="12.75" hidden="1" customHeight="1" thickBot="1">
      <c r="A20" s="27">
        <f t="shared" si="1"/>
        <v>9</v>
      </c>
      <c r="B20" s="30" t="s">
        <v>475</v>
      </c>
      <c r="C20" s="30" t="s">
        <v>476</v>
      </c>
      <c r="D20" s="33">
        <v>720384826773.94995</v>
      </c>
      <c r="E20" s="34">
        <v>0</v>
      </c>
      <c r="F20" s="33">
        <v>720384826773.94995</v>
      </c>
    </row>
    <row r="21" spans="1:6" ht="12.75" hidden="1" customHeight="1" thickBot="1">
      <c r="A21" s="27">
        <f t="shared" si="1"/>
        <v>9</v>
      </c>
      <c r="B21" s="30" t="s">
        <v>477</v>
      </c>
      <c r="C21" s="30" t="s">
        <v>478</v>
      </c>
      <c r="D21" s="33">
        <v>7294386956.8000002</v>
      </c>
      <c r="E21" s="34">
        <v>0</v>
      </c>
      <c r="F21" s="33">
        <v>7294386956.8000002</v>
      </c>
    </row>
    <row r="22" spans="1:6" ht="12.75" customHeight="1" thickBot="1">
      <c r="A22" s="27">
        <f t="shared" si="1"/>
        <v>6</v>
      </c>
      <c r="B22" s="27" t="s">
        <v>228</v>
      </c>
      <c r="C22" s="30" t="s">
        <v>204</v>
      </c>
      <c r="D22" s="33">
        <v>1263222717717.0901</v>
      </c>
      <c r="E22" s="34">
        <v>0</v>
      </c>
      <c r="F22" s="33">
        <v>1263222717717.0901</v>
      </c>
    </row>
    <row r="23" spans="1:6" ht="12.75" hidden="1" customHeight="1" thickBot="1">
      <c r="A23" s="27">
        <f t="shared" si="1"/>
        <v>9</v>
      </c>
      <c r="B23" s="30" t="s">
        <v>479</v>
      </c>
      <c r="C23" s="30" t="s">
        <v>480</v>
      </c>
      <c r="D23" s="33">
        <v>874507123529.70996</v>
      </c>
      <c r="E23" s="34">
        <v>0</v>
      </c>
      <c r="F23" s="33">
        <v>874507123529.70996</v>
      </c>
    </row>
    <row r="24" spans="1:6" ht="12.75" hidden="1" customHeight="1" thickBot="1">
      <c r="A24" s="27">
        <f t="shared" si="1"/>
        <v>9</v>
      </c>
      <c r="B24" s="30" t="s">
        <v>481</v>
      </c>
      <c r="C24" s="30" t="s">
        <v>482</v>
      </c>
      <c r="D24" s="33">
        <v>3893258974.6999998</v>
      </c>
      <c r="E24" s="34">
        <v>0</v>
      </c>
      <c r="F24" s="33">
        <v>3893258974.6999998</v>
      </c>
    </row>
    <row r="25" spans="1:6" ht="12.75" hidden="1" customHeight="1" thickBot="1">
      <c r="A25" s="27">
        <f t="shared" si="1"/>
        <v>9</v>
      </c>
      <c r="B25" s="30" t="s">
        <v>483</v>
      </c>
      <c r="C25" s="30" t="s">
        <v>484</v>
      </c>
      <c r="D25" s="33">
        <v>384104652554.67999</v>
      </c>
      <c r="E25" s="34">
        <v>0</v>
      </c>
      <c r="F25" s="33">
        <v>384104652554.67999</v>
      </c>
    </row>
    <row r="26" spans="1:6" ht="12.75" hidden="1" customHeight="1" thickBot="1">
      <c r="A26" s="27">
        <f t="shared" si="1"/>
        <v>9</v>
      </c>
      <c r="B26" s="30" t="s">
        <v>485</v>
      </c>
      <c r="C26" s="30" t="s">
        <v>486</v>
      </c>
      <c r="D26" s="34">
        <v>717682658</v>
      </c>
      <c r="E26" s="34">
        <v>0</v>
      </c>
      <c r="F26" s="34">
        <v>717682658</v>
      </c>
    </row>
    <row r="27" spans="1:6" ht="12.75" customHeight="1" thickBot="1">
      <c r="A27" s="27">
        <f t="shared" si="1"/>
        <v>6</v>
      </c>
      <c r="B27" s="27" t="s">
        <v>229</v>
      </c>
      <c r="C27" s="30" t="s">
        <v>205</v>
      </c>
      <c r="D27" s="34">
        <v>8198052522886</v>
      </c>
      <c r="E27" s="34">
        <v>0</v>
      </c>
      <c r="F27" s="34">
        <v>8198052522886</v>
      </c>
    </row>
    <row r="28" spans="1:6" ht="12.75" hidden="1" customHeight="1" thickBot="1">
      <c r="A28" s="27">
        <f t="shared" si="1"/>
        <v>9</v>
      </c>
      <c r="B28" s="30" t="s">
        <v>487</v>
      </c>
      <c r="C28" s="30" t="s">
        <v>488</v>
      </c>
      <c r="D28" s="34">
        <v>1720063472452</v>
      </c>
      <c r="E28" s="34">
        <v>0</v>
      </c>
      <c r="F28" s="34">
        <v>1720063472452</v>
      </c>
    </row>
    <row r="29" spans="1:6" ht="12.75" hidden="1" customHeight="1" thickBot="1">
      <c r="A29" s="27">
        <f t="shared" si="1"/>
        <v>9</v>
      </c>
      <c r="B29" s="30" t="s">
        <v>489</v>
      </c>
      <c r="C29" s="30" t="s">
        <v>490</v>
      </c>
      <c r="D29" s="34">
        <v>2970318960005</v>
      </c>
      <c r="E29" s="34">
        <v>0</v>
      </c>
      <c r="F29" s="34">
        <v>2970318960005</v>
      </c>
    </row>
    <row r="30" spans="1:6" ht="12.75" hidden="1" customHeight="1" thickBot="1">
      <c r="A30" s="27">
        <f t="shared" si="1"/>
        <v>9</v>
      </c>
      <c r="B30" s="30" t="s">
        <v>491</v>
      </c>
      <c r="C30" s="30" t="s">
        <v>492</v>
      </c>
      <c r="D30" s="34">
        <v>64995000000</v>
      </c>
      <c r="E30" s="34">
        <v>0</v>
      </c>
      <c r="F30" s="34">
        <v>64995000000</v>
      </c>
    </row>
    <row r="31" spans="1:6" ht="12.75" hidden="1" customHeight="1" thickBot="1">
      <c r="A31" s="27">
        <f t="shared" si="1"/>
        <v>9</v>
      </c>
      <c r="B31" s="30" t="s">
        <v>493</v>
      </c>
      <c r="C31" s="30" t="s">
        <v>494</v>
      </c>
      <c r="D31" s="34">
        <v>201582</v>
      </c>
      <c r="E31" s="34">
        <v>0</v>
      </c>
      <c r="F31" s="34">
        <v>201582</v>
      </c>
    </row>
    <row r="32" spans="1:6" ht="12.75" hidden="1" customHeight="1" thickBot="1">
      <c r="A32" s="27">
        <f t="shared" si="1"/>
        <v>9</v>
      </c>
      <c r="B32" s="30" t="s">
        <v>495</v>
      </c>
      <c r="C32" s="30" t="s">
        <v>496</v>
      </c>
      <c r="D32" s="34">
        <v>1640085759930</v>
      </c>
      <c r="E32" s="34">
        <v>0</v>
      </c>
      <c r="F32" s="34">
        <v>1640085759930</v>
      </c>
    </row>
    <row r="33" spans="1:6" ht="12.75" hidden="1" customHeight="1" thickBot="1">
      <c r="A33" s="27">
        <f t="shared" si="1"/>
        <v>9</v>
      </c>
      <c r="B33" s="30" t="s">
        <v>497</v>
      </c>
      <c r="C33" s="30" t="s">
        <v>498</v>
      </c>
      <c r="D33" s="34">
        <v>1168629849103</v>
      </c>
      <c r="E33" s="34">
        <v>0</v>
      </c>
      <c r="F33" s="34">
        <v>1168629849103</v>
      </c>
    </row>
    <row r="34" spans="1:6" ht="12.75" hidden="1" customHeight="1" thickBot="1">
      <c r="A34" s="27">
        <f t="shared" si="1"/>
        <v>9</v>
      </c>
      <c r="B34" s="30" t="s">
        <v>499</v>
      </c>
      <c r="C34" s="30" t="s">
        <v>500</v>
      </c>
      <c r="D34" s="34">
        <v>628677457022</v>
      </c>
      <c r="E34" s="34">
        <v>0</v>
      </c>
      <c r="F34" s="34">
        <v>628677457022</v>
      </c>
    </row>
    <row r="35" spans="1:6" ht="12.75" hidden="1" customHeight="1" thickBot="1">
      <c r="A35" s="27">
        <f t="shared" si="1"/>
        <v>9</v>
      </c>
      <c r="B35" s="30" t="s">
        <v>501</v>
      </c>
      <c r="C35" s="30" t="s">
        <v>502</v>
      </c>
      <c r="D35" s="34">
        <v>5281822792</v>
      </c>
      <c r="E35" s="34">
        <v>0</v>
      </c>
      <c r="F35" s="34">
        <v>5281822792</v>
      </c>
    </row>
    <row r="36" spans="1:6" ht="12.75" customHeight="1" thickBot="1">
      <c r="A36" s="27">
        <f t="shared" si="1"/>
        <v>6</v>
      </c>
      <c r="B36" s="27" t="s">
        <v>230</v>
      </c>
      <c r="C36" s="30" t="s">
        <v>151</v>
      </c>
      <c r="D36" s="33">
        <v>62287277185972.898</v>
      </c>
      <c r="E36" s="34">
        <v>0</v>
      </c>
      <c r="F36" s="33">
        <v>62287277185972.898</v>
      </c>
    </row>
    <row r="37" spans="1:6" ht="14" hidden="1" thickBot="1">
      <c r="A37" s="27">
        <f t="shared" si="1"/>
        <v>9</v>
      </c>
      <c r="B37" s="30" t="s">
        <v>503</v>
      </c>
      <c r="C37" s="30" t="s">
        <v>504</v>
      </c>
      <c r="D37" s="33">
        <v>11085963133052.4</v>
      </c>
      <c r="E37" s="34">
        <v>0</v>
      </c>
      <c r="F37" s="33">
        <v>11085963133052.4</v>
      </c>
    </row>
    <row r="38" spans="1:6" ht="14" hidden="1" thickBot="1">
      <c r="A38" s="27">
        <f t="shared" si="1"/>
        <v>9</v>
      </c>
      <c r="B38" s="30" t="s">
        <v>505</v>
      </c>
      <c r="C38" s="30" t="s">
        <v>506</v>
      </c>
      <c r="D38" s="33">
        <v>31347016824703.301</v>
      </c>
      <c r="E38" s="34">
        <v>0</v>
      </c>
      <c r="F38" s="33">
        <v>31347016824703.301</v>
      </c>
    </row>
    <row r="39" spans="1:6" ht="14" hidden="1" thickBot="1">
      <c r="A39" s="27">
        <f t="shared" si="1"/>
        <v>9</v>
      </c>
      <c r="B39" s="30" t="s">
        <v>507</v>
      </c>
      <c r="C39" s="30" t="s">
        <v>508</v>
      </c>
      <c r="D39" s="34">
        <v>1247873077547</v>
      </c>
      <c r="E39" s="34">
        <v>0</v>
      </c>
      <c r="F39" s="34">
        <v>1247873077547</v>
      </c>
    </row>
    <row r="40" spans="1:6" ht="14" hidden="1" thickBot="1">
      <c r="A40" s="27">
        <f t="shared" si="1"/>
        <v>9</v>
      </c>
      <c r="B40" s="30" t="s">
        <v>509</v>
      </c>
      <c r="C40" s="30" t="s">
        <v>510</v>
      </c>
      <c r="D40" s="33">
        <v>1139495742111.71</v>
      </c>
      <c r="E40" s="34">
        <v>0</v>
      </c>
      <c r="F40" s="33">
        <v>1139495742111.71</v>
      </c>
    </row>
    <row r="41" spans="1:6" ht="14" hidden="1" thickBot="1">
      <c r="A41" s="27">
        <f t="shared" si="1"/>
        <v>9</v>
      </c>
      <c r="B41" s="30" t="s">
        <v>511</v>
      </c>
      <c r="C41" s="30" t="s">
        <v>512</v>
      </c>
      <c r="D41" s="33">
        <v>6889334098369.4102</v>
      </c>
      <c r="E41" s="34">
        <v>0</v>
      </c>
      <c r="F41" s="33">
        <v>6889334098369.4102</v>
      </c>
    </row>
    <row r="42" spans="1:6" ht="14" hidden="1" thickBot="1">
      <c r="A42" s="27">
        <f t="shared" si="1"/>
        <v>9</v>
      </c>
      <c r="B42" s="30" t="s">
        <v>513</v>
      </c>
      <c r="C42" s="30" t="s">
        <v>514</v>
      </c>
      <c r="D42" s="33">
        <v>8015058937560.4902</v>
      </c>
      <c r="E42" s="34">
        <v>0</v>
      </c>
      <c r="F42" s="33">
        <v>8015058937560.4902</v>
      </c>
    </row>
    <row r="43" spans="1:6" ht="14" hidden="1" thickBot="1">
      <c r="A43" s="27">
        <f t="shared" si="1"/>
        <v>9</v>
      </c>
      <c r="B43" s="30" t="s">
        <v>515</v>
      </c>
      <c r="C43" s="30" t="s">
        <v>516</v>
      </c>
      <c r="D43" s="33">
        <v>70764415604.720001</v>
      </c>
      <c r="E43" s="34">
        <v>0</v>
      </c>
      <c r="F43" s="33">
        <v>70764415604.720001</v>
      </c>
    </row>
    <row r="44" spans="1:6" ht="14" hidden="1" thickBot="1">
      <c r="A44" s="27">
        <f t="shared" si="1"/>
        <v>9</v>
      </c>
      <c r="B44" s="30" t="s">
        <v>517</v>
      </c>
      <c r="C44" s="30" t="s">
        <v>518</v>
      </c>
      <c r="D44" s="33">
        <v>1815728677121.1001</v>
      </c>
      <c r="E44" s="34">
        <v>0</v>
      </c>
      <c r="F44" s="33">
        <v>1815728677121.1001</v>
      </c>
    </row>
    <row r="45" spans="1:6" ht="14" hidden="1" thickBot="1">
      <c r="A45" s="27">
        <f t="shared" si="1"/>
        <v>9</v>
      </c>
      <c r="B45" s="30" t="s">
        <v>519</v>
      </c>
      <c r="C45" s="30" t="s">
        <v>520</v>
      </c>
      <c r="D45" s="33">
        <v>676042279902.79004</v>
      </c>
      <c r="E45" s="34">
        <v>0</v>
      </c>
      <c r="F45" s="33">
        <v>676042279902.79004</v>
      </c>
    </row>
    <row r="46" spans="1:6" ht="14" thickBot="1">
      <c r="A46" s="27">
        <f t="shared" si="1"/>
        <v>6</v>
      </c>
      <c r="B46" s="27" t="s">
        <v>233</v>
      </c>
      <c r="C46" s="30" t="s">
        <v>150</v>
      </c>
      <c r="D46" s="33">
        <v>4441018960843.3896</v>
      </c>
      <c r="E46" s="34">
        <v>0</v>
      </c>
      <c r="F46" s="33">
        <v>4441018960843.3896</v>
      </c>
    </row>
    <row r="47" spans="1:6" ht="14" hidden="1" thickBot="1">
      <c r="A47" s="27">
        <f t="shared" si="1"/>
        <v>9</v>
      </c>
      <c r="B47" s="30" t="s">
        <v>521</v>
      </c>
      <c r="C47" s="30" t="s">
        <v>504</v>
      </c>
      <c r="D47" s="33">
        <v>30606816253.459999</v>
      </c>
      <c r="E47" s="34">
        <v>0</v>
      </c>
      <c r="F47" s="33">
        <v>30606816253.459999</v>
      </c>
    </row>
    <row r="48" spans="1:6" ht="14" hidden="1" thickBot="1">
      <c r="A48" s="27">
        <f t="shared" si="1"/>
        <v>9</v>
      </c>
      <c r="B48" s="30" t="s">
        <v>522</v>
      </c>
      <c r="C48" s="30" t="s">
        <v>506</v>
      </c>
      <c r="D48" s="33">
        <v>19129125794.119999</v>
      </c>
      <c r="E48" s="34">
        <v>0</v>
      </c>
      <c r="F48" s="33">
        <v>19129125794.119999</v>
      </c>
    </row>
    <row r="49" spans="1:6" ht="14" hidden="1" thickBot="1">
      <c r="A49" s="27">
        <f t="shared" si="1"/>
        <v>9</v>
      </c>
      <c r="B49" s="30" t="s">
        <v>523</v>
      </c>
      <c r="C49" s="30" t="s">
        <v>524</v>
      </c>
      <c r="D49" s="34">
        <v>4323544951557</v>
      </c>
      <c r="E49" s="34">
        <v>0</v>
      </c>
      <c r="F49" s="34">
        <v>4323544951557</v>
      </c>
    </row>
    <row r="50" spans="1:6" ht="14" hidden="1" thickBot="1">
      <c r="A50" s="27">
        <f t="shared" si="1"/>
        <v>9</v>
      </c>
      <c r="B50" s="30" t="s">
        <v>525</v>
      </c>
      <c r="C50" s="30" t="s">
        <v>526</v>
      </c>
      <c r="D50" s="33">
        <v>67738067238.809998</v>
      </c>
      <c r="E50" s="34">
        <v>0</v>
      </c>
      <c r="F50" s="33">
        <v>67738067238.809998</v>
      </c>
    </row>
    <row r="51" spans="1:6" ht="14" thickBot="1">
      <c r="A51" s="27">
        <f t="shared" si="1"/>
        <v>6</v>
      </c>
      <c r="B51" s="27" t="s">
        <v>527</v>
      </c>
      <c r="C51" s="30" t="s">
        <v>528</v>
      </c>
      <c r="D51" s="33">
        <v>9515486105243.4297</v>
      </c>
      <c r="E51" s="34">
        <v>0</v>
      </c>
      <c r="F51" s="33">
        <v>9515486105243.4297</v>
      </c>
    </row>
    <row r="52" spans="1:6" ht="14" hidden="1" thickBot="1">
      <c r="A52" s="27">
        <f t="shared" si="1"/>
        <v>9</v>
      </c>
      <c r="B52" s="30" t="s">
        <v>529</v>
      </c>
      <c r="C52" s="30" t="s">
        <v>152</v>
      </c>
      <c r="D52" s="34">
        <v>749731915</v>
      </c>
      <c r="E52" s="34">
        <v>0</v>
      </c>
      <c r="F52" s="34">
        <v>749731915</v>
      </c>
    </row>
    <row r="53" spans="1:6" ht="14" hidden="1" thickBot="1">
      <c r="A53" s="27">
        <f t="shared" si="1"/>
        <v>9</v>
      </c>
      <c r="B53" s="30" t="s">
        <v>530</v>
      </c>
      <c r="C53" s="30" t="s">
        <v>151</v>
      </c>
      <c r="D53" s="33">
        <v>9440052150273.5898</v>
      </c>
      <c r="E53" s="34">
        <v>0</v>
      </c>
      <c r="F53" s="33">
        <v>9440052150273.5898</v>
      </c>
    </row>
    <row r="54" spans="1:6" ht="14" hidden="1" thickBot="1">
      <c r="A54" s="27">
        <f t="shared" si="1"/>
        <v>9</v>
      </c>
      <c r="B54" s="30" t="s">
        <v>531</v>
      </c>
      <c r="C54" s="30" t="s">
        <v>150</v>
      </c>
      <c r="D54" s="33">
        <v>74684223054.839996</v>
      </c>
      <c r="E54" s="34">
        <v>0</v>
      </c>
      <c r="F54" s="33">
        <v>74684223054.839996</v>
      </c>
    </row>
    <row r="55" spans="1:6" ht="14" thickBot="1">
      <c r="A55" s="27">
        <f t="shared" si="1"/>
        <v>6</v>
      </c>
      <c r="B55" s="27" t="s">
        <v>532</v>
      </c>
      <c r="C55" s="30" t="s">
        <v>533</v>
      </c>
      <c r="D55" s="33">
        <v>11833890621439.4</v>
      </c>
      <c r="E55" s="34">
        <v>0</v>
      </c>
      <c r="F55" s="33">
        <v>11833890621439.4</v>
      </c>
    </row>
    <row r="56" spans="1:6" ht="14" hidden="1" thickBot="1">
      <c r="A56" s="27">
        <f t="shared" si="1"/>
        <v>9</v>
      </c>
      <c r="B56" s="30" t="s">
        <v>534</v>
      </c>
      <c r="C56" s="30" t="s">
        <v>535</v>
      </c>
      <c r="D56" s="33">
        <v>2469890143990.3398</v>
      </c>
      <c r="E56" s="34">
        <v>0</v>
      </c>
      <c r="F56" s="33">
        <v>2469890143990.3398</v>
      </c>
    </row>
    <row r="57" spans="1:6" ht="14" hidden="1" thickBot="1">
      <c r="A57" s="27">
        <f t="shared" si="1"/>
        <v>9</v>
      </c>
      <c r="B57" s="30" t="s">
        <v>536</v>
      </c>
      <c r="C57" s="30" t="s">
        <v>537</v>
      </c>
      <c r="D57" s="34">
        <v>413573186611</v>
      </c>
      <c r="E57" s="34">
        <v>0</v>
      </c>
      <c r="F57" s="34">
        <v>413573186611</v>
      </c>
    </row>
    <row r="58" spans="1:6" ht="14" hidden="1" thickBot="1">
      <c r="A58" s="27">
        <f t="shared" si="1"/>
        <v>9</v>
      </c>
      <c r="B58" s="30" t="s">
        <v>538</v>
      </c>
      <c r="C58" s="30" t="s">
        <v>539</v>
      </c>
      <c r="D58" s="33">
        <v>4466158214476.7803</v>
      </c>
      <c r="E58" s="34">
        <v>0</v>
      </c>
      <c r="F58" s="33">
        <v>4466158214476.7803</v>
      </c>
    </row>
    <row r="59" spans="1:6" ht="14" hidden="1" thickBot="1">
      <c r="A59" s="27">
        <f t="shared" si="1"/>
        <v>9</v>
      </c>
      <c r="B59" s="30" t="s">
        <v>540</v>
      </c>
      <c r="C59" s="30" t="s">
        <v>541</v>
      </c>
      <c r="D59" s="34">
        <v>6784590064</v>
      </c>
      <c r="E59" s="34">
        <v>0</v>
      </c>
      <c r="F59" s="34">
        <v>6784590064</v>
      </c>
    </row>
    <row r="60" spans="1:6" ht="14" hidden="1" thickBot="1">
      <c r="A60" s="27">
        <f t="shared" si="1"/>
        <v>9</v>
      </c>
      <c r="B60" s="30" t="s">
        <v>542</v>
      </c>
      <c r="C60" s="30" t="s">
        <v>543</v>
      </c>
      <c r="D60" s="34">
        <v>1800000000</v>
      </c>
      <c r="E60" s="34">
        <v>0</v>
      </c>
      <c r="F60" s="34">
        <v>1800000000</v>
      </c>
    </row>
    <row r="61" spans="1:6" ht="14" hidden="1" thickBot="1">
      <c r="A61" s="27">
        <f t="shared" si="1"/>
        <v>9</v>
      </c>
      <c r="B61" s="30" t="s">
        <v>544</v>
      </c>
      <c r="C61" s="30" t="s">
        <v>545</v>
      </c>
      <c r="D61" s="34">
        <v>120466029515</v>
      </c>
      <c r="E61" s="34">
        <v>0</v>
      </c>
      <c r="F61" s="34">
        <v>120466029515</v>
      </c>
    </row>
    <row r="62" spans="1:6" ht="14" hidden="1" thickBot="1">
      <c r="A62" s="27">
        <f t="shared" si="1"/>
        <v>9</v>
      </c>
      <c r="B62" s="30" t="s">
        <v>546</v>
      </c>
      <c r="C62" s="30" t="s">
        <v>120</v>
      </c>
      <c r="D62" s="33">
        <v>814430585097.62</v>
      </c>
      <c r="E62" s="34">
        <v>0</v>
      </c>
      <c r="F62" s="33">
        <v>814430585097.62</v>
      </c>
    </row>
    <row r="63" spans="1:6" ht="14" hidden="1" thickBot="1">
      <c r="A63" s="27">
        <f t="shared" si="1"/>
        <v>9</v>
      </c>
      <c r="B63" s="30" t="s">
        <v>547</v>
      </c>
      <c r="C63" s="30" t="s">
        <v>548</v>
      </c>
      <c r="D63" s="33">
        <v>3540787871684.6499</v>
      </c>
      <c r="E63" s="34">
        <v>0</v>
      </c>
      <c r="F63" s="33">
        <v>3540787871684.6499</v>
      </c>
    </row>
    <row r="64" spans="1:6" ht="14" thickBot="1">
      <c r="A64" s="27">
        <f t="shared" si="1"/>
        <v>6</v>
      </c>
      <c r="B64" s="27" t="s">
        <v>234</v>
      </c>
      <c r="C64" s="30" t="s">
        <v>207</v>
      </c>
      <c r="D64" s="33">
        <v>17580937310.830002</v>
      </c>
      <c r="E64" s="34">
        <v>0</v>
      </c>
      <c r="F64" s="33">
        <v>17580937310.830002</v>
      </c>
    </row>
    <row r="65" spans="1:6" ht="14" hidden="1" thickBot="1">
      <c r="A65" s="27">
        <f t="shared" si="1"/>
        <v>9</v>
      </c>
      <c r="B65" s="30" t="s">
        <v>549</v>
      </c>
      <c r="C65" s="30" t="s">
        <v>550</v>
      </c>
      <c r="D65" s="33">
        <v>17580937310.830002</v>
      </c>
      <c r="E65" s="34">
        <v>0</v>
      </c>
      <c r="F65" s="33">
        <v>17580937310.830002</v>
      </c>
    </row>
    <row r="66" spans="1:6" ht="14" thickBot="1">
      <c r="A66" s="27">
        <f t="shared" si="1"/>
        <v>3</v>
      </c>
      <c r="B66" s="27" t="s">
        <v>235</v>
      </c>
      <c r="C66" s="30" t="s">
        <v>149</v>
      </c>
      <c r="D66" s="33">
        <v>224272614699310</v>
      </c>
      <c r="E66" s="33">
        <v>51983819648024.102</v>
      </c>
      <c r="F66" s="33">
        <v>276256434347334</v>
      </c>
    </row>
    <row r="67" spans="1:6" ht="13.5" customHeight="1" thickBot="1">
      <c r="A67" s="27">
        <f t="shared" si="1"/>
        <v>6</v>
      </c>
      <c r="B67" s="27" t="s">
        <v>242</v>
      </c>
      <c r="C67" s="38" t="s">
        <v>551</v>
      </c>
      <c r="D67" s="39">
        <v>631898440565.04004</v>
      </c>
      <c r="E67" s="39">
        <v>4305397016.6599998</v>
      </c>
      <c r="F67" s="39">
        <v>636203837581.69995</v>
      </c>
    </row>
    <row r="68" spans="1:6" ht="14" hidden="1" thickBot="1">
      <c r="A68" s="27">
        <f t="shared" si="1"/>
        <v>9</v>
      </c>
      <c r="B68" s="30" t="s">
        <v>552</v>
      </c>
      <c r="C68" s="30" t="s">
        <v>553</v>
      </c>
      <c r="D68" s="34">
        <v>574974492419</v>
      </c>
      <c r="E68" s="34">
        <v>0</v>
      </c>
      <c r="F68" s="34">
        <v>574974492419</v>
      </c>
    </row>
    <row r="69" spans="1:6" ht="14" hidden="1" thickBot="1">
      <c r="A69" s="27">
        <f t="shared" si="1"/>
        <v>9</v>
      </c>
      <c r="B69" s="30" t="s">
        <v>554</v>
      </c>
      <c r="C69" s="30" t="s">
        <v>555</v>
      </c>
      <c r="D69" s="33">
        <v>56901346374.040001</v>
      </c>
      <c r="E69" s="33">
        <v>4018518576.6599998</v>
      </c>
      <c r="F69" s="33">
        <v>60919864950.699997</v>
      </c>
    </row>
    <row r="70" spans="1:6" ht="14" hidden="1" thickBot="1">
      <c r="A70" s="27">
        <f t="shared" si="1"/>
        <v>9</v>
      </c>
      <c r="B70" s="30" t="s">
        <v>556</v>
      </c>
      <c r="C70" s="30" t="s">
        <v>557</v>
      </c>
      <c r="D70" s="34">
        <v>15104730</v>
      </c>
      <c r="E70" s="34">
        <v>285600000</v>
      </c>
      <c r="F70" s="34">
        <v>300704730</v>
      </c>
    </row>
    <row r="71" spans="1:6" ht="14" hidden="1" thickBot="1">
      <c r="A71" s="27">
        <f t="shared" si="1"/>
        <v>9</v>
      </c>
      <c r="B71" s="30" t="s">
        <v>558</v>
      </c>
      <c r="C71" s="30" t="s">
        <v>559</v>
      </c>
      <c r="D71" s="34">
        <v>0</v>
      </c>
      <c r="E71" s="34">
        <v>0</v>
      </c>
      <c r="F71" s="34">
        <v>0</v>
      </c>
    </row>
    <row r="72" spans="1:6" ht="14" hidden="1" thickBot="1">
      <c r="A72" s="27">
        <f t="shared" si="1"/>
        <v>9</v>
      </c>
      <c r="B72" s="30" t="s">
        <v>560</v>
      </c>
      <c r="C72" s="30" t="s">
        <v>561</v>
      </c>
      <c r="D72" s="34">
        <v>0</v>
      </c>
      <c r="E72" s="34">
        <v>0</v>
      </c>
      <c r="F72" s="34">
        <v>0</v>
      </c>
    </row>
    <row r="73" spans="1:6" ht="14" hidden="1" thickBot="1">
      <c r="A73" s="27">
        <f t="shared" si="1"/>
        <v>9</v>
      </c>
      <c r="B73" s="30" t="s">
        <v>562</v>
      </c>
      <c r="C73" s="30" t="s">
        <v>563</v>
      </c>
      <c r="D73" s="34">
        <v>7497042</v>
      </c>
      <c r="E73" s="34">
        <v>1278440</v>
      </c>
      <c r="F73" s="34">
        <v>8775482</v>
      </c>
    </row>
    <row r="74" spans="1:6" ht="14" thickBot="1">
      <c r="A74" s="27">
        <f t="shared" si="1"/>
        <v>6</v>
      </c>
      <c r="B74" s="27" t="s">
        <v>243</v>
      </c>
      <c r="C74" s="30" t="s">
        <v>209</v>
      </c>
      <c r="D74" s="34">
        <v>154940452187301</v>
      </c>
      <c r="E74" s="34">
        <v>0</v>
      </c>
      <c r="F74" s="34">
        <v>154940452187301</v>
      </c>
    </row>
    <row r="75" spans="1:6" ht="14" hidden="1" thickBot="1">
      <c r="A75" s="27">
        <f t="shared" si="1"/>
        <v>9</v>
      </c>
      <c r="B75" s="30" t="s">
        <v>564</v>
      </c>
      <c r="C75" s="30" t="s">
        <v>565</v>
      </c>
      <c r="D75" s="34">
        <v>9749249999</v>
      </c>
      <c r="E75" s="34">
        <v>0</v>
      </c>
      <c r="F75" s="34">
        <v>9749249999</v>
      </c>
    </row>
    <row r="76" spans="1:6" ht="14" hidden="1" thickBot="1">
      <c r="A76" s="27">
        <f t="shared" si="1"/>
        <v>9</v>
      </c>
      <c r="B76" s="30" t="s">
        <v>566</v>
      </c>
      <c r="C76" s="30" t="s">
        <v>567</v>
      </c>
      <c r="D76" s="34">
        <v>18634090402763</v>
      </c>
      <c r="E76" s="34">
        <v>0</v>
      </c>
      <c r="F76" s="34">
        <v>18634090402763</v>
      </c>
    </row>
    <row r="77" spans="1:6" ht="14" hidden="1" thickBot="1">
      <c r="A77" s="27">
        <f t="shared" si="1"/>
        <v>9</v>
      </c>
      <c r="B77" s="30" t="s">
        <v>568</v>
      </c>
      <c r="C77" s="30" t="s">
        <v>569</v>
      </c>
      <c r="D77" s="34">
        <v>40831210581193</v>
      </c>
      <c r="E77" s="34">
        <v>0</v>
      </c>
      <c r="F77" s="34">
        <v>40831210581193</v>
      </c>
    </row>
    <row r="78" spans="1:6" ht="14" hidden="1" thickBot="1">
      <c r="A78" s="27">
        <f t="shared" si="1"/>
        <v>9</v>
      </c>
      <c r="B78" s="30" t="s">
        <v>570</v>
      </c>
      <c r="C78" s="30" t="s">
        <v>571</v>
      </c>
      <c r="D78" s="34">
        <v>84783834288871</v>
      </c>
      <c r="E78" s="34">
        <v>0</v>
      </c>
      <c r="F78" s="34">
        <v>84783834288871</v>
      </c>
    </row>
    <row r="79" spans="1:6" ht="14" hidden="1" thickBot="1">
      <c r="A79" s="27">
        <f t="shared" si="1"/>
        <v>9</v>
      </c>
      <c r="B79" s="30" t="s">
        <v>572</v>
      </c>
      <c r="C79" s="30" t="s">
        <v>573</v>
      </c>
      <c r="D79" s="34">
        <v>6515224038151</v>
      </c>
      <c r="E79" s="34">
        <v>0</v>
      </c>
      <c r="F79" s="34">
        <v>6515224038151</v>
      </c>
    </row>
    <row r="80" spans="1:6" ht="14" hidden="1" thickBot="1">
      <c r="A80" s="27">
        <f t="shared" si="1"/>
        <v>9</v>
      </c>
      <c r="B80" s="30" t="s">
        <v>574</v>
      </c>
      <c r="C80" s="30" t="s">
        <v>575</v>
      </c>
      <c r="D80" s="34">
        <v>4002763097584</v>
      </c>
      <c r="E80" s="34">
        <v>0</v>
      </c>
      <c r="F80" s="34">
        <v>4002763097584</v>
      </c>
    </row>
    <row r="81" spans="1:6" ht="14" hidden="1" thickBot="1">
      <c r="A81" s="27">
        <f t="shared" si="1"/>
        <v>9</v>
      </c>
      <c r="B81" s="30" t="s">
        <v>576</v>
      </c>
      <c r="C81" s="30" t="s">
        <v>577</v>
      </c>
      <c r="D81" s="34">
        <v>163580528740</v>
      </c>
      <c r="E81" s="34">
        <v>0</v>
      </c>
      <c r="F81" s="34">
        <v>163580528740</v>
      </c>
    </row>
    <row r="82" spans="1:6" ht="14" thickBot="1">
      <c r="A82" s="27">
        <f t="shared" ref="A82:A145" si="2">LEN(B82)</f>
        <v>6</v>
      </c>
      <c r="B82" s="27" t="s">
        <v>244</v>
      </c>
      <c r="C82" s="30" t="s">
        <v>578</v>
      </c>
      <c r="D82" s="33">
        <v>451662605070.51001</v>
      </c>
      <c r="E82" s="33">
        <v>150598210847.17999</v>
      </c>
      <c r="F82" s="33">
        <v>602260815917.68994</v>
      </c>
    </row>
    <row r="83" spans="1:6" ht="14" hidden="1" thickBot="1">
      <c r="A83" s="27">
        <f t="shared" si="2"/>
        <v>9</v>
      </c>
      <c r="B83" s="30" t="s">
        <v>579</v>
      </c>
      <c r="C83" s="30" t="s">
        <v>580</v>
      </c>
      <c r="D83" s="34">
        <v>0</v>
      </c>
      <c r="E83" s="34">
        <v>81190792</v>
      </c>
      <c r="F83" s="34">
        <v>81190792</v>
      </c>
    </row>
    <row r="84" spans="1:6" ht="14" hidden="1" thickBot="1">
      <c r="A84" s="27">
        <f t="shared" si="2"/>
        <v>9</v>
      </c>
      <c r="B84" s="30" t="s">
        <v>581</v>
      </c>
      <c r="C84" s="30" t="s">
        <v>582</v>
      </c>
      <c r="D84" s="33">
        <v>14566824988.48</v>
      </c>
      <c r="E84" s="33">
        <v>30011783410.860001</v>
      </c>
      <c r="F84" s="33">
        <v>44578608399.339996</v>
      </c>
    </row>
    <row r="85" spans="1:6" ht="14" hidden="1" thickBot="1">
      <c r="A85" s="27">
        <f t="shared" si="2"/>
        <v>9</v>
      </c>
      <c r="B85" s="30" t="s">
        <v>583</v>
      </c>
      <c r="C85" s="30" t="s">
        <v>584</v>
      </c>
      <c r="D85" s="34">
        <v>0</v>
      </c>
      <c r="E85" s="34">
        <v>248579852</v>
      </c>
      <c r="F85" s="34">
        <v>248579852</v>
      </c>
    </row>
    <row r="86" spans="1:6" ht="14" hidden="1" thickBot="1">
      <c r="A86" s="27">
        <f t="shared" si="2"/>
        <v>9</v>
      </c>
      <c r="B86" s="30" t="s">
        <v>585</v>
      </c>
      <c r="C86" s="30" t="s">
        <v>586</v>
      </c>
      <c r="D86" s="33">
        <v>436316755796.97998</v>
      </c>
      <c r="E86" s="33">
        <v>120006963301.71001</v>
      </c>
      <c r="F86" s="33">
        <v>556323719098.68994</v>
      </c>
    </row>
    <row r="87" spans="1:6" ht="14" hidden="1" thickBot="1">
      <c r="A87" s="27">
        <f t="shared" si="2"/>
        <v>9</v>
      </c>
      <c r="B87" s="30" t="s">
        <v>587</v>
      </c>
      <c r="C87" s="30" t="s">
        <v>588</v>
      </c>
      <c r="D87" s="33">
        <v>779024285.04999995</v>
      </c>
      <c r="E87" s="33">
        <v>249693490.61000001</v>
      </c>
      <c r="F87" s="33">
        <v>1028717775.66</v>
      </c>
    </row>
    <row r="88" spans="1:6" ht="14" thickBot="1">
      <c r="A88" s="27">
        <f t="shared" si="2"/>
        <v>6</v>
      </c>
      <c r="B88" s="27" t="s">
        <v>246</v>
      </c>
      <c r="C88" s="30" t="s">
        <v>140</v>
      </c>
      <c r="D88" s="33">
        <v>340782063237.48999</v>
      </c>
      <c r="E88" s="34">
        <v>0</v>
      </c>
      <c r="F88" s="33">
        <v>340782063237.48999</v>
      </c>
    </row>
    <row r="89" spans="1:6" ht="57" hidden="1" thickBot="1">
      <c r="A89" s="27">
        <f t="shared" si="2"/>
        <v>9</v>
      </c>
      <c r="B89" s="30" t="s">
        <v>589</v>
      </c>
      <c r="C89" s="38" t="s">
        <v>590</v>
      </c>
      <c r="D89" s="39">
        <v>328524404179.71997</v>
      </c>
      <c r="E89" s="40">
        <v>0</v>
      </c>
      <c r="F89" s="39">
        <v>328524404179.71997</v>
      </c>
    </row>
    <row r="90" spans="1:6" ht="13.5" hidden="1" customHeight="1" thickBot="1">
      <c r="A90" s="27">
        <f t="shared" si="2"/>
        <v>9</v>
      </c>
      <c r="B90" s="30" t="s">
        <v>591</v>
      </c>
      <c r="C90" s="38" t="s">
        <v>592</v>
      </c>
      <c r="D90" s="39">
        <v>12220422683.77</v>
      </c>
      <c r="E90" s="40">
        <v>0</v>
      </c>
      <c r="F90" s="39">
        <v>12220422683.77</v>
      </c>
    </row>
    <row r="91" spans="1:6" ht="14" hidden="1" thickBot="1">
      <c r="A91" s="27">
        <f t="shared" si="2"/>
        <v>9</v>
      </c>
      <c r="B91" s="30" t="s">
        <v>593</v>
      </c>
      <c r="C91" s="30" t="s">
        <v>594</v>
      </c>
      <c r="D91" s="34">
        <v>37236374</v>
      </c>
      <c r="E91" s="34">
        <v>0</v>
      </c>
      <c r="F91" s="34">
        <v>37236374</v>
      </c>
    </row>
    <row r="92" spans="1:6" ht="57" thickBot="1">
      <c r="A92" s="27">
        <f t="shared" si="2"/>
        <v>6</v>
      </c>
      <c r="B92" s="27" t="s">
        <v>595</v>
      </c>
      <c r="C92" s="38" t="s">
        <v>590</v>
      </c>
      <c r="D92" s="39">
        <v>50345060527603.703</v>
      </c>
      <c r="E92" s="39">
        <v>4279155237204.1099</v>
      </c>
      <c r="F92" s="39">
        <v>54624215764807.797</v>
      </c>
    </row>
    <row r="93" spans="1:6" ht="14" hidden="1" thickBot="1">
      <c r="A93" s="27">
        <f t="shared" si="2"/>
        <v>9</v>
      </c>
      <c r="B93" s="30" t="s">
        <v>596</v>
      </c>
      <c r="C93" s="30" t="s">
        <v>553</v>
      </c>
      <c r="D93" s="34">
        <v>2713593024175</v>
      </c>
      <c r="E93" s="34">
        <v>0</v>
      </c>
      <c r="F93" s="34">
        <v>2713593024175</v>
      </c>
    </row>
    <row r="94" spans="1:6" ht="14" hidden="1" thickBot="1">
      <c r="A94" s="27">
        <f t="shared" si="2"/>
        <v>9</v>
      </c>
      <c r="B94" s="30" t="s">
        <v>597</v>
      </c>
      <c r="C94" s="30" t="s">
        <v>555</v>
      </c>
      <c r="D94" s="33">
        <v>15645369698222.4</v>
      </c>
      <c r="E94" s="34">
        <v>3718844720785</v>
      </c>
      <c r="F94" s="33">
        <v>19364214419007.398</v>
      </c>
    </row>
    <row r="95" spans="1:6" ht="14" hidden="1" thickBot="1">
      <c r="A95" s="27">
        <f t="shared" si="2"/>
        <v>9</v>
      </c>
      <c r="B95" s="30" t="s">
        <v>598</v>
      </c>
      <c r="C95" s="30" t="s">
        <v>557</v>
      </c>
      <c r="D95" s="33">
        <v>1090554966970.5</v>
      </c>
      <c r="E95" s="34">
        <v>0</v>
      </c>
      <c r="F95" s="33">
        <v>1090554966970.5</v>
      </c>
    </row>
    <row r="96" spans="1:6" ht="14" hidden="1" thickBot="1">
      <c r="A96" s="27">
        <f t="shared" si="2"/>
        <v>9</v>
      </c>
      <c r="B96" s="30" t="s">
        <v>599</v>
      </c>
      <c r="C96" s="30" t="s">
        <v>600</v>
      </c>
      <c r="D96" s="33">
        <v>17445328489452.9</v>
      </c>
      <c r="E96" s="34">
        <v>0</v>
      </c>
      <c r="F96" s="33">
        <v>17445328489452.9</v>
      </c>
    </row>
    <row r="97" spans="1:6" ht="14" hidden="1" thickBot="1">
      <c r="A97" s="27">
        <f t="shared" si="2"/>
        <v>9</v>
      </c>
      <c r="B97" s="30" t="s">
        <v>601</v>
      </c>
      <c r="C97" s="30" t="s">
        <v>602</v>
      </c>
      <c r="D97" s="34">
        <v>12748936400</v>
      </c>
      <c r="E97" s="33">
        <v>242038349.28999999</v>
      </c>
      <c r="F97" s="33">
        <v>12990974749.290001</v>
      </c>
    </row>
    <row r="98" spans="1:6" ht="14" hidden="1" thickBot="1">
      <c r="A98" s="27">
        <f t="shared" si="2"/>
        <v>9</v>
      </c>
      <c r="B98" s="30" t="s">
        <v>603</v>
      </c>
      <c r="C98" s="30" t="s">
        <v>559</v>
      </c>
      <c r="D98" s="34">
        <v>6038509752</v>
      </c>
      <c r="E98" s="34">
        <v>0</v>
      </c>
      <c r="F98" s="34">
        <v>6038509752</v>
      </c>
    </row>
    <row r="99" spans="1:6" ht="14" hidden="1" thickBot="1">
      <c r="A99" s="27">
        <f t="shared" si="2"/>
        <v>9</v>
      </c>
      <c r="B99" s="30" t="s">
        <v>604</v>
      </c>
      <c r="C99" s="30" t="s">
        <v>561</v>
      </c>
      <c r="D99" s="33">
        <v>2254412186890.02</v>
      </c>
      <c r="E99" s="34">
        <v>400697734739</v>
      </c>
      <c r="F99" s="33">
        <v>2655109921629.02</v>
      </c>
    </row>
    <row r="100" spans="1:6" ht="14" hidden="1" thickBot="1">
      <c r="A100" s="27">
        <f t="shared" si="2"/>
        <v>9</v>
      </c>
      <c r="B100" s="30" t="s">
        <v>605</v>
      </c>
      <c r="C100" s="30" t="s">
        <v>606</v>
      </c>
      <c r="D100" s="34">
        <v>51590046</v>
      </c>
      <c r="E100" s="34">
        <v>0</v>
      </c>
      <c r="F100" s="34">
        <v>51590046</v>
      </c>
    </row>
    <row r="101" spans="1:6" ht="14" hidden="1" thickBot="1">
      <c r="A101" s="27">
        <f t="shared" si="2"/>
        <v>9</v>
      </c>
      <c r="B101" s="30" t="s">
        <v>607</v>
      </c>
      <c r="C101" s="30" t="s">
        <v>608</v>
      </c>
      <c r="D101" s="33">
        <v>137521911802.78</v>
      </c>
      <c r="E101" s="34">
        <v>0</v>
      </c>
      <c r="F101" s="33">
        <v>137521911802.78</v>
      </c>
    </row>
    <row r="102" spans="1:6" ht="14" hidden="1" thickBot="1">
      <c r="A102" s="27">
        <f t="shared" si="2"/>
        <v>9</v>
      </c>
      <c r="B102" s="30" t="s">
        <v>609</v>
      </c>
      <c r="C102" s="30" t="s">
        <v>610</v>
      </c>
      <c r="D102" s="34">
        <v>67534927</v>
      </c>
      <c r="E102" s="34">
        <v>0</v>
      </c>
      <c r="F102" s="34">
        <v>67534927</v>
      </c>
    </row>
    <row r="103" spans="1:6" ht="14" hidden="1" thickBot="1">
      <c r="A103" s="27">
        <f t="shared" si="2"/>
        <v>9</v>
      </c>
      <c r="B103" s="30" t="s">
        <v>611</v>
      </c>
      <c r="C103" s="30" t="s">
        <v>612</v>
      </c>
      <c r="D103" s="33">
        <v>1240422804.5899999</v>
      </c>
      <c r="E103" s="34">
        <v>0</v>
      </c>
      <c r="F103" s="33">
        <v>1240422804.5899999</v>
      </c>
    </row>
    <row r="104" spans="1:6" ht="14" hidden="1" thickBot="1">
      <c r="A104" s="27">
        <f t="shared" si="2"/>
        <v>9</v>
      </c>
      <c r="B104" s="30" t="s">
        <v>613</v>
      </c>
      <c r="C104" s="30" t="s">
        <v>614</v>
      </c>
      <c r="D104" s="33">
        <v>1252595194662.1001</v>
      </c>
      <c r="E104" s="33">
        <v>9913940928.2600002</v>
      </c>
      <c r="F104" s="33">
        <v>1262509135590.3601</v>
      </c>
    </row>
    <row r="105" spans="1:6" ht="14" hidden="1" thickBot="1">
      <c r="A105" s="27">
        <f t="shared" si="2"/>
        <v>9</v>
      </c>
      <c r="B105" s="30" t="s">
        <v>615</v>
      </c>
      <c r="C105" s="30" t="s">
        <v>616</v>
      </c>
      <c r="D105" s="33">
        <v>124496859264.75</v>
      </c>
      <c r="E105" s="34">
        <v>0</v>
      </c>
      <c r="F105" s="33">
        <v>124496859264.75</v>
      </c>
    </row>
    <row r="106" spans="1:6" ht="14" hidden="1" thickBot="1">
      <c r="A106" s="27">
        <f t="shared" si="2"/>
        <v>9</v>
      </c>
      <c r="B106" s="30" t="s">
        <v>617</v>
      </c>
      <c r="C106" s="30" t="s">
        <v>618</v>
      </c>
      <c r="D106" s="33">
        <v>89872171753.320007</v>
      </c>
      <c r="E106" s="33">
        <v>137462520643.56</v>
      </c>
      <c r="F106" s="33">
        <v>227334692396.88</v>
      </c>
    </row>
    <row r="107" spans="1:6" ht="57" hidden="1" thickBot="1">
      <c r="A107" s="27">
        <f t="shared" si="2"/>
        <v>9</v>
      </c>
      <c r="B107" s="30" t="s">
        <v>619</v>
      </c>
      <c r="C107" s="38" t="s">
        <v>620</v>
      </c>
      <c r="D107" s="39">
        <v>9571169030480.3398</v>
      </c>
      <c r="E107" s="40">
        <v>11994281759</v>
      </c>
      <c r="F107" s="39">
        <v>9583163312239.3398</v>
      </c>
    </row>
    <row r="108" spans="1:6" ht="13.5" customHeight="1" thickBot="1">
      <c r="A108" s="27">
        <f t="shared" si="2"/>
        <v>6</v>
      </c>
      <c r="B108" s="27" t="s">
        <v>621</v>
      </c>
      <c r="C108" s="38" t="s">
        <v>592</v>
      </c>
      <c r="D108" s="39">
        <v>1663461570105.4399</v>
      </c>
      <c r="E108" s="39">
        <v>8938875152556.7109</v>
      </c>
      <c r="F108" s="39">
        <v>10602336722662.199</v>
      </c>
    </row>
    <row r="109" spans="1:6" ht="14" hidden="1" thickBot="1">
      <c r="A109" s="27">
        <f t="shared" si="2"/>
        <v>9</v>
      </c>
      <c r="B109" s="30" t="s">
        <v>622</v>
      </c>
      <c r="C109" s="30" t="s">
        <v>623</v>
      </c>
      <c r="D109" s="33">
        <v>1359056170.4200001</v>
      </c>
      <c r="E109" s="34">
        <v>393929485</v>
      </c>
      <c r="F109" s="33">
        <v>1752985655.4200001</v>
      </c>
    </row>
    <row r="110" spans="1:6" ht="14" hidden="1" thickBot="1">
      <c r="A110" s="27">
        <f t="shared" si="2"/>
        <v>9</v>
      </c>
      <c r="B110" s="30" t="s">
        <v>624</v>
      </c>
      <c r="C110" s="30" t="s">
        <v>625</v>
      </c>
      <c r="D110" s="33">
        <v>1101676864430.8</v>
      </c>
      <c r="E110" s="33">
        <v>7472626594998.4902</v>
      </c>
      <c r="F110" s="33">
        <v>8574303459429.29</v>
      </c>
    </row>
    <row r="111" spans="1:6" ht="14" hidden="1" thickBot="1">
      <c r="A111" s="27">
        <f t="shared" si="2"/>
        <v>9</v>
      </c>
      <c r="B111" s="30" t="s">
        <v>626</v>
      </c>
      <c r="C111" s="30" t="s">
        <v>627</v>
      </c>
      <c r="D111" s="34">
        <v>0</v>
      </c>
      <c r="E111" s="34">
        <v>954950211609</v>
      </c>
      <c r="F111" s="34">
        <v>954950211609</v>
      </c>
    </row>
    <row r="112" spans="1:6" ht="14" hidden="1" thickBot="1">
      <c r="A112" s="27">
        <f t="shared" si="2"/>
        <v>9</v>
      </c>
      <c r="B112" s="30" t="s">
        <v>628</v>
      </c>
      <c r="C112" s="30" t="s">
        <v>629</v>
      </c>
      <c r="D112" s="34">
        <v>0</v>
      </c>
      <c r="E112" s="34">
        <v>0</v>
      </c>
      <c r="F112" s="34">
        <v>0</v>
      </c>
    </row>
    <row r="113" spans="1:6" ht="14" hidden="1" thickBot="1">
      <c r="A113" s="27">
        <f t="shared" si="2"/>
        <v>9</v>
      </c>
      <c r="B113" s="30" t="s">
        <v>630</v>
      </c>
      <c r="C113" s="30" t="s">
        <v>631</v>
      </c>
      <c r="D113" s="33">
        <v>543417057862.98999</v>
      </c>
      <c r="E113" s="33">
        <v>118911124737.22</v>
      </c>
      <c r="F113" s="33">
        <v>662328182600.20996</v>
      </c>
    </row>
    <row r="114" spans="1:6" ht="14" hidden="1" thickBot="1">
      <c r="A114" s="27">
        <f t="shared" si="2"/>
        <v>9</v>
      </c>
      <c r="B114" s="30" t="s">
        <v>632</v>
      </c>
      <c r="C114" s="30" t="s">
        <v>633</v>
      </c>
      <c r="D114" s="34">
        <v>0</v>
      </c>
      <c r="E114" s="34">
        <v>0</v>
      </c>
      <c r="F114" s="34">
        <v>0</v>
      </c>
    </row>
    <row r="115" spans="1:6" ht="14" hidden="1" thickBot="1">
      <c r="A115" s="27">
        <f t="shared" si="2"/>
        <v>9</v>
      </c>
      <c r="B115" s="30" t="s">
        <v>634</v>
      </c>
      <c r="C115" s="30" t="s">
        <v>553</v>
      </c>
      <c r="D115" s="34">
        <v>0</v>
      </c>
      <c r="E115" s="34">
        <v>0</v>
      </c>
      <c r="F115" s="34">
        <v>0</v>
      </c>
    </row>
    <row r="116" spans="1:6" ht="14" hidden="1" thickBot="1">
      <c r="A116" s="27">
        <f t="shared" si="2"/>
        <v>9</v>
      </c>
      <c r="B116" s="30" t="s">
        <v>635</v>
      </c>
      <c r="C116" s="30" t="s">
        <v>555</v>
      </c>
      <c r="D116" s="34">
        <v>140000000</v>
      </c>
      <c r="E116" s="34">
        <v>0</v>
      </c>
      <c r="F116" s="34">
        <v>140000000</v>
      </c>
    </row>
    <row r="117" spans="1:6" ht="14" hidden="1" thickBot="1">
      <c r="A117" s="27">
        <f t="shared" si="2"/>
        <v>9</v>
      </c>
      <c r="B117" s="30" t="s">
        <v>636</v>
      </c>
      <c r="C117" s="30" t="s">
        <v>602</v>
      </c>
      <c r="D117" s="34">
        <v>0</v>
      </c>
      <c r="E117" s="34">
        <v>0</v>
      </c>
      <c r="F117" s="34">
        <v>0</v>
      </c>
    </row>
    <row r="118" spans="1:6" ht="13.5" hidden="1" customHeight="1" thickBot="1">
      <c r="A118" s="27">
        <f t="shared" si="2"/>
        <v>9</v>
      </c>
      <c r="B118" s="30" t="s">
        <v>637</v>
      </c>
      <c r="C118" s="38" t="s">
        <v>638</v>
      </c>
      <c r="D118" s="39">
        <v>16868591641.23</v>
      </c>
      <c r="E118" s="40">
        <v>391993291727</v>
      </c>
      <c r="F118" s="39">
        <v>408861883368.22998</v>
      </c>
    </row>
    <row r="119" spans="1:6" ht="14" thickBot="1">
      <c r="A119" s="27">
        <f t="shared" si="2"/>
        <v>6</v>
      </c>
      <c r="B119" s="27" t="s">
        <v>639</v>
      </c>
      <c r="C119" s="30" t="s">
        <v>640</v>
      </c>
      <c r="D119" s="33">
        <v>12753242050265.9</v>
      </c>
      <c r="E119" s="33">
        <v>511238810052.23999</v>
      </c>
      <c r="F119" s="33">
        <v>13264480860318.1</v>
      </c>
    </row>
    <row r="120" spans="1:6" ht="14" hidden="1" thickBot="1">
      <c r="A120" s="27">
        <f t="shared" si="2"/>
        <v>9</v>
      </c>
      <c r="B120" s="30" t="s">
        <v>641</v>
      </c>
      <c r="C120" s="30" t="s">
        <v>553</v>
      </c>
      <c r="D120" s="34">
        <v>0</v>
      </c>
      <c r="E120" s="33">
        <v>37342866630.989998</v>
      </c>
      <c r="F120" s="33">
        <v>37342866630.989998</v>
      </c>
    </row>
    <row r="121" spans="1:6" ht="14" hidden="1" thickBot="1">
      <c r="A121" s="27">
        <f t="shared" si="2"/>
        <v>9</v>
      </c>
      <c r="B121" s="30" t="s">
        <v>642</v>
      </c>
      <c r="C121" s="30" t="s">
        <v>555</v>
      </c>
      <c r="D121" s="33">
        <v>2950200339734.5898</v>
      </c>
      <c r="E121" s="33">
        <v>373003613079.85999</v>
      </c>
      <c r="F121" s="33">
        <v>3323203952814.4502</v>
      </c>
    </row>
    <row r="122" spans="1:6" ht="14" hidden="1" thickBot="1">
      <c r="A122" s="27">
        <f t="shared" si="2"/>
        <v>9</v>
      </c>
      <c r="B122" s="30" t="s">
        <v>643</v>
      </c>
      <c r="C122" s="30" t="s">
        <v>557</v>
      </c>
      <c r="D122" s="33">
        <v>17991320275.169998</v>
      </c>
      <c r="E122" s="34">
        <v>71317925253</v>
      </c>
      <c r="F122" s="33">
        <v>89309245528.169998</v>
      </c>
    </row>
    <row r="123" spans="1:6" ht="14" hidden="1" thickBot="1">
      <c r="A123" s="27">
        <f t="shared" si="2"/>
        <v>9</v>
      </c>
      <c r="B123" s="30" t="s">
        <v>644</v>
      </c>
      <c r="C123" s="30" t="s">
        <v>600</v>
      </c>
      <c r="D123" s="34">
        <v>469955032275</v>
      </c>
      <c r="E123" s="34">
        <v>0</v>
      </c>
      <c r="F123" s="34">
        <v>469955032275</v>
      </c>
    </row>
    <row r="124" spans="1:6" ht="14" hidden="1" thickBot="1">
      <c r="A124" s="27">
        <f t="shared" si="2"/>
        <v>9</v>
      </c>
      <c r="B124" s="30" t="s">
        <v>645</v>
      </c>
      <c r="C124" s="30" t="s">
        <v>602</v>
      </c>
      <c r="D124" s="34">
        <v>0</v>
      </c>
      <c r="E124" s="34">
        <v>0</v>
      </c>
      <c r="F124" s="34">
        <v>0</v>
      </c>
    </row>
    <row r="125" spans="1:6" ht="14" hidden="1" thickBot="1">
      <c r="A125" s="27">
        <f t="shared" si="2"/>
        <v>9</v>
      </c>
      <c r="B125" s="30" t="s">
        <v>646</v>
      </c>
      <c r="C125" s="30" t="s">
        <v>559</v>
      </c>
      <c r="D125" s="33">
        <v>9986211674.1900005</v>
      </c>
      <c r="E125" s="34">
        <v>0</v>
      </c>
      <c r="F125" s="33">
        <v>9986211674.1900005</v>
      </c>
    </row>
    <row r="126" spans="1:6" ht="14" hidden="1" thickBot="1">
      <c r="A126" s="27">
        <f t="shared" si="2"/>
        <v>9</v>
      </c>
      <c r="B126" s="30" t="s">
        <v>647</v>
      </c>
      <c r="C126" s="30" t="s">
        <v>561</v>
      </c>
      <c r="D126" s="33">
        <v>47660845737.93</v>
      </c>
      <c r="E126" s="33">
        <v>10009860995.76</v>
      </c>
      <c r="F126" s="33">
        <v>57670706733.690002</v>
      </c>
    </row>
    <row r="127" spans="1:6" ht="14" hidden="1" thickBot="1">
      <c r="A127" s="27">
        <f t="shared" si="2"/>
        <v>9</v>
      </c>
      <c r="B127" s="30" t="s">
        <v>648</v>
      </c>
      <c r="C127" s="30" t="s">
        <v>649</v>
      </c>
      <c r="D127" s="34">
        <v>11727916933</v>
      </c>
      <c r="E127" s="34">
        <v>0</v>
      </c>
      <c r="F127" s="34">
        <v>11727916933</v>
      </c>
    </row>
    <row r="128" spans="1:6" ht="14" hidden="1" thickBot="1">
      <c r="A128" s="27">
        <f t="shared" si="2"/>
        <v>9</v>
      </c>
      <c r="B128" s="30" t="s">
        <v>650</v>
      </c>
      <c r="C128" s="30" t="s">
        <v>618</v>
      </c>
      <c r="D128" s="34">
        <v>17248353294</v>
      </c>
      <c r="E128" s="34">
        <v>0</v>
      </c>
      <c r="F128" s="34">
        <v>17248353294</v>
      </c>
    </row>
    <row r="129" spans="1:6" ht="14" hidden="1" thickBot="1">
      <c r="A129" s="27">
        <f t="shared" si="2"/>
        <v>9</v>
      </c>
      <c r="B129" s="30" t="s">
        <v>651</v>
      </c>
      <c r="C129" s="30" t="s">
        <v>652</v>
      </c>
      <c r="D129" s="34">
        <v>5694830</v>
      </c>
      <c r="E129" s="34">
        <v>0</v>
      </c>
      <c r="F129" s="34">
        <v>5694830</v>
      </c>
    </row>
    <row r="130" spans="1:6" ht="14" hidden="1" thickBot="1">
      <c r="A130" s="27">
        <f t="shared" si="2"/>
        <v>9</v>
      </c>
      <c r="B130" s="30" t="s">
        <v>653</v>
      </c>
      <c r="C130" s="30" t="s">
        <v>654</v>
      </c>
      <c r="D130" s="34">
        <v>9228466335512</v>
      </c>
      <c r="E130" s="33">
        <v>19564544092.630001</v>
      </c>
      <c r="F130" s="33">
        <v>9248030879604.6309</v>
      </c>
    </row>
    <row r="131" spans="1:6" ht="14" thickBot="1">
      <c r="A131" s="27">
        <f t="shared" si="2"/>
        <v>6</v>
      </c>
      <c r="B131" s="27" t="s">
        <v>655</v>
      </c>
      <c r="C131" s="30" t="s">
        <v>594</v>
      </c>
      <c r="D131" s="33">
        <v>3585156987733.21</v>
      </c>
      <c r="E131" s="33">
        <v>5772275794473.9199</v>
      </c>
      <c r="F131" s="33">
        <v>9357432782207.1309</v>
      </c>
    </row>
    <row r="132" spans="1:6" ht="14" hidden="1" thickBot="1">
      <c r="A132" s="27">
        <f t="shared" si="2"/>
        <v>9</v>
      </c>
      <c r="B132" s="30" t="s">
        <v>656</v>
      </c>
      <c r="C132" s="30" t="s">
        <v>557</v>
      </c>
      <c r="D132" s="33">
        <v>6118958141.96</v>
      </c>
      <c r="E132" s="34">
        <v>100987424</v>
      </c>
      <c r="F132" s="33">
        <v>6219945565.96</v>
      </c>
    </row>
    <row r="133" spans="1:6" ht="14" hidden="1" thickBot="1">
      <c r="A133" s="27">
        <f t="shared" si="2"/>
        <v>9</v>
      </c>
      <c r="B133" s="30" t="s">
        <v>657</v>
      </c>
      <c r="C133" s="30" t="s">
        <v>658</v>
      </c>
      <c r="D133" s="34">
        <v>24750000</v>
      </c>
      <c r="E133" s="34">
        <v>0</v>
      </c>
      <c r="F133" s="34">
        <v>24750000</v>
      </c>
    </row>
    <row r="134" spans="1:6" ht="14" hidden="1" thickBot="1">
      <c r="A134" s="27">
        <f t="shared" si="2"/>
        <v>9</v>
      </c>
      <c r="B134" s="30" t="s">
        <v>659</v>
      </c>
      <c r="C134" s="30" t="s">
        <v>559</v>
      </c>
      <c r="D134" s="34">
        <v>0</v>
      </c>
      <c r="E134" s="34">
        <v>124552206</v>
      </c>
      <c r="F134" s="34">
        <v>124552206</v>
      </c>
    </row>
    <row r="135" spans="1:6" ht="14" hidden="1" thickBot="1">
      <c r="A135" s="27">
        <f t="shared" si="2"/>
        <v>9</v>
      </c>
      <c r="B135" s="30" t="s">
        <v>660</v>
      </c>
      <c r="C135" s="30" t="s">
        <v>561</v>
      </c>
      <c r="D135" s="34">
        <v>6100000000</v>
      </c>
      <c r="E135" s="34">
        <v>0</v>
      </c>
      <c r="F135" s="34">
        <v>6100000000</v>
      </c>
    </row>
    <row r="136" spans="1:6" ht="14" hidden="1" thickBot="1">
      <c r="A136" s="27">
        <f t="shared" si="2"/>
        <v>9</v>
      </c>
      <c r="B136" s="30" t="s">
        <v>661</v>
      </c>
      <c r="C136" s="30" t="s">
        <v>606</v>
      </c>
      <c r="D136" s="34">
        <v>29692426</v>
      </c>
      <c r="E136" s="34">
        <v>0</v>
      </c>
      <c r="F136" s="34">
        <v>29692426</v>
      </c>
    </row>
    <row r="137" spans="1:6" ht="14" hidden="1" thickBot="1">
      <c r="A137" s="27">
        <f t="shared" si="2"/>
        <v>9</v>
      </c>
      <c r="B137" s="30" t="s">
        <v>662</v>
      </c>
      <c r="C137" s="30" t="s">
        <v>663</v>
      </c>
      <c r="D137" s="33">
        <v>23271663.989999998</v>
      </c>
      <c r="E137" s="34">
        <v>1153459730</v>
      </c>
      <c r="F137" s="33">
        <v>1176731393.99</v>
      </c>
    </row>
    <row r="138" spans="1:6" ht="14" hidden="1" thickBot="1">
      <c r="A138" s="27">
        <f t="shared" si="2"/>
        <v>9</v>
      </c>
      <c r="B138" s="30" t="s">
        <v>664</v>
      </c>
      <c r="C138" s="30" t="s">
        <v>608</v>
      </c>
      <c r="D138" s="33">
        <v>3334417958175.6499</v>
      </c>
      <c r="E138" s="33">
        <v>594319808155.80005</v>
      </c>
      <c r="F138" s="33">
        <v>3928737766331.4502</v>
      </c>
    </row>
    <row r="139" spans="1:6" ht="14" hidden="1" thickBot="1">
      <c r="A139" s="27">
        <f t="shared" si="2"/>
        <v>9</v>
      </c>
      <c r="B139" s="30" t="s">
        <v>665</v>
      </c>
      <c r="C139" s="30" t="s">
        <v>610</v>
      </c>
      <c r="D139" s="34">
        <v>146075943</v>
      </c>
      <c r="E139" s="34">
        <v>49718327</v>
      </c>
      <c r="F139" s="34">
        <v>195794270</v>
      </c>
    </row>
    <row r="140" spans="1:6" ht="14" hidden="1" thickBot="1">
      <c r="A140" s="27">
        <f t="shared" si="2"/>
        <v>9</v>
      </c>
      <c r="B140" s="30" t="s">
        <v>666</v>
      </c>
      <c r="C140" s="30" t="s">
        <v>612</v>
      </c>
      <c r="D140" s="33">
        <v>17439354002.68</v>
      </c>
      <c r="E140" s="33">
        <v>2108677674.52</v>
      </c>
      <c r="F140" s="33">
        <v>19548031677.200001</v>
      </c>
    </row>
    <row r="141" spans="1:6" ht="14" hidden="1" thickBot="1">
      <c r="A141" s="27">
        <f t="shared" si="2"/>
        <v>9</v>
      </c>
      <c r="B141" s="30" t="s">
        <v>667</v>
      </c>
      <c r="C141" s="30" t="s">
        <v>614</v>
      </c>
      <c r="D141" s="33">
        <v>169214667748.13</v>
      </c>
      <c r="E141" s="33">
        <v>13433128108.610001</v>
      </c>
      <c r="F141" s="33">
        <v>182647795856.73999</v>
      </c>
    </row>
    <row r="142" spans="1:6" ht="14" hidden="1" thickBot="1">
      <c r="A142" s="27">
        <f t="shared" si="2"/>
        <v>9</v>
      </c>
      <c r="B142" s="30" t="s">
        <v>668</v>
      </c>
      <c r="C142" s="30" t="s">
        <v>616</v>
      </c>
      <c r="D142" s="33">
        <v>738882157.16999996</v>
      </c>
      <c r="E142" s="34">
        <v>0</v>
      </c>
      <c r="F142" s="33">
        <v>738882157.16999996</v>
      </c>
    </row>
    <row r="143" spans="1:6" ht="14" hidden="1" thickBot="1">
      <c r="A143" s="27">
        <f t="shared" si="2"/>
        <v>9</v>
      </c>
      <c r="B143" s="30" t="s">
        <v>669</v>
      </c>
      <c r="C143" s="30" t="s">
        <v>618</v>
      </c>
      <c r="D143" s="33">
        <v>2977723871.25</v>
      </c>
      <c r="E143" s="33">
        <v>240823175.80000001</v>
      </c>
      <c r="F143" s="33">
        <v>3218547047.0500002</v>
      </c>
    </row>
    <row r="144" spans="1:6" ht="14" hidden="1" thickBot="1">
      <c r="A144" s="27">
        <f t="shared" si="2"/>
        <v>9</v>
      </c>
      <c r="B144" s="30" t="s">
        <v>670</v>
      </c>
      <c r="C144" s="30" t="s">
        <v>671</v>
      </c>
      <c r="D144" s="33">
        <v>2065309105.49</v>
      </c>
      <c r="E144" s="33">
        <v>2626769823.8499999</v>
      </c>
      <c r="F144" s="33">
        <v>4692078929.3400002</v>
      </c>
    </row>
    <row r="145" spans="1:6" ht="14" hidden="1" thickBot="1">
      <c r="A145" s="27">
        <f t="shared" si="2"/>
        <v>9</v>
      </c>
      <c r="B145" s="30" t="s">
        <v>672</v>
      </c>
      <c r="C145" s="30" t="s">
        <v>673</v>
      </c>
      <c r="D145" s="34">
        <v>0</v>
      </c>
      <c r="E145" s="33">
        <v>5096030112806.1201</v>
      </c>
      <c r="F145" s="33">
        <v>5096030112806.1201</v>
      </c>
    </row>
    <row r="146" spans="1:6" ht="14" hidden="1" thickBot="1">
      <c r="A146" s="27">
        <f t="shared" ref="A146:A209" si="3">LEN(B146)</f>
        <v>9</v>
      </c>
      <c r="B146" s="30" t="s">
        <v>674</v>
      </c>
      <c r="C146" s="30" t="s">
        <v>675</v>
      </c>
      <c r="D146" s="33">
        <v>45860344497.889999</v>
      </c>
      <c r="E146" s="33">
        <v>62087757042.220001</v>
      </c>
      <c r="F146" s="33">
        <v>107948101540.11</v>
      </c>
    </row>
    <row r="147" spans="1:6" ht="14" thickBot="1">
      <c r="A147" s="27">
        <f t="shared" si="3"/>
        <v>6</v>
      </c>
      <c r="B147" s="27" t="s">
        <v>676</v>
      </c>
      <c r="C147" s="30" t="s">
        <v>677</v>
      </c>
      <c r="D147" s="34">
        <v>72621</v>
      </c>
      <c r="E147" s="34">
        <v>4229121798213</v>
      </c>
      <c r="F147" s="34">
        <v>4229121870834</v>
      </c>
    </row>
    <row r="148" spans="1:6" ht="14" hidden="1" thickBot="1">
      <c r="A148" s="27">
        <f t="shared" si="3"/>
        <v>9</v>
      </c>
      <c r="B148" s="30" t="s">
        <v>678</v>
      </c>
      <c r="C148" s="30" t="s">
        <v>586</v>
      </c>
      <c r="D148" s="34">
        <v>0</v>
      </c>
      <c r="E148" s="34">
        <v>1368343886</v>
      </c>
      <c r="F148" s="34">
        <v>1368343886</v>
      </c>
    </row>
    <row r="149" spans="1:6" ht="14" hidden="1" thickBot="1">
      <c r="A149" s="27">
        <f t="shared" si="3"/>
        <v>9</v>
      </c>
      <c r="B149" s="30" t="s">
        <v>679</v>
      </c>
      <c r="C149" s="30" t="s">
        <v>680</v>
      </c>
      <c r="D149" s="34">
        <v>0</v>
      </c>
      <c r="E149" s="34">
        <v>3088672185851</v>
      </c>
      <c r="F149" s="34">
        <v>3088672185851</v>
      </c>
    </row>
    <row r="150" spans="1:6" ht="14" hidden="1" thickBot="1">
      <c r="A150" s="27">
        <f t="shared" si="3"/>
        <v>9</v>
      </c>
      <c r="B150" s="30" t="s">
        <v>681</v>
      </c>
      <c r="C150" s="30" t="s">
        <v>582</v>
      </c>
      <c r="D150" s="34">
        <v>72621</v>
      </c>
      <c r="E150" s="34">
        <v>1139081268476</v>
      </c>
      <c r="F150" s="34">
        <v>1139081341097</v>
      </c>
    </row>
    <row r="151" spans="1:6" ht="14" thickBot="1">
      <c r="A151" s="27">
        <f t="shared" si="3"/>
        <v>6</v>
      </c>
      <c r="B151" s="27" t="s">
        <v>682</v>
      </c>
      <c r="C151" s="30" t="s">
        <v>683</v>
      </c>
      <c r="D151" s="34">
        <v>0</v>
      </c>
      <c r="E151" s="34">
        <v>0</v>
      </c>
      <c r="F151" s="34">
        <v>0</v>
      </c>
    </row>
    <row r="152" spans="1:6" ht="14" hidden="1" thickBot="1">
      <c r="A152" s="27">
        <f t="shared" si="3"/>
        <v>9</v>
      </c>
      <c r="B152" s="30" t="s">
        <v>684</v>
      </c>
      <c r="C152" s="30" t="s">
        <v>582</v>
      </c>
      <c r="D152" s="34">
        <v>0</v>
      </c>
      <c r="E152" s="34">
        <v>0</v>
      </c>
      <c r="F152" s="34">
        <v>0</v>
      </c>
    </row>
    <row r="153" spans="1:6" ht="14" thickBot="1">
      <c r="A153" s="27">
        <f t="shared" si="3"/>
        <v>6</v>
      </c>
      <c r="B153" s="27" t="s">
        <v>685</v>
      </c>
      <c r="C153" s="30" t="s">
        <v>686</v>
      </c>
      <c r="D153" s="33">
        <v>148668679336.54999</v>
      </c>
      <c r="E153" s="33">
        <v>25323119383541</v>
      </c>
      <c r="F153" s="33">
        <v>25471788062877.5</v>
      </c>
    </row>
    <row r="154" spans="1:6" ht="14" hidden="1" thickBot="1">
      <c r="A154" s="27">
        <f t="shared" si="3"/>
        <v>9</v>
      </c>
      <c r="B154" s="30" t="s">
        <v>687</v>
      </c>
      <c r="C154" s="30" t="s">
        <v>586</v>
      </c>
      <c r="D154" s="33">
        <v>113877973729.97</v>
      </c>
      <c r="E154" s="33">
        <v>15597928148.540001</v>
      </c>
      <c r="F154" s="33">
        <v>129475901878.50999</v>
      </c>
    </row>
    <row r="155" spans="1:6" ht="14" hidden="1" thickBot="1">
      <c r="A155" s="27">
        <f t="shared" si="3"/>
        <v>9</v>
      </c>
      <c r="B155" s="30" t="s">
        <v>688</v>
      </c>
      <c r="C155" s="30" t="s">
        <v>680</v>
      </c>
      <c r="D155" s="33">
        <v>13.71</v>
      </c>
      <c r="E155" s="33">
        <v>22465291392588.5</v>
      </c>
      <c r="F155" s="33">
        <v>22465291392602.199</v>
      </c>
    </row>
    <row r="156" spans="1:6" ht="14" hidden="1" thickBot="1">
      <c r="A156" s="27">
        <f t="shared" si="3"/>
        <v>9</v>
      </c>
      <c r="B156" s="30" t="s">
        <v>689</v>
      </c>
      <c r="C156" s="30" t="s">
        <v>580</v>
      </c>
      <c r="D156" s="34">
        <v>1500000</v>
      </c>
      <c r="E156" s="34">
        <v>0</v>
      </c>
      <c r="F156" s="34">
        <v>1500000</v>
      </c>
    </row>
    <row r="157" spans="1:6" ht="14" hidden="1" thickBot="1">
      <c r="A157" s="27">
        <f t="shared" si="3"/>
        <v>9</v>
      </c>
      <c r="B157" s="30" t="s">
        <v>690</v>
      </c>
      <c r="C157" s="30" t="s">
        <v>582</v>
      </c>
      <c r="D157" s="33">
        <v>13856914953.67</v>
      </c>
      <c r="E157" s="33">
        <v>2814290347031.46</v>
      </c>
      <c r="F157" s="33">
        <v>2828147261985.1299</v>
      </c>
    </row>
    <row r="158" spans="1:6" ht="14" hidden="1" thickBot="1">
      <c r="A158" s="27">
        <f t="shared" si="3"/>
        <v>9</v>
      </c>
      <c r="B158" s="30" t="s">
        <v>691</v>
      </c>
      <c r="C158" s="30" t="s">
        <v>584</v>
      </c>
      <c r="D158" s="33">
        <v>20932290639.200001</v>
      </c>
      <c r="E158" s="33">
        <v>27939715772.48</v>
      </c>
      <c r="F158" s="33">
        <v>48872006411.68</v>
      </c>
    </row>
    <row r="159" spans="1:6" ht="14" thickBot="1">
      <c r="A159" s="27">
        <f t="shared" si="3"/>
        <v>6</v>
      </c>
      <c r="B159" s="27" t="s">
        <v>692</v>
      </c>
      <c r="C159" s="30" t="s">
        <v>693</v>
      </c>
      <c r="D159" s="34">
        <v>218608938158</v>
      </c>
      <c r="E159" s="34">
        <v>67316624341</v>
      </c>
      <c r="F159" s="34">
        <v>285925562499</v>
      </c>
    </row>
    <row r="160" spans="1:6" ht="14" hidden="1" thickBot="1">
      <c r="A160" s="27">
        <f t="shared" si="3"/>
        <v>9</v>
      </c>
      <c r="B160" s="30" t="s">
        <v>694</v>
      </c>
      <c r="C160" s="30" t="s">
        <v>586</v>
      </c>
      <c r="D160" s="34">
        <v>37687145337</v>
      </c>
      <c r="E160" s="34">
        <v>40967419369</v>
      </c>
      <c r="F160" s="34">
        <v>78654564706</v>
      </c>
    </row>
    <row r="161" spans="1:6" ht="14" hidden="1" thickBot="1">
      <c r="A161" s="27">
        <f t="shared" si="3"/>
        <v>9</v>
      </c>
      <c r="B161" s="30" t="s">
        <v>695</v>
      </c>
      <c r="C161" s="30" t="s">
        <v>680</v>
      </c>
      <c r="D161" s="34">
        <v>0</v>
      </c>
      <c r="E161" s="34">
        <v>13589288434</v>
      </c>
      <c r="F161" s="34">
        <v>13589288434</v>
      </c>
    </row>
    <row r="162" spans="1:6" ht="14" hidden="1" thickBot="1">
      <c r="A162" s="27">
        <f t="shared" si="3"/>
        <v>9</v>
      </c>
      <c r="B162" s="30" t="s">
        <v>696</v>
      </c>
      <c r="C162" s="30" t="s">
        <v>582</v>
      </c>
      <c r="D162" s="34">
        <v>180921792821</v>
      </c>
      <c r="E162" s="34">
        <v>12759916538</v>
      </c>
      <c r="F162" s="34">
        <v>193681709359</v>
      </c>
    </row>
    <row r="163" spans="1:6" ht="14" thickBot="1">
      <c r="A163" s="27">
        <f t="shared" si="3"/>
        <v>6</v>
      </c>
      <c r="B163" s="27" t="s">
        <v>697</v>
      </c>
      <c r="C163" s="30" t="s">
        <v>698</v>
      </c>
      <c r="D163" s="34">
        <v>1531834</v>
      </c>
      <c r="E163" s="34">
        <v>1</v>
      </c>
      <c r="F163" s="34">
        <v>1531835</v>
      </c>
    </row>
    <row r="164" spans="1:6" ht="14" hidden="1" thickBot="1">
      <c r="A164" s="27">
        <f t="shared" si="3"/>
        <v>9</v>
      </c>
      <c r="B164" s="30" t="s">
        <v>699</v>
      </c>
      <c r="C164" s="30" t="s">
        <v>586</v>
      </c>
      <c r="D164" s="34">
        <v>1531834</v>
      </c>
      <c r="E164" s="34">
        <v>0</v>
      </c>
      <c r="F164" s="34">
        <v>1531834</v>
      </c>
    </row>
    <row r="165" spans="1:6" ht="14" hidden="1" thickBot="1">
      <c r="A165" s="27">
        <f t="shared" si="3"/>
        <v>9</v>
      </c>
      <c r="B165" s="30" t="s">
        <v>700</v>
      </c>
      <c r="C165" s="30" t="s">
        <v>582</v>
      </c>
      <c r="D165" s="34">
        <v>0</v>
      </c>
      <c r="E165" s="34">
        <v>1</v>
      </c>
      <c r="F165" s="34">
        <v>1</v>
      </c>
    </row>
    <row r="166" spans="1:6" ht="14" thickBot="1">
      <c r="A166" s="27">
        <f t="shared" si="3"/>
        <v>6</v>
      </c>
      <c r="B166" s="27" t="s">
        <v>701</v>
      </c>
      <c r="C166" s="30" t="s">
        <v>702</v>
      </c>
      <c r="D166" s="33">
        <v>102351176091.55</v>
      </c>
      <c r="E166" s="33">
        <v>1804832676183.6101</v>
      </c>
      <c r="F166" s="33">
        <v>1907183852275.1599</v>
      </c>
    </row>
    <row r="167" spans="1:6" ht="14" hidden="1" thickBot="1">
      <c r="A167" s="27">
        <f t="shared" si="3"/>
        <v>9</v>
      </c>
      <c r="B167" s="30" t="s">
        <v>703</v>
      </c>
      <c r="C167" s="30" t="s">
        <v>586</v>
      </c>
      <c r="D167" s="33">
        <v>37504560948.029999</v>
      </c>
      <c r="E167" s="33">
        <v>797440778816.68994</v>
      </c>
      <c r="F167" s="33">
        <v>834945339764.71997</v>
      </c>
    </row>
    <row r="168" spans="1:6" ht="14" hidden="1" thickBot="1">
      <c r="A168" s="27">
        <f t="shared" si="3"/>
        <v>9</v>
      </c>
      <c r="B168" s="30" t="s">
        <v>704</v>
      </c>
      <c r="C168" s="30" t="s">
        <v>680</v>
      </c>
      <c r="D168" s="34">
        <v>0</v>
      </c>
      <c r="E168" s="34">
        <v>448107906635</v>
      </c>
      <c r="F168" s="34">
        <v>448107906635</v>
      </c>
    </row>
    <row r="169" spans="1:6" ht="14" hidden="1" thickBot="1">
      <c r="A169" s="27">
        <f t="shared" si="3"/>
        <v>9</v>
      </c>
      <c r="B169" s="30" t="s">
        <v>705</v>
      </c>
      <c r="C169" s="30" t="s">
        <v>580</v>
      </c>
      <c r="D169" s="34">
        <v>0</v>
      </c>
      <c r="E169" s="34">
        <v>501755000</v>
      </c>
      <c r="F169" s="34">
        <v>501755000</v>
      </c>
    </row>
    <row r="170" spans="1:6" ht="14" hidden="1" thickBot="1">
      <c r="A170" s="27">
        <f t="shared" si="3"/>
        <v>9</v>
      </c>
      <c r="B170" s="30" t="s">
        <v>706</v>
      </c>
      <c r="C170" s="30" t="s">
        <v>582</v>
      </c>
      <c r="D170" s="33">
        <v>64846615143.519997</v>
      </c>
      <c r="E170" s="33">
        <v>558782235731.92004</v>
      </c>
      <c r="F170" s="33">
        <v>623628850875.43994</v>
      </c>
    </row>
    <row r="171" spans="1:6" ht="14" hidden="1" thickBot="1">
      <c r="A171" s="27">
        <f t="shared" si="3"/>
        <v>9</v>
      </c>
      <c r="B171" s="30" t="s">
        <v>707</v>
      </c>
      <c r="C171" s="30" t="s">
        <v>584</v>
      </c>
      <c r="D171" s="34">
        <v>0</v>
      </c>
      <c r="E171" s="34">
        <v>0</v>
      </c>
      <c r="F171" s="34">
        <v>0</v>
      </c>
    </row>
    <row r="172" spans="1:6" ht="14" thickBot="1">
      <c r="A172" s="27">
        <f t="shared" si="3"/>
        <v>6</v>
      </c>
      <c r="B172" s="27" t="s">
        <v>708</v>
      </c>
      <c r="C172" s="30" t="s">
        <v>709</v>
      </c>
      <c r="D172" s="33">
        <v>191350301.97</v>
      </c>
      <c r="E172" s="34">
        <v>99000000</v>
      </c>
      <c r="F172" s="33">
        <v>290350301.97000003</v>
      </c>
    </row>
    <row r="173" spans="1:6" ht="14" hidden="1" thickBot="1">
      <c r="A173" s="27">
        <f t="shared" si="3"/>
        <v>9</v>
      </c>
      <c r="B173" s="30" t="s">
        <v>710</v>
      </c>
      <c r="C173" s="30" t="s">
        <v>586</v>
      </c>
      <c r="D173" s="33">
        <v>118508811.97</v>
      </c>
      <c r="E173" s="34">
        <v>0</v>
      </c>
      <c r="F173" s="33">
        <v>118508811.97</v>
      </c>
    </row>
    <row r="174" spans="1:6" ht="14" hidden="1" thickBot="1">
      <c r="A174" s="27">
        <f t="shared" si="3"/>
        <v>9</v>
      </c>
      <c r="B174" s="30" t="s">
        <v>711</v>
      </c>
      <c r="C174" s="30" t="s">
        <v>582</v>
      </c>
      <c r="D174" s="34">
        <v>72841490</v>
      </c>
      <c r="E174" s="34">
        <v>99000000</v>
      </c>
      <c r="F174" s="34">
        <v>171841490</v>
      </c>
    </row>
    <row r="175" spans="1:6" ht="14" thickBot="1">
      <c r="A175" s="27">
        <f t="shared" si="3"/>
        <v>6</v>
      </c>
      <c r="B175" s="27" t="s">
        <v>712</v>
      </c>
      <c r="C175" s="30" t="s">
        <v>713</v>
      </c>
      <c r="D175" s="34">
        <v>250000</v>
      </c>
      <c r="E175" s="34">
        <v>0</v>
      </c>
      <c r="F175" s="34">
        <v>250000</v>
      </c>
    </row>
    <row r="176" spans="1:6" ht="14" hidden="1" thickBot="1">
      <c r="A176" s="27">
        <f t="shared" si="3"/>
        <v>9</v>
      </c>
      <c r="B176" s="30" t="s">
        <v>714</v>
      </c>
      <c r="C176" s="30" t="s">
        <v>586</v>
      </c>
      <c r="D176" s="34">
        <v>250000</v>
      </c>
      <c r="E176" s="34">
        <v>0</v>
      </c>
      <c r="F176" s="34">
        <v>250000</v>
      </c>
    </row>
    <row r="177" spans="1:6" ht="14" thickBot="1">
      <c r="A177" s="27">
        <f t="shared" si="3"/>
        <v>6</v>
      </c>
      <c r="B177" s="27" t="s">
        <v>715</v>
      </c>
      <c r="C177" s="30" t="s">
        <v>716</v>
      </c>
      <c r="D177" s="34">
        <v>5465108324</v>
      </c>
      <c r="E177" s="33">
        <v>2185854883829.5</v>
      </c>
      <c r="F177" s="33">
        <v>2191319992153.5</v>
      </c>
    </row>
    <row r="178" spans="1:6" ht="14" hidden="1" thickBot="1">
      <c r="A178" s="27">
        <f t="shared" si="3"/>
        <v>9</v>
      </c>
      <c r="B178" s="30" t="s">
        <v>717</v>
      </c>
      <c r="C178" s="30" t="s">
        <v>586</v>
      </c>
      <c r="D178" s="34">
        <v>1552210514</v>
      </c>
      <c r="E178" s="34">
        <v>11158080015</v>
      </c>
      <c r="F178" s="34">
        <v>12710290529</v>
      </c>
    </row>
    <row r="179" spans="1:6" ht="14" hidden="1" thickBot="1">
      <c r="A179" s="27">
        <f t="shared" si="3"/>
        <v>9</v>
      </c>
      <c r="B179" s="30" t="s">
        <v>718</v>
      </c>
      <c r="C179" s="30" t="s">
        <v>680</v>
      </c>
      <c r="D179" s="34">
        <v>0</v>
      </c>
      <c r="E179" s="34">
        <v>1786372069308</v>
      </c>
      <c r="F179" s="34">
        <v>1786372069308</v>
      </c>
    </row>
    <row r="180" spans="1:6" ht="14" hidden="1" thickBot="1">
      <c r="A180" s="27">
        <f t="shared" si="3"/>
        <v>9</v>
      </c>
      <c r="B180" s="30" t="s">
        <v>719</v>
      </c>
      <c r="C180" s="30" t="s">
        <v>580</v>
      </c>
      <c r="D180" s="34">
        <v>0</v>
      </c>
      <c r="E180" s="34">
        <v>0</v>
      </c>
      <c r="F180" s="34">
        <v>0</v>
      </c>
    </row>
    <row r="181" spans="1:6" ht="14" hidden="1" thickBot="1">
      <c r="A181" s="27">
        <f t="shared" si="3"/>
        <v>9</v>
      </c>
      <c r="B181" s="30" t="s">
        <v>720</v>
      </c>
      <c r="C181" s="30" t="s">
        <v>582</v>
      </c>
      <c r="D181" s="34">
        <v>3162274077</v>
      </c>
      <c r="E181" s="33">
        <v>388221179913.5</v>
      </c>
      <c r="F181" s="33">
        <v>391383453990.5</v>
      </c>
    </row>
    <row r="182" spans="1:6" ht="14" hidden="1" thickBot="1">
      <c r="A182" s="27">
        <f t="shared" si="3"/>
        <v>9</v>
      </c>
      <c r="B182" s="30" t="s">
        <v>721</v>
      </c>
      <c r="C182" s="30" t="s">
        <v>584</v>
      </c>
      <c r="D182" s="34">
        <v>750623733</v>
      </c>
      <c r="E182" s="34">
        <v>103554593</v>
      </c>
      <c r="F182" s="34">
        <v>854178326</v>
      </c>
    </row>
    <row r="183" spans="1:6" ht="14" thickBot="1">
      <c r="A183" s="27">
        <f t="shared" si="3"/>
        <v>6</v>
      </c>
      <c r="B183" s="27" t="s">
        <v>722</v>
      </c>
      <c r="C183" s="30" t="s">
        <v>723</v>
      </c>
      <c r="D183" s="33">
        <v>175775777647.01001</v>
      </c>
      <c r="E183" s="34">
        <v>0</v>
      </c>
      <c r="F183" s="33">
        <v>175775777647.01001</v>
      </c>
    </row>
    <row r="184" spans="1:6" ht="14" hidden="1" thickBot="1">
      <c r="A184" s="27">
        <f t="shared" si="3"/>
        <v>9</v>
      </c>
      <c r="B184" s="30" t="s">
        <v>724</v>
      </c>
      <c r="C184" s="30" t="s">
        <v>725</v>
      </c>
      <c r="D184" s="34">
        <v>8606487873326</v>
      </c>
      <c r="E184" s="34">
        <v>0</v>
      </c>
      <c r="F184" s="34">
        <v>8606487873326</v>
      </c>
    </row>
    <row r="185" spans="1:6" ht="14" hidden="1" thickBot="1">
      <c r="A185" s="27">
        <f t="shared" si="3"/>
        <v>9</v>
      </c>
      <c r="B185" s="30" t="s">
        <v>726</v>
      </c>
      <c r="C185" s="30" t="s">
        <v>727</v>
      </c>
      <c r="D185" s="34">
        <v>8392424679415</v>
      </c>
      <c r="E185" s="34">
        <v>0</v>
      </c>
      <c r="F185" s="34">
        <v>8392424679415</v>
      </c>
    </row>
    <row r="186" spans="1:6" ht="14" hidden="1" thickBot="1">
      <c r="A186" s="27">
        <f t="shared" si="3"/>
        <v>9</v>
      </c>
      <c r="B186" s="30" t="s">
        <v>728</v>
      </c>
      <c r="C186" s="30" t="s">
        <v>729</v>
      </c>
      <c r="D186" s="34">
        <v>9091995441236</v>
      </c>
      <c r="E186" s="34">
        <v>0</v>
      </c>
      <c r="F186" s="34">
        <v>9091995441236</v>
      </c>
    </row>
    <row r="187" spans="1:6" ht="14" hidden="1" thickBot="1">
      <c r="A187" s="27">
        <f t="shared" si="3"/>
        <v>9</v>
      </c>
      <c r="B187" s="30" t="s">
        <v>730</v>
      </c>
      <c r="C187" s="30" t="s">
        <v>731</v>
      </c>
      <c r="D187" s="34">
        <v>9083858441240</v>
      </c>
      <c r="E187" s="34">
        <v>0</v>
      </c>
      <c r="F187" s="34">
        <v>9083858441240</v>
      </c>
    </row>
    <row r="188" spans="1:6" ht="14" hidden="1" thickBot="1">
      <c r="A188" s="27">
        <f t="shared" si="3"/>
        <v>9</v>
      </c>
      <c r="B188" s="30" t="s">
        <v>732</v>
      </c>
      <c r="C188" s="30" t="s">
        <v>733</v>
      </c>
      <c r="D188" s="33">
        <v>16287196821.01</v>
      </c>
      <c r="E188" s="34">
        <v>0</v>
      </c>
      <c r="F188" s="33">
        <v>16287196821.01</v>
      </c>
    </row>
    <row r="189" spans="1:6" ht="14" hidden="1" thickBot="1">
      <c r="A189" s="27">
        <f t="shared" si="3"/>
        <v>9</v>
      </c>
      <c r="B189" s="30" t="s">
        <v>734</v>
      </c>
      <c r="C189" s="30" t="s">
        <v>735</v>
      </c>
      <c r="D189" s="34">
        <v>13965363081</v>
      </c>
      <c r="E189" s="34">
        <v>0</v>
      </c>
      <c r="F189" s="34">
        <v>13965363081</v>
      </c>
    </row>
    <row r="190" spans="1:6" ht="14" hidden="1" thickBot="1">
      <c r="A190" s="27">
        <f t="shared" si="3"/>
        <v>9</v>
      </c>
      <c r="B190" s="30" t="s">
        <v>736</v>
      </c>
      <c r="C190" s="30" t="s">
        <v>737</v>
      </c>
      <c r="D190" s="34">
        <v>48746250000</v>
      </c>
      <c r="E190" s="34">
        <v>0</v>
      </c>
      <c r="F190" s="34">
        <v>48746250000</v>
      </c>
    </row>
    <row r="191" spans="1:6" ht="14" thickBot="1">
      <c r="A191" s="27">
        <f t="shared" si="3"/>
        <v>6</v>
      </c>
      <c r="B191" s="27" t="s">
        <v>738</v>
      </c>
      <c r="C191" s="30" t="s">
        <v>739</v>
      </c>
      <c r="D191" s="34">
        <v>1</v>
      </c>
      <c r="E191" s="34">
        <v>0</v>
      </c>
      <c r="F191" s="34">
        <v>1</v>
      </c>
    </row>
    <row r="192" spans="1:6" ht="14" hidden="1" thickBot="1">
      <c r="A192" s="27">
        <f t="shared" si="3"/>
        <v>9</v>
      </c>
      <c r="B192" s="30" t="s">
        <v>740</v>
      </c>
      <c r="C192" s="30" t="s">
        <v>741</v>
      </c>
      <c r="D192" s="34">
        <v>1</v>
      </c>
      <c r="E192" s="34">
        <v>0</v>
      </c>
      <c r="F192" s="34">
        <v>1</v>
      </c>
    </row>
    <row r="193" spans="1:6" ht="14" thickBot="1">
      <c r="A193" s="27">
        <f t="shared" si="3"/>
        <v>6</v>
      </c>
      <c r="B193" s="27" t="s">
        <v>742</v>
      </c>
      <c r="C193" s="30" t="s">
        <v>743</v>
      </c>
      <c r="D193" s="33">
        <v>131504737923.61</v>
      </c>
      <c r="E193" s="33">
        <v>322056959115.09003</v>
      </c>
      <c r="F193" s="33">
        <v>453561697038.70001</v>
      </c>
    </row>
    <row r="194" spans="1:6" ht="14" hidden="1" thickBot="1">
      <c r="A194" s="27">
        <f t="shared" si="3"/>
        <v>9</v>
      </c>
      <c r="B194" s="30" t="s">
        <v>744</v>
      </c>
      <c r="C194" s="30" t="s">
        <v>725</v>
      </c>
      <c r="D194" s="34">
        <v>610482754</v>
      </c>
      <c r="E194" s="34">
        <v>0</v>
      </c>
      <c r="F194" s="34">
        <v>610482754</v>
      </c>
    </row>
    <row r="195" spans="1:6" ht="14" hidden="1" thickBot="1">
      <c r="A195" s="27">
        <f t="shared" si="3"/>
        <v>9</v>
      </c>
      <c r="B195" s="30" t="s">
        <v>745</v>
      </c>
      <c r="C195" s="30" t="s">
        <v>733</v>
      </c>
      <c r="D195" s="33">
        <v>272594255169.60999</v>
      </c>
      <c r="E195" s="33">
        <v>579574664524.26001</v>
      </c>
      <c r="F195" s="33">
        <v>852168919693.87</v>
      </c>
    </row>
    <row r="196" spans="1:6" ht="14" hidden="1" thickBot="1">
      <c r="A196" s="27">
        <f t="shared" si="3"/>
        <v>9</v>
      </c>
      <c r="B196" s="30" t="s">
        <v>746</v>
      </c>
      <c r="C196" s="30" t="s">
        <v>735</v>
      </c>
      <c r="D196" s="34">
        <v>141700000000</v>
      </c>
      <c r="E196" s="33">
        <v>257517705409.17001</v>
      </c>
      <c r="F196" s="33">
        <v>399217705409.16998</v>
      </c>
    </row>
    <row r="197" spans="1:6" ht="14" thickBot="1">
      <c r="A197" s="27">
        <f t="shared" si="3"/>
        <v>6</v>
      </c>
      <c r="B197" s="27" t="s">
        <v>747</v>
      </c>
      <c r="C197" s="30" t="s">
        <v>748</v>
      </c>
      <c r="D197" s="34">
        <v>0</v>
      </c>
      <c r="E197" s="34">
        <v>413000</v>
      </c>
      <c r="F197" s="34">
        <v>413000</v>
      </c>
    </row>
    <row r="198" spans="1:6" ht="14" hidden="1" thickBot="1">
      <c r="A198" s="27">
        <f t="shared" si="3"/>
        <v>9</v>
      </c>
      <c r="B198" s="30" t="s">
        <v>749</v>
      </c>
      <c r="C198" s="30" t="s">
        <v>750</v>
      </c>
      <c r="D198" s="34">
        <v>0</v>
      </c>
      <c r="E198" s="34">
        <v>413000</v>
      </c>
      <c r="F198" s="34">
        <v>413000</v>
      </c>
    </row>
    <row r="199" spans="1:6" ht="14" thickBot="1">
      <c r="A199" s="27">
        <f t="shared" si="3"/>
        <v>6</v>
      </c>
      <c r="B199" s="27" t="s">
        <v>247</v>
      </c>
      <c r="C199" s="30" t="s">
        <v>751</v>
      </c>
      <c r="D199" s="33">
        <v>1221669354811.1101</v>
      </c>
      <c r="E199" s="33">
        <v>1605030692350.9099</v>
      </c>
      <c r="F199" s="33">
        <v>2826700047162.02</v>
      </c>
    </row>
    <row r="200" spans="1:6" ht="13.5" hidden="1" customHeight="1" thickBot="1">
      <c r="A200" s="27">
        <f t="shared" si="3"/>
        <v>9</v>
      </c>
      <c r="B200" s="30" t="s">
        <v>752</v>
      </c>
      <c r="C200" s="38" t="s">
        <v>592</v>
      </c>
      <c r="D200" s="39">
        <v>17486729868.799999</v>
      </c>
      <c r="E200" s="39">
        <v>89718997752.199997</v>
      </c>
      <c r="F200" s="40">
        <v>107205727621</v>
      </c>
    </row>
    <row r="201" spans="1:6" ht="14" hidden="1" thickBot="1">
      <c r="A201" s="27">
        <f t="shared" si="3"/>
        <v>9</v>
      </c>
      <c r="B201" s="30" t="s">
        <v>753</v>
      </c>
      <c r="C201" s="30" t="s">
        <v>640</v>
      </c>
      <c r="D201" s="34">
        <v>4450214965</v>
      </c>
      <c r="E201" s="34">
        <v>177212165</v>
      </c>
      <c r="F201" s="34">
        <v>4627427130</v>
      </c>
    </row>
    <row r="202" spans="1:6" ht="14" hidden="1" thickBot="1">
      <c r="A202" s="27">
        <f t="shared" si="3"/>
        <v>9</v>
      </c>
      <c r="B202" s="30" t="s">
        <v>754</v>
      </c>
      <c r="C202" s="30" t="s">
        <v>594</v>
      </c>
      <c r="D202" s="33">
        <v>1157333030687.27</v>
      </c>
      <c r="E202" s="33">
        <v>253479303685.42999</v>
      </c>
      <c r="F202" s="33">
        <v>1410812334372.7</v>
      </c>
    </row>
    <row r="203" spans="1:6" ht="14" hidden="1" thickBot="1">
      <c r="A203" s="27">
        <f t="shared" si="3"/>
        <v>9</v>
      </c>
      <c r="B203" s="30" t="s">
        <v>755</v>
      </c>
      <c r="C203" s="30" t="s">
        <v>677</v>
      </c>
      <c r="D203" s="34">
        <v>0</v>
      </c>
      <c r="E203" s="34">
        <v>11212303225</v>
      </c>
      <c r="F203" s="34">
        <v>11212303225</v>
      </c>
    </row>
    <row r="204" spans="1:6" ht="14" hidden="1" thickBot="1">
      <c r="A204" s="27">
        <f t="shared" si="3"/>
        <v>9</v>
      </c>
      <c r="B204" s="30" t="s">
        <v>756</v>
      </c>
      <c r="C204" s="30" t="s">
        <v>686</v>
      </c>
      <c r="D204" s="33">
        <v>9900255060.7000008</v>
      </c>
      <c r="E204" s="33">
        <v>646143485046.27002</v>
      </c>
      <c r="F204" s="33">
        <v>656043740106.96997</v>
      </c>
    </row>
    <row r="205" spans="1:6" ht="14" hidden="1" thickBot="1">
      <c r="A205" s="27">
        <f t="shared" si="3"/>
        <v>9</v>
      </c>
      <c r="B205" s="30" t="s">
        <v>757</v>
      </c>
      <c r="C205" s="30" t="s">
        <v>693</v>
      </c>
      <c r="D205" s="34">
        <v>0</v>
      </c>
      <c r="E205" s="34">
        <v>12113954293</v>
      </c>
      <c r="F205" s="34">
        <v>12113954293</v>
      </c>
    </row>
    <row r="206" spans="1:6" ht="14" hidden="1" thickBot="1">
      <c r="A206" s="27">
        <f t="shared" si="3"/>
        <v>9</v>
      </c>
      <c r="B206" s="30" t="s">
        <v>758</v>
      </c>
      <c r="C206" s="30" t="s">
        <v>702</v>
      </c>
      <c r="D206" s="33">
        <v>32444393888.34</v>
      </c>
      <c r="E206" s="33">
        <v>31129714376.009998</v>
      </c>
      <c r="F206" s="33">
        <v>63574108264.349998</v>
      </c>
    </row>
    <row r="207" spans="1:6" ht="14" hidden="1" thickBot="1">
      <c r="A207" s="27">
        <f t="shared" si="3"/>
        <v>9</v>
      </c>
      <c r="B207" s="30" t="s">
        <v>759</v>
      </c>
      <c r="C207" s="30" t="s">
        <v>716</v>
      </c>
      <c r="D207" s="34">
        <v>54730341</v>
      </c>
      <c r="E207" s="34">
        <v>561055721808</v>
      </c>
      <c r="F207" s="34">
        <v>561110452149</v>
      </c>
    </row>
    <row r="208" spans="1:6" ht="14" thickBot="1">
      <c r="A208" s="27">
        <f t="shared" si="3"/>
        <v>3</v>
      </c>
      <c r="B208" s="27" t="s">
        <v>248</v>
      </c>
      <c r="C208" s="30" t="s">
        <v>760</v>
      </c>
      <c r="D208" s="33">
        <v>75270407842787.094</v>
      </c>
      <c r="E208" s="33">
        <v>15712114295878.1</v>
      </c>
      <c r="F208" s="33">
        <v>90982522138665.203</v>
      </c>
    </row>
    <row r="209" spans="1:6" ht="14" thickBot="1">
      <c r="A209" s="27">
        <f t="shared" si="3"/>
        <v>6</v>
      </c>
      <c r="B209" s="27" t="s">
        <v>249</v>
      </c>
      <c r="C209" s="30" t="s">
        <v>761</v>
      </c>
      <c r="D209" s="33">
        <v>25407497671797.102</v>
      </c>
      <c r="E209" s="33">
        <v>1546487615353.4099</v>
      </c>
      <c r="F209" s="33">
        <v>26953985287150.5</v>
      </c>
    </row>
    <row r="210" spans="1:6" ht="14" hidden="1" thickBot="1">
      <c r="A210" s="27">
        <f t="shared" ref="A210:A273" si="4">LEN(B210)</f>
        <v>9</v>
      </c>
      <c r="B210" s="30" t="s">
        <v>762</v>
      </c>
      <c r="C210" s="30" t="s">
        <v>763</v>
      </c>
      <c r="D210" s="34">
        <v>5062307094681</v>
      </c>
      <c r="E210" s="34">
        <v>0</v>
      </c>
      <c r="F210" s="34">
        <v>5062307094681</v>
      </c>
    </row>
    <row r="211" spans="1:6" ht="14" hidden="1" thickBot="1">
      <c r="A211" s="27">
        <f t="shared" si="4"/>
        <v>9</v>
      </c>
      <c r="B211" s="30" t="s">
        <v>764</v>
      </c>
      <c r="C211" s="30" t="s">
        <v>765</v>
      </c>
      <c r="D211" s="34">
        <v>8850116263</v>
      </c>
      <c r="E211" s="34">
        <v>0</v>
      </c>
      <c r="F211" s="34">
        <v>8850116263</v>
      </c>
    </row>
    <row r="212" spans="1:6" ht="14" hidden="1" thickBot="1">
      <c r="A212" s="27">
        <f t="shared" si="4"/>
        <v>9</v>
      </c>
      <c r="B212" s="30" t="s">
        <v>766</v>
      </c>
      <c r="C212" s="30" t="s">
        <v>767</v>
      </c>
      <c r="D212" s="34">
        <v>999339011295</v>
      </c>
      <c r="E212" s="34">
        <v>0</v>
      </c>
      <c r="F212" s="34">
        <v>999339011295</v>
      </c>
    </row>
    <row r="213" spans="1:6" ht="14" hidden="1" thickBot="1">
      <c r="A213" s="27">
        <f t="shared" si="4"/>
        <v>9</v>
      </c>
      <c r="B213" s="30" t="s">
        <v>768</v>
      </c>
      <c r="C213" s="30" t="s">
        <v>769</v>
      </c>
      <c r="D213" s="34">
        <v>7538919990298</v>
      </c>
      <c r="E213" s="34">
        <v>0</v>
      </c>
      <c r="F213" s="34">
        <v>7538919990298</v>
      </c>
    </row>
    <row r="214" spans="1:6" ht="14" hidden="1" thickBot="1">
      <c r="A214" s="27">
        <f t="shared" si="4"/>
        <v>9</v>
      </c>
      <c r="B214" s="30" t="s">
        <v>770</v>
      </c>
      <c r="C214" s="30" t="s">
        <v>771</v>
      </c>
      <c r="D214" s="34">
        <v>516772772886</v>
      </c>
      <c r="E214" s="34">
        <v>0</v>
      </c>
      <c r="F214" s="34">
        <v>516772772886</v>
      </c>
    </row>
    <row r="215" spans="1:6" ht="14" hidden="1" thickBot="1">
      <c r="A215" s="27">
        <f t="shared" si="4"/>
        <v>9</v>
      </c>
      <c r="B215" s="30" t="s">
        <v>772</v>
      </c>
      <c r="C215" s="30" t="s">
        <v>773</v>
      </c>
      <c r="D215" s="33">
        <v>7508039206284.3799</v>
      </c>
      <c r="E215" s="33">
        <v>1244757562139.24</v>
      </c>
      <c r="F215" s="33">
        <v>8752796768423.6201</v>
      </c>
    </row>
    <row r="216" spans="1:6" ht="14" hidden="1" thickBot="1">
      <c r="A216" s="27">
        <f t="shared" si="4"/>
        <v>9</v>
      </c>
      <c r="B216" s="30" t="s">
        <v>774</v>
      </c>
      <c r="C216" s="30" t="s">
        <v>775</v>
      </c>
      <c r="D216" s="33">
        <v>1347707625016.1599</v>
      </c>
      <c r="E216" s="33">
        <v>127862046521.75999</v>
      </c>
      <c r="F216" s="33">
        <v>1475569671537.9199</v>
      </c>
    </row>
    <row r="217" spans="1:6" ht="14" hidden="1" thickBot="1">
      <c r="A217" s="27">
        <f t="shared" si="4"/>
        <v>9</v>
      </c>
      <c r="B217" s="30" t="s">
        <v>776</v>
      </c>
      <c r="C217" s="30" t="s">
        <v>777</v>
      </c>
      <c r="D217" s="34">
        <v>463092890</v>
      </c>
      <c r="E217" s="34">
        <v>20000</v>
      </c>
      <c r="F217" s="34">
        <v>463112890</v>
      </c>
    </row>
    <row r="218" spans="1:6" ht="14" hidden="1" thickBot="1">
      <c r="A218" s="27">
        <f t="shared" si="4"/>
        <v>9</v>
      </c>
      <c r="B218" s="30" t="s">
        <v>778</v>
      </c>
      <c r="C218" s="30" t="s">
        <v>779</v>
      </c>
      <c r="D218" s="33">
        <v>388837618.95999998</v>
      </c>
      <c r="E218" s="33">
        <v>649711475.44000006</v>
      </c>
      <c r="F218" s="33">
        <v>1038549094.4</v>
      </c>
    </row>
    <row r="219" spans="1:6" ht="14" hidden="1" thickBot="1">
      <c r="A219" s="27">
        <f t="shared" si="4"/>
        <v>9</v>
      </c>
      <c r="B219" s="30" t="s">
        <v>780</v>
      </c>
      <c r="C219" s="30" t="s">
        <v>781</v>
      </c>
      <c r="D219" s="33">
        <v>41115821815.160004</v>
      </c>
      <c r="E219" s="34">
        <v>1901558307</v>
      </c>
      <c r="F219" s="33">
        <v>43017380122.160004</v>
      </c>
    </row>
    <row r="220" spans="1:6" ht="14" hidden="1" thickBot="1">
      <c r="A220" s="27">
        <f t="shared" si="4"/>
        <v>9</v>
      </c>
      <c r="B220" s="30" t="s">
        <v>782</v>
      </c>
      <c r="C220" s="30" t="s">
        <v>783</v>
      </c>
      <c r="D220" s="33">
        <v>101000714209.25999</v>
      </c>
      <c r="E220" s="33">
        <v>10969305666.889999</v>
      </c>
      <c r="F220" s="33">
        <v>111970019876.14999</v>
      </c>
    </row>
    <row r="221" spans="1:6" ht="14" hidden="1" thickBot="1">
      <c r="A221" s="27">
        <f t="shared" si="4"/>
        <v>9</v>
      </c>
      <c r="B221" s="30" t="s">
        <v>784</v>
      </c>
      <c r="C221" s="30" t="s">
        <v>785</v>
      </c>
      <c r="D221" s="33">
        <v>44855358654.309998</v>
      </c>
      <c r="E221" s="33">
        <v>3285601995.1399999</v>
      </c>
      <c r="F221" s="33">
        <v>48140960649.449997</v>
      </c>
    </row>
    <row r="222" spans="1:6" ht="14" hidden="1" thickBot="1">
      <c r="A222" s="27">
        <f t="shared" si="4"/>
        <v>9</v>
      </c>
      <c r="B222" s="30" t="s">
        <v>786</v>
      </c>
      <c r="C222" s="30" t="s">
        <v>787</v>
      </c>
      <c r="D222" s="34">
        <v>48587079127</v>
      </c>
      <c r="E222" s="34">
        <v>681621665</v>
      </c>
      <c r="F222" s="34">
        <v>49268700792</v>
      </c>
    </row>
    <row r="223" spans="1:6" ht="14" hidden="1" thickBot="1">
      <c r="A223" s="27">
        <f t="shared" si="4"/>
        <v>9</v>
      </c>
      <c r="B223" s="30" t="s">
        <v>788</v>
      </c>
      <c r="C223" s="30" t="s">
        <v>789</v>
      </c>
      <c r="D223" s="33">
        <v>71069876826.770004</v>
      </c>
      <c r="E223" s="34">
        <v>2786201214</v>
      </c>
      <c r="F223" s="33">
        <v>73856078040.770004</v>
      </c>
    </row>
    <row r="224" spans="1:6" ht="14" hidden="1" thickBot="1">
      <c r="A224" s="27">
        <f t="shared" si="4"/>
        <v>9</v>
      </c>
      <c r="B224" s="30" t="s">
        <v>790</v>
      </c>
      <c r="C224" s="30" t="s">
        <v>791</v>
      </c>
      <c r="D224" s="34">
        <v>8106339594</v>
      </c>
      <c r="E224" s="33">
        <v>632207136.44000006</v>
      </c>
      <c r="F224" s="33">
        <v>8738546730.4400005</v>
      </c>
    </row>
    <row r="225" spans="1:6" ht="14" hidden="1" thickBot="1">
      <c r="A225" s="27">
        <f t="shared" si="4"/>
        <v>9</v>
      </c>
      <c r="B225" s="30" t="s">
        <v>792</v>
      </c>
      <c r="C225" s="30" t="s">
        <v>793</v>
      </c>
      <c r="D225" s="34">
        <v>221579426</v>
      </c>
      <c r="E225" s="34">
        <v>0</v>
      </c>
      <c r="F225" s="34">
        <v>221579426</v>
      </c>
    </row>
    <row r="226" spans="1:6" ht="14" hidden="1" thickBot="1">
      <c r="A226" s="27">
        <f t="shared" si="4"/>
        <v>9</v>
      </c>
      <c r="B226" s="30" t="s">
        <v>794</v>
      </c>
      <c r="C226" s="30" t="s">
        <v>795</v>
      </c>
      <c r="D226" s="33">
        <v>2439868671.6999998</v>
      </c>
      <c r="E226" s="34">
        <v>6293367330</v>
      </c>
      <c r="F226" s="33">
        <v>8733236001.7000008</v>
      </c>
    </row>
    <row r="227" spans="1:6" ht="14" hidden="1" thickBot="1">
      <c r="A227" s="27">
        <f t="shared" si="4"/>
        <v>9</v>
      </c>
      <c r="B227" s="30" t="s">
        <v>796</v>
      </c>
      <c r="C227" s="30" t="s">
        <v>797</v>
      </c>
      <c r="D227" s="33">
        <v>485417611317.14001</v>
      </c>
      <c r="E227" s="33">
        <v>49345140963.870003</v>
      </c>
      <c r="F227" s="33">
        <v>534762752281.01001</v>
      </c>
    </row>
    <row r="228" spans="1:6" ht="14" hidden="1" thickBot="1">
      <c r="A228" s="27">
        <f t="shared" si="4"/>
        <v>9</v>
      </c>
      <c r="B228" s="30" t="s">
        <v>798</v>
      </c>
      <c r="C228" s="30" t="s">
        <v>799</v>
      </c>
      <c r="D228" s="33">
        <v>45357651474.190002</v>
      </c>
      <c r="E228" s="34">
        <v>11721876224</v>
      </c>
      <c r="F228" s="33">
        <v>57079527698.190002</v>
      </c>
    </row>
    <row r="229" spans="1:6" ht="14" hidden="1" thickBot="1">
      <c r="A229" s="27">
        <f t="shared" si="4"/>
        <v>9</v>
      </c>
      <c r="B229" s="30" t="s">
        <v>800</v>
      </c>
      <c r="C229" s="30" t="s">
        <v>801</v>
      </c>
      <c r="D229" s="34">
        <v>1155046551</v>
      </c>
      <c r="E229" s="34">
        <v>895624130</v>
      </c>
      <c r="F229" s="34">
        <v>2050670681</v>
      </c>
    </row>
    <row r="230" spans="1:6" ht="14" hidden="1" thickBot="1">
      <c r="A230" s="27">
        <f t="shared" si="4"/>
        <v>9</v>
      </c>
      <c r="B230" s="30" t="s">
        <v>802</v>
      </c>
      <c r="C230" s="30" t="s">
        <v>803</v>
      </c>
      <c r="D230" s="34">
        <v>5735027721</v>
      </c>
      <c r="E230" s="34">
        <v>0</v>
      </c>
      <c r="F230" s="34">
        <v>5735027721</v>
      </c>
    </row>
    <row r="231" spans="1:6" ht="14" hidden="1" thickBot="1">
      <c r="A231" s="27">
        <f t="shared" si="4"/>
        <v>9</v>
      </c>
      <c r="B231" s="30" t="s">
        <v>804</v>
      </c>
      <c r="C231" s="30" t="s">
        <v>805</v>
      </c>
      <c r="D231" s="33">
        <v>117774477.45999999</v>
      </c>
      <c r="E231" s="34">
        <v>26597009</v>
      </c>
      <c r="F231" s="33">
        <v>144371486.46000001</v>
      </c>
    </row>
    <row r="232" spans="1:6" ht="14" hidden="1" thickBot="1">
      <c r="A232" s="27">
        <f t="shared" si="4"/>
        <v>9</v>
      </c>
      <c r="B232" s="30" t="s">
        <v>806</v>
      </c>
      <c r="C232" s="30" t="s">
        <v>807</v>
      </c>
      <c r="D232" s="34">
        <v>6500</v>
      </c>
      <c r="E232" s="33">
        <v>12240753.23</v>
      </c>
      <c r="F232" s="33">
        <v>12247253.23</v>
      </c>
    </row>
    <row r="233" spans="1:6" ht="14" hidden="1" thickBot="1">
      <c r="A233" s="27">
        <f t="shared" si="4"/>
        <v>9</v>
      </c>
      <c r="B233" s="30" t="s">
        <v>808</v>
      </c>
      <c r="C233" s="30" t="s">
        <v>809</v>
      </c>
      <c r="D233" s="33">
        <v>180920115326.41</v>
      </c>
      <c r="E233" s="33">
        <v>61263530388.5</v>
      </c>
      <c r="F233" s="33">
        <v>242183645714.91</v>
      </c>
    </row>
    <row r="234" spans="1:6" ht="14" hidden="1" thickBot="1">
      <c r="A234" s="27">
        <f t="shared" si="4"/>
        <v>9</v>
      </c>
      <c r="B234" s="30" t="s">
        <v>810</v>
      </c>
      <c r="C234" s="30" t="s">
        <v>811</v>
      </c>
      <c r="D234" s="34">
        <v>2049450790</v>
      </c>
      <c r="E234" s="34">
        <v>0</v>
      </c>
      <c r="F234" s="34">
        <v>2049450790</v>
      </c>
    </row>
    <row r="235" spans="1:6" ht="14" hidden="1" thickBot="1">
      <c r="A235" s="27">
        <f t="shared" si="4"/>
        <v>9</v>
      </c>
      <c r="B235" s="30" t="s">
        <v>812</v>
      </c>
      <c r="C235" s="30" t="s">
        <v>813</v>
      </c>
      <c r="D235" s="34">
        <v>145807003</v>
      </c>
      <c r="E235" s="34">
        <v>0</v>
      </c>
      <c r="F235" s="34">
        <v>145807003</v>
      </c>
    </row>
    <row r="236" spans="1:6" ht="14" hidden="1" thickBot="1">
      <c r="A236" s="27">
        <f t="shared" si="4"/>
        <v>9</v>
      </c>
      <c r="B236" s="30" t="s">
        <v>814</v>
      </c>
      <c r="C236" s="30" t="s">
        <v>815</v>
      </c>
      <c r="D236" s="33">
        <v>1778496255.8399999</v>
      </c>
      <c r="E236" s="33">
        <v>1094643662.25</v>
      </c>
      <c r="F236" s="33">
        <v>2873139918.0900002</v>
      </c>
    </row>
    <row r="237" spans="1:6" ht="14" hidden="1" thickBot="1">
      <c r="A237" s="27">
        <f t="shared" si="4"/>
        <v>9</v>
      </c>
      <c r="B237" s="30" t="s">
        <v>816</v>
      </c>
      <c r="C237" s="30" t="s">
        <v>817</v>
      </c>
      <c r="D237" s="33">
        <v>11093014313.5</v>
      </c>
      <c r="E237" s="34">
        <v>794079823</v>
      </c>
      <c r="F237" s="33">
        <v>11887094136.5</v>
      </c>
    </row>
    <row r="238" spans="1:6" ht="14" hidden="1" thickBot="1">
      <c r="A238" s="27">
        <f t="shared" si="4"/>
        <v>9</v>
      </c>
      <c r="B238" s="30" t="s">
        <v>818</v>
      </c>
      <c r="C238" s="30" t="s">
        <v>819</v>
      </c>
      <c r="D238" s="33">
        <v>5475662599.8000002</v>
      </c>
      <c r="E238" s="33">
        <v>6571139691.8599997</v>
      </c>
      <c r="F238" s="33">
        <v>12046802291.66</v>
      </c>
    </row>
    <row r="239" spans="1:6" ht="14" hidden="1" thickBot="1">
      <c r="A239" s="27">
        <f t="shared" si="4"/>
        <v>9</v>
      </c>
      <c r="B239" s="30" t="s">
        <v>820</v>
      </c>
      <c r="C239" s="30" t="s">
        <v>821</v>
      </c>
      <c r="D239" s="34">
        <v>55849929734</v>
      </c>
      <c r="E239" s="34">
        <v>0</v>
      </c>
      <c r="F239" s="34">
        <v>55849929734</v>
      </c>
    </row>
    <row r="240" spans="1:6" ht="14" hidden="1" thickBot="1">
      <c r="A240" s="27">
        <f t="shared" si="4"/>
        <v>9</v>
      </c>
      <c r="B240" s="30" t="s">
        <v>822</v>
      </c>
      <c r="C240" s="30" t="s">
        <v>823</v>
      </c>
      <c r="D240" s="33">
        <v>24586280.649999999</v>
      </c>
      <c r="E240" s="34">
        <v>0</v>
      </c>
      <c r="F240" s="33">
        <v>24586280.649999999</v>
      </c>
    </row>
    <row r="241" spans="1:6" ht="14" hidden="1" thickBot="1">
      <c r="A241" s="27">
        <f t="shared" si="4"/>
        <v>9</v>
      </c>
      <c r="B241" s="30" t="s">
        <v>824</v>
      </c>
      <c r="C241" s="30" t="s">
        <v>825</v>
      </c>
      <c r="D241" s="34">
        <v>4143996442</v>
      </c>
      <c r="E241" s="34">
        <v>0</v>
      </c>
      <c r="F241" s="34">
        <v>4143996442</v>
      </c>
    </row>
    <row r="242" spans="1:6" ht="14" hidden="1" thickBot="1">
      <c r="A242" s="27">
        <f t="shared" si="4"/>
        <v>9</v>
      </c>
      <c r="B242" s="30" t="s">
        <v>826</v>
      </c>
      <c r="C242" s="30" t="s">
        <v>827</v>
      </c>
      <c r="D242" s="34">
        <v>198498309532</v>
      </c>
      <c r="E242" s="34">
        <v>0</v>
      </c>
      <c r="F242" s="34">
        <v>198498309532</v>
      </c>
    </row>
    <row r="243" spans="1:6" ht="14" hidden="1" thickBot="1">
      <c r="A243" s="27">
        <f t="shared" si="4"/>
        <v>9</v>
      </c>
      <c r="B243" s="30" t="s">
        <v>828</v>
      </c>
      <c r="C243" s="30" t="s">
        <v>829</v>
      </c>
      <c r="D243" s="34">
        <v>13338000</v>
      </c>
      <c r="E243" s="34">
        <v>0</v>
      </c>
      <c r="F243" s="34">
        <v>13338000</v>
      </c>
    </row>
    <row r="244" spans="1:6" ht="14" hidden="1" thickBot="1">
      <c r="A244" s="27">
        <f t="shared" si="4"/>
        <v>9</v>
      </c>
      <c r="B244" s="30" t="s">
        <v>830</v>
      </c>
      <c r="C244" s="30" t="s">
        <v>831</v>
      </c>
      <c r="D244" s="34">
        <v>38614148119</v>
      </c>
      <c r="E244" s="34">
        <v>0</v>
      </c>
      <c r="F244" s="34">
        <v>38614148119</v>
      </c>
    </row>
    <row r="245" spans="1:6" ht="14" hidden="1" thickBot="1">
      <c r="A245" s="27">
        <f t="shared" si="4"/>
        <v>9</v>
      </c>
      <c r="B245" s="30" t="s">
        <v>832</v>
      </c>
      <c r="C245" s="30" t="s">
        <v>833</v>
      </c>
      <c r="D245" s="33">
        <v>3553938007.5500002</v>
      </c>
      <c r="E245" s="33">
        <v>518647844.48000002</v>
      </c>
      <c r="F245" s="33">
        <v>4072585852.0300002</v>
      </c>
    </row>
    <row r="246" spans="1:6" ht="14" hidden="1" thickBot="1">
      <c r="A246" s="27">
        <f t="shared" si="4"/>
        <v>9</v>
      </c>
      <c r="B246" s="30" t="s">
        <v>834</v>
      </c>
      <c r="C246" s="30" t="s">
        <v>835</v>
      </c>
      <c r="D246" s="33">
        <v>31105505634.259998</v>
      </c>
      <c r="E246" s="34">
        <v>1101030529</v>
      </c>
      <c r="F246" s="33">
        <v>32206536163.259998</v>
      </c>
    </row>
    <row r="247" spans="1:6" ht="14" hidden="1" thickBot="1">
      <c r="A247" s="27">
        <f t="shared" si="4"/>
        <v>9</v>
      </c>
      <c r="B247" s="30" t="s">
        <v>836</v>
      </c>
      <c r="C247" s="30" t="s">
        <v>837</v>
      </c>
      <c r="D247" s="33">
        <v>1001260303.11</v>
      </c>
      <c r="E247" s="34">
        <v>2667475</v>
      </c>
      <c r="F247" s="33">
        <v>1003927778.11</v>
      </c>
    </row>
    <row r="248" spans="1:6" ht="14" hidden="1" thickBot="1">
      <c r="A248" s="27">
        <f t="shared" si="4"/>
        <v>9</v>
      </c>
      <c r="B248" s="30" t="s">
        <v>838</v>
      </c>
      <c r="C248" s="30" t="s">
        <v>839</v>
      </c>
      <c r="D248" s="34">
        <v>5099862925</v>
      </c>
      <c r="E248" s="34">
        <v>2693119102</v>
      </c>
      <c r="F248" s="34">
        <v>7792982027</v>
      </c>
    </row>
    <row r="249" spans="1:6" ht="14" hidden="1" thickBot="1">
      <c r="A249" s="27">
        <f t="shared" si="4"/>
        <v>9</v>
      </c>
      <c r="B249" s="30" t="s">
        <v>840</v>
      </c>
      <c r="C249" s="30" t="s">
        <v>841</v>
      </c>
      <c r="D249" s="33">
        <v>103419906051.52</v>
      </c>
      <c r="E249" s="33">
        <v>5831581032.1700001</v>
      </c>
      <c r="F249" s="33">
        <v>109251487083.69</v>
      </c>
    </row>
    <row r="250" spans="1:6" ht="14" hidden="1" thickBot="1">
      <c r="A250" s="27">
        <f t="shared" si="4"/>
        <v>9</v>
      </c>
      <c r="B250" s="30" t="s">
        <v>842</v>
      </c>
      <c r="C250" s="30" t="s">
        <v>843</v>
      </c>
      <c r="D250" s="34">
        <v>341559947963</v>
      </c>
      <c r="E250" s="34">
        <v>0</v>
      </c>
      <c r="F250" s="34">
        <v>341559947963</v>
      </c>
    </row>
    <row r="251" spans="1:6" ht="14" hidden="1" thickBot="1">
      <c r="A251" s="27">
        <f t="shared" si="4"/>
        <v>9</v>
      </c>
      <c r="B251" s="30" t="s">
        <v>844</v>
      </c>
      <c r="C251" s="30" t="s">
        <v>845</v>
      </c>
      <c r="D251" s="34">
        <v>1167073719</v>
      </c>
      <c r="E251" s="34">
        <v>0</v>
      </c>
      <c r="F251" s="34">
        <v>1167073719</v>
      </c>
    </row>
    <row r="252" spans="1:6" ht="14" hidden="1" thickBot="1">
      <c r="A252" s="27">
        <f t="shared" si="4"/>
        <v>9</v>
      </c>
      <c r="B252" s="30" t="s">
        <v>846</v>
      </c>
      <c r="C252" s="30" t="s">
        <v>847</v>
      </c>
      <c r="D252" s="34">
        <v>141160809314</v>
      </c>
      <c r="E252" s="34">
        <v>0</v>
      </c>
      <c r="F252" s="34">
        <v>141160809314</v>
      </c>
    </row>
    <row r="253" spans="1:6" ht="14" hidden="1" thickBot="1">
      <c r="A253" s="27">
        <f t="shared" si="4"/>
        <v>9</v>
      </c>
      <c r="B253" s="30" t="s">
        <v>848</v>
      </c>
      <c r="C253" s="30" t="s">
        <v>849</v>
      </c>
      <c r="D253" s="34">
        <v>131879705306</v>
      </c>
      <c r="E253" s="34">
        <v>0</v>
      </c>
      <c r="F253" s="34">
        <v>131879705306</v>
      </c>
    </row>
    <row r="254" spans="1:6" ht="14" hidden="1" thickBot="1">
      <c r="A254" s="27">
        <f t="shared" si="4"/>
        <v>9</v>
      </c>
      <c r="B254" s="30" t="s">
        <v>850</v>
      </c>
      <c r="C254" s="30" t="s">
        <v>851</v>
      </c>
      <c r="D254" s="34">
        <v>5131718237</v>
      </c>
      <c r="E254" s="34">
        <v>1685113201</v>
      </c>
      <c r="F254" s="34">
        <v>6816831438</v>
      </c>
    </row>
    <row r="255" spans="1:6" ht="14" hidden="1" thickBot="1">
      <c r="A255" s="27">
        <f t="shared" si="4"/>
        <v>9</v>
      </c>
      <c r="B255" s="30" t="s">
        <v>852</v>
      </c>
      <c r="C255" s="30" t="s">
        <v>853</v>
      </c>
      <c r="D255" s="34">
        <v>288286162944</v>
      </c>
      <c r="E255" s="34">
        <v>0</v>
      </c>
      <c r="F255" s="34">
        <v>288286162944</v>
      </c>
    </row>
    <row r="256" spans="1:6" ht="14" hidden="1" thickBot="1">
      <c r="A256" s="27">
        <f t="shared" si="4"/>
        <v>9</v>
      </c>
      <c r="B256" s="30" t="s">
        <v>854</v>
      </c>
      <c r="C256" s="30" t="s">
        <v>855</v>
      </c>
      <c r="D256" s="33">
        <v>5088489232.9300003</v>
      </c>
      <c r="E256" s="34">
        <v>242514974</v>
      </c>
      <c r="F256" s="33">
        <v>5331004206.9300003</v>
      </c>
    </row>
    <row r="257" spans="1:6" ht="14" hidden="1" thickBot="1">
      <c r="A257" s="27">
        <f t="shared" si="4"/>
        <v>9</v>
      </c>
      <c r="B257" s="30" t="s">
        <v>856</v>
      </c>
      <c r="C257" s="30" t="s">
        <v>857</v>
      </c>
      <c r="D257" s="33">
        <v>12420088457.049999</v>
      </c>
      <c r="E257" s="33">
        <v>2699070919.4200001</v>
      </c>
      <c r="F257" s="33">
        <v>15119159376.469999</v>
      </c>
    </row>
    <row r="258" spans="1:6" ht="14" hidden="1" thickBot="1">
      <c r="A258" s="27">
        <f t="shared" si="4"/>
        <v>9</v>
      </c>
      <c r="B258" s="30" t="s">
        <v>858</v>
      </c>
      <c r="C258" s="30" t="s">
        <v>859</v>
      </c>
      <c r="D258" s="34">
        <v>48845709</v>
      </c>
      <c r="E258" s="33">
        <v>169794179.72</v>
      </c>
      <c r="F258" s="33">
        <v>218639888.72</v>
      </c>
    </row>
    <row r="259" spans="1:6" ht="14" thickBot="1">
      <c r="A259" s="27">
        <f t="shared" si="4"/>
        <v>6</v>
      </c>
      <c r="B259" s="27" t="s">
        <v>860</v>
      </c>
      <c r="C259" s="30" t="s">
        <v>861</v>
      </c>
      <c r="D259" s="33">
        <v>21055133579080.602</v>
      </c>
      <c r="E259" s="33">
        <v>45374381825733.703</v>
      </c>
      <c r="F259" s="33">
        <v>66429515404814.398</v>
      </c>
    </row>
    <row r="260" spans="1:6" ht="14" hidden="1" thickBot="1">
      <c r="A260" s="27">
        <f t="shared" si="4"/>
        <v>9</v>
      </c>
      <c r="B260" s="30" t="s">
        <v>862</v>
      </c>
      <c r="C260" s="30" t="s">
        <v>863</v>
      </c>
      <c r="D260" s="33">
        <v>461850431684.95001</v>
      </c>
      <c r="E260" s="33">
        <v>44052672761.089996</v>
      </c>
      <c r="F260" s="33">
        <v>505903104446.03998</v>
      </c>
    </row>
    <row r="261" spans="1:6" ht="14" hidden="1" thickBot="1">
      <c r="A261" s="27">
        <f t="shared" si="4"/>
        <v>9</v>
      </c>
      <c r="B261" s="30" t="s">
        <v>864</v>
      </c>
      <c r="C261" s="30" t="s">
        <v>865</v>
      </c>
      <c r="D261" s="33">
        <v>2980496086165.0098</v>
      </c>
      <c r="E261" s="33">
        <v>27836818924099.301</v>
      </c>
      <c r="F261" s="33">
        <v>30817315010264.301</v>
      </c>
    </row>
    <row r="262" spans="1:6" ht="14" hidden="1" thickBot="1">
      <c r="A262" s="27">
        <f t="shared" si="4"/>
        <v>9</v>
      </c>
      <c r="B262" s="30" t="s">
        <v>866</v>
      </c>
      <c r="C262" s="30" t="s">
        <v>867</v>
      </c>
      <c r="D262" s="33">
        <v>5128235585869.7197</v>
      </c>
      <c r="E262" s="33">
        <v>15947331249395.4</v>
      </c>
      <c r="F262" s="33">
        <v>21075566835265.102</v>
      </c>
    </row>
    <row r="263" spans="1:6" ht="14" hidden="1" thickBot="1">
      <c r="A263" s="27">
        <f t="shared" si="4"/>
        <v>9</v>
      </c>
      <c r="B263" s="30" t="s">
        <v>868</v>
      </c>
      <c r="C263" s="30" t="s">
        <v>869</v>
      </c>
      <c r="D263" s="33">
        <v>9774739417623.4902</v>
      </c>
      <c r="E263" s="33">
        <v>268315166715.95001</v>
      </c>
      <c r="F263" s="33">
        <v>10043054584339.4</v>
      </c>
    </row>
    <row r="264" spans="1:6" ht="14" hidden="1" thickBot="1">
      <c r="A264" s="27">
        <f t="shared" si="4"/>
        <v>9</v>
      </c>
      <c r="B264" s="30" t="s">
        <v>870</v>
      </c>
      <c r="C264" s="30" t="s">
        <v>871</v>
      </c>
      <c r="D264" s="34">
        <v>784942384</v>
      </c>
      <c r="E264" s="34">
        <v>17844305904</v>
      </c>
      <c r="F264" s="34">
        <v>18629248288</v>
      </c>
    </row>
    <row r="265" spans="1:6" ht="14" hidden="1" thickBot="1">
      <c r="A265" s="27">
        <f t="shared" si="4"/>
        <v>9</v>
      </c>
      <c r="B265" s="30" t="s">
        <v>872</v>
      </c>
      <c r="C265" s="30" t="s">
        <v>873</v>
      </c>
      <c r="D265" s="33">
        <v>6657697490.7799997</v>
      </c>
      <c r="E265" s="34">
        <v>0</v>
      </c>
      <c r="F265" s="33">
        <v>6657697490.7799997</v>
      </c>
    </row>
    <row r="266" spans="1:6" ht="14" hidden="1" thickBot="1">
      <c r="A266" s="27">
        <f t="shared" si="4"/>
        <v>9</v>
      </c>
      <c r="B266" s="30" t="s">
        <v>874</v>
      </c>
      <c r="C266" s="30" t="s">
        <v>875</v>
      </c>
      <c r="D266" s="34">
        <v>184717247</v>
      </c>
      <c r="E266" s="34">
        <v>0</v>
      </c>
      <c r="F266" s="34">
        <v>184717247</v>
      </c>
    </row>
    <row r="267" spans="1:6" ht="14" hidden="1" thickBot="1">
      <c r="A267" s="27">
        <f t="shared" si="4"/>
        <v>9</v>
      </c>
      <c r="B267" s="30" t="s">
        <v>876</v>
      </c>
      <c r="C267" s="30" t="s">
        <v>877</v>
      </c>
      <c r="D267" s="33">
        <v>76053924944.449997</v>
      </c>
      <c r="E267" s="34">
        <v>338528250</v>
      </c>
      <c r="F267" s="33">
        <v>76392453194.449997</v>
      </c>
    </row>
    <row r="268" spans="1:6" ht="14" hidden="1" thickBot="1">
      <c r="A268" s="27">
        <f t="shared" si="4"/>
        <v>9</v>
      </c>
      <c r="B268" s="30" t="s">
        <v>878</v>
      </c>
      <c r="C268" s="30" t="s">
        <v>879</v>
      </c>
      <c r="D268" s="34">
        <v>20051179</v>
      </c>
      <c r="E268" s="34">
        <v>487775015</v>
      </c>
      <c r="F268" s="34">
        <v>507826194</v>
      </c>
    </row>
    <row r="269" spans="1:6" ht="14" hidden="1" thickBot="1">
      <c r="A269" s="27">
        <f t="shared" si="4"/>
        <v>9</v>
      </c>
      <c r="B269" s="30" t="s">
        <v>880</v>
      </c>
      <c r="C269" s="30" t="s">
        <v>881</v>
      </c>
      <c r="D269" s="34">
        <v>0</v>
      </c>
      <c r="E269" s="34">
        <v>12411700</v>
      </c>
      <c r="F269" s="34">
        <v>12411700</v>
      </c>
    </row>
    <row r="270" spans="1:6" ht="14" hidden="1" thickBot="1">
      <c r="A270" s="27">
        <f t="shared" si="4"/>
        <v>9</v>
      </c>
      <c r="B270" s="30" t="s">
        <v>882</v>
      </c>
      <c r="C270" s="30" t="s">
        <v>883</v>
      </c>
      <c r="D270" s="34">
        <v>522905002</v>
      </c>
      <c r="E270" s="34">
        <v>48632590</v>
      </c>
      <c r="F270" s="34">
        <v>571537592</v>
      </c>
    </row>
    <row r="271" spans="1:6" ht="14" hidden="1" thickBot="1">
      <c r="A271" s="27">
        <f t="shared" si="4"/>
        <v>9</v>
      </c>
      <c r="B271" s="30" t="s">
        <v>884</v>
      </c>
      <c r="C271" s="30" t="s">
        <v>885</v>
      </c>
      <c r="D271" s="34">
        <v>512047289</v>
      </c>
      <c r="E271" s="33">
        <v>17942563573.040001</v>
      </c>
      <c r="F271" s="33">
        <v>18454610862.040001</v>
      </c>
    </row>
    <row r="272" spans="1:6" ht="14" hidden="1" thickBot="1">
      <c r="A272" s="27">
        <f t="shared" si="4"/>
        <v>9</v>
      </c>
      <c r="B272" s="30" t="s">
        <v>886</v>
      </c>
      <c r="C272" s="30" t="s">
        <v>887</v>
      </c>
      <c r="D272" s="33">
        <v>155321079767.03</v>
      </c>
      <c r="E272" s="33">
        <v>21730382017.43</v>
      </c>
      <c r="F272" s="33">
        <v>177051461784.45999</v>
      </c>
    </row>
    <row r="273" spans="1:6" ht="14" hidden="1" thickBot="1">
      <c r="A273" s="27">
        <f t="shared" si="4"/>
        <v>9</v>
      </c>
      <c r="B273" s="30" t="s">
        <v>888</v>
      </c>
      <c r="C273" s="30" t="s">
        <v>889</v>
      </c>
      <c r="D273" s="34">
        <v>33031000</v>
      </c>
      <c r="E273" s="33">
        <v>242069094.43000001</v>
      </c>
      <c r="F273" s="33">
        <v>275100094.43000001</v>
      </c>
    </row>
    <row r="274" spans="1:6" ht="14" hidden="1" thickBot="1">
      <c r="A274" s="27">
        <f t="shared" ref="A274:A337" si="5">LEN(B274)</f>
        <v>9</v>
      </c>
      <c r="B274" s="30" t="s">
        <v>890</v>
      </c>
      <c r="C274" s="30" t="s">
        <v>891</v>
      </c>
      <c r="D274" s="33">
        <v>1349012898.97</v>
      </c>
      <c r="E274" s="34">
        <v>18017217</v>
      </c>
      <c r="F274" s="33">
        <v>1367030115.97</v>
      </c>
    </row>
    <row r="275" spans="1:6" ht="14" hidden="1" thickBot="1">
      <c r="A275" s="27">
        <f t="shared" si="5"/>
        <v>9</v>
      </c>
      <c r="B275" s="30" t="s">
        <v>892</v>
      </c>
      <c r="C275" s="30" t="s">
        <v>893</v>
      </c>
      <c r="D275" s="33">
        <v>353875258063.46997</v>
      </c>
      <c r="E275" s="33">
        <v>2787912804.8899999</v>
      </c>
      <c r="F275" s="33">
        <v>356663170868.35999</v>
      </c>
    </row>
    <row r="276" spans="1:6" ht="14" hidden="1" thickBot="1">
      <c r="A276" s="27">
        <f t="shared" si="5"/>
        <v>9</v>
      </c>
      <c r="B276" s="30" t="s">
        <v>894</v>
      </c>
      <c r="C276" s="30" t="s">
        <v>895</v>
      </c>
      <c r="D276" s="33">
        <v>7229892801.8800001</v>
      </c>
      <c r="E276" s="34">
        <v>207101130</v>
      </c>
      <c r="F276" s="33">
        <v>7436993931.8800001</v>
      </c>
    </row>
    <row r="277" spans="1:6" ht="14" hidden="1" thickBot="1">
      <c r="A277" s="27">
        <f t="shared" si="5"/>
        <v>9</v>
      </c>
      <c r="B277" s="30" t="s">
        <v>896</v>
      </c>
      <c r="C277" s="30" t="s">
        <v>897</v>
      </c>
      <c r="D277" s="33">
        <v>37869767820.07</v>
      </c>
      <c r="E277" s="33">
        <v>3571403246.5999999</v>
      </c>
      <c r="F277" s="33">
        <v>41441171066.669998</v>
      </c>
    </row>
    <row r="278" spans="1:6" ht="14" hidden="1" thickBot="1">
      <c r="A278" s="27">
        <f t="shared" si="5"/>
        <v>9</v>
      </c>
      <c r="B278" s="30" t="s">
        <v>898</v>
      </c>
      <c r="C278" s="30" t="s">
        <v>899</v>
      </c>
      <c r="D278" s="34">
        <v>3238498</v>
      </c>
      <c r="E278" s="33">
        <v>268082248.47</v>
      </c>
      <c r="F278" s="33">
        <v>271320746.47000003</v>
      </c>
    </row>
    <row r="279" spans="1:6" ht="14" hidden="1" thickBot="1">
      <c r="A279" s="27">
        <f t="shared" si="5"/>
        <v>9</v>
      </c>
      <c r="B279" s="30" t="s">
        <v>900</v>
      </c>
      <c r="C279" s="30" t="s">
        <v>901</v>
      </c>
      <c r="D279" s="34">
        <v>4808990</v>
      </c>
      <c r="E279" s="34">
        <v>13823016</v>
      </c>
      <c r="F279" s="34">
        <v>18632006</v>
      </c>
    </row>
    <row r="280" spans="1:6" ht="14" hidden="1" thickBot="1">
      <c r="A280" s="27">
        <f t="shared" si="5"/>
        <v>9</v>
      </c>
      <c r="B280" s="30" t="s">
        <v>902</v>
      </c>
      <c r="C280" s="30" t="s">
        <v>903</v>
      </c>
      <c r="D280" s="34">
        <v>86550</v>
      </c>
      <c r="E280" s="34">
        <v>6267300</v>
      </c>
      <c r="F280" s="34">
        <v>6353850</v>
      </c>
    </row>
    <row r="281" spans="1:6" ht="14" hidden="1" thickBot="1">
      <c r="A281" s="27">
        <f t="shared" si="5"/>
        <v>9</v>
      </c>
      <c r="B281" s="30" t="s">
        <v>904</v>
      </c>
      <c r="C281" s="30" t="s">
        <v>905</v>
      </c>
      <c r="D281" s="34">
        <v>9694910477</v>
      </c>
      <c r="E281" s="33">
        <v>8866587.5</v>
      </c>
      <c r="F281" s="33">
        <v>9703777064.5</v>
      </c>
    </row>
    <row r="282" spans="1:6" ht="14" hidden="1" thickBot="1">
      <c r="A282" s="27">
        <f t="shared" si="5"/>
        <v>9</v>
      </c>
      <c r="B282" s="30" t="s">
        <v>906</v>
      </c>
      <c r="C282" s="30" t="s">
        <v>907</v>
      </c>
      <c r="D282" s="34">
        <v>125737857</v>
      </c>
      <c r="E282" s="34">
        <v>0</v>
      </c>
      <c r="F282" s="34">
        <v>125737857</v>
      </c>
    </row>
    <row r="283" spans="1:6" ht="14" hidden="1" thickBot="1">
      <c r="A283" s="27">
        <f t="shared" si="5"/>
        <v>9</v>
      </c>
      <c r="B283" s="30" t="s">
        <v>908</v>
      </c>
      <c r="C283" s="30" t="s">
        <v>909</v>
      </c>
      <c r="D283" s="33">
        <v>198968388951.84</v>
      </c>
      <c r="E283" s="33">
        <v>75559012754.029999</v>
      </c>
      <c r="F283" s="33">
        <v>274527401705.87</v>
      </c>
    </row>
    <row r="284" spans="1:6" ht="14" hidden="1" thickBot="1">
      <c r="A284" s="27">
        <f t="shared" si="5"/>
        <v>9</v>
      </c>
      <c r="B284" s="30" t="s">
        <v>910</v>
      </c>
      <c r="C284" s="30" t="s">
        <v>911</v>
      </c>
      <c r="D284" s="33">
        <v>658871416842.75</v>
      </c>
      <c r="E284" s="34">
        <v>273327789206</v>
      </c>
      <c r="F284" s="33">
        <v>932199206048.75</v>
      </c>
    </row>
    <row r="285" spans="1:6" ht="14" hidden="1" thickBot="1">
      <c r="A285" s="27">
        <f t="shared" si="5"/>
        <v>9</v>
      </c>
      <c r="B285" s="30" t="s">
        <v>912</v>
      </c>
      <c r="C285" s="30" t="s">
        <v>913</v>
      </c>
      <c r="D285" s="33">
        <v>5593470061.9399996</v>
      </c>
      <c r="E285" s="34">
        <v>73397320</v>
      </c>
      <c r="F285" s="33">
        <v>5666867381.9399996</v>
      </c>
    </row>
    <row r="286" spans="1:6" ht="14" hidden="1" thickBot="1">
      <c r="A286" s="27">
        <f t="shared" si="5"/>
        <v>9</v>
      </c>
      <c r="B286" s="30" t="s">
        <v>914</v>
      </c>
      <c r="C286" s="30" t="s">
        <v>915</v>
      </c>
      <c r="D286" s="34">
        <v>16220785</v>
      </c>
      <c r="E286" s="34">
        <v>145922096</v>
      </c>
      <c r="F286" s="34">
        <v>162142881</v>
      </c>
    </row>
    <row r="287" spans="1:6" ht="14" hidden="1" thickBot="1">
      <c r="A287" s="27">
        <f t="shared" si="5"/>
        <v>9</v>
      </c>
      <c r="B287" s="30" t="s">
        <v>916</v>
      </c>
      <c r="C287" s="30" t="s">
        <v>917</v>
      </c>
      <c r="D287" s="34">
        <v>2613634661</v>
      </c>
      <c r="E287" s="34">
        <v>0</v>
      </c>
      <c r="F287" s="34">
        <v>2613634661</v>
      </c>
    </row>
    <row r="288" spans="1:6" ht="14" hidden="1" thickBot="1">
      <c r="A288" s="27">
        <f t="shared" si="5"/>
        <v>9</v>
      </c>
      <c r="B288" s="30" t="s">
        <v>918</v>
      </c>
      <c r="C288" s="30" t="s">
        <v>919</v>
      </c>
      <c r="D288" s="34">
        <v>18004540</v>
      </c>
      <c r="E288" s="34">
        <v>0</v>
      </c>
      <c r="F288" s="34">
        <v>18004540</v>
      </c>
    </row>
    <row r="289" spans="1:6" ht="14" hidden="1" thickBot="1">
      <c r="A289" s="27">
        <f t="shared" si="5"/>
        <v>9</v>
      </c>
      <c r="B289" s="30" t="s">
        <v>920</v>
      </c>
      <c r="C289" s="30" t="s">
        <v>921</v>
      </c>
      <c r="D289" s="34">
        <v>5532227132</v>
      </c>
      <c r="E289" s="34">
        <v>122037929</v>
      </c>
      <c r="F289" s="34">
        <v>5654265061</v>
      </c>
    </row>
    <row r="290" spans="1:6" ht="14" hidden="1" thickBot="1">
      <c r="A290" s="27">
        <f t="shared" si="5"/>
        <v>9</v>
      </c>
      <c r="B290" s="30" t="s">
        <v>922</v>
      </c>
      <c r="C290" s="30" t="s">
        <v>923</v>
      </c>
      <c r="D290" s="33">
        <v>11024869290.59</v>
      </c>
      <c r="E290" s="33">
        <v>263137800.71000001</v>
      </c>
      <c r="F290" s="33">
        <v>11288007091.299999</v>
      </c>
    </row>
    <row r="291" spans="1:6" ht="14" hidden="1" thickBot="1">
      <c r="A291" s="27">
        <f t="shared" si="5"/>
        <v>9</v>
      </c>
      <c r="B291" s="30" t="s">
        <v>924</v>
      </c>
      <c r="C291" s="30" t="s">
        <v>925</v>
      </c>
      <c r="D291" s="34">
        <v>128728422500</v>
      </c>
      <c r="E291" s="34">
        <v>0</v>
      </c>
      <c r="F291" s="34">
        <v>128728422500</v>
      </c>
    </row>
    <row r="292" spans="1:6" ht="14" hidden="1" thickBot="1">
      <c r="A292" s="27">
        <f t="shared" si="5"/>
        <v>9</v>
      </c>
      <c r="B292" s="30" t="s">
        <v>926</v>
      </c>
      <c r="C292" s="30" t="s">
        <v>927</v>
      </c>
      <c r="D292" s="34">
        <v>743309032</v>
      </c>
      <c r="E292" s="33">
        <v>761262542.02999997</v>
      </c>
      <c r="F292" s="33">
        <v>1504571574.03</v>
      </c>
    </row>
    <row r="293" spans="1:6" ht="14" hidden="1" thickBot="1">
      <c r="A293" s="27">
        <f t="shared" si="5"/>
        <v>9</v>
      </c>
      <c r="B293" s="30" t="s">
        <v>928</v>
      </c>
      <c r="C293" s="30" t="s">
        <v>929</v>
      </c>
      <c r="D293" s="34">
        <v>101186125956</v>
      </c>
      <c r="E293" s="34">
        <v>0</v>
      </c>
      <c r="F293" s="34">
        <v>101186125956</v>
      </c>
    </row>
    <row r="294" spans="1:6" ht="14" hidden="1" thickBot="1">
      <c r="A294" s="27">
        <f t="shared" si="5"/>
        <v>9</v>
      </c>
      <c r="B294" s="30" t="s">
        <v>930</v>
      </c>
      <c r="C294" s="30" t="s">
        <v>931</v>
      </c>
      <c r="D294" s="33">
        <v>127972424623.46001</v>
      </c>
      <c r="E294" s="34">
        <v>0</v>
      </c>
      <c r="F294" s="33">
        <v>127972424623.46001</v>
      </c>
    </row>
    <row r="295" spans="1:6" ht="14" hidden="1" thickBot="1">
      <c r="A295" s="27">
        <f t="shared" si="5"/>
        <v>9</v>
      </c>
      <c r="B295" s="30" t="s">
        <v>932</v>
      </c>
      <c r="C295" s="30" t="s">
        <v>933</v>
      </c>
      <c r="D295" s="33">
        <v>818300433101.25</v>
      </c>
      <c r="E295" s="33">
        <v>862083111419.80005</v>
      </c>
      <c r="F295" s="33">
        <v>1680383544521.05</v>
      </c>
    </row>
    <row r="296" spans="1:6" ht="14" thickBot="1">
      <c r="A296" s="27">
        <f t="shared" si="5"/>
        <v>6</v>
      </c>
      <c r="B296" s="27" t="s">
        <v>934</v>
      </c>
      <c r="C296" s="30" t="s">
        <v>133</v>
      </c>
      <c r="D296" s="33">
        <v>144366019753.54001</v>
      </c>
      <c r="E296" s="33">
        <v>489374921.75999999</v>
      </c>
      <c r="F296" s="33">
        <v>144855394675.29999</v>
      </c>
    </row>
    <row r="297" spans="1:6" ht="14" hidden="1" thickBot="1">
      <c r="A297" s="27">
        <f t="shared" si="5"/>
        <v>9</v>
      </c>
      <c r="B297" s="30" t="s">
        <v>935</v>
      </c>
      <c r="C297" s="30" t="s">
        <v>936</v>
      </c>
      <c r="D297" s="34">
        <v>90</v>
      </c>
      <c r="E297" s="34">
        <v>0</v>
      </c>
      <c r="F297" s="34">
        <v>90</v>
      </c>
    </row>
    <row r="298" spans="1:6" ht="14" hidden="1" thickBot="1">
      <c r="A298" s="27">
        <f t="shared" si="5"/>
        <v>9</v>
      </c>
      <c r="B298" s="30" t="s">
        <v>937</v>
      </c>
      <c r="C298" s="30" t="s">
        <v>938</v>
      </c>
      <c r="D298" s="33">
        <v>144347565647.54001</v>
      </c>
      <c r="E298" s="34">
        <v>0</v>
      </c>
      <c r="F298" s="33">
        <v>144347565647.54001</v>
      </c>
    </row>
    <row r="299" spans="1:6" ht="14" hidden="1" thickBot="1">
      <c r="A299" s="27">
        <f t="shared" si="5"/>
        <v>9</v>
      </c>
      <c r="B299" s="30" t="s">
        <v>939</v>
      </c>
      <c r="C299" s="30" t="s">
        <v>940</v>
      </c>
      <c r="D299" s="34">
        <v>0</v>
      </c>
      <c r="E299" s="34">
        <v>95242763</v>
      </c>
      <c r="F299" s="34">
        <v>95242763</v>
      </c>
    </row>
    <row r="300" spans="1:6" ht="14" hidden="1" thickBot="1">
      <c r="A300" s="27">
        <f t="shared" si="5"/>
        <v>9</v>
      </c>
      <c r="B300" s="30" t="s">
        <v>941</v>
      </c>
      <c r="C300" s="30" t="s">
        <v>942</v>
      </c>
      <c r="D300" s="34">
        <v>18454016</v>
      </c>
      <c r="E300" s="33">
        <v>394132158.75999999</v>
      </c>
      <c r="F300" s="33">
        <v>412586174.75999999</v>
      </c>
    </row>
    <row r="301" spans="1:6" ht="14" thickBot="1">
      <c r="A301" s="27">
        <f t="shared" si="5"/>
        <v>6</v>
      </c>
      <c r="B301" s="27" t="s">
        <v>943</v>
      </c>
      <c r="C301" s="30" t="s">
        <v>166</v>
      </c>
      <c r="D301" s="34">
        <v>257267712</v>
      </c>
      <c r="E301" s="34">
        <v>187600</v>
      </c>
      <c r="F301" s="34">
        <v>257455312</v>
      </c>
    </row>
    <row r="302" spans="1:6" ht="14" hidden="1" thickBot="1">
      <c r="A302" s="27">
        <f t="shared" si="5"/>
        <v>9</v>
      </c>
      <c r="B302" s="30" t="s">
        <v>944</v>
      </c>
      <c r="C302" s="30" t="s">
        <v>945</v>
      </c>
      <c r="D302" s="34">
        <v>257267712</v>
      </c>
      <c r="E302" s="34">
        <v>187600</v>
      </c>
      <c r="F302" s="34">
        <v>257455312</v>
      </c>
    </row>
    <row r="303" spans="1:6" ht="14" thickBot="1">
      <c r="A303" s="27">
        <f t="shared" si="5"/>
        <v>6</v>
      </c>
      <c r="B303" s="27" t="s">
        <v>946</v>
      </c>
      <c r="C303" s="30" t="s">
        <v>154</v>
      </c>
      <c r="D303" s="33">
        <v>1372618875.9100001</v>
      </c>
      <c r="E303" s="34">
        <v>0</v>
      </c>
      <c r="F303" s="33">
        <v>1372618875.9100001</v>
      </c>
    </row>
    <row r="304" spans="1:6" ht="14" hidden="1" thickBot="1">
      <c r="A304" s="27">
        <f t="shared" si="5"/>
        <v>9</v>
      </c>
      <c r="B304" s="30" t="s">
        <v>947</v>
      </c>
      <c r="C304" s="30" t="s">
        <v>948</v>
      </c>
      <c r="D304" s="33">
        <v>1372618875.9100001</v>
      </c>
      <c r="E304" s="34">
        <v>0</v>
      </c>
      <c r="F304" s="33">
        <v>1372618875.9100001</v>
      </c>
    </row>
    <row r="305" spans="1:6" ht="14" thickBot="1">
      <c r="A305" s="27">
        <f t="shared" si="5"/>
        <v>6</v>
      </c>
      <c r="B305" s="27" t="s">
        <v>949</v>
      </c>
      <c r="C305" s="30" t="s">
        <v>132</v>
      </c>
      <c r="D305" s="33">
        <v>3956182200258.7598</v>
      </c>
      <c r="E305" s="33">
        <v>67094960987.440002</v>
      </c>
      <c r="F305" s="33">
        <v>4023277161246.2002</v>
      </c>
    </row>
    <row r="306" spans="1:6" ht="14" hidden="1" thickBot="1">
      <c r="A306" s="27">
        <f t="shared" si="5"/>
        <v>9</v>
      </c>
      <c r="B306" s="30" t="s">
        <v>950</v>
      </c>
      <c r="C306" s="30" t="s">
        <v>951</v>
      </c>
      <c r="D306" s="33">
        <v>7390051576.1899996</v>
      </c>
      <c r="E306" s="34">
        <v>0</v>
      </c>
      <c r="F306" s="33">
        <v>7390051576.1899996</v>
      </c>
    </row>
    <row r="307" spans="1:6" ht="14" hidden="1" thickBot="1">
      <c r="A307" s="27">
        <f t="shared" si="5"/>
        <v>9</v>
      </c>
      <c r="B307" s="30" t="s">
        <v>952</v>
      </c>
      <c r="C307" s="30" t="s">
        <v>953</v>
      </c>
      <c r="D307" s="34">
        <v>1759108025155</v>
      </c>
      <c r="E307" s="34">
        <v>0</v>
      </c>
      <c r="F307" s="34">
        <v>1759108025155</v>
      </c>
    </row>
    <row r="308" spans="1:6" ht="14" hidden="1" thickBot="1">
      <c r="A308" s="27">
        <f t="shared" si="5"/>
        <v>9</v>
      </c>
      <c r="B308" s="30" t="s">
        <v>954</v>
      </c>
      <c r="C308" s="30" t="s">
        <v>955</v>
      </c>
      <c r="D308" s="33">
        <v>123695715309.78</v>
      </c>
      <c r="E308" s="34">
        <v>456174862</v>
      </c>
      <c r="F308" s="33">
        <v>124151890171.78</v>
      </c>
    </row>
    <row r="309" spans="1:6" ht="14" hidden="1" thickBot="1">
      <c r="A309" s="27">
        <f t="shared" si="5"/>
        <v>9</v>
      </c>
      <c r="B309" s="30" t="s">
        <v>956</v>
      </c>
      <c r="C309" s="30" t="s">
        <v>957</v>
      </c>
      <c r="D309" s="33">
        <v>1778008450348.8899</v>
      </c>
      <c r="E309" s="34">
        <v>0</v>
      </c>
      <c r="F309" s="33">
        <v>1778008450348.8899</v>
      </c>
    </row>
    <row r="310" spans="1:6" ht="14" hidden="1" thickBot="1">
      <c r="A310" s="27">
        <f t="shared" si="5"/>
        <v>9</v>
      </c>
      <c r="B310" s="30" t="s">
        <v>958</v>
      </c>
      <c r="C310" s="30" t="s">
        <v>959</v>
      </c>
      <c r="D310" s="33">
        <v>41952755049.690002</v>
      </c>
      <c r="E310" s="34">
        <v>22506337442</v>
      </c>
      <c r="F310" s="33">
        <v>64459092491.690002</v>
      </c>
    </row>
    <row r="311" spans="1:6" ht="14" hidden="1" thickBot="1">
      <c r="A311" s="27">
        <f t="shared" si="5"/>
        <v>9</v>
      </c>
      <c r="B311" s="30" t="s">
        <v>960</v>
      </c>
      <c r="C311" s="30" t="s">
        <v>961</v>
      </c>
      <c r="D311" s="33">
        <v>246027202819.20999</v>
      </c>
      <c r="E311" s="33">
        <v>44132448683.440002</v>
      </c>
      <c r="F311" s="33">
        <v>290159651502.65002</v>
      </c>
    </row>
    <row r="312" spans="1:6" ht="14" thickBot="1">
      <c r="A312" s="27">
        <f t="shared" si="5"/>
        <v>6</v>
      </c>
      <c r="B312" s="27" t="s">
        <v>962</v>
      </c>
      <c r="C312" s="30" t="s">
        <v>131</v>
      </c>
      <c r="D312" s="33">
        <v>2614041110894.02</v>
      </c>
      <c r="E312" s="33">
        <v>90213862561.910004</v>
      </c>
      <c r="F312" s="33">
        <v>2704254973455.9302</v>
      </c>
    </row>
    <row r="313" spans="1:6" ht="14" hidden="1" thickBot="1">
      <c r="A313" s="27">
        <f t="shared" si="5"/>
        <v>9</v>
      </c>
      <c r="B313" s="30" t="s">
        <v>963</v>
      </c>
      <c r="C313" s="30" t="s">
        <v>964</v>
      </c>
      <c r="D313" s="33">
        <v>165416970445.75</v>
      </c>
      <c r="E313" s="33">
        <v>3975177447.4499998</v>
      </c>
      <c r="F313" s="33">
        <v>169392147893.20001</v>
      </c>
    </row>
    <row r="314" spans="1:6" ht="14" hidden="1" thickBot="1">
      <c r="A314" s="27">
        <f t="shared" si="5"/>
        <v>9</v>
      </c>
      <c r="B314" s="30" t="s">
        <v>965</v>
      </c>
      <c r="C314" s="30" t="s">
        <v>966</v>
      </c>
      <c r="D314" s="33">
        <v>509934790912.82001</v>
      </c>
      <c r="E314" s="34">
        <v>19569912</v>
      </c>
      <c r="F314" s="33">
        <v>509954360824.82001</v>
      </c>
    </row>
    <row r="315" spans="1:6" ht="14" hidden="1" thickBot="1">
      <c r="A315" s="27">
        <f t="shared" si="5"/>
        <v>9</v>
      </c>
      <c r="B315" s="30" t="s">
        <v>967</v>
      </c>
      <c r="C315" s="30" t="s">
        <v>968</v>
      </c>
      <c r="D315" s="33">
        <v>25910918629.5</v>
      </c>
      <c r="E315" s="34">
        <v>1595404575</v>
      </c>
      <c r="F315" s="33">
        <v>27506323204.5</v>
      </c>
    </row>
    <row r="316" spans="1:6" ht="14" hidden="1" thickBot="1">
      <c r="A316" s="27">
        <f t="shared" si="5"/>
        <v>9</v>
      </c>
      <c r="B316" s="30" t="s">
        <v>969</v>
      </c>
      <c r="C316" s="30" t="s">
        <v>970</v>
      </c>
      <c r="D316" s="33">
        <v>12436564586.66</v>
      </c>
      <c r="E316" s="34">
        <v>0</v>
      </c>
      <c r="F316" s="33">
        <v>12436564586.66</v>
      </c>
    </row>
    <row r="317" spans="1:6" ht="14" hidden="1" thickBot="1">
      <c r="A317" s="27">
        <f t="shared" si="5"/>
        <v>9</v>
      </c>
      <c r="B317" s="30" t="s">
        <v>971</v>
      </c>
      <c r="C317" s="30" t="s">
        <v>972</v>
      </c>
      <c r="D317" s="33">
        <v>16655585980.469999</v>
      </c>
      <c r="E317" s="34">
        <v>0</v>
      </c>
      <c r="F317" s="33">
        <v>16655585980.469999</v>
      </c>
    </row>
    <row r="318" spans="1:6" ht="14" hidden="1" thickBot="1">
      <c r="A318" s="27">
        <f t="shared" si="5"/>
        <v>9</v>
      </c>
      <c r="B318" s="30" t="s">
        <v>973</v>
      </c>
      <c r="C318" s="30" t="s">
        <v>974</v>
      </c>
      <c r="D318" s="33">
        <v>914337141684.78003</v>
      </c>
      <c r="E318" s="34">
        <v>0</v>
      </c>
      <c r="F318" s="33">
        <v>914337141684.78003</v>
      </c>
    </row>
    <row r="319" spans="1:6" ht="14" hidden="1" thickBot="1">
      <c r="A319" s="27">
        <f t="shared" si="5"/>
        <v>9</v>
      </c>
      <c r="B319" s="30" t="s">
        <v>975</v>
      </c>
      <c r="C319" s="30" t="s">
        <v>976</v>
      </c>
      <c r="D319" s="33">
        <v>2309618964.8899999</v>
      </c>
      <c r="E319" s="34">
        <v>7582640</v>
      </c>
      <c r="F319" s="33">
        <v>2317201604.8899999</v>
      </c>
    </row>
    <row r="320" spans="1:6" ht="14" hidden="1" thickBot="1">
      <c r="A320" s="27">
        <f t="shared" si="5"/>
        <v>9</v>
      </c>
      <c r="B320" s="30" t="s">
        <v>977</v>
      </c>
      <c r="C320" s="30" t="s">
        <v>978</v>
      </c>
      <c r="D320" s="33">
        <v>11903370351.780001</v>
      </c>
      <c r="E320" s="34">
        <v>0</v>
      </c>
      <c r="F320" s="33">
        <v>11903370351.780001</v>
      </c>
    </row>
    <row r="321" spans="1:6" ht="14" hidden="1" thickBot="1">
      <c r="A321" s="27">
        <f t="shared" si="5"/>
        <v>9</v>
      </c>
      <c r="B321" s="30" t="s">
        <v>979</v>
      </c>
      <c r="C321" s="30" t="s">
        <v>980</v>
      </c>
      <c r="D321" s="33">
        <v>261410804456.92001</v>
      </c>
      <c r="E321" s="34">
        <v>0</v>
      </c>
      <c r="F321" s="33">
        <v>261410804456.92001</v>
      </c>
    </row>
    <row r="322" spans="1:6" ht="14" hidden="1" thickBot="1">
      <c r="A322" s="27">
        <f t="shared" si="5"/>
        <v>9</v>
      </c>
      <c r="B322" s="30" t="s">
        <v>981</v>
      </c>
      <c r="C322" s="30" t="s">
        <v>982</v>
      </c>
      <c r="D322" s="34">
        <v>1061519727</v>
      </c>
      <c r="E322" s="34">
        <v>26052100</v>
      </c>
      <c r="F322" s="34">
        <v>1087571827</v>
      </c>
    </row>
    <row r="323" spans="1:6" ht="14" hidden="1" thickBot="1">
      <c r="A323" s="27">
        <f t="shared" si="5"/>
        <v>9</v>
      </c>
      <c r="B323" s="30" t="s">
        <v>983</v>
      </c>
      <c r="C323" s="30" t="s">
        <v>984</v>
      </c>
      <c r="D323" s="33">
        <v>3526740068.7800002</v>
      </c>
      <c r="E323" s="34">
        <v>0</v>
      </c>
      <c r="F323" s="33">
        <v>3526740068.7800002</v>
      </c>
    </row>
    <row r="324" spans="1:6" ht="14" hidden="1" thickBot="1">
      <c r="A324" s="27">
        <f t="shared" si="5"/>
        <v>9</v>
      </c>
      <c r="B324" s="30" t="s">
        <v>985</v>
      </c>
      <c r="C324" s="30" t="s">
        <v>986</v>
      </c>
      <c r="D324" s="33">
        <v>24773075448.799999</v>
      </c>
      <c r="E324" s="34">
        <v>0</v>
      </c>
      <c r="F324" s="33">
        <v>24773075448.799999</v>
      </c>
    </row>
    <row r="325" spans="1:6" ht="14" hidden="1" thickBot="1">
      <c r="A325" s="27">
        <f t="shared" si="5"/>
        <v>9</v>
      </c>
      <c r="B325" s="30" t="s">
        <v>987</v>
      </c>
      <c r="C325" s="30" t="s">
        <v>988</v>
      </c>
      <c r="D325" s="34">
        <v>6329800</v>
      </c>
      <c r="E325" s="34">
        <v>0</v>
      </c>
      <c r="F325" s="34">
        <v>6329800</v>
      </c>
    </row>
    <row r="326" spans="1:6" ht="14" hidden="1" thickBot="1">
      <c r="A326" s="27">
        <f t="shared" si="5"/>
        <v>9</v>
      </c>
      <c r="B326" s="30" t="s">
        <v>989</v>
      </c>
      <c r="C326" s="30" t="s">
        <v>990</v>
      </c>
      <c r="D326" s="33">
        <v>33954955353.43</v>
      </c>
      <c r="E326" s="34">
        <v>647310714</v>
      </c>
      <c r="F326" s="33">
        <v>34602266067.43</v>
      </c>
    </row>
    <row r="327" spans="1:6" ht="14" hidden="1" thickBot="1">
      <c r="A327" s="27">
        <f t="shared" si="5"/>
        <v>9</v>
      </c>
      <c r="B327" s="30" t="s">
        <v>991</v>
      </c>
      <c r="C327" s="30" t="s">
        <v>992</v>
      </c>
      <c r="D327" s="34">
        <v>3183278202</v>
      </c>
      <c r="E327" s="34">
        <v>3355000</v>
      </c>
      <c r="F327" s="34">
        <v>3186633202</v>
      </c>
    </row>
    <row r="328" spans="1:6" ht="14" hidden="1" thickBot="1">
      <c r="A328" s="27">
        <f t="shared" si="5"/>
        <v>9</v>
      </c>
      <c r="B328" s="30" t="s">
        <v>993</v>
      </c>
      <c r="C328" s="30" t="s">
        <v>994</v>
      </c>
      <c r="D328" s="34">
        <v>15382919</v>
      </c>
      <c r="E328" s="34">
        <v>0</v>
      </c>
      <c r="F328" s="34">
        <v>15382919</v>
      </c>
    </row>
    <row r="329" spans="1:6" ht="14" hidden="1" thickBot="1">
      <c r="A329" s="27">
        <f t="shared" si="5"/>
        <v>9</v>
      </c>
      <c r="B329" s="30" t="s">
        <v>995</v>
      </c>
      <c r="C329" s="30" t="s">
        <v>996</v>
      </c>
      <c r="D329" s="34">
        <v>458443081</v>
      </c>
      <c r="E329" s="34">
        <v>100176806</v>
      </c>
      <c r="F329" s="34">
        <v>558619887</v>
      </c>
    </row>
    <row r="330" spans="1:6" ht="14" hidden="1" thickBot="1">
      <c r="A330" s="27">
        <f t="shared" si="5"/>
        <v>9</v>
      </c>
      <c r="B330" s="30" t="s">
        <v>997</v>
      </c>
      <c r="C330" s="30" t="s">
        <v>998</v>
      </c>
      <c r="D330" s="33">
        <v>92385475683.429993</v>
      </c>
      <c r="E330" s="33">
        <v>56607075229.199997</v>
      </c>
      <c r="F330" s="33">
        <v>148992550912.63</v>
      </c>
    </row>
    <row r="331" spans="1:6" ht="14" hidden="1" thickBot="1">
      <c r="A331" s="27">
        <f t="shared" si="5"/>
        <v>9</v>
      </c>
      <c r="B331" s="30" t="s">
        <v>999</v>
      </c>
      <c r="C331" s="30" t="s">
        <v>1000</v>
      </c>
      <c r="D331" s="33">
        <v>9155352678.7700005</v>
      </c>
      <c r="E331" s="34">
        <v>580000</v>
      </c>
      <c r="F331" s="33">
        <v>9155932678.7700005</v>
      </c>
    </row>
    <row r="332" spans="1:6" ht="14" hidden="1" thickBot="1">
      <c r="A332" s="27">
        <f t="shared" si="5"/>
        <v>9</v>
      </c>
      <c r="B332" s="30" t="s">
        <v>1001</v>
      </c>
      <c r="C332" s="30" t="s">
        <v>1002</v>
      </c>
      <c r="D332" s="33">
        <v>15686722426.34</v>
      </c>
      <c r="E332" s="34">
        <v>0</v>
      </c>
      <c r="F332" s="33">
        <v>15686722426.34</v>
      </c>
    </row>
    <row r="333" spans="1:6" ht="14" hidden="1" thickBot="1">
      <c r="A333" s="27">
        <f t="shared" si="5"/>
        <v>9</v>
      </c>
      <c r="B333" s="30" t="s">
        <v>1003</v>
      </c>
      <c r="C333" s="30" t="s">
        <v>1004</v>
      </c>
      <c r="D333" s="34">
        <v>27176048</v>
      </c>
      <c r="E333" s="34">
        <v>0</v>
      </c>
      <c r="F333" s="34">
        <v>27176048</v>
      </c>
    </row>
    <row r="334" spans="1:6" ht="14" hidden="1" thickBot="1">
      <c r="A334" s="27">
        <f t="shared" si="5"/>
        <v>9</v>
      </c>
      <c r="B334" s="30" t="s">
        <v>1005</v>
      </c>
      <c r="C334" s="30" t="s">
        <v>1006</v>
      </c>
      <c r="D334" s="34">
        <v>18026847</v>
      </c>
      <c r="E334" s="34">
        <v>0</v>
      </c>
      <c r="F334" s="34">
        <v>18026847</v>
      </c>
    </row>
    <row r="335" spans="1:6" ht="14" hidden="1" thickBot="1">
      <c r="A335" s="27">
        <f t="shared" si="5"/>
        <v>9</v>
      </c>
      <c r="B335" s="30" t="s">
        <v>1007</v>
      </c>
      <c r="C335" s="30" t="s">
        <v>1008</v>
      </c>
      <c r="D335" s="34">
        <v>32158396</v>
      </c>
      <c r="E335" s="33">
        <v>0.13</v>
      </c>
      <c r="F335" s="33">
        <v>32158396.129999999</v>
      </c>
    </row>
    <row r="336" spans="1:6" ht="14" hidden="1" thickBot="1">
      <c r="A336" s="27">
        <f t="shared" si="5"/>
        <v>9</v>
      </c>
      <c r="B336" s="30" t="s">
        <v>1009</v>
      </c>
      <c r="C336" s="30" t="s">
        <v>1010</v>
      </c>
      <c r="D336" s="34">
        <v>1948400010</v>
      </c>
      <c r="E336" s="34">
        <v>0</v>
      </c>
      <c r="F336" s="34">
        <v>1948400010</v>
      </c>
    </row>
    <row r="337" spans="1:6" ht="14" hidden="1" thickBot="1">
      <c r="A337" s="27">
        <f t="shared" si="5"/>
        <v>9</v>
      </c>
      <c r="B337" s="30" t="s">
        <v>1011</v>
      </c>
      <c r="C337" s="30" t="s">
        <v>1012</v>
      </c>
      <c r="D337" s="33">
        <v>7510256310.9700003</v>
      </c>
      <c r="E337" s="34">
        <v>50200000</v>
      </c>
      <c r="F337" s="33">
        <v>7560456310.9700003</v>
      </c>
    </row>
    <row r="338" spans="1:6" ht="14" hidden="1" thickBot="1">
      <c r="A338" s="27">
        <f t="shared" ref="A338:A401" si="6">LEN(B338)</f>
        <v>9</v>
      </c>
      <c r="B338" s="30" t="s">
        <v>1013</v>
      </c>
      <c r="C338" s="30" t="s">
        <v>1014</v>
      </c>
      <c r="D338" s="34">
        <v>56059736203</v>
      </c>
      <c r="E338" s="34">
        <v>0</v>
      </c>
      <c r="F338" s="34">
        <v>56059736203</v>
      </c>
    </row>
    <row r="339" spans="1:6" ht="14" hidden="1" thickBot="1">
      <c r="A339" s="27">
        <f t="shared" si="6"/>
        <v>9</v>
      </c>
      <c r="B339" s="30" t="s">
        <v>1015</v>
      </c>
      <c r="C339" s="30" t="s">
        <v>1016</v>
      </c>
      <c r="D339" s="34">
        <v>51947378</v>
      </c>
      <c r="E339" s="34">
        <v>153895701</v>
      </c>
      <c r="F339" s="34">
        <v>205843079</v>
      </c>
    </row>
    <row r="340" spans="1:6" ht="14" hidden="1" thickBot="1">
      <c r="A340" s="27">
        <f t="shared" si="6"/>
        <v>9</v>
      </c>
      <c r="B340" s="30" t="s">
        <v>1017</v>
      </c>
      <c r="C340" s="30" t="s">
        <v>1018</v>
      </c>
      <c r="D340" s="34">
        <v>8723668391</v>
      </c>
      <c r="E340" s="34">
        <v>1147614376</v>
      </c>
      <c r="F340" s="34">
        <v>9871282767</v>
      </c>
    </row>
    <row r="341" spans="1:6" ht="14" hidden="1" thickBot="1">
      <c r="A341" s="27">
        <f t="shared" si="6"/>
        <v>9</v>
      </c>
      <c r="B341" s="30" t="s">
        <v>1019</v>
      </c>
      <c r="C341" s="30" t="s">
        <v>1020</v>
      </c>
      <c r="D341" s="33">
        <v>435146699907.92999</v>
      </c>
      <c r="E341" s="33">
        <v>25879868061.130001</v>
      </c>
      <c r="F341" s="33">
        <v>461026567969.06</v>
      </c>
    </row>
    <row r="342" spans="1:6" ht="14" thickBot="1">
      <c r="A342" s="27">
        <f t="shared" si="6"/>
        <v>6</v>
      </c>
      <c r="B342" s="27" t="s">
        <v>1021</v>
      </c>
      <c r="C342" s="30" t="s">
        <v>1022</v>
      </c>
      <c r="D342" s="33">
        <v>2697485955573.3999</v>
      </c>
      <c r="E342" s="33">
        <v>200500228413.95999</v>
      </c>
      <c r="F342" s="33">
        <v>2897986183987.3599</v>
      </c>
    </row>
    <row r="343" spans="1:6" ht="14" hidden="1" thickBot="1">
      <c r="A343" s="27">
        <f t="shared" si="6"/>
        <v>9</v>
      </c>
      <c r="B343" s="30" t="s">
        <v>1023</v>
      </c>
      <c r="C343" s="30" t="s">
        <v>1024</v>
      </c>
      <c r="D343" s="33">
        <v>943770241068.91003</v>
      </c>
      <c r="E343" s="34">
        <v>55880973781</v>
      </c>
      <c r="F343" s="33">
        <v>999651214849.91003</v>
      </c>
    </row>
    <row r="344" spans="1:6" ht="14" hidden="1" thickBot="1">
      <c r="A344" s="27">
        <f t="shared" si="6"/>
        <v>9</v>
      </c>
      <c r="B344" s="30" t="s">
        <v>1025</v>
      </c>
      <c r="C344" s="30" t="s">
        <v>1026</v>
      </c>
      <c r="D344" s="33">
        <v>440215918299.75</v>
      </c>
      <c r="E344" s="33">
        <v>73565577317.899994</v>
      </c>
      <c r="F344" s="33">
        <v>513781495617.65002</v>
      </c>
    </row>
    <row r="345" spans="1:6" ht="14" hidden="1" thickBot="1">
      <c r="A345" s="27">
        <f t="shared" si="6"/>
        <v>9</v>
      </c>
      <c r="B345" s="30" t="s">
        <v>1027</v>
      </c>
      <c r="C345" s="30" t="s">
        <v>1028</v>
      </c>
      <c r="D345" s="33">
        <v>320097949181.71997</v>
      </c>
      <c r="E345" s="33">
        <v>59017166248.550003</v>
      </c>
      <c r="F345" s="33">
        <v>379115115430.27002</v>
      </c>
    </row>
    <row r="346" spans="1:6" ht="14" hidden="1" thickBot="1">
      <c r="A346" s="27">
        <f t="shared" si="6"/>
        <v>9</v>
      </c>
      <c r="B346" s="30" t="s">
        <v>1029</v>
      </c>
      <c r="C346" s="30" t="s">
        <v>1030</v>
      </c>
      <c r="D346" s="33">
        <v>71370364066.350006</v>
      </c>
      <c r="E346" s="33">
        <v>8502608891.8699999</v>
      </c>
      <c r="F346" s="33">
        <v>79872972958.220001</v>
      </c>
    </row>
    <row r="347" spans="1:6" ht="14" hidden="1" thickBot="1">
      <c r="A347" s="27">
        <f t="shared" si="6"/>
        <v>9</v>
      </c>
      <c r="B347" s="30" t="s">
        <v>1031</v>
      </c>
      <c r="C347" s="30" t="s">
        <v>1032</v>
      </c>
      <c r="D347" s="34">
        <v>107858080459</v>
      </c>
      <c r="E347" s="34">
        <v>125974364</v>
      </c>
      <c r="F347" s="34">
        <v>107984054823</v>
      </c>
    </row>
    <row r="348" spans="1:6" ht="14" hidden="1" thickBot="1">
      <c r="A348" s="27">
        <f t="shared" si="6"/>
        <v>9</v>
      </c>
      <c r="B348" s="30" t="s">
        <v>1033</v>
      </c>
      <c r="C348" s="30" t="s">
        <v>1034</v>
      </c>
      <c r="D348" s="33">
        <v>559568376138.53003</v>
      </c>
      <c r="E348" s="34">
        <v>0</v>
      </c>
      <c r="F348" s="33">
        <v>559568376138.53003</v>
      </c>
    </row>
    <row r="349" spans="1:6" ht="14" hidden="1" thickBot="1">
      <c r="A349" s="27">
        <f t="shared" si="6"/>
        <v>9</v>
      </c>
      <c r="B349" s="30" t="s">
        <v>1035</v>
      </c>
      <c r="C349" s="30" t="s">
        <v>1036</v>
      </c>
      <c r="D349" s="33">
        <v>209899487429.04999</v>
      </c>
      <c r="E349" s="34">
        <v>0</v>
      </c>
      <c r="F349" s="33">
        <v>209899487429.04999</v>
      </c>
    </row>
    <row r="350" spans="1:6" ht="14" hidden="1" thickBot="1">
      <c r="A350" s="27">
        <f t="shared" si="6"/>
        <v>9</v>
      </c>
      <c r="B350" s="30" t="s">
        <v>1037</v>
      </c>
      <c r="C350" s="30" t="s">
        <v>1038</v>
      </c>
      <c r="D350" s="33">
        <v>18563329015.939999</v>
      </c>
      <c r="E350" s="33">
        <v>1400294601.28</v>
      </c>
      <c r="F350" s="33">
        <v>19963623617.220001</v>
      </c>
    </row>
    <row r="351" spans="1:6" ht="14" hidden="1" thickBot="1">
      <c r="A351" s="27">
        <f t="shared" si="6"/>
        <v>9</v>
      </c>
      <c r="B351" s="30" t="s">
        <v>1039</v>
      </c>
      <c r="C351" s="30" t="s">
        <v>1040</v>
      </c>
      <c r="D351" s="33">
        <v>10762850584.82</v>
      </c>
      <c r="E351" s="33">
        <v>794249832.07000005</v>
      </c>
      <c r="F351" s="33">
        <v>11557100416.889999</v>
      </c>
    </row>
    <row r="352" spans="1:6" ht="14" hidden="1" thickBot="1">
      <c r="A352" s="27">
        <f t="shared" si="6"/>
        <v>9</v>
      </c>
      <c r="B352" s="30" t="s">
        <v>1041</v>
      </c>
      <c r="C352" s="30" t="s">
        <v>1042</v>
      </c>
      <c r="D352" s="33">
        <v>8803070817.3299999</v>
      </c>
      <c r="E352" s="33">
        <v>1213383377.29</v>
      </c>
      <c r="F352" s="33">
        <v>10016454194.620001</v>
      </c>
    </row>
    <row r="353" spans="1:6" ht="14" hidden="1" thickBot="1">
      <c r="A353" s="27">
        <f t="shared" si="6"/>
        <v>9</v>
      </c>
      <c r="B353" s="30" t="s">
        <v>1043</v>
      </c>
      <c r="C353" s="30" t="s">
        <v>1044</v>
      </c>
      <c r="D353" s="34">
        <v>1550064535</v>
      </c>
      <c r="E353" s="34">
        <v>0</v>
      </c>
      <c r="F353" s="34">
        <v>1550064535</v>
      </c>
    </row>
    <row r="354" spans="1:6" ht="14" hidden="1" thickBot="1">
      <c r="A354" s="27">
        <f t="shared" si="6"/>
        <v>9</v>
      </c>
      <c r="B354" s="30" t="s">
        <v>1045</v>
      </c>
      <c r="C354" s="30" t="s">
        <v>1046</v>
      </c>
      <c r="D354" s="34">
        <v>5026223977</v>
      </c>
      <c r="E354" s="34">
        <v>0</v>
      </c>
      <c r="F354" s="34">
        <v>5026223977</v>
      </c>
    </row>
    <row r="355" spans="1:6" ht="14" thickBot="1">
      <c r="A355" s="27">
        <f t="shared" si="6"/>
        <v>6</v>
      </c>
      <c r="B355" s="27" t="s">
        <v>1047</v>
      </c>
      <c r="C355" s="30" t="s">
        <v>1048</v>
      </c>
      <c r="D355" s="33">
        <v>6287320731964.9199</v>
      </c>
      <c r="E355" s="33">
        <v>1330697419239.54</v>
      </c>
      <c r="F355" s="33">
        <v>7618018151204.46</v>
      </c>
    </row>
    <row r="356" spans="1:6" ht="14" hidden="1" thickBot="1">
      <c r="A356" s="27">
        <f t="shared" si="6"/>
        <v>9</v>
      </c>
      <c r="B356" s="30" t="s">
        <v>1049</v>
      </c>
      <c r="C356" s="30" t="s">
        <v>1050</v>
      </c>
      <c r="D356" s="33">
        <v>178831094695.20999</v>
      </c>
      <c r="E356" s="33">
        <v>5365705114.0200005</v>
      </c>
      <c r="F356" s="33">
        <v>184196799809.23001</v>
      </c>
    </row>
    <row r="357" spans="1:6" ht="14" hidden="1" thickBot="1">
      <c r="A357" s="27">
        <f t="shared" si="6"/>
        <v>9</v>
      </c>
      <c r="B357" s="30" t="s">
        <v>1051</v>
      </c>
      <c r="C357" s="30" t="s">
        <v>1052</v>
      </c>
      <c r="D357" s="33">
        <v>1023776325545.23</v>
      </c>
      <c r="E357" s="33">
        <v>230525478586.26001</v>
      </c>
      <c r="F357" s="33">
        <v>1254301804131.49</v>
      </c>
    </row>
    <row r="358" spans="1:6" ht="14" hidden="1" thickBot="1">
      <c r="A358" s="27">
        <f t="shared" si="6"/>
        <v>9</v>
      </c>
      <c r="B358" s="30" t="s">
        <v>1053</v>
      </c>
      <c r="C358" s="30" t="s">
        <v>1054</v>
      </c>
      <c r="D358" s="33">
        <v>567344914800.57996</v>
      </c>
      <c r="E358" s="33">
        <v>31363738961.580002</v>
      </c>
      <c r="F358" s="33">
        <v>598708653762.16003</v>
      </c>
    </row>
    <row r="359" spans="1:6" ht="14" hidden="1" thickBot="1">
      <c r="A359" s="27">
        <f t="shared" si="6"/>
        <v>9</v>
      </c>
      <c r="B359" s="30" t="s">
        <v>1055</v>
      </c>
      <c r="C359" s="30" t="s">
        <v>1056</v>
      </c>
      <c r="D359" s="33">
        <v>2946034163642.1899</v>
      </c>
      <c r="E359" s="33">
        <v>757488492982.22998</v>
      </c>
      <c r="F359" s="33">
        <v>3703522656624.4199</v>
      </c>
    </row>
    <row r="360" spans="1:6" ht="14" hidden="1" thickBot="1">
      <c r="A360" s="27">
        <f t="shared" si="6"/>
        <v>9</v>
      </c>
      <c r="B360" s="30" t="s">
        <v>1057</v>
      </c>
      <c r="C360" s="30" t="s">
        <v>1058</v>
      </c>
      <c r="D360" s="33">
        <v>1005673081.25</v>
      </c>
      <c r="E360" s="33">
        <v>120995045.59999999</v>
      </c>
      <c r="F360" s="33">
        <v>1126668126.8499999</v>
      </c>
    </row>
    <row r="361" spans="1:6" ht="14" hidden="1" thickBot="1">
      <c r="A361" s="27">
        <f t="shared" si="6"/>
        <v>9</v>
      </c>
      <c r="B361" s="30" t="s">
        <v>1059</v>
      </c>
      <c r="C361" s="30" t="s">
        <v>1060</v>
      </c>
      <c r="D361" s="33">
        <v>3271171398.8000002</v>
      </c>
      <c r="E361" s="34">
        <v>799589788</v>
      </c>
      <c r="F361" s="33">
        <v>4070761186.8000002</v>
      </c>
    </row>
    <row r="362" spans="1:6" ht="14" hidden="1" thickBot="1">
      <c r="A362" s="27">
        <f t="shared" si="6"/>
        <v>9</v>
      </c>
      <c r="B362" s="30" t="s">
        <v>1061</v>
      </c>
      <c r="C362" s="30" t="s">
        <v>1062</v>
      </c>
      <c r="D362" s="33">
        <v>381437521.70999998</v>
      </c>
      <c r="E362" s="34">
        <v>17840</v>
      </c>
      <c r="F362" s="33">
        <v>381455361.70999998</v>
      </c>
    </row>
    <row r="363" spans="1:6" ht="14" hidden="1" thickBot="1">
      <c r="A363" s="27">
        <f t="shared" si="6"/>
        <v>9</v>
      </c>
      <c r="B363" s="30" t="s">
        <v>1063</v>
      </c>
      <c r="C363" s="30" t="s">
        <v>1064</v>
      </c>
      <c r="D363" s="33">
        <v>20926796446.209999</v>
      </c>
      <c r="E363" s="33">
        <v>521146128.56</v>
      </c>
      <c r="F363" s="33">
        <v>21447942574.77</v>
      </c>
    </row>
    <row r="364" spans="1:6" ht="14" hidden="1" thickBot="1">
      <c r="A364" s="27">
        <f t="shared" si="6"/>
        <v>9</v>
      </c>
      <c r="B364" s="30" t="s">
        <v>1065</v>
      </c>
      <c r="C364" s="30" t="s">
        <v>1066</v>
      </c>
      <c r="D364" s="33">
        <v>100608461992.02</v>
      </c>
      <c r="E364" s="33">
        <v>28899028169.540001</v>
      </c>
      <c r="F364" s="33">
        <v>129507490161.56</v>
      </c>
    </row>
    <row r="365" spans="1:6" ht="14" hidden="1" thickBot="1">
      <c r="A365" s="27">
        <f t="shared" si="6"/>
        <v>9</v>
      </c>
      <c r="B365" s="30" t="s">
        <v>1067</v>
      </c>
      <c r="C365" s="30" t="s">
        <v>1068</v>
      </c>
      <c r="D365" s="34">
        <v>3335088797</v>
      </c>
      <c r="E365" s="34">
        <v>50455758</v>
      </c>
      <c r="F365" s="34">
        <v>3385544555</v>
      </c>
    </row>
    <row r="366" spans="1:6" ht="14" hidden="1" thickBot="1">
      <c r="A366" s="27">
        <f t="shared" si="6"/>
        <v>9</v>
      </c>
      <c r="B366" s="30" t="s">
        <v>1069</v>
      </c>
      <c r="C366" s="30" t="s">
        <v>1070</v>
      </c>
      <c r="D366" s="33">
        <v>12028762647.040001</v>
      </c>
      <c r="E366" s="33">
        <v>2678551459.54</v>
      </c>
      <c r="F366" s="33">
        <v>14707314106.58</v>
      </c>
    </row>
    <row r="367" spans="1:6" ht="14" hidden="1" thickBot="1">
      <c r="A367" s="27">
        <f t="shared" si="6"/>
        <v>9</v>
      </c>
      <c r="B367" s="30" t="s">
        <v>1071</v>
      </c>
      <c r="C367" s="30" t="s">
        <v>1072</v>
      </c>
      <c r="D367" s="33">
        <v>2021700314.5599999</v>
      </c>
      <c r="E367" s="34">
        <v>57284150</v>
      </c>
      <c r="F367" s="33">
        <v>2078984464.5599999</v>
      </c>
    </row>
    <row r="368" spans="1:6" ht="14" hidden="1" thickBot="1">
      <c r="A368" s="27">
        <f t="shared" si="6"/>
        <v>9</v>
      </c>
      <c r="B368" s="30" t="s">
        <v>1073</v>
      </c>
      <c r="C368" s="30" t="s">
        <v>1074</v>
      </c>
      <c r="D368" s="33">
        <v>7361500546.6300001</v>
      </c>
      <c r="E368" s="33">
        <v>1451121781.2</v>
      </c>
      <c r="F368" s="33">
        <v>8812622327.8299999</v>
      </c>
    </row>
    <row r="369" spans="1:6" ht="43" hidden="1" thickBot="1">
      <c r="A369" s="27">
        <f t="shared" si="6"/>
        <v>9</v>
      </c>
      <c r="B369" s="30" t="s">
        <v>1075</v>
      </c>
      <c r="C369" s="38" t="s">
        <v>1076</v>
      </c>
      <c r="D369" s="39">
        <v>61780336863.239998</v>
      </c>
      <c r="E369" s="40">
        <v>422738906</v>
      </c>
      <c r="F369" s="39">
        <v>62203075769.239998</v>
      </c>
    </row>
    <row r="370" spans="1:6" ht="14" hidden="1" thickBot="1">
      <c r="A370" s="27">
        <f t="shared" si="6"/>
        <v>9</v>
      </c>
      <c r="B370" s="30" t="s">
        <v>1077</v>
      </c>
      <c r="C370" s="30" t="s">
        <v>1078</v>
      </c>
      <c r="D370" s="33">
        <v>249572655947.97</v>
      </c>
      <c r="E370" s="33">
        <v>28464836977.799999</v>
      </c>
      <c r="F370" s="33">
        <v>278037492925.77002</v>
      </c>
    </row>
    <row r="371" spans="1:6" ht="14" hidden="1" thickBot="1">
      <c r="A371" s="27">
        <f t="shared" si="6"/>
        <v>9</v>
      </c>
      <c r="B371" s="30" t="s">
        <v>1079</v>
      </c>
      <c r="C371" s="30" t="s">
        <v>1080</v>
      </c>
      <c r="D371" s="33">
        <v>74834591456.380005</v>
      </c>
      <c r="E371" s="33">
        <v>6651082584.1499996</v>
      </c>
      <c r="F371" s="33">
        <v>81485674040.529999</v>
      </c>
    </row>
    <row r="372" spans="1:6" ht="13.5" hidden="1" customHeight="1" thickBot="1">
      <c r="A372" s="27">
        <f t="shared" si="6"/>
        <v>9</v>
      </c>
      <c r="B372" s="30" t="s">
        <v>1081</v>
      </c>
      <c r="C372" s="38" t="s">
        <v>1082</v>
      </c>
      <c r="D372" s="39">
        <v>51178169578.769997</v>
      </c>
      <c r="E372" s="39">
        <v>2855013796.0500002</v>
      </c>
      <c r="F372" s="39">
        <v>54033183374.82</v>
      </c>
    </row>
    <row r="373" spans="1:6" ht="14" hidden="1" thickBot="1">
      <c r="A373" s="27">
        <f t="shared" si="6"/>
        <v>9</v>
      </c>
      <c r="B373" s="30" t="s">
        <v>1083</v>
      </c>
      <c r="C373" s="30" t="s">
        <v>1084</v>
      </c>
      <c r="D373" s="33">
        <v>203631998737.85001</v>
      </c>
      <c r="E373" s="33">
        <v>80022480089.050003</v>
      </c>
      <c r="F373" s="33">
        <v>283654478826.90002</v>
      </c>
    </row>
    <row r="374" spans="1:6" ht="57" hidden="1" thickBot="1">
      <c r="A374" s="27">
        <f t="shared" si="6"/>
        <v>9</v>
      </c>
      <c r="B374" s="30" t="s">
        <v>1085</v>
      </c>
      <c r="C374" s="38" t="s">
        <v>1086</v>
      </c>
      <c r="D374" s="39">
        <v>18037095186.599998</v>
      </c>
      <c r="E374" s="40">
        <v>45855775</v>
      </c>
      <c r="F374" s="39">
        <v>18082950961.599998</v>
      </c>
    </row>
    <row r="375" spans="1:6" ht="14" hidden="1" thickBot="1">
      <c r="A375" s="27">
        <f t="shared" si="6"/>
        <v>9</v>
      </c>
      <c r="B375" s="30" t="s">
        <v>1087</v>
      </c>
      <c r="C375" s="30" t="s">
        <v>1088</v>
      </c>
      <c r="D375" s="33">
        <v>60401995385.050003</v>
      </c>
      <c r="E375" s="33">
        <v>5574876849.4300003</v>
      </c>
      <c r="F375" s="33">
        <v>65976872234.480003</v>
      </c>
    </row>
    <row r="376" spans="1:6" ht="14" hidden="1" thickBot="1">
      <c r="A376" s="27">
        <f t="shared" si="6"/>
        <v>9</v>
      </c>
      <c r="B376" s="30" t="s">
        <v>1089</v>
      </c>
      <c r="C376" s="30" t="s">
        <v>1090</v>
      </c>
      <c r="D376" s="33">
        <v>101547730409.98</v>
      </c>
      <c r="E376" s="33">
        <v>9121122704.75</v>
      </c>
      <c r="F376" s="33">
        <v>110668853114.73</v>
      </c>
    </row>
    <row r="377" spans="1:6" ht="14" hidden="1" thickBot="1">
      <c r="A377" s="27">
        <f t="shared" si="6"/>
        <v>9</v>
      </c>
      <c r="B377" s="30" t="s">
        <v>1091</v>
      </c>
      <c r="C377" s="30" t="s">
        <v>1092</v>
      </c>
      <c r="D377" s="33">
        <v>505496802397.13</v>
      </c>
      <c r="E377" s="33">
        <v>75579634097.25</v>
      </c>
      <c r="F377" s="33">
        <v>581076436494.38</v>
      </c>
    </row>
    <row r="378" spans="1:6" ht="14" hidden="1" thickBot="1">
      <c r="A378" s="27">
        <f t="shared" si="6"/>
        <v>9</v>
      </c>
      <c r="B378" s="30" t="s">
        <v>1093</v>
      </c>
      <c r="C378" s="30" t="s">
        <v>1094</v>
      </c>
      <c r="D378" s="33">
        <v>3984026855.9299998</v>
      </c>
      <c r="E378" s="33">
        <v>82294136.980000004</v>
      </c>
      <c r="F378" s="33">
        <v>4066320992.9099998</v>
      </c>
    </row>
    <row r="379" spans="1:6" ht="14" hidden="1" thickBot="1">
      <c r="A379" s="27">
        <f t="shared" si="6"/>
        <v>9</v>
      </c>
      <c r="B379" s="30" t="s">
        <v>1095</v>
      </c>
      <c r="C379" s="30" t="s">
        <v>1096</v>
      </c>
      <c r="D379" s="33">
        <v>15700747754.940001</v>
      </c>
      <c r="E379" s="33">
        <v>4021819471.6799998</v>
      </c>
      <c r="F379" s="33">
        <v>19722567226.619999</v>
      </c>
    </row>
    <row r="380" spans="1:6" ht="13.5" hidden="1" customHeight="1" thickBot="1">
      <c r="A380" s="27">
        <f t="shared" si="6"/>
        <v>9</v>
      </c>
      <c r="B380" s="30" t="s">
        <v>1097</v>
      </c>
      <c r="C380" s="38" t="s">
        <v>1098</v>
      </c>
      <c r="D380" s="40">
        <v>417774631</v>
      </c>
      <c r="E380" s="40">
        <v>609219331</v>
      </c>
      <c r="F380" s="40">
        <v>1026993962</v>
      </c>
    </row>
    <row r="381" spans="1:6" ht="13.5" hidden="1" customHeight="1" thickBot="1">
      <c r="A381" s="27">
        <f t="shared" si="6"/>
        <v>9</v>
      </c>
      <c r="B381" s="30" t="s">
        <v>1099</v>
      </c>
      <c r="C381" s="38" t="s">
        <v>1100</v>
      </c>
      <c r="D381" s="39">
        <v>653057291.40999997</v>
      </c>
      <c r="E381" s="40">
        <v>867203888</v>
      </c>
      <c r="F381" s="39">
        <v>1520261179.4100001</v>
      </c>
    </row>
    <row r="382" spans="1:6" ht="13.5" hidden="1" customHeight="1" thickBot="1">
      <c r="A382" s="27">
        <f t="shared" si="6"/>
        <v>9</v>
      </c>
      <c r="B382" s="30" t="s">
        <v>1101</v>
      </c>
      <c r="C382" s="38" t="s">
        <v>1102</v>
      </c>
      <c r="D382" s="39">
        <v>11810994301.83</v>
      </c>
      <c r="E382" s="40">
        <v>726005726</v>
      </c>
      <c r="F382" s="39">
        <v>12537000027.83</v>
      </c>
    </row>
    <row r="383" spans="1:6" ht="13.5" hidden="1" customHeight="1" thickBot="1">
      <c r="A383" s="27">
        <f t="shared" si="6"/>
        <v>9</v>
      </c>
      <c r="B383" s="30" t="s">
        <v>1103</v>
      </c>
      <c r="C383" s="38" t="s">
        <v>1104</v>
      </c>
      <c r="D383" s="39">
        <v>46939436961.209999</v>
      </c>
      <c r="E383" s="39">
        <v>46002868304.529999</v>
      </c>
      <c r="F383" s="39">
        <v>92942305265.740005</v>
      </c>
    </row>
    <row r="384" spans="1:6" ht="14" hidden="1" thickBot="1">
      <c r="A384" s="27">
        <f t="shared" si="6"/>
        <v>9</v>
      </c>
      <c r="B384" s="30" t="s">
        <v>1105</v>
      </c>
      <c r="C384" s="30" t="s">
        <v>1106</v>
      </c>
      <c r="D384" s="33">
        <v>9243517026.3099995</v>
      </c>
      <c r="E384" s="33">
        <v>3799575453.7800002</v>
      </c>
      <c r="F384" s="33">
        <v>13043092480.09</v>
      </c>
    </row>
    <row r="385" spans="1:6" ht="14" hidden="1" thickBot="1">
      <c r="A385" s="27">
        <f t="shared" si="6"/>
        <v>9</v>
      </c>
      <c r="B385" s="30" t="s">
        <v>1107</v>
      </c>
      <c r="C385" s="30" t="s">
        <v>1108</v>
      </c>
      <c r="D385" s="34">
        <v>118484861</v>
      </c>
      <c r="E385" s="34">
        <v>0</v>
      </c>
      <c r="F385" s="34">
        <v>118484861</v>
      </c>
    </row>
    <row r="386" spans="1:6" ht="14" hidden="1" thickBot="1">
      <c r="A386" s="27">
        <f t="shared" si="6"/>
        <v>9</v>
      </c>
      <c r="B386" s="30" t="s">
        <v>1109</v>
      </c>
      <c r="C386" s="30" t="s">
        <v>1110</v>
      </c>
      <c r="D386" s="33">
        <v>249629194199.81</v>
      </c>
      <c r="E386" s="33">
        <v>10669267655.4</v>
      </c>
      <c r="F386" s="33">
        <v>260298461855.20999</v>
      </c>
    </row>
    <row r="387" spans="1:6" ht="14" hidden="1" thickBot="1">
      <c r="A387" s="27">
        <f t="shared" si="6"/>
        <v>9</v>
      </c>
      <c r="B387" s="30" t="s">
        <v>1111</v>
      </c>
      <c r="C387" s="30" t="s">
        <v>1112</v>
      </c>
      <c r="D387" s="33">
        <v>254673419089.70001</v>
      </c>
      <c r="E387" s="33">
        <v>17198453038.959999</v>
      </c>
      <c r="F387" s="33">
        <v>271871872128.66</v>
      </c>
    </row>
    <row r="388" spans="1:6" ht="14" thickBot="1">
      <c r="A388" s="27">
        <f t="shared" si="6"/>
        <v>6</v>
      </c>
      <c r="B388" s="27" t="s">
        <v>1113</v>
      </c>
      <c r="C388" s="30" t="s">
        <v>1114</v>
      </c>
      <c r="D388" s="34">
        <v>454737808246</v>
      </c>
      <c r="E388" s="34">
        <v>54028</v>
      </c>
      <c r="F388" s="34">
        <v>454737862274</v>
      </c>
    </row>
    <row r="389" spans="1:6" ht="14" hidden="1" thickBot="1">
      <c r="A389" s="27">
        <f t="shared" si="6"/>
        <v>9</v>
      </c>
      <c r="B389" s="30" t="s">
        <v>1115</v>
      </c>
      <c r="C389" s="30" t="s">
        <v>1116</v>
      </c>
      <c r="D389" s="34">
        <v>1125564135</v>
      </c>
      <c r="E389" s="34">
        <v>0</v>
      </c>
      <c r="F389" s="34">
        <v>1125564135</v>
      </c>
    </row>
    <row r="390" spans="1:6" ht="14" hidden="1" thickBot="1">
      <c r="A390" s="27">
        <f t="shared" si="6"/>
        <v>9</v>
      </c>
      <c r="B390" s="30" t="s">
        <v>1117</v>
      </c>
      <c r="C390" s="30" t="s">
        <v>1118</v>
      </c>
      <c r="D390" s="34">
        <v>452928502363</v>
      </c>
      <c r="E390" s="34">
        <v>54028</v>
      </c>
      <c r="F390" s="34">
        <v>452928556391</v>
      </c>
    </row>
    <row r="391" spans="1:6" ht="14" hidden="1" thickBot="1">
      <c r="A391" s="27">
        <f t="shared" si="6"/>
        <v>9</v>
      </c>
      <c r="B391" s="30" t="s">
        <v>1119</v>
      </c>
      <c r="C391" s="30" t="s">
        <v>1120</v>
      </c>
      <c r="D391" s="34">
        <v>186498100</v>
      </c>
      <c r="E391" s="34">
        <v>0</v>
      </c>
      <c r="F391" s="34">
        <v>186498100</v>
      </c>
    </row>
    <row r="392" spans="1:6" ht="14" hidden="1" thickBot="1">
      <c r="A392" s="27">
        <f t="shared" si="6"/>
        <v>9</v>
      </c>
      <c r="B392" s="30" t="s">
        <v>1121</v>
      </c>
      <c r="C392" s="30" t="s">
        <v>1122</v>
      </c>
      <c r="D392" s="34">
        <v>5596648</v>
      </c>
      <c r="E392" s="34">
        <v>0</v>
      </c>
      <c r="F392" s="34">
        <v>5596648</v>
      </c>
    </row>
    <row r="393" spans="1:6" ht="14" hidden="1" thickBot="1">
      <c r="A393" s="27">
        <f t="shared" si="6"/>
        <v>9</v>
      </c>
      <c r="B393" s="30" t="s">
        <v>1123</v>
      </c>
      <c r="C393" s="30" t="s">
        <v>1124</v>
      </c>
      <c r="D393" s="34">
        <v>491647000</v>
      </c>
      <c r="E393" s="34">
        <v>0</v>
      </c>
      <c r="F393" s="34">
        <v>491647000</v>
      </c>
    </row>
    <row r="394" spans="1:6" ht="14" thickBot="1">
      <c r="A394" s="27">
        <f t="shared" si="6"/>
        <v>6</v>
      </c>
      <c r="B394" s="27" t="s">
        <v>1125</v>
      </c>
      <c r="C394" s="30" t="s">
        <v>127</v>
      </c>
      <c r="D394" s="33">
        <v>488798882480.53003</v>
      </c>
      <c r="E394" s="33">
        <v>4976724188.1000004</v>
      </c>
      <c r="F394" s="33">
        <v>493775606668.63</v>
      </c>
    </row>
    <row r="395" spans="1:6" ht="14" hidden="1" thickBot="1">
      <c r="A395" s="27">
        <f t="shared" si="6"/>
        <v>9</v>
      </c>
      <c r="B395" s="30" t="s">
        <v>1126</v>
      </c>
      <c r="C395" s="30" t="s">
        <v>1127</v>
      </c>
      <c r="D395" s="34">
        <v>24932188032</v>
      </c>
      <c r="E395" s="34">
        <v>0</v>
      </c>
      <c r="F395" s="34">
        <v>24932188032</v>
      </c>
    </row>
    <row r="396" spans="1:6" ht="14" hidden="1" thickBot="1">
      <c r="A396" s="27">
        <f t="shared" si="6"/>
        <v>9</v>
      </c>
      <c r="B396" s="30" t="s">
        <v>1128</v>
      </c>
      <c r="C396" s="30" t="s">
        <v>1129</v>
      </c>
      <c r="D396" s="34">
        <v>4928642</v>
      </c>
      <c r="E396" s="34">
        <v>2473281</v>
      </c>
      <c r="F396" s="34">
        <v>7401923</v>
      </c>
    </row>
    <row r="397" spans="1:6" ht="14" hidden="1" thickBot="1">
      <c r="A397" s="27">
        <f t="shared" si="6"/>
        <v>9</v>
      </c>
      <c r="B397" s="30" t="s">
        <v>1130</v>
      </c>
      <c r="C397" s="30" t="s">
        <v>1131</v>
      </c>
      <c r="D397" s="34">
        <v>108524</v>
      </c>
      <c r="E397" s="34">
        <v>176303119</v>
      </c>
      <c r="F397" s="34">
        <v>176411643</v>
      </c>
    </row>
    <row r="398" spans="1:6" ht="14" hidden="1" thickBot="1">
      <c r="A398" s="27">
        <f t="shared" si="6"/>
        <v>9</v>
      </c>
      <c r="B398" s="30" t="s">
        <v>1132</v>
      </c>
      <c r="C398" s="30" t="s">
        <v>1133</v>
      </c>
      <c r="D398" s="33">
        <v>41234593777.610001</v>
      </c>
      <c r="E398" s="34">
        <v>0</v>
      </c>
      <c r="F398" s="33">
        <v>41234593777.610001</v>
      </c>
    </row>
    <row r="399" spans="1:6" ht="14" hidden="1" thickBot="1">
      <c r="A399" s="27">
        <f t="shared" si="6"/>
        <v>9</v>
      </c>
      <c r="B399" s="30" t="s">
        <v>1134</v>
      </c>
      <c r="C399" s="30" t="s">
        <v>1135</v>
      </c>
      <c r="D399" s="34">
        <v>12686217217</v>
      </c>
      <c r="E399" s="34">
        <v>782285305</v>
      </c>
      <c r="F399" s="34">
        <v>13468502522</v>
      </c>
    </row>
    <row r="400" spans="1:6" ht="14" hidden="1" thickBot="1">
      <c r="A400" s="27">
        <f t="shared" si="6"/>
        <v>9</v>
      </c>
      <c r="B400" s="30" t="s">
        <v>1136</v>
      </c>
      <c r="C400" s="30" t="s">
        <v>1137</v>
      </c>
      <c r="D400" s="33">
        <v>2102494664.76</v>
      </c>
      <c r="E400" s="34">
        <v>3195864</v>
      </c>
      <c r="F400" s="33">
        <v>2105690528.76</v>
      </c>
    </row>
    <row r="401" spans="1:6" ht="14" hidden="1" thickBot="1">
      <c r="A401" s="27">
        <f t="shared" si="6"/>
        <v>9</v>
      </c>
      <c r="B401" s="30" t="s">
        <v>1138</v>
      </c>
      <c r="C401" s="30" t="s">
        <v>1139</v>
      </c>
      <c r="D401" s="33">
        <v>776051065.28999996</v>
      </c>
      <c r="E401" s="34">
        <v>0</v>
      </c>
      <c r="F401" s="33">
        <v>776051065.28999996</v>
      </c>
    </row>
    <row r="402" spans="1:6" ht="14" hidden="1" thickBot="1">
      <c r="A402" s="27">
        <f t="shared" ref="A402:A465" si="7">LEN(B402)</f>
        <v>9</v>
      </c>
      <c r="B402" s="30" t="s">
        <v>1140</v>
      </c>
      <c r="C402" s="30" t="s">
        <v>1141</v>
      </c>
      <c r="D402" s="34">
        <v>295674</v>
      </c>
      <c r="E402" s="34">
        <v>0</v>
      </c>
      <c r="F402" s="34">
        <v>295674</v>
      </c>
    </row>
    <row r="403" spans="1:6" ht="14" hidden="1" thickBot="1">
      <c r="A403" s="27">
        <f t="shared" si="7"/>
        <v>9</v>
      </c>
      <c r="B403" s="30" t="s">
        <v>1142</v>
      </c>
      <c r="C403" s="30" t="s">
        <v>1143</v>
      </c>
      <c r="D403" s="33">
        <v>7511716138.1000004</v>
      </c>
      <c r="E403" s="34">
        <v>0</v>
      </c>
      <c r="F403" s="33">
        <v>7511716138.1000004</v>
      </c>
    </row>
    <row r="404" spans="1:6" ht="14" hidden="1" thickBot="1">
      <c r="A404" s="27">
        <f t="shared" si="7"/>
        <v>9</v>
      </c>
      <c r="B404" s="30" t="s">
        <v>1144</v>
      </c>
      <c r="C404" s="30" t="s">
        <v>1145</v>
      </c>
      <c r="D404" s="34">
        <v>1892863445</v>
      </c>
      <c r="E404" s="34">
        <v>0</v>
      </c>
      <c r="F404" s="34">
        <v>1892863445</v>
      </c>
    </row>
    <row r="405" spans="1:6" ht="14" hidden="1" thickBot="1">
      <c r="A405" s="27">
        <f t="shared" si="7"/>
        <v>9</v>
      </c>
      <c r="B405" s="30" t="s">
        <v>1146</v>
      </c>
      <c r="C405" s="30" t="s">
        <v>1147</v>
      </c>
      <c r="D405" s="34">
        <v>7564661756</v>
      </c>
      <c r="E405" s="34">
        <v>0</v>
      </c>
      <c r="F405" s="34">
        <v>7564661756</v>
      </c>
    </row>
    <row r="406" spans="1:6" ht="14" hidden="1" thickBot="1">
      <c r="A406" s="27">
        <f t="shared" si="7"/>
        <v>9</v>
      </c>
      <c r="B406" s="30" t="s">
        <v>1148</v>
      </c>
      <c r="C406" s="30" t="s">
        <v>1149</v>
      </c>
      <c r="D406" s="34">
        <v>3711580585</v>
      </c>
      <c r="E406" s="34">
        <v>3792688645</v>
      </c>
      <c r="F406" s="34">
        <v>7504269230</v>
      </c>
    </row>
    <row r="407" spans="1:6" ht="14" hidden="1" thickBot="1">
      <c r="A407" s="27">
        <f t="shared" si="7"/>
        <v>9</v>
      </c>
      <c r="B407" s="30" t="s">
        <v>1150</v>
      </c>
      <c r="C407" s="30" t="s">
        <v>1151</v>
      </c>
      <c r="D407" s="34">
        <v>72376111153</v>
      </c>
      <c r="E407" s="34">
        <v>0</v>
      </c>
      <c r="F407" s="34">
        <v>72376111153</v>
      </c>
    </row>
    <row r="408" spans="1:6" ht="14" hidden="1" thickBot="1">
      <c r="A408" s="27">
        <f t="shared" si="7"/>
        <v>9</v>
      </c>
      <c r="B408" s="30" t="s">
        <v>1152</v>
      </c>
      <c r="C408" s="30" t="s">
        <v>1153</v>
      </c>
      <c r="D408" s="33">
        <v>271359789942.5</v>
      </c>
      <c r="E408" s="34">
        <v>0</v>
      </c>
      <c r="F408" s="33">
        <v>271359789942.5</v>
      </c>
    </row>
    <row r="409" spans="1:6" ht="14" hidden="1" thickBot="1">
      <c r="A409" s="27">
        <f t="shared" si="7"/>
        <v>9</v>
      </c>
      <c r="B409" s="30" t="s">
        <v>1154</v>
      </c>
      <c r="C409" s="30" t="s">
        <v>1155</v>
      </c>
      <c r="D409" s="34">
        <v>1059713863</v>
      </c>
      <c r="E409" s="34">
        <v>127812319</v>
      </c>
      <c r="F409" s="34">
        <v>1187526182</v>
      </c>
    </row>
    <row r="410" spans="1:6" ht="14" hidden="1" thickBot="1">
      <c r="A410" s="27">
        <f t="shared" si="7"/>
        <v>9</v>
      </c>
      <c r="B410" s="30" t="s">
        <v>1156</v>
      </c>
      <c r="C410" s="30" t="s">
        <v>1157</v>
      </c>
      <c r="D410" s="34">
        <v>648219520</v>
      </c>
      <c r="E410" s="33">
        <v>91965655.099999994</v>
      </c>
      <c r="F410" s="33">
        <v>740185175.10000002</v>
      </c>
    </row>
    <row r="411" spans="1:6" ht="14" hidden="1" thickBot="1">
      <c r="A411" s="27">
        <f t="shared" si="7"/>
        <v>9</v>
      </c>
      <c r="B411" s="30" t="s">
        <v>1158</v>
      </c>
      <c r="C411" s="30" t="s">
        <v>1159</v>
      </c>
      <c r="D411" s="34">
        <v>1653599821</v>
      </c>
      <c r="E411" s="34">
        <v>0</v>
      </c>
      <c r="F411" s="34">
        <v>1653599821</v>
      </c>
    </row>
    <row r="412" spans="1:6" ht="14" hidden="1" thickBot="1">
      <c r="A412" s="27">
        <f t="shared" si="7"/>
        <v>9</v>
      </c>
      <c r="B412" s="30" t="s">
        <v>1160</v>
      </c>
      <c r="C412" s="30" t="s">
        <v>1161</v>
      </c>
      <c r="D412" s="33">
        <v>42590948302.269997</v>
      </c>
      <c r="E412" s="34">
        <v>0</v>
      </c>
      <c r="F412" s="33">
        <v>42590948302.269997</v>
      </c>
    </row>
    <row r="413" spans="1:6" ht="14" thickBot="1">
      <c r="A413" s="27">
        <f t="shared" si="7"/>
        <v>6</v>
      </c>
      <c r="B413" s="27" t="s">
        <v>1162</v>
      </c>
      <c r="C413" s="30" t="s">
        <v>1163</v>
      </c>
      <c r="D413" s="34">
        <v>4040753882</v>
      </c>
      <c r="E413" s="34">
        <v>0</v>
      </c>
      <c r="F413" s="34">
        <v>4040753882</v>
      </c>
    </row>
    <row r="414" spans="1:6" ht="14" hidden="1" thickBot="1">
      <c r="A414" s="27">
        <f t="shared" si="7"/>
        <v>9</v>
      </c>
      <c r="B414" s="30" t="s">
        <v>1164</v>
      </c>
      <c r="C414" s="30" t="s">
        <v>1165</v>
      </c>
      <c r="D414" s="34">
        <v>534099658</v>
      </c>
      <c r="E414" s="34">
        <v>0</v>
      </c>
      <c r="F414" s="34">
        <v>534099658</v>
      </c>
    </row>
    <row r="415" spans="1:6" ht="14" hidden="1" thickBot="1">
      <c r="A415" s="27">
        <f t="shared" si="7"/>
        <v>9</v>
      </c>
      <c r="B415" s="30" t="s">
        <v>1166</v>
      </c>
      <c r="C415" s="30" t="s">
        <v>1167</v>
      </c>
      <c r="D415" s="34">
        <v>3506654224</v>
      </c>
      <c r="E415" s="34">
        <v>0</v>
      </c>
      <c r="F415" s="34">
        <v>3506654224</v>
      </c>
    </row>
    <row r="416" spans="1:6" ht="14" thickBot="1">
      <c r="A416" s="27">
        <f t="shared" si="7"/>
        <v>6</v>
      </c>
      <c r="B416" s="27" t="s">
        <v>1168</v>
      </c>
      <c r="C416" s="30" t="s">
        <v>1169</v>
      </c>
      <c r="D416" s="33">
        <v>69038921630.460007</v>
      </c>
      <c r="E416" s="33">
        <v>12799239402.4</v>
      </c>
      <c r="F416" s="33">
        <v>81838161032.860001</v>
      </c>
    </row>
    <row r="417" spans="1:6" ht="14" hidden="1" thickBot="1">
      <c r="A417" s="27">
        <f t="shared" si="7"/>
        <v>9</v>
      </c>
      <c r="B417" s="30" t="s">
        <v>1170</v>
      </c>
      <c r="C417" s="30" t="s">
        <v>1171</v>
      </c>
      <c r="D417" s="34">
        <v>15000000000</v>
      </c>
      <c r="E417" s="34">
        <v>0</v>
      </c>
      <c r="F417" s="34">
        <v>15000000000</v>
      </c>
    </row>
    <row r="418" spans="1:6" ht="14" hidden="1" thickBot="1">
      <c r="A418" s="27">
        <f t="shared" si="7"/>
        <v>9</v>
      </c>
      <c r="B418" s="30" t="s">
        <v>1172</v>
      </c>
      <c r="C418" s="30" t="s">
        <v>1173</v>
      </c>
      <c r="D418" s="33">
        <v>24655377228.52</v>
      </c>
      <c r="E418" s="33">
        <v>4252246327.4000001</v>
      </c>
      <c r="F418" s="33">
        <v>28907623555.919998</v>
      </c>
    </row>
    <row r="419" spans="1:6" ht="14" hidden="1" thickBot="1">
      <c r="A419" s="27">
        <f t="shared" si="7"/>
        <v>9</v>
      </c>
      <c r="B419" s="30" t="s">
        <v>1174</v>
      </c>
      <c r="C419" s="30" t="s">
        <v>1175</v>
      </c>
      <c r="D419" s="33">
        <v>29383544401.939999</v>
      </c>
      <c r="E419" s="34">
        <v>8546993075</v>
      </c>
      <c r="F419" s="33">
        <v>37930537476.940002</v>
      </c>
    </row>
    <row r="420" spans="1:6" ht="14" thickBot="1">
      <c r="A420" s="27">
        <f t="shared" si="7"/>
        <v>6</v>
      </c>
      <c r="B420" s="27" t="s">
        <v>1176</v>
      </c>
      <c r="C420" s="30" t="s">
        <v>184</v>
      </c>
      <c r="D420" s="33">
        <v>145782064977.87</v>
      </c>
      <c r="E420" s="33">
        <v>3489287079799.73</v>
      </c>
      <c r="F420" s="33">
        <v>3635069144777.6001</v>
      </c>
    </row>
    <row r="421" spans="1:6" ht="14" hidden="1" thickBot="1">
      <c r="A421" s="27">
        <f t="shared" si="7"/>
        <v>9</v>
      </c>
      <c r="B421" s="30" t="s">
        <v>1177</v>
      </c>
      <c r="C421" s="30" t="s">
        <v>1178</v>
      </c>
      <c r="D421" s="34">
        <v>59323254644</v>
      </c>
      <c r="E421" s="33">
        <v>1224464508397.25</v>
      </c>
      <c r="F421" s="33">
        <v>1283787763041.25</v>
      </c>
    </row>
    <row r="422" spans="1:6" ht="14" hidden="1" thickBot="1">
      <c r="A422" s="27">
        <f t="shared" si="7"/>
        <v>9</v>
      </c>
      <c r="B422" s="30" t="s">
        <v>1179</v>
      </c>
      <c r="C422" s="30" t="s">
        <v>1180</v>
      </c>
      <c r="D422" s="33">
        <v>86458810333.869995</v>
      </c>
      <c r="E422" s="34">
        <v>2159064831242</v>
      </c>
      <c r="F422" s="33">
        <v>2245523641575.8701</v>
      </c>
    </row>
    <row r="423" spans="1:6" ht="14" hidden="1" thickBot="1">
      <c r="A423" s="27">
        <f t="shared" si="7"/>
        <v>9</v>
      </c>
      <c r="B423" s="30" t="s">
        <v>1181</v>
      </c>
      <c r="C423" s="30" t="s">
        <v>1182</v>
      </c>
      <c r="D423" s="34">
        <v>0</v>
      </c>
      <c r="E423" s="34">
        <v>92424700963</v>
      </c>
      <c r="F423" s="34">
        <v>92424700963</v>
      </c>
    </row>
    <row r="424" spans="1:6" ht="14" hidden="1" thickBot="1">
      <c r="A424" s="27">
        <f t="shared" si="7"/>
        <v>9</v>
      </c>
      <c r="B424" s="30" t="s">
        <v>1183</v>
      </c>
      <c r="C424" s="30" t="s">
        <v>1184</v>
      </c>
      <c r="D424" s="34">
        <v>0</v>
      </c>
      <c r="E424" s="33">
        <v>13333039197.48</v>
      </c>
      <c r="F424" s="33">
        <v>13333039197.48</v>
      </c>
    </row>
    <row r="425" spans="1:6" ht="14" thickBot="1">
      <c r="A425" s="27">
        <f t="shared" si="7"/>
        <v>6</v>
      </c>
      <c r="B425" s="27" t="s">
        <v>1185</v>
      </c>
      <c r="C425" s="30" t="s">
        <v>1186</v>
      </c>
      <c r="D425" s="34">
        <v>78872135966</v>
      </c>
      <c r="E425" s="34">
        <v>0</v>
      </c>
      <c r="F425" s="34">
        <v>78872135966</v>
      </c>
    </row>
    <row r="426" spans="1:6" ht="14" hidden="1" thickBot="1">
      <c r="A426" s="27">
        <f t="shared" si="7"/>
        <v>9</v>
      </c>
      <c r="B426" s="30" t="s">
        <v>1187</v>
      </c>
      <c r="C426" s="30" t="s">
        <v>1188</v>
      </c>
      <c r="D426" s="34">
        <v>78872135966</v>
      </c>
      <c r="E426" s="34">
        <v>0</v>
      </c>
      <c r="F426" s="34">
        <v>78872135966</v>
      </c>
    </row>
    <row r="427" spans="1:6" ht="14" thickBot="1">
      <c r="A427" s="27">
        <f t="shared" si="7"/>
        <v>6</v>
      </c>
      <c r="B427" s="27" t="s">
        <v>1189</v>
      </c>
      <c r="C427" s="30" t="s">
        <v>191</v>
      </c>
      <c r="D427" s="33">
        <v>155249431845.47</v>
      </c>
      <c r="E427" s="33">
        <v>67954780173.470001</v>
      </c>
      <c r="F427" s="33">
        <v>223204212018.94</v>
      </c>
    </row>
    <row r="428" spans="1:6" ht="14" hidden="1" thickBot="1">
      <c r="A428" s="27">
        <f t="shared" si="7"/>
        <v>9</v>
      </c>
      <c r="B428" s="30" t="s">
        <v>1190</v>
      </c>
      <c r="C428" s="30" t="s">
        <v>1191</v>
      </c>
      <c r="D428" s="33">
        <v>155060431845.47</v>
      </c>
      <c r="E428" s="34">
        <v>0</v>
      </c>
      <c r="F428" s="33">
        <v>155060431845.47</v>
      </c>
    </row>
    <row r="429" spans="1:6" ht="14" hidden="1" thickBot="1">
      <c r="A429" s="27">
        <f t="shared" si="7"/>
        <v>9</v>
      </c>
      <c r="B429" s="30" t="s">
        <v>1192</v>
      </c>
      <c r="C429" s="30" t="s">
        <v>1193</v>
      </c>
      <c r="D429" s="34">
        <v>189000000</v>
      </c>
      <c r="E429" s="33">
        <v>67954780173.470001</v>
      </c>
      <c r="F429" s="33">
        <v>68143780173.470001</v>
      </c>
    </row>
    <row r="430" spans="1:6" ht="14" thickBot="1">
      <c r="A430" s="27">
        <f t="shared" si="7"/>
        <v>6</v>
      </c>
      <c r="B430" s="27" t="s">
        <v>1194</v>
      </c>
      <c r="C430" s="30" t="s">
        <v>1195</v>
      </c>
      <c r="D430" s="34">
        <v>1242500</v>
      </c>
      <c r="E430" s="34">
        <v>0</v>
      </c>
      <c r="F430" s="34">
        <v>1242500</v>
      </c>
    </row>
    <row r="431" spans="1:6" ht="14" hidden="1" thickBot="1">
      <c r="A431" s="27">
        <f t="shared" si="7"/>
        <v>9</v>
      </c>
      <c r="B431" s="30" t="s">
        <v>1196</v>
      </c>
      <c r="C431" s="30" t="s">
        <v>760</v>
      </c>
      <c r="D431" s="34">
        <v>1242500</v>
      </c>
      <c r="E431" s="34">
        <v>0</v>
      </c>
      <c r="F431" s="34">
        <v>1242500</v>
      </c>
    </row>
    <row r="432" spans="1:6" ht="14" thickBot="1">
      <c r="A432" s="27">
        <f t="shared" si="7"/>
        <v>6</v>
      </c>
      <c r="B432" s="27" t="s">
        <v>1197</v>
      </c>
      <c r="C432" s="30" t="s">
        <v>210</v>
      </c>
      <c r="D432" s="33">
        <v>562234255381.51001</v>
      </c>
      <c r="E432" s="34">
        <v>0</v>
      </c>
      <c r="F432" s="33">
        <v>562234255381.51001</v>
      </c>
    </row>
    <row r="433" spans="1:6" ht="14" hidden="1" thickBot="1">
      <c r="A433" s="27">
        <f t="shared" si="7"/>
        <v>9</v>
      </c>
      <c r="B433" s="30" t="s">
        <v>1198</v>
      </c>
      <c r="C433" s="30" t="s">
        <v>1199</v>
      </c>
      <c r="D433" s="34">
        <v>1</v>
      </c>
      <c r="E433" s="34">
        <v>0</v>
      </c>
      <c r="F433" s="34">
        <v>1</v>
      </c>
    </row>
    <row r="434" spans="1:6" ht="14" hidden="1" thickBot="1">
      <c r="A434" s="27">
        <f t="shared" si="7"/>
        <v>9</v>
      </c>
      <c r="B434" s="30" t="s">
        <v>1200</v>
      </c>
      <c r="C434" s="30" t="s">
        <v>1201</v>
      </c>
      <c r="D434" s="33">
        <v>562234255380.51001</v>
      </c>
      <c r="E434" s="34">
        <v>0</v>
      </c>
      <c r="F434" s="33">
        <v>562234255380.51001</v>
      </c>
    </row>
    <row r="435" spans="1:6" ht="14" thickBot="1">
      <c r="A435" s="27">
        <f t="shared" si="7"/>
        <v>6</v>
      </c>
      <c r="B435" s="27" t="s">
        <v>1202</v>
      </c>
      <c r="C435" s="30" t="s">
        <v>185</v>
      </c>
      <c r="D435" s="33">
        <v>84862778493.029999</v>
      </c>
      <c r="E435" s="34">
        <v>0</v>
      </c>
      <c r="F435" s="33">
        <v>84862778493.029999</v>
      </c>
    </row>
    <row r="436" spans="1:6" ht="14" hidden="1" thickBot="1">
      <c r="A436" s="27">
        <f t="shared" si="7"/>
        <v>9</v>
      </c>
      <c r="B436" s="30" t="s">
        <v>1203</v>
      </c>
      <c r="C436" s="30" t="s">
        <v>1204</v>
      </c>
      <c r="D436" s="34">
        <v>11560084</v>
      </c>
      <c r="E436" s="34">
        <v>0</v>
      </c>
      <c r="F436" s="34">
        <v>11560084</v>
      </c>
    </row>
    <row r="437" spans="1:6" ht="14" hidden="1" thickBot="1">
      <c r="A437" s="27">
        <f t="shared" si="7"/>
        <v>9</v>
      </c>
      <c r="B437" s="30" t="s">
        <v>1205</v>
      </c>
      <c r="C437" s="30" t="s">
        <v>1206</v>
      </c>
      <c r="D437" s="33">
        <v>84851218409.029999</v>
      </c>
      <c r="E437" s="34">
        <v>0</v>
      </c>
      <c r="F437" s="33">
        <v>84851218409.029999</v>
      </c>
    </row>
    <row r="438" spans="1:6" ht="14" thickBot="1">
      <c r="A438" s="27">
        <f t="shared" si="7"/>
        <v>6</v>
      </c>
      <c r="B438" s="27" t="s">
        <v>1207</v>
      </c>
      <c r="C438" s="30" t="s">
        <v>126</v>
      </c>
      <c r="D438" s="33">
        <v>823962867410.93005</v>
      </c>
      <c r="E438" s="33">
        <v>166802507058.79999</v>
      </c>
      <c r="F438" s="33">
        <v>990765374469.72998</v>
      </c>
    </row>
    <row r="439" spans="1:6" ht="14" hidden="1" thickBot="1">
      <c r="A439" s="27">
        <f t="shared" si="7"/>
        <v>9</v>
      </c>
      <c r="B439" s="30" t="s">
        <v>1208</v>
      </c>
      <c r="C439" s="30" t="s">
        <v>1209</v>
      </c>
      <c r="D439" s="34">
        <v>0</v>
      </c>
      <c r="E439" s="34">
        <v>0</v>
      </c>
      <c r="F439" s="34">
        <v>0</v>
      </c>
    </row>
    <row r="440" spans="1:6" ht="14" hidden="1" thickBot="1">
      <c r="A440" s="27">
        <f t="shared" si="7"/>
        <v>9</v>
      </c>
      <c r="B440" s="30" t="s">
        <v>1210</v>
      </c>
      <c r="C440" s="30" t="s">
        <v>550</v>
      </c>
      <c r="D440" s="34">
        <v>0</v>
      </c>
      <c r="E440" s="34">
        <v>0</v>
      </c>
      <c r="F440" s="34">
        <v>0</v>
      </c>
    </row>
    <row r="441" spans="1:6" ht="14" hidden="1" thickBot="1">
      <c r="A441" s="27">
        <f t="shared" si="7"/>
        <v>9</v>
      </c>
      <c r="B441" s="30" t="s">
        <v>1211</v>
      </c>
      <c r="C441" s="30" t="s">
        <v>1212</v>
      </c>
      <c r="D441" s="34">
        <v>0</v>
      </c>
      <c r="E441" s="34">
        <v>0</v>
      </c>
      <c r="F441" s="34">
        <v>0</v>
      </c>
    </row>
    <row r="442" spans="1:6" ht="14" hidden="1" thickBot="1">
      <c r="A442" s="27">
        <f t="shared" si="7"/>
        <v>9</v>
      </c>
      <c r="B442" s="30" t="s">
        <v>1213</v>
      </c>
      <c r="C442" s="30" t="s">
        <v>1214</v>
      </c>
      <c r="D442" s="34">
        <v>0</v>
      </c>
      <c r="E442" s="34">
        <v>0</v>
      </c>
      <c r="F442" s="34">
        <v>0</v>
      </c>
    </row>
    <row r="443" spans="1:6" ht="14" hidden="1" thickBot="1">
      <c r="A443" s="27">
        <f t="shared" si="7"/>
        <v>9</v>
      </c>
      <c r="B443" s="30" t="s">
        <v>1215</v>
      </c>
      <c r="C443" s="30" t="s">
        <v>1216</v>
      </c>
      <c r="D443" s="34">
        <v>0</v>
      </c>
      <c r="E443" s="34">
        <v>0</v>
      </c>
      <c r="F443" s="34">
        <v>0</v>
      </c>
    </row>
    <row r="444" spans="1:6" ht="13.5" hidden="1" customHeight="1" thickBot="1">
      <c r="A444" s="27">
        <f t="shared" si="7"/>
        <v>9</v>
      </c>
      <c r="B444" s="30" t="s">
        <v>1217</v>
      </c>
      <c r="C444" s="38" t="s">
        <v>1218</v>
      </c>
      <c r="D444" s="40">
        <v>0</v>
      </c>
      <c r="E444" s="40">
        <v>0</v>
      </c>
      <c r="F444" s="40">
        <v>0</v>
      </c>
    </row>
    <row r="445" spans="1:6" ht="14" hidden="1" thickBot="1">
      <c r="A445" s="27">
        <f t="shared" si="7"/>
        <v>9</v>
      </c>
      <c r="B445" s="30" t="s">
        <v>1219</v>
      </c>
      <c r="C445" s="30" t="s">
        <v>1220</v>
      </c>
      <c r="D445" s="34">
        <v>1523380</v>
      </c>
      <c r="E445" s="34">
        <v>0</v>
      </c>
      <c r="F445" s="34">
        <v>1523380</v>
      </c>
    </row>
    <row r="446" spans="1:6" ht="14" hidden="1" thickBot="1">
      <c r="A446" s="27">
        <f t="shared" si="7"/>
        <v>9</v>
      </c>
      <c r="B446" s="30" t="s">
        <v>1221</v>
      </c>
      <c r="C446" s="30" t="s">
        <v>1222</v>
      </c>
      <c r="D446" s="34">
        <v>0</v>
      </c>
      <c r="E446" s="34">
        <v>0</v>
      </c>
      <c r="F446" s="34">
        <v>0</v>
      </c>
    </row>
    <row r="447" spans="1:6" ht="14" hidden="1" thickBot="1">
      <c r="A447" s="27">
        <f t="shared" si="7"/>
        <v>9</v>
      </c>
      <c r="B447" s="30" t="s">
        <v>1223</v>
      </c>
      <c r="C447" s="30" t="s">
        <v>1224</v>
      </c>
      <c r="D447" s="33">
        <v>7181070631.0200005</v>
      </c>
      <c r="E447" s="34">
        <v>228721766</v>
      </c>
      <c r="F447" s="33">
        <v>7409792397.0200005</v>
      </c>
    </row>
    <row r="448" spans="1:6" ht="14" hidden="1" thickBot="1">
      <c r="A448" s="27">
        <f t="shared" si="7"/>
        <v>9</v>
      </c>
      <c r="B448" s="30" t="s">
        <v>1225</v>
      </c>
      <c r="C448" s="30" t="s">
        <v>1226</v>
      </c>
      <c r="D448" s="34">
        <v>0</v>
      </c>
      <c r="E448" s="34">
        <v>0</v>
      </c>
      <c r="F448" s="34">
        <v>0</v>
      </c>
    </row>
    <row r="449" spans="1:6" ht="14" hidden="1" thickBot="1">
      <c r="A449" s="27">
        <f t="shared" si="7"/>
        <v>9</v>
      </c>
      <c r="B449" s="30" t="s">
        <v>1227</v>
      </c>
      <c r="C449" s="30" t="s">
        <v>1228</v>
      </c>
      <c r="D449" s="34">
        <v>0</v>
      </c>
      <c r="E449" s="34">
        <v>0</v>
      </c>
      <c r="F449" s="34">
        <v>0</v>
      </c>
    </row>
    <row r="450" spans="1:6" ht="14" hidden="1" thickBot="1">
      <c r="A450" s="27">
        <f t="shared" si="7"/>
        <v>9</v>
      </c>
      <c r="B450" s="30" t="s">
        <v>1229</v>
      </c>
      <c r="C450" s="30" t="s">
        <v>1230</v>
      </c>
      <c r="D450" s="33">
        <v>816780273399.91003</v>
      </c>
      <c r="E450" s="33">
        <v>166573785292.79999</v>
      </c>
      <c r="F450" s="33">
        <v>983354058692.70996</v>
      </c>
    </row>
    <row r="451" spans="1:6" ht="14" thickBot="1">
      <c r="A451" s="27">
        <f t="shared" si="7"/>
        <v>6</v>
      </c>
      <c r="B451" s="27" t="s">
        <v>1231</v>
      </c>
      <c r="C451" s="30" t="s">
        <v>1232</v>
      </c>
      <c r="D451" s="33">
        <v>17402651806413.9</v>
      </c>
      <c r="E451" s="34">
        <v>4915592869489</v>
      </c>
      <c r="F451" s="33">
        <v>22318244675902.898</v>
      </c>
    </row>
    <row r="452" spans="1:6" ht="14" hidden="1" thickBot="1">
      <c r="A452" s="27">
        <f t="shared" si="7"/>
        <v>9</v>
      </c>
      <c r="B452" s="30" t="s">
        <v>1233</v>
      </c>
      <c r="C452" s="30" t="s">
        <v>1234</v>
      </c>
      <c r="D452" s="33">
        <v>33034431712.98</v>
      </c>
      <c r="E452" s="34">
        <v>51879205433</v>
      </c>
      <c r="F452" s="33">
        <v>84913637145.979996</v>
      </c>
    </row>
    <row r="453" spans="1:6" ht="14" hidden="1" thickBot="1">
      <c r="A453" s="27">
        <f t="shared" si="7"/>
        <v>9</v>
      </c>
      <c r="B453" s="30" t="s">
        <v>1235</v>
      </c>
      <c r="C453" s="30" t="s">
        <v>1236</v>
      </c>
      <c r="D453" s="33">
        <v>61029527995.519997</v>
      </c>
      <c r="E453" s="33">
        <v>19531417.73</v>
      </c>
      <c r="F453" s="33">
        <v>61049059413.25</v>
      </c>
    </row>
    <row r="454" spans="1:6" ht="14" hidden="1" thickBot="1">
      <c r="A454" s="27">
        <f t="shared" si="7"/>
        <v>9</v>
      </c>
      <c r="B454" s="30" t="s">
        <v>1237</v>
      </c>
      <c r="C454" s="30" t="s">
        <v>1238</v>
      </c>
      <c r="D454" s="34">
        <v>1552639611</v>
      </c>
      <c r="E454" s="34">
        <v>760562185</v>
      </c>
      <c r="F454" s="34">
        <v>2313201796</v>
      </c>
    </row>
    <row r="455" spans="1:6" ht="14" hidden="1" thickBot="1">
      <c r="A455" s="27">
        <f t="shared" si="7"/>
        <v>9</v>
      </c>
      <c r="B455" s="30" t="s">
        <v>1239</v>
      </c>
      <c r="C455" s="30" t="s">
        <v>1240</v>
      </c>
      <c r="D455" s="33">
        <v>151800492309.07999</v>
      </c>
      <c r="E455" s="34">
        <v>11023577</v>
      </c>
      <c r="F455" s="33">
        <v>151811515886.07999</v>
      </c>
    </row>
    <row r="456" spans="1:6" ht="14" hidden="1" thickBot="1">
      <c r="A456" s="27">
        <f t="shared" si="7"/>
        <v>9</v>
      </c>
      <c r="B456" s="30" t="s">
        <v>1241</v>
      </c>
      <c r="C456" s="30" t="s">
        <v>1242</v>
      </c>
      <c r="D456" s="33">
        <v>79146943086.570007</v>
      </c>
      <c r="E456" s="33">
        <v>69068286.890000001</v>
      </c>
      <c r="F456" s="33">
        <v>79216011373.460007</v>
      </c>
    </row>
    <row r="457" spans="1:6" ht="14" hidden="1" thickBot="1">
      <c r="A457" s="27">
        <f t="shared" si="7"/>
        <v>9</v>
      </c>
      <c r="B457" s="30" t="s">
        <v>1243</v>
      </c>
      <c r="C457" s="30" t="s">
        <v>1244</v>
      </c>
      <c r="D457" s="33">
        <v>20450467967.27</v>
      </c>
      <c r="E457" s="34">
        <v>982664023</v>
      </c>
      <c r="F457" s="33">
        <v>21433131990.27</v>
      </c>
    </row>
    <row r="458" spans="1:6" ht="14" hidden="1" thickBot="1">
      <c r="A458" s="27">
        <f t="shared" si="7"/>
        <v>9</v>
      </c>
      <c r="B458" s="30" t="s">
        <v>1245</v>
      </c>
      <c r="C458" s="30" t="s">
        <v>1246</v>
      </c>
      <c r="D458" s="33">
        <v>18575418102.189999</v>
      </c>
      <c r="E458" s="34">
        <v>37623649719</v>
      </c>
      <c r="F458" s="33">
        <v>56199067821.190002</v>
      </c>
    </row>
    <row r="459" spans="1:6" ht="14" hidden="1" thickBot="1">
      <c r="A459" s="27">
        <f t="shared" si="7"/>
        <v>9</v>
      </c>
      <c r="B459" s="30" t="s">
        <v>1247</v>
      </c>
      <c r="C459" s="30" t="s">
        <v>1178</v>
      </c>
      <c r="D459" s="33">
        <v>5189091949060.5498</v>
      </c>
      <c r="E459" s="33">
        <v>519521252483.79999</v>
      </c>
      <c r="F459" s="33">
        <v>5708613201544.3496</v>
      </c>
    </row>
    <row r="460" spans="1:6" ht="14" hidden="1" thickBot="1">
      <c r="A460" s="27">
        <f t="shared" si="7"/>
        <v>9</v>
      </c>
      <c r="B460" s="30" t="s">
        <v>1248</v>
      </c>
      <c r="C460" s="30" t="s">
        <v>1249</v>
      </c>
      <c r="D460" s="33">
        <v>5772724175.0299997</v>
      </c>
      <c r="E460" s="34">
        <v>1763907</v>
      </c>
      <c r="F460" s="33">
        <v>5774488082.0299997</v>
      </c>
    </row>
    <row r="461" spans="1:6" ht="14" hidden="1" thickBot="1">
      <c r="A461" s="27">
        <f t="shared" si="7"/>
        <v>9</v>
      </c>
      <c r="B461" s="30" t="s">
        <v>1250</v>
      </c>
      <c r="C461" s="30" t="s">
        <v>1251</v>
      </c>
      <c r="D461" s="33">
        <v>61576248872.540001</v>
      </c>
      <c r="E461" s="33">
        <v>123235422960.42999</v>
      </c>
      <c r="F461" s="33">
        <v>184811671832.97</v>
      </c>
    </row>
    <row r="462" spans="1:6" ht="14" hidden="1" thickBot="1">
      <c r="A462" s="27">
        <f t="shared" si="7"/>
        <v>9</v>
      </c>
      <c r="B462" s="30" t="s">
        <v>1252</v>
      </c>
      <c r="C462" s="30" t="s">
        <v>1253</v>
      </c>
      <c r="D462" s="34">
        <v>787248303</v>
      </c>
      <c r="E462" s="34">
        <v>5300000</v>
      </c>
      <c r="F462" s="34">
        <v>792548303</v>
      </c>
    </row>
    <row r="463" spans="1:6" ht="14" hidden="1" thickBot="1">
      <c r="A463" s="27">
        <f t="shared" si="7"/>
        <v>9</v>
      </c>
      <c r="B463" s="30" t="s">
        <v>1254</v>
      </c>
      <c r="C463" s="30" t="s">
        <v>1255</v>
      </c>
      <c r="D463" s="33">
        <v>8532758055.3199997</v>
      </c>
      <c r="E463" s="33">
        <v>7964262893.3299999</v>
      </c>
      <c r="F463" s="33">
        <v>16497020948.65</v>
      </c>
    </row>
    <row r="464" spans="1:6" ht="14" hidden="1" thickBot="1">
      <c r="A464" s="27">
        <f t="shared" si="7"/>
        <v>9</v>
      </c>
      <c r="B464" s="30" t="s">
        <v>1256</v>
      </c>
      <c r="C464" s="30" t="s">
        <v>1257</v>
      </c>
      <c r="D464" s="33">
        <v>109625825299.64</v>
      </c>
      <c r="E464" s="34">
        <v>1419079069</v>
      </c>
      <c r="F464" s="33">
        <v>111044904368.64</v>
      </c>
    </row>
    <row r="465" spans="1:6" ht="14" hidden="1" thickBot="1">
      <c r="A465" s="27">
        <f t="shared" si="7"/>
        <v>9</v>
      </c>
      <c r="B465" s="30" t="s">
        <v>1258</v>
      </c>
      <c r="C465" s="30" t="s">
        <v>1259</v>
      </c>
      <c r="D465" s="33">
        <v>304449075975.40002</v>
      </c>
      <c r="E465" s="33">
        <v>6156080041.1000004</v>
      </c>
      <c r="F465" s="33">
        <v>310605156016.5</v>
      </c>
    </row>
    <row r="466" spans="1:6" ht="14" hidden="1" thickBot="1">
      <c r="A466" s="27">
        <f t="shared" ref="A466:A529" si="8">LEN(B466)</f>
        <v>9</v>
      </c>
      <c r="B466" s="30" t="s">
        <v>1260</v>
      </c>
      <c r="C466" s="30" t="s">
        <v>1261</v>
      </c>
      <c r="D466" s="33">
        <v>202077263830.09</v>
      </c>
      <c r="E466" s="33">
        <v>61452245965.900002</v>
      </c>
      <c r="F466" s="33">
        <v>263529509795.98999</v>
      </c>
    </row>
    <row r="467" spans="1:6" ht="14" hidden="1" thickBot="1">
      <c r="A467" s="27">
        <f t="shared" si="8"/>
        <v>9</v>
      </c>
      <c r="B467" s="30" t="s">
        <v>1262</v>
      </c>
      <c r="C467" s="30" t="s">
        <v>1263</v>
      </c>
      <c r="D467" s="33">
        <v>39479745952.739998</v>
      </c>
      <c r="E467" s="33">
        <v>43517620639.089996</v>
      </c>
      <c r="F467" s="33">
        <v>82997366591.830002</v>
      </c>
    </row>
    <row r="468" spans="1:6" ht="14" hidden="1" thickBot="1">
      <c r="A468" s="27">
        <f t="shared" si="8"/>
        <v>9</v>
      </c>
      <c r="B468" s="30" t="s">
        <v>1264</v>
      </c>
      <c r="C468" s="30" t="s">
        <v>1265</v>
      </c>
      <c r="D468" s="33">
        <v>133267402757.14</v>
      </c>
      <c r="E468" s="33">
        <v>670736770.89999998</v>
      </c>
      <c r="F468" s="33">
        <v>133938139528.03999</v>
      </c>
    </row>
    <row r="469" spans="1:6" ht="14" hidden="1" thickBot="1">
      <c r="A469" s="27">
        <f t="shared" si="8"/>
        <v>9</v>
      </c>
      <c r="B469" s="30" t="s">
        <v>1266</v>
      </c>
      <c r="C469" s="30" t="s">
        <v>1267</v>
      </c>
      <c r="D469" s="33">
        <v>1157004305.28</v>
      </c>
      <c r="E469" s="34">
        <v>882900</v>
      </c>
      <c r="F469" s="33">
        <v>1157887205.28</v>
      </c>
    </row>
    <row r="470" spans="1:6" ht="14" hidden="1" thickBot="1">
      <c r="A470" s="27">
        <f t="shared" si="8"/>
        <v>9</v>
      </c>
      <c r="B470" s="30" t="s">
        <v>1268</v>
      </c>
      <c r="C470" s="30" t="s">
        <v>1269</v>
      </c>
      <c r="D470" s="33">
        <v>39308885549.169998</v>
      </c>
      <c r="E470" s="34">
        <v>1759432376</v>
      </c>
      <c r="F470" s="33">
        <v>41068317925.169998</v>
      </c>
    </row>
    <row r="471" spans="1:6" ht="14" hidden="1" thickBot="1">
      <c r="A471" s="27">
        <f t="shared" si="8"/>
        <v>9</v>
      </c>
      <c r="B471" s="30" t="s">
        <v>1270</v>
      </c>
      <c r="C471" s="30" t="s">
        <v>1271</v>
      </c>
      <c r="D471" s="33">
        <v>477439774450.48999</v>
      </c>
      <c r="E471" s="33">
        <v>98556709392.600006</v>
      </c>
      <c r="F471" s="33">
        <v>575996483843.08997</v>
      </c>
    </row>
    <row r="472" spans="1:6" ht="14" hidden="1" thickBot="1">
      <c r="A472" s="27">
        <f t="shared" si="8"/>
        <v>9</v>
      </c>
      <c r="B472" s="30" t="s">
        <v>1272</v>
      </c>
      <c r="C472" s="30" t="s">
        <v>1273</v>
      </c>
      <c r="D472" s="34">
        <v>4170285354</v>
      </c>
      <c r="E472" s="34">
        <v>0</v>
      </c>
      <c r="F472" s="34">
        <v>4170285354</v>
      </c>
    </row>
    <row r="473" spans="1:6" ht="14" hidden="1" thickBot="1">
      <c r="A473" s="27">
        <f t="shared" si="8"/>
        <v>9</v>
      </c>
      <c r="B473" s="30" t="s">
        <v>1274</v>
      </c>
      <c r="C473" s="30" t="s">
        <v>1275</v>
      </c>
      <c r="D473" s="34">
        <v>63781674</v>
      </c>
      <c r="E473" s="34">
        <v>0</v>
      </c>
      <c r="F473" s="34">
        <v>63781674</v>
      </c>
    </row>
    <row r="474" spans="1:6" ht="14" hidden="1" thickBot="1">
      <c r="A474" s="27">
        <f t="shared" si="8"/>
        <v>9</v>
      </c>
      <c r="B474" s="30" t="s">
        <v>1276</v>
      </c>
      <c r="C474" s="30" t="s">
        <v>1277</v>
      </c>
      <c r="D474" s="33">
        <v>1753087105.8599999</v>
      </c>
      <c r="E474" s="34">
        <v>0</v>
      </c>
      <c r="F474" s="33">
        <v>1753087105.8599999</v>
      </c>
    </row>
    <row r="475" spans="1:6" ht="14" hidden="1" thickBot="1">
      <c r="A475" s="27">
        <f t="shared" si="8"/>
        <v>9</v>
      </c>
      <c r="B475" s="30" t="s">
        <v>1278</v>
      </c>
      <c r="C475" s="30" t="s">
        <v>1279</v>
      </c>
      <c r="D475" s="33">
        <v>8885254809.4200001</v>
      </c>
      <c r="E475" s="33">
        <v>2710480482.6999998</v>
      </c>
      <c r="F475" s="33">
        <v>11595735292.120001</v>
      </c>
    </row>
    <row r="476" spans="1:6" ht="14" hidden="1" thickBot="1">
      <c r="A476" s="27">
        <f t="shared" si="8"/>
        <v>9</v>
      </c>
      <c r="B476" s="30" t="s">
        <v>1280</v>
      </c>
      <c r="C476" s="30" t="s">
        <v>1281</v>
      </c>
      <c r="D476" s="33">
        <v>1773723526127.1101</v>
      </c>
      <c r="E476" s="33">
        <v>331673237276.28998</v>
      </c>
      <c r="F476" s="33">
        <v>2105396763403.3999</v>
      </c>
    </row>
    <row r="477" spans="1:6" ht="14" hidden="1" thickBot="1">
      <c r="A477" s="27">
        <f t="shared" si="8"/>
        <v>9</v>
      </c>
      <c r="B477" s="30" t="s">
        <v>1282</v>
      </c>
      <c r="C477" s="30" t="s">
        <v>1283</v>
      </c>
      <c r="D477" s="33">
        <v>30035751797.290001</v>
      </c>
      <c r="E477" s="33">
        <v>46888163640.209999</v>
      </c>
      <c r="F477" s="33">
        <v>76923915437.5</v>
      </c>
    </row>
    <row r="478" spans="1:6" ht="14" hidden="1" thickBot="1">
      <c r="A478" s="27">
        <f t="shared" si="8"/>
        <v>9</v>
      </c>
      <c r="B478" s="30" t="s">
        <v>1284</v>
      </c>
      <c r="C478" s="30" t="s">
        <v>1</v>
      </c>
      <c r="D478" s="33">
        <v>60300580250.419998</v>
      </c>
      <c r="E478" s="33">
        <v>15935955987.65</v>
      </c>
      <c r="F478" s="33">
        <v>76236536238.070007</v>
      </c>
    </row>
    <row r="479" spans="1:6" ht="14" hidden="1" thickBot="1">
      <c r="A479" s="27">
        <f t="shared" si="8"/>
        <v>9</v>
      </c>
      <c r="B479" s="30" t="s">
        <v>1285</v>
      </c>
      <c r="C479" s="30" t="s">
        <v>1286</v>
      </c>
      <c r="D479" s="34">
        <v>8743408731</v>
      </c>
      <c r="E479" s="34">
        <v>0</v>
      </c>
      <c r="F479" s="34">
        <v>8743408731</v>
      </c>
    </row>
    <row r="480" spans="1:6" ht="57" hidden="1" thickBot="1">
      <c r="A480" s="27">
        <f t="shared" si="8"/>
        <v>9</v>
      </c>
      <c r="B480" s="30" t="s">
        <v>1287</v>
      </c>
      <c r="C480" s="38" t="s">
        <v>1288</v>
      </c>
      <c r="D480" s="40">
        <v>216618000</v>
      </c>
      <c r="E480" s="40">
        <v>58615644</v>
      </c>
      <c r="F480" s="40">
        <v>275233644</v>
      </c>
    </row>
    <row r="481" spans="1:6" ht="14" hidden="1" thickBot="1">
      <c r="A481" s="27">
        <f t="shared" si="8"/>
        <v>9</v>
      </c>
      <c r="B481" s="30" t="s">
        <v>1289</v>
      </c>
      <c r="C481" s="30" t="s">
        <v>1290</v>
      </c>
      <c r="D481" s="33">
        <v>386011524.54000002</v>
      </c>
      <c r="E481" s="34">
        <v>7311599</v>
      </c>
      <c r="F481" s="33">
        <v>393323123.54000002</v>
      </c>
    </row>
    <row r="482" spans="1:6" ht="14" hidden="1" thickBot="1">
      <c r="A482" s="27">
        <f t="shared" si="8"/>
        <v>9</v>
      </c>
      <c r="B482" s="30" t="s">
        <v>1291</v>
      </c>
      <c r="C482" s="30" t="s">
        <v>1292</v>
      </c>
      <c r="D482" s="33">
        <v>140756708592.5</v>
      </c>
      <c r="E482" s="33">
        <v>21035961783.98</v>
      </c>
      <c r="F482" s="33">
        <v>161792670376.48001</v>
      </c>
    </row>
    <row r="483" spans="1:6" ht="14" hidden="1" thickBot="1">
      <c r="A483" s="27">
        <f t="shared" si="8"/>
        <v>9</v>
      </c>
      <c r="B483" s="30" t="s">
        <v>1293</v>
      </c>
      <c r="C483" s="30" t="s">
        <v>1294</v>
      </c>
      <c r="D483" s="34">
        <v>3828691356522</v>
      </c>
      <c r="E483" s="34">
        <v>0</v>
      </c>
      <c r="F483" s="34">
        <v>3828691356522</v>
      </c>
    </row>
    <row r="484" spans="1:6" ht="14" hidden="1" thickBot="1">
      <c r="A484" s="27">
        <f t="shared" si="8"/>
        <v>9</v>
      </c>
      <c r="B484" s="30" t="s">
        <v>1295</v>
      </c>
      <c r="C484" s="30" t="s">
        <v>1120</v>
      </c>
      <c r="D484" s="33">
        <v>482894110451.53998</v>
      </c>
      <c r="E484" s="33">
        <v>5073614180.6899996</v>
      </c>
      <c r="F484" s="33">
        <v>487967724632.22998</v>
      </c>
    </row>
    <row r="485" spans="1:6" ht="14" hidden="1" thickBot="1">
      <c r="A485" s="27">
        <f t="shared" si="8"/>
        <v>9</v>
      </c>
      <c r="B485" s="30" t="s">
        <v>1296</v>
      </c>
      <c r="C485" s="30" t="s">
        <v>1297</v>
      </c>
      <c r="D485" s="33">
        <v>535383563420.90002</v>
      </c>
      <c r="E485" s="33">
        <v>21402101820.040001</v>
      </c>
      <c r="F485" s="33">
        <v>556785665240.93994</v>
      </c>
    </row>
    <row r="486" spans="1:6" ht="14" hidden="1" thickBot="1">
      <c r="A486" s="27">
        <f t="shared" si="8"/>
        <v>9</v>
      </c>
      <c r="B486" s="30" t="s">
        <v>1298</v>
      </c>
      <c r="C486" s="30" t="s">
        <v>1299</v>
      </c>
      <c r="D486" s="33">
        <v>97014904162.259995</v>
      </c>
      <c r="E486" s="33">
        <v>2679557930.9899998</v>
      </c>
      <c r="F486" s="33">
        <v>99694462093.25</v>
      </c>
    </row>
    <row r="487" spans="1:6" ht="14" hidden="1" thickBot="1">
      <c r="A487" s="27">
        <f t="shared" si="8"/>
        <v>9</v>
      </c>
      <c r="B487" s="30" t="s">
        <v>1300</v>
      </c>
      <c r="C487" s="30" t="s">
        <v>1301</v>
      </c>
      <c r="D487" s="34">
        <v>4525988</v>
      </c>
      <c r="E487" s="34">
        <v>913045604</v>
      </c>
      <c r="F487" s="34">
        <v>917571592</v>
      </c>
    </row>
    <row r="488" spans="1:6" ht="14" hidden="1" thickBot="1">
      <c r="A488" s="27">
        <f t="shared" si="8"/>
        <v>9</v>
      </c>
      <c r="B488" s="30" t="s">
        <v>1302</v>
      </c>
      <c r="C488" s="30" t="s">
        <v>1303</v>
      </c>
      <c r="D488" s="33">
        <v>144006813159.51001</v>
      </c>
      <c r="E488" s="33">
        <v>34068168244.52</v>
      </c>
      <c r="F488" s="33">
        <v>178074981404.03</v>
      </c>
    </row>
    <row r="489" spans="1:6" ht="14" hidden="1" thickBot="1">
      <c r="A489" s="27">
        <f t="shared" si="8"/>
        <v>9</v>
      </c>
      <c r="B489" s="30" t="s">
        <v>1304</v>
      </c>
      <c r="C489" s="30" t="s">
        <v>1305</v>
      </c>
      <c r="D489" s="34">
        <v>3890365514</v>
      </c>
      <c r="E489" s="34">
        <v>0</v>
      </c>
      <c r="F489" s="34">
        <v>3890365514</v>
      </c>
    </row>
    <row r="490" spans="1:6" ht="14" hidden="1" thickBot="1">
      <c r="A490" s="27">
        <f t="shared" si="8"/>
        <v>9</v>
      </c>
      <c r="B490" s="30" t="s">
        <v>1306</v>
      </c>
      <c r="C490" s="30" t="s">
        <v>1307</v>
      </c>
      <c r="D490" s="34">
        <v>203325204</v>
      </c>
      <c r="E490" s="34">
        <v>0</v>
      </c>
      <c r="F490" s="34">
        <v>203325204</v>
      </c>
    </row>
    <row r="491" spans="1:6" ht="14" hidden="1" thickBot="1">
      <c r="A491" s="27">
        <f t="shared" si="8"/>
        <v>9</v>
      </c>
      <c r="B491" s="30" t="s">
        <v>1308</v>
      </c>
      <c r="C491" s="30" t="s">
        <v>1309</v>
      </c>
      <c r="D491" s="34">
        <v>115836198</v>
      </c>
      <c r="E491" s="34">
        <v>0</v>
      </c>
      <c r="F491" s="34">
        <v>115836198</v>
      </c>
    </row>
    <row r="492" spans="1:6" ht="14" hidden="1" thickBot="1">
      <c r="A492" s="27">
        <f t="shared" si="8"/>
        <v>9</v>
      </c>
      <c r="B492" s="30" t="s">
        <v>1310</v>
      </c>
      <c r="C492" s="30" t="s">
        <v>1311</v>
      </c>
      <c r="D492" s="33">
        <v>569045391.27999997</v>
      </c>
      <c r="E492" s="33">
        <v>516571522.69999999</v>
      </c>
      <c r="F492" s="33">
        <v>1085616913.98</v>
      </c>
    </row>
    <row r="493" spans="1:6" ht="14" hidden="1" thickBot="1">
      <c r="A493" s="27">
        <f t="shared" si="8"/>
        <v>9</v>
      </c>
      <c r="B493" s="30" t="s">
        <v>1312</v>
      </c>
      <c r="C493" s="30" t="s">
        <v>1313</v>
      </c>
      <c r="D493" s="34">
        <v>129020285</v>
      </c>
      <c r="E493" s="34">
        <v>550000</v>
      </c>
      <c r="F493" s="34">
        <v>129570285</v>
      </c>
    </row>
    <row r="494" spans="1:6" ht="14" hidden="1" thickBot="1">
      <c r="A494" s="27">
        <f t="shared" si="8"/>
        <v>9</v>
      </c>
      <c r="B494" s="30" t="s">
        <v>1314</v>
      </c>
      <c r="C494" s="30" t="s">
        <v>1004</v>
      </c>
      <c r="D494" s="33">
        <v>36529450468.360001</v>
      </c>
      <c r="E494" s="34">
        <v>0</v>
      </c>
      <c r="F494" s="33">
        <v>36529450468.360001</v>
      </c>
    </row>
    <row r="495" spans="1:6" ht="43" hidden="1" thickBot="1">
      <c r="A495" s="27">
        <f t="shared" si="8"/>
        <v>9</v>
      </c>
      <c r="B495" s="30" t="s">
        <v>1315</v>
      </c>
      <c r="C495" s="38" t="s">
        <v>1316</v>
      </c>
      <c r="D495" s="40">
        <v>0</v>
      </c>
      <c r="E495" s="40">
        <v>0</v>
      </c>
      <c r="F495" s="40">
        <v>0</v>
      </c>
    </row>
    <row r="496" spans="1:6" ht="14" hidden="1" thickBot="1">
      <c r="A496" s="27">
        <f t="shared" si="8"/>
        <v>9</v>
      </c>
      <c r="B496" s="30" t="s">
        <v>1317</v>
      </c>
      <c r="C496" s="30" t="s">
        <v>1318</v>
      </c>
      <c r="D496" s="34">
        <v>2641188450</v>
      </c>
      <c r="E496" s="34">
        <v>0</v>
      </c>
      <c r="F496" s="34">
        <v>2641188450</v>
      </c>
    </row>
    <row r="497" spans="1:6" ht="14" hidden="1" thickBot="1">
      <c r="A497" s="27">
        <f t="shared" si="8"/>
        <v>9</v>
      </c>
      <c r="B497" s="30" t="s">
        <v>1319</v>
      </c>
      <c r="C497" s="30" t="s">
        <v>1232</v>
      </c>
      <c r="D497" s="33">
        <v>3303387459861.96</v>
      </c>
      <c r="E497" s="33">
        <v>3477023039731.46</v>
      </c>
      <c r="F497" s="33">
        <v>6780410499593.4199</v>
      </c>
    </row>
    <row r="498" spans="1:6" ht="14" thickBot="1">
      <c r="A498" s="27">
        <f t="shared" si="8"/>
        <v>6</v>
      </c>
      <c r="B498" s="27" t="s">
        <v>1320</v>
      </c>
      <c r="C498" s="30" t="s">
        <v>1321</v>
      </c>
      <c r="D498" s="33">
        <v>3528608634992.4902</v>
      </c>
      <c r="E498" s="33">
        <v>6782873236716.7305</v>
      </c>
      <c r="F498" s="33">
        <v>10311481871709.199</v>
      </c>
    </row>
    <row r="499" spans="1:6" ht="14" hidden="1" thickBot="1">
      <c r="A499" s="27">
        <f t="shared" si="8"/>
        <v>9</v>
      </c>
      <c r="B499" s="30" t="s">
        <v>1322</v>
      </c>
      <c r="C499" s="30" t="s">
        <v>132</v>
      </c>
      <c r="D499" s="33">
        <v>10940961868.639999</v>
      </c>
      <c r="E499" s="33">
        <v>24085089423.669998</v>
      </c>
      <c r="F499" s="33">
        <v>35026051292.309998</v>
      </c>
    </row>
    <row r="500" spans="1:6" ht="14" hidden="1" thickBot="1">
      <c r="A500" s="27">
        <f t="shared" si="8"/>
        <v>9</v>
      </c>
      <c r="B500" s="30" t="s">
        <v>1323</v>
      </c>
      <c r="C500" s="30" t="s">
        <v>131</v>
      </c>
      <c r="D500" s="33">
        <v>109009426666.28999</v>
      </c>
      <c r="E500" s="33">
        <v>58830945598.370003</v>
      </c>
      <c r="F500" s="33">
        <v>167840372264.66</v>
      </c>
    </row>
    <row r="501" spans="1:6" ht="14" hidden="1" thickBot="1">
      <c r="A501" s="27">
        <f t="shared" si="8"/>
        <v>9</v>
      </c>
      <c r="B501" s="30" t="s">
        <v>1324</v>
      </c>
      <c r="C501" s="30" t="s">
        <v>1024</v>
      </c>
      <c r="D501" s="33">
        <v>79806391231.570007</v>
      </c>
      <c r="E501" s="33">
        <v>144461582315.06</v>
      </c>
      <c r="F501" s="33">
        <v>224267973546.63</v>
      </c>
    </row>
    <row r="502" spans="1:6" ht="14" hidden="1" thickBot="1">
      <c r="A502" s="27">
        <f t="shared" si="8"/>
        <v>9</v>
      </c>
      <c r="B502" s="30" t="s">
        <v>1325</v>
      </c>
      <c r="C502" s="30" t="s">
        <v>1026</v>
      </c>
      <c r="D502" s="33">
        <v>43280922738.650002</v>
      </c>
      <c r="E502" s="33">
        <v>58844036054.809998</v>
      </c>
      <c r="F502" s="33">
        <v>102124958793.46001</v>
      </c>
    </row>
    <row r="503" spans="1:6" ht="14" hidden="1" thickBot="1">
      <c r="A503" s="27">
        <f t="shared" si="8"/>
        <v>9</v>
      </c>
      <c r="B503" s="30" t="s">
        <v>1326</v>
      </c>
      <c r="C503" s="30" t="s">
        <v>1028</v>
      </c>
      <c r="D503" s="34">
        <v>21946824575</v>
      </c>
      <c r="E503" s="33">
        <v>47721405615.610001</v>
      </c>
      <c r="F503" s="33">
        <v>69668230190.610001</v>
      </c>
    </row>
    <row r="504" spans="1:6" ht="14" hidden="1" thickBot="1">
      <c r="A504" s="27">
        <f t="shared" si="8"/>
        <v>9</v>
      </c>
      <c r="B504" s="30" t="s">
        <v>1327</v>
      </c>
      <c r="C504" s="30" t="s">
        <v>1030</v>
      </c>
      <c r="D504" s="33">
        <v>9491347075.3099995</v>
      </c>
      <c r="E504" s="33">
        <v>11381287800.1</v>
      </c>
      <c r="F504" s="33">
        <v>20872634875.41</v>
      </c>
    </row>
    <row r="505" spans="1:6" ht="14" hidden="1" thickBot="1">
      <c r="A505" s="27">
        <f t="shared" si="8"/>
        <v>9</v>
      </c>
      <c r="B505" s="30" t="s">
        <v>1328</v>
      </c>
      <c r="C505" s="30" t="s">
        <v>1032</v>
      </c>
      <c r="D505" s="33">
        <v>25203527948.369999</v>
      </c>
      <c r="E505" s="33">
        <v>660046578.07000005</v>
      </c>
      <c r="F505" s="33">
        <v>25863574526.439999</v>
      </c>
    </row>
    <row r="506" spans="1:6" ht="14" hidden="1" thickBot="1">
      <c r="A506" s="27">
        <f t="shared" si="8"/>
        <v>9</v>
      </c>
      <c r="B506" s="30" t="s">
        <v>1329</v>
      </c>
      <c r="C506" s="30" t="s">
        <v>1034</v>
      </c>
      <c r="D506" s="33">
        <v>337357413273.65002</v>
      </c>
      <c r="E506" s="33">
        <v>27654450624.290001</v>
      </c>
      <c r="F506" s="33">
        <v>365011863897.94</v>
      </c>
    </row>
    <row r="507" spans="1:6" ht="14" hidden="1" thickBot="1">
      <c r="A507" s="27">
        <f t="shared" si="8"/>
        <v>9</v>
      </c>
      <c r="B507" s="30" t="s">
        <v>1330</v>
      </c>
      <c r="C507" s="30" t="s">
        <v>1048</v>
      </c>
      <c r="D507" s="33">
        <v>523588720263.90002</v>
      </c>
      <c r="E507" s="33">
        <v>1503210612450.3701</v>
      </c>
      <c r="F507" s="33">
        <v>2026799332714.27</v>
      </c>
    </row>
    <row r="508" spans="1:6" ht="14" hidden="1" thickBot="1">
      <c r="A508" s="27">
        <f t="shared" si="8"/>
        <v>9</v>
      </c>
      <c r="B508" s="30" t="s">
        <v>1331</v>
      </c>
      <c r="C508" s="30" t="s">
        <v>127</v>
      </c>
      <c r="D508" s="33">
        <v>37052950840.57</v>
      </c>
      <c r="E508" s="34">
        <v>13715610676</v>
      </c>
      <c r="F508" s="33">
        <v>50768561516.57</v>
      </c>
    </row>
    <row r="509" spans="1:6" ht="14" hidden="1" thickBot="1">
      <c r="A509" s="27">
        <f t="shared" si="8"/>
        <v>9</v>
      </c>
      <c r="B509" s="30" t="s">
        <v>1332</v>
      </c>
      <c r="C509" s="30" t="s">
        <v>1186</v>
      </c>
      <c r="D509" s="34">
        <v>35788256535</v>
      </c>
      <c r="E509" s="34">
        <v>0</v>
      </c>
      <c r="F509" s="34">
        <v>35788256535</v>
      </c>
    </row>
    <row r="510" spans="1:6" ht="14" hidden="1" thickBot="1">
      <c r="A510" s="27">
        <f t="shared" si="8"/>
        <v>9</v>
      </c>
      <c r="B510" s="30" t="s">
        <v>1333</v>
      </c>
      <c r="C510" s="30" t="s">
        <v>1334</v>
      </c>
      <c r="D510" s="34">
        <v>1288174798950</v>
      </c>
      <c r="E510" s="33">
        <v>1031483574147.09</v>
      </c>
      <c r="F510" s="33">
        <v>2319658373097.0898</v>
      </c>
    </row>
    <row r="511" spans="1:6" ht="14" hidden="1" thickBot="1">
      <c r="A511" s="27">
        <f t="shared" si="8"/>
        <v>9</v>
      </c>
      <c r="B511" s="30" t="s">
        <v>1335</v>
      </c>
      <c r="C511" s="30" t="s">
        <v>861</v>
      </c>
      <c r="D511" s="33">
        <v>756716843708.34998</v>
      </c>
      <c r="E511" s="33">
        <v>2148397175497.9299</v>
      </c>
      <c r="F511" s="33">
        <v>2905114019206.2798</v>
      </c>
    </row>
    <row r="512" spans="1:6" ht="14" hidden="1" thickBot="1">
      <c r="A512" s="27">
        <f t="shared" si="8"/>
        <v>9</v>
      </c>
      <c r="B512" s="30" t="s">
        <v>1336</v>
      </c>
      <c r="C512" s="30" t="s">
        <v>133</v>
      </c>
      <c r="D512" s="33">
        <v>370546784.43000001</v>
      </c>
      <c r="E512" s="33">
        <v>65459566125.239998</v>
      </c>
      <c r="F512" s="33">
        <v>65830112909.669998</v>
      </c>
    </row>
    <row r="513" spans="1:6" ht="14" hidden="1" thickBot="1">
      <c r="A513" s="27">
        <f t="shared" si="8"/>
        <v>9</v>
      </c>
      <c r="B513" s="30" t="s">
        <v>1337</v>
      </c>
      <c r="C513" s="30" t="s">
        <v>1114</v>
      </c>
      <c r="D513" s="33">
        <v>1575258580.4300001</v>
      </c>
      <c r="E513" s="34">
        <v>0</v>
      </c>
      <c r="F513" s="33">
        <v>1575258580.4300001</v>
      </c>
    </row>
    <row r="514" spans="1:6" ht="14" hidden="1" thickBot="1">
      <c r="A514" s="27">
        <f t="shared" si="8"/>
        <v>9</v>
      </c>
      <c r="B514" s="30" t="s">
        <v>1338</v>
      </c>
      <c r="C514" s="30" t="s">
        <v>1339</v>
      </c>
      <c r="D514" s="33">
        <v>248304443952.32999</v>
      </c>
      <c r="E514" s="33">
        <v>1646967853810.1201</v>
      </c>
      <c r="F514" s="33">
        <v>1895272297762.45</v>
      </c>
    </row>
    <row r="515" spans="1:6" ht="14" thickBot="1">
      <c r="A515" s="27">
        <f t="shared" si="8"/>
        <v>6</v>
      </c>
      <c r="B515" s="27" t="s">
        <v>1340</v>
      </c>
      <c r="C515" s="30" t="s">
        <v>1341</v>
      </c>
      <c r="D515" s="33">
        <v>12164152751519.199</v>
      </c>
      <c r="E515" s="33">
        <v>48614784116928</v>
      </c>
      <c r="F515" s="33">
        <v>60778936868447.203</v>
      </c>
    </row>
    <row r="516" spans="1:6" ht="14" hidden="1" thickBot="1">
      <c r="A516" s="27">
        <f t="shared" si="8"/>
        <v>9</v>
      </c>
      <c r="B516" s="30" t="s">
        <v>1342</v>
      </c>
      <c r="C516" s="30" t="s">
        <v>132</v>
      </c>
      <c r="D516" s="33">
        <v>135939847172.69</v>
      </c>
      <c r="E516" s="33">
        <v>59674569046.959999</v>
      </c>
      <c r="F516" s="33">
        <v>195614416219.64999</v>
      </c>
    </row>
    <row r="517" spans="1:6" ht="14" hidden="1" thickBot="1">
      <c r="A517" s="27">
        <f t="shared" si="8"/>
        <v>9</v>
      </c>
      <c r="B517" s="30" t="s">
        <v>1343</v>
      </c>
      <c r="C517" s="30" t="s">
        <v>131</v>
      </c>
      <c r="D517" s="33">
        <v>168177524798.29001</v>
      </c>
      <c r="E517" s="33">
        <v>93534463335.380005</v>
      </c>
      <c r="F517" s="33">
        <v>261711988133.67001</v>
      </c>
    </row>
    <row r="518" spans="1:6" ht="14" hidden="1" thickBot="1">
      <c r="A518" s="27">
        <f t="shared" si="8"/>
        <v>9</v>
      </c>
      <c r="B518" s="30" t="s">
        <v>1344</v>
      </c>
      <c r="C518" s="30" t="s">
        <v>1024</v>
      </c>
      <c r="D518" s="33">
        <v>362610817678.90997</v>
      </c>
      <c r="E518" s="33">
        <v>165451714342.20001</v>
      </c>
      <c r="F518" s="33">
        <v>528062532021.10999</v>
      </c>
    </row>
    <row r="519" spans="1:6" ht="14" hidden="1" thickBot="1">
      <c r="A519" s="27">
        <f t="shared" si="8"/>
        <v>9</v>
      </c>
      <c r="B519" s="30" t="s">
        <v>1345</v>
      </c>
      <c r="C519" s="30" t="s">
        <v>1026</v>
      </c>
      <c r="D519" s="33">
        <v>113604738521.22</v>
      </c>
      <c r="E519" s="33">
        <v>97762801984.300003</v>
      </c>
      <c r="F519" s="33">
        <v>211367540505.51999</v>
      </c>
    </row>
    <row r="520" spans="1:6" ht="14" hidden="1" thickBot="1">
      <c r="A520" s="27">
        <f t="shared" si="8"/>
        <v>9</v>
      </c>
      <c r="B520" s="30" t="s">
        <v>1346</v>
      </c>
      <c r="C520" s="30" t="s">
        <v>1028</v>
      </c>
      <c r="D520" s="33">
        <v>48802702193.220001</v>
      </c>
      <c r="E520" s="33">
        <v>65791279015.059998</v>
      </c>
      <c r="F520" s="33">
        <v>114593981208.28</v>
      </c>
    </row>
    <row r="521" spans="1:6" ht="14" hidden="1" thickBot="1">
      <c r="A521" s="27">
        <f t="shared" si="8"/>
        <v>9</v>
      </c>
      <c r="B521" s="30" t="s">
        <v>1347</v>
      </c>
      <c r="C521" s="30" t="s">
        <v>1030</v>
      </c>
      <c r="D521" s="33">
        <v>61152046266.279999</v>
      </c>
      <c r="E521" s="33">
        <v>7798296230.1999998</v>
      </c>
      <c r="F521" s="33">
        <v>68950342496.479996</v>
      </c>
    </row>
    <row r="522" spans="1:6" ht="14" hidden="1" thickBot="1">
      <c r="A522" s="27">
        <f t="shared" si="8"/>
        <v>9</v>
      </c>
      <c r="B522" s="30" t="s">
        <v>1348</v>
      </c>
      <c r="C522" s="30" t="s">
        <v>1032</v>
      </c>
      <c r="D522" s="33">
        <v>34600974988.019997</v>
      </c>
      <c r="E522" s="33">
        <v>2075472761.51</v>
      </c>
      <c r="F522" s="33">
        <v>36676447749.529999</v>
      </c>
    </row>
    <row r="523" spans="1:6" ht="14" hidden="1" thickBot="1">
      <c r="A523" s="27">
        <f t="shared" si="8"/>
        <v>9</v>
      </c>
      <c r="B523" s="30" t="s">
        <v>1349</v>
      </c>
      <c r="C523" s="30" t="s">
        <v>1034</v>
      </c>
      <c r="D523" s="34">
        <v>679510089320</v>
      </c>
      <c r="E523" s="34">
        <v>25445574004</v>
      </c>
      <c r="F523" s="34">
        <v>704955663324</v>
      </c>
    </row>
    <row r="524" spans="1:6" ht="14" hidden="1" thickBot="1">
      <c r="A524" s="27">
        <f t="shared" si="8"/>
        <v>9</v>
      </c>
      <c r="B524" s="30" t="s">
        <v>1350</v>
      </c>
      <c r="C524" s="30" t="s">
        <v>1048</v>
      </c>
      <c r="D524" s="33">
        <v>942237394292.59998</v>
      </c>
      <c r="E524" s="33">
        <v>1287144829089.8999</v>
      </c>
      <c r="F524" s="33">
        <v>2229382223382.5</v>
      </c>
    </row>
    <row r="525" spans="1:6" ht="14" hidden="1" thickBot="1">
      <c r="A525" s="27">
        <f t="shared" si="8"/>
        <v>9</v>
      </c>
      <c r="B525" s="30" t="s">
        <v>1351</v>
      </c>
      <c r="C525" s="30" t="s">
        <v>127</v>
      </c>
      <c r="D525" s="33">
        <v>27960227570.34</v>
      </c>
      <c r="E525" s="34">
        <v>16852349646</v>
      </c>
      <c r="F525" s="33">
        <v>44812577216.339996</v>
      </c>
    </row>
    <row r="526" spans="1:6" ht="14" hidden="1" thickBot="1">
      <c r="A526" s="27">
        <f t="shared" si="8"/>
        <v>9</v>
      </c>
      <c r="B526" s="30" t="s">
        <v>1352</v>
      </c>
      <c r="C526" s="30" t="s">
        <v>184</v>
      </c>
      <c r="D526" s="34">
        <v>0</v>
      </c>
      <c r="E526" s="33">
        <v>430717142673.27002</v>
      </c>
      <c r="F526" s="33">
        <v>430717142673.27002</v>
      </c>
    </row>
    <row r="527" spans="1:6" ht="14" hidden="1" thickBot="1">
      <c r="A527" s="27">
        <f t="shared" si="8"/>
        <v>9</v>
      </c>
      <c r="B527" s="30" t="s">
        <v>1353</v>
      </c>
      <c r="C527" s="30" t="s">
        <v>1186</v>
      </c>
      <c r="D527" s="34">
        <v>35788256535</v>
      </c>
      <c r="E527" s="34">
        <v>0</v>
      </c>
      <c r="F527" s="34">
        <v>35788256535</v>
      </c>
    </row>
    <row r="528" spans="1:6" ht="14" hidden="1" thickBot="1">
      <c r="A528" s="27">
        <f t="shared" si="8"/>
        <v>9</v>
      </c>
      <c r="B528" s="30" t="s">
        <v>1354</v>
      </c>
      <c r="C528" s="30" t="s">
        <v>1334</v>
      </c>
      <c r="D528" s="33">
        <v>2439970715849.4102</v>
      </c>
      <c r="E528" s="33">
        <v>1275305033408.9199</v>
      </c>
      <c r="F528" s="33">
        <v>3715275749258.3301</v>
      </c>
    </row>
    <row r="529" spans="1:6" ht="14" hidden="1" thickBot="1">
      <c r="A529" s="27">
        <f t="shared" si="8"/>
        <v>9</v>
      </c>
      <c r="B529" s="30" t="s">
        <v>1355</v>
      </c>
      <c r="C529" s="30" t="s">
        <v>861</v>
      </c>
      <c r="D529" s="33">
        <v>3483869213912.6602</v>
      </c>
      <c r="E529" s="33">
        <v>43374074404221.898</v>
      </c>
      <c r="F529" s="33">
        <v>46857943618134.5</v>
      </c>
    </row>
    <row r="530" spans="1:6" ht="14" hidden="1" thickBot="1">
      <c r="A530" s="27">
        <f t="shared" ref="A530:A593" si="9">LEN(B530)</f>
        <v>9</v>
      </c>
      <c r="B530" s="30" t="s">
        <v>1356</v>
      </c>
      <c r="C530" s="30" t="s">
        <v>133</v>
      </c>
      <c r="D530" s="33">
        <v>1359868.07</v>
      </c>
      <c r="E530" s="33">
        <v>62887063201.050003</v>
      </c>
      <c r="F530" s="33">
        <v>62888423069.120003</v>
      </c>
    </row>
    <row r="531" spans="1:6" ht="14" hidden="1" thickBot="1">
      <c r="A531" s="27">
        <f t="shared" si="9"/>
        <v>9</v>
      </c>
      <c r="B531" s="30" t="s">
        <v>1357</v>
      </c>
      <c r="C531" s="30" t="s">
        <v>1114</v>
      </c>
      <c r="D531" s="34">
        <v>9229439154</v>
      </c>
      <c r="E531" s="34">
        <v>0</v>
      </c>
      <c r="F531" s="34">
        <v>9229439154</v>
      </c>
    </row>
    <row r="532" spans="1:6" ht="14" hidden="1" thickBot="1">
      <c r="A532" s="27">
        <f t="shared" si="9"/>
        <v>9</v>
      </c>
      <c r="B532" s="30" t="s">
        <v>1358</v>
      </c>
      <c r="C532" s="30" t="s">
        <v>1232</v>
      </c>
      <c r="D532" s="33">
        <v>3620697403398.46</v>
      </c>
      <c r="E532" s="33">
        <v>1650269123967.3999</v>
      </c>
      <c r="F532" s="33">
        <v>5270966527365.8604</v>
      </c>
    </row>
    <row r="533" spans="1:6" ht="14" thickBot="1">
      <c r="A533" s="27">
        <f t="shared" si="9"/>
        <v>6</v>
      </c>
      <c r="B533" s="27" t="s">
        <v>1359</v>
      </c>
      <c r="C533" s="30" t="s">
        <v>1360</v>
      </c>
      <c r="D533" s="33">
        <v>1497801167269.49</v>
      </c>
      <c r="E533" s="33">
        <v>331573479205.82001</v>
      </c>
      <c r="F533" s="33">
        <v>1829374646475.3101</v>
      </c>
    </row>
    <row r="534" spans="1:6" ht="14" hidden="1" thickBot="1">
      <c r="A534" s="27">
        <f t="shared" si="9"/>
        <v>9</v>
      </c>
      <c r="B534" s="30" t="s">
        <v>1361</v>
      </c>
      <c r="C534" s="30" t="s">
        <v>132</v>
      </c>
      <c r="D534" s="34">
        <v>408002605</v>
      </c>
      <c r="E534" s="34">
        <v>5457379210</v>
      </c>
      <c r="F534" s="34">
        <v>5865381815</v>
      </c>
    </row>
    <row r="535" spans="1:6" ht="14" hidden="1" thickBot="1">
      <c r="A535" s="27">
        <f t="shared" si="9"/>
        <v>9</v>
      </c>
      <c r="B535" s="30" t="s">
        <v>1362</v>
      </c>
      <c r="C535" s="30" t="s">
        <v>131</v>
      </c>
      <c r="D535" s="34">
        <v>32893279</v>
      </c>
      <c r="E535" s="34">
        <v>362407512</v>
      </c>
      <c r="F535" s="34">
        <v>395300791</v>
      </c>
    </row>
    <row r="536" spans="1:6" ht="14" hidden="1" thickBot="1">
      <c r="A536" s="27">
        <f t="shared" si="9"/>
        <v>9</v>
      </c>
      <c r="B536" s="30" t="s">
        <v>1363</v>
      </c>
      <c r="C536" s="30" t="s">
        <v>1024</v>
      </c>
      <c r="D536" s="33">
        <v>1095905810142.41</v>
      </c>
      <c r="E536" s="33">
        <v>103180589813.33</v>
      </c>
      <c r="F536" s="33">
        <v>1199086399955.74</v>
      </c>
    </row>
    <row r="537" spans="1:6" ht="14" hidden="1" thickBot="1">
      <c r="A537" s="27">
        <f t="shared" si="9"/>
        <v>9</v>
      </c>
      <c r="B537" s="30" t="s">
        <v>1364</v>
      </c>
      <c r="C537" s="30" t="s">
        <v>1026</v>
      </c>
      <c r="D537" s="33">
        <v>115221435012.78999</v>
      </c>
      <c r="E537" s="33">
        <v>66142025915.989998</v>
      </c>
      <c r="F537" s="33">
        <v>181363460928.78</v>
      </c>
    </row>
    <row r="538" spans="1:6" ht="14" hidden="1" thickBot="1">
      <c r="A538" s="27">
        <f t="shared" si="9"/>
        <v>9</v>
      </c>
      <c r="B538" s="30" t="s">
        <v>1365</v>
      </c>
      <c r="C538" s="30" t="s">
        <v>1028</v>
      </c>
      <c r="D538" s="33">
        <v>68112826762.339996</v>
      </c>
      <c r="E538" s="33">
        <v>21721539358.110001</v>
      </c>
      <c r="F538" s="33">
        <v>89834366120.449997</v>
      </c>
    </row>
    <row r="539" spans="1:6" ht="14" hidden="1" thickBot="1">
      <c r="A539" s="27">
        <f t="shared" si="9"/>
        <v>9</v>
      </c>
      <c r="B539" s="30" t="s">
        <v>1366</v>
      </c>
      <c r="C539" s="30" t="s">
        <v>1030</v>
      </c>
      <c r="D539" s="33">
        <v>29338247693.91</v>
      </c>
      <c r="E539" s="34">
        <v>250271402</v>
      </c>
      <c r="F539" s="33">
        <v>29588519095.91</v>
      </c>
    </row>
    <row r="540" spans="1:6" ht="14" hidden="1" thickBot="1">
      <c r="A540" s="27">
        <f t="shared" si="9"/>
        <v>9</v>
      </c>
      <c r="B540" s="30" t="s">
        <v>1367</v>
      </c>
      <c r="C540" s="30" t="s">
        <v>1032</v>
      </c>
      <c r="D540" s="33">
        <v>169246215873.04001</v>
      </c>
      <c r="E540" s="33">
        <v>122123594024.38</v>
      </c>
      <c r="F540" s="33">
        <v>291369809897.41998</v>
      </c>
    </row>
    <row r="541" spans="1:6" ht="14" hidden="1" thickBot="1">
      <c r="A541" s="27">
        <f t="shared" si="9"/>
        <v>9</v>
      </c>
      <c r="B541" s="30" t="s">
        <v>1368</v>
      </c>
      <c r="C541" s="30" t="s">
        <v>1034</v>
      </c>
      <c r="D541" s="34">
        <v>63169015</v>
      </c>
      <c r="E541" s="33">
        <v>3843483694.2800002</v>
      </c>
      <c r="F541" s="33">
        <v>3906652709.2800002</v>
      </c>
    </row>
    <row r="542" spans="1:6" ht="14" hidden="1" thickBot="1">
      <c r="A542" s="27">
        <f t="shared" si="9"/>
        <v>9</v>
      </c>
      <c r="B542" s="30" t="s">
        <v>1369</v>
      </c>
      <c r="C542" s="30" t="s">
        <v>1048</v>
      </c>
      <c r="D542" s="34">
        <v>0</v>
      </c>
      <c r="E542" s="34">
        <v>357919879</v>
      </c>
      <c r="F542" s="34">
        <v>357919879</v>
      </c>
    </row>
    <row r="543" spans="1:6" ht="14" hidden="1" thickBot="1">
      <c r="A543" s="27">
        <f t="shared" si="9"/>
        <v>9</v>
      </c>
      <c r="B543" s="30" t="s">
        <v>1370</v>
      </c>
      <c r="C543" s="30" t="s">
        <v>1371</v>
      </c>
      <c r="D543" s="34">
        <v>19472566886</v>
      </c>
      <c r="E543" s="33">
        <v>8134268396.7299995</v>
      </c>
      <c r="F543" s="33">
        <v>27606835282.73</v>
      </c>
    </row>
    <row r="544" spans="1:6" ht="14" thickBot="1">
      <c r="A544" s="27">
        <f t="shared" si="9"/>
        <v>6</v>
      </c>
      <c r="B544" s="27" t="s">
        <v>1372</v>
      </c>
      <c r="C544" s="30" t="s">
        <v>1373</v>
      </c>
      <c r="D544" s="33">
        <v>25739313093.779999</v>
      </c>
      <c r="E544" s="33">
        <v>54827032067.620003</v>
      </c>
      <c r="F544" s="33">
        <v>80566345161.399994</v>
      </c>
    </row>
    <row r="545" spans="1:6" ht="14" hidden="1" thickBot="1">
      <c r="A545" s="27">
        <f t="shared" si="9"/>
        <v>9</v>
      </c>
      <c r="B545" s="30" t="s">
        <v>1374</v>
      </c>
      <c r="C545" s="30" t="s">
        <v>132</v>
      </c>
      <c r="D545" s="34">
        <v>1623668146</v>
      </c>
      <c r="E545" s="34">
        <v>4808941076</v>
      </c>
      <c r="F545" s="34">
        <v>6432609222</v>
      </c>
    </row>
    <row r="546" spans="1:6" ht="14" hidden="1" thickBot="1">
      <c r="A546" s="27">
        <f t="shared" si="9"/>
        <v>9</v>
      </c>
      <c r="B546" s="30" t="s">
        <v>1375</v>
      </c>
      <c r="C546" s="30" t="s">
        <v>131</v>
      </c>
      <c r="D546" s="34">
        <v>994245092</v>
      </c>
      <c r="E546" s="34">
        <v>424266671</v>
      </c>
      <c r="F546" s="34">
        <v>1418511763</v>
      </c>
    </row>
    <row r="547" spans="1:6" ht="14" hidden="1" thickBot="1">
      <c r="A547" s="27">
        <f t="shared" si="9"/>
        <v>9</v>
      </c>
      <c r="B547" s="30" t="s">
        <v>1376</v>
      </c>
      <c r="C547" s="30" t="s">
        <v>1024</v>
      </c>
      <c r="D547" s="34">
        <v>7213754372</v>
      </c>
      <c r="E547" s="34">
        <v>26855411828</v>
      </c>
      <c r="F547" s="34">
        <v>34069166200</v>
      </c>
    </row>
    <row r="548" spans="1:6" ht="14" hidden="1" thickBot="1">
      <c r="A548" s="27">
        <f t="shared" si="9"/>
        <v>9</v>
      </c>
      <c r="B548" s="30" t="s">
        <v>1377</v>
      </c>
      <c r="C548" s="30" t="s">
        <v>1026</v>
      </c>
      <c r="D548" s="33">
        <v>1280794320.0799999</v>
      </c>
      <c r="E548" s="33">
        <v>11873260405.700001</v>
      </c>
      <c r="F548" s="33">
        <v>13154054725.780001</v>
      </c>
    </row>
    <row r="549" spans="1:6" ht="14" hidden="1" thickBot="1">
      <c r="A549" s="27">
        <f t="shared" si="9"/>
        <v>9</v>
      </c>
      <c r="B549" s="30" t="s">
        <v>1378</v>
      </c>
      <c r="C549" s="30" t="s">
        <v>1028</v>
      </c>
      <c r="D549" s="33">
        <v>418000960.85000002</v>
      </c>
      <c r="E549" s="33">
        <v>6461900537.3100004</v>
      </c>
      <c r="F549" s="33">
        <v>6879901498.1599998</v>
      </c>
    </row>
    <row r="550" spans="1:6" ht="14" hidden="1" thickBot="1">
      <c r="A550" s="27">
        <f t="shared" si="9"/>
        <v>9</v>
      </c>
      <c r="B550" s="30" t="s">
        <v>1379</v>
      </c>
      <c r="C550" s="30" t="s">
        <v>1030</v>
      </c>
      <c r="D550" s="33">
        <v>859792905.25999999</v>
      </c>
      <c r="E550" s="33">
        <v>239887713.38</v>
      </c>
      <c r="F550" s="33">
        <v>1099680618.6400001</v>
      </c>
    </row>
    <row r="551" spans="1:6" ht="14" hidden="1" thickBot="1">
      <c r="A551" s="27">
        <f t="shared" si="9"/>
        <v>9</v>
      </c>
      <c r="B551" s="30" t="s">
        <v>1380</v>
      </c>
      <c r="C551" s="30" t="s">
        <v>1034</v>
      </c>
      <c r="D551" s="34">
        <v>7372666088</v>
      </c>
      <c r="E551" s="34">
        <v>3452097001</v>
      </c>
      <c r="F551" s="34">
        <v>10824763089</v>
      </c>
    </row>
    <row r="552" spans="1:6" ht="14" hidden="1" thickBot="1">
      <c r="A552" s="27">
        <f t="shared" si="9"/>
        <v>9</v>
      </c>
      <c r="B552" s="30" t="s">
        <v>1381</v>
      </c>
      <c r="C552" s="30" t="s">
        <v>1048</v>
      </c>
      <c r="D552" s="34">
        <v>2606109792</v>
      </c>
      <c r="E552" s="33">
        <v>711211337.23000002</v>
      </c>
      <c r="F552" s="33">
        <v>3317321129.23</v>
      </c>
    </row>
    <row r="553" spans="1:6" ht="14" hidden="1" thickBot="1">
      <c r="A553" s="27">
        <f t="shared" si="9"/>
        <v>9</v>
      </c>
      <c r="B553" s="30" t="s">
        <v>1382</v>
      </c>
      <c r="C553" s="30" t="s">
        <v>1371</v>
      </c>
      <c r="D553" s="33">
        <v>3370281417.5900002</v>
      </c>
      <c r="E553" s="34">
        <v>55498</v>
      </c>
      <c r="F553" s="33">
        <v>3370336915.5900002</v>
      </c>
    </row>
    <row r="554" spans="1:6" ht="14" thickBot="1">
      <c r="A554" s="27">
        <f t="shared" si="9"/>
        <v>3</v>
      </c>
      <c r="B554" s="27" t="s">
        <v>251</v>
      </c>
      <c r="C554" s="30" t="s">
        <v>1383</v>
      </c>
      <c r="D554" s="33">
        <v>12513094092453.1</v>
      </c>
      <c r="E554" s="33">
        <v>49621245719230.203</v>
      </c>
      <c r="F554" s="33">
        <v>62134339811683.297</v>
      </c>
    </row>
    <row r="555" spans="1:6" ht="14" thickBot="1">
      <c r="A555" s="27">
        <f t="shared" si="9"/>
        <v>6</v>
      </c>
      <c r="B555" s="27" t="s">
        <v>263</v>
      </c>
      <c r="C555" s="30" t="s">
        <v>125</v>
      </c>
      <c r="D555" s="33">
        <v>12597780596667.199</v>
      </c>
      <c r="E555" s="33">
        <v>52550773212280.898</v>
      </c>
      <c r="F555" s="33">
        <v>65148553808948.102</v>
      </c>
    </row>
    <row r="556" spans="1:6" ht="14" hidden="1" thickBot="1">
      <c r="A556" s="27">
        <f t="shared" si="9"/>
        <v>9</v>
      </c>
      <c r="B556" s="30" t="s">
        <v>1384</v>
      </c>
      <c r="C556" s="30" t="s">
        <v>1385</v>
      </c>
      <c r="D556" s="33">
        <v>1904532707083.6899</v>
      </c>
      <c r="E556" s="33">
        <v>3674260613548.6001</v>
      </c>
      <c r="F556" s="33">
        <v>5578793320632.29</v>
      </c>
    </row>
    <row r="557" spans="1:6" ht="14" hidden="1" thickBot="1">
      <c r="A557" s="27">
        <f t="shared" si="9"/>
        <v>9</v>
      </c>
      <c r="B557" s="30" t="s">
        <v>1386</v>
      </c>
      <c r="C557" s="30" t="s">
        <v>1387</v>
      </c>
      <c r="D557" s="33">
        <v>197818459529.51999</v>
      </c>
      <c r="E557" s="33">
        <v>3542919343817.0098</v>
      </c>
      <c r="F557" s="33">
        <v>3740737803346.5298</v>
      </c>
    </row>
    <row r="558" spans="1:6" ht="14" hidden="1" thickBot="1">
      <c r="A558" s="27">
        <f t="shared" si="9"/>
        <v>9</v>
      </c>
      <c r="B558" s="30" t="s">
        <v>1388</v>
      </c>
      <c r="C558" s="30" t="s">
        <v>1389</v>
      </c>
      <c r="D558" s="33">
        <v>262304891860.62</v>
      </c>
      <c r="E558" s="33">
        <v>7565198732051.4805</v>
      </c>
      <c r="F558" s="33">
        <v>7827503623912.0996</v>
      </c>
    </row>
    <row r="559" spans="1:6" ht="14" hidden="1" thickBot="1">
      <c r="A559" s="27">
        <f t="shared" si="9"/>
        <v>9</v>
      </c>
      <c r="B559" s="30" t="s">
        <v>1390</v>
      </c>
      <c r="C559" s="30" t="s">
        <v>1391</v>
      </c>
      <c r="D559" s="33">
        <v>74412513188.75</v>
      </c>
      <c r="E559" s="33">
        <v>1021791614335.88</v>
      </c>
      <c r="F559" s="33">
        <v>1096204127524.63</v>
      </c>
    </row>
    <row r="560" spans="1:6" ht="14" hidden="1" thickBot="1">
      <c r="A560" s="27">
        <f t="shared" si="9"/>
        <v>9</v>
      </c>
      <c r="B560" s="30" t="s">
        <v>1392</v>
      </c>
      <c r="C560" s="30" t="s">
        <v>1393</v>
      </c>
      <c r="D560" s="33">
        <v>9139669316624.3301</v>
      </c>
      <c r="E560" s="34">
        <v>21986886484673</v>
      </c>
      <c r="F560" s="33">
        <v>31126555801297.301</v>
      </c>
    </row>
    <row r="561" spans="1:6" ht="14" hidden="1" thickBot="1">
      <c r="A561" s="27">
        <f t="shared" si="9"/>
        <v>9</v>
      </c>
      <c r="B561" s="30" t="s">
        <v>1394</v>
      </c>
      <c r="C561" s="30" t="s">
        <v>1395</v>
      </c>
      <c r="D561" s="33">
        <v>4034925605.1799998</v>
      </c>
      <c r="E561" s="33">
        <v>6226114869617.5596</v>
      </c>
      <c r="F561" s="33">
        <v>6230149795222.7402</v>
      </c>
    </row>
    <row r="562" spans="1:6" ht="14" hidden="1" thickBot="1">
      <c r="A562" s="27">
        <f t="shared" si="9"/>
        <v>9</v>
      </c>
      <c r="B562" s="30" t="s">
        <v>1396</v>
      </c>
      <c r="C562" s="30" t="s">
        <v>1397</v>
      </c>
      <c r="D562" s="33">
        <v>57496317025.620003</v>
      </c>
      <c r="E562" s="33">
        <v>766287814501.07996</v>
      </c>
      <c r="F562" s="33">
        <v>823784131526.69995</v>
      </c>
    </row>
    <row r="563" spans="1:6" ht="14" hidden="1" thickBot="1">
      <c r="A563" s="27">
        <f t="shared" si="9"/>
        <v>9</v>
      </c>
      <c r="B563" s="30" t="s">
        <v>1398</v>
      </c>
      <c r="C563" s="30" t="s">
        <v>1399</v>
      </c>
      <c r="D563" s="33">
        <v>509821844301.71002</v>
      </c>
      <c r="E563" s="33">
        <v>2007068992863.0801</v>
      </c>
      <c r="F563" s="33">
        <v>2516890837164.79</v>
      </c>
    </row>
    <row r="564" spans="1:6" ht="14" hidden="1" thickBot="1">
      <c r="A564" s="27">
        <f t="shared" si="9"/>
        <v>9</v>
      </c>
      <c r="B564" s="30" t="s">
        <v>1400</v>
      </c>
      <c r="C564" s="30" t="s">
        <v>1401</v>
      </c>
      <c r="D564" s="34">
        <v>532510980</v>
      </c>
      <c r="E564" s="34">
        <v>71091498</v>
      </c>
      <c r="F564" s="34">
        <v>603602478</v>
      </c>
    </row>
    <row r="565" spans="1:6" ht="14" hidden="1" thickBot="1">
      <c r="A565" s="27">
        <f t="shared" si="9"/>
        <v>9</v>
      </c>
      <c r="B565" s="30" t="s">
        <v>1402</v>
      </c>
      <c r="C565" s="30" t="s">
        <v>1403</v>
      </c>
      <c r="D565" s="33">
        <v>293018599633.19</v>
      </c>
      <c r="E565" s="33">
        <v>1894469426833.5801</v>
      </c>
      <c r="F565" s="33">
        <v>2187488026466.77</v>
      </c>
    </row>
    <row r="566" spans="1:6" ht="14" hidden="1" thickBot="1">
      <c r="A566" s="27">
        <f t="shared" si="9"/>
        <v>9</v>
      </c>
      <c r="B566" s="30" t="s">
        <v>1404</v>
      </c>
      <c r="C566" s="30" t="s">
        <v>1405</v>
      </c>
      <c r="D566" s="34">
        <v>681954722</v>
      </c>
      <c r="E566" s="34">
        <v>0</v>
      </c>
      <c r="F566" s="34">
        <v>681954722</v>
      </c>
    </row>
    <row r="567" spans="1:6" ht="14" hidden="1" thickBot="1">
      <c r="A567" s="27">
        <f t="shared" si="9"/>
        <v>9</v>
      </c>
      <c r="B567" s="30" t="s">
        <v>1406</v>
      </c>
      <c r="C567" s="30" t="s">
        <v>1407</v>
      </c>
      <c r="D567" s="33">
        <v>142245476006.67001</v>
      </c>
      <c r="E567" s="33">
        <v>3834014358738.5801</v>
      </c>
      <c r="F567" s="33">
        <v>3976259834745.25</v>
      </c>
    </row>
    <row r="568" spans="1:6" ht="14" hidden="1" thickBot="1">
      <c r="A568" s="27">
        <f t="shared" si="9"/>
        <v>9</v>
      </c>
      <c r="B568" s="30" t="s">
        <v>1408</v>
      </c>
      <c r="C568" s="30" t="s">
        <v>1409</v>
      </c>
      <c r="D568" s="33">
        <v>11211080105.93</v>
      </c>
      <c r="E568" s="34">
        <v>31689869803</v>
      </c>
      <c r="F568" s="33">
        <v>42900949908.93</v>
      </c>
    </row>
    <row r="569" spans="1:6" ht="14" thickBot="1">
      <c r="A569" s="27">
        <f t="shared" si="9"/>
        <v>6</v>
      </c>
      <c r="B569" s="27" t="s">
        <v>264</v>
      </c>
      <c r="C569" s="30" t="s">
        <v>124</v>
      </c>
      <c r="D569" s="34">
        <v>500000000</v>
      </c>
      <c r="E569" s="34">
        <v>0</v>
      </c>
      <c r="F569" s="34">
        <v>500000000</v>
      </c>
    </row>
    <row r="570" spans="1:6" ht="14" hidden="1" thickBot="1">
      <c r="A570" s="27">
        <f t="shared" si="9"/>
        <v>9</v>
      </c>
      <c r="B570" s="30" t="s">
        <v>1410</v>
      </c>
      <c r="C570" s="30" t="s">
        <v>1411</v>
      </c>
      <c r="D570" s="34">
        <v>500000000</v>
      </c>
      <c r="E570" s="34">
        <v>0</v>
      </c>
      <c r="F570" s="34">
        <v>500000000</v>
      </c>
    </row>
    <row r="571" spans="1:6" ht="14" hidden="1" thickBot="1">
      <c r="A571" s="27">
        <f t="shared" si="9"/>
        <v>9</v>
      </c>
      <c r="B571" s="30" t="s">
        <v>1412</v>
      </c>
      <c r="C571" s="30" t="s">
        <v>1413</v>
      </c>
      <c r="D571" s="34">
        <v>0</v>
      </c>
      <c r="E571" s="34">
        <v>0</v>
      </c>
      <c r="F571" s="34">
        <v>0</v>
      </c>
    </row>
    <row r="572" spans="1:6" ht="14" hidden="1" thickBot="1">
      <c r="A572" s="27">
        <f t="shared" si="9"/>
        <v>9</v>
      </c>
      <c r="B572" s="30" t="s">
        <v>1414</v>
      </c>
      <c r="C572" s="30" t="s">
        <v>1415</v>
      </c>
      <c r="D572" s="34">
        <v>0</v>
      </c>
      <c r="E572" s="34">
        <v>0</v>
      </c>
      <c r="F572" s="34">
        <v>0</v>
      </c>
    </row>
    <row r="573" spans="1:6" ht="14" hidden="1" thickBot="1">
      <c r="A573" s="27">
        <f t="shared" si="9"/>
        <v>9</v>
      </c>
      <c r="B573" s="30" t="s">
        <v>1416</v>
      </c>
      <c r="C573" s="30" t="s">
        <v>1417</v>
      </c>
      <c r="D573" s="34">
        <v>0</v>
      </c>
      <c r="E573" s="34">
        <v>0</v>
      </c>
      <c r="F573" s="34">
        <v>0</v>
      </c>
    </row>
    <row r="574" spans="1:6" ht="14" hidden="1" thickBot="1">
      <c r="A574" s="27">
        <f t="shared" si="9"/>
        <v>9</v>
      </c>
      <c r="B574" s="30" t="s">
        <v>1418</v>
      </c>
      <c r="C574" s="30" t="s">
        <v>1419</v>
      </c>
      <c r="D574" s="34">
        <v>0</v>
      </c>
      <c r="E574" s="34">
        <v>0</v>
      </c>
      <c r="F574" s="34">
        <v>0</v>
      </c>
    </row>
    <row r="575" spans="1:6" ht="14" hidden="1" thickBot="1">
      <c r="A575" s="27">
        <f t="shared" si="9"/>
        <v>9</v>
      </c>
      <c r="B575" s="30" t="s">
        <v>1420</v>
      </c>
      <c r="C575" s="30" t="s">
        <v>1421</v>
      </c>
      <c r="D575" s="34">
        <v>0</v>
      </c>
      <c r="E575" s="34">
        <v>0</v>
      </c>
      <c r="F575" s="34">
        <v>0</v>
      </c>
    </row>
    <row r="576" spans="1:6" ht="14" hidden="1" thickBot="1">
      <c r="A576" s="27">
        <f t="shared" si="9"/>
        <v>9</v>
      </c>
      <c r="B576" s="30" t="s">
        <v>1422</v>
      </c>
      <c r="C576" s="30" t="s">
        <v>1423</v>
      </c>
      <c r="D576" s="34">
        <v>0</v>
      </c>
      <c r="E576" s="34">
        <v>0</v>
      </c>
      <c r="F576" s="34">
        <v>0</v>
      </c>
    </row>
    <row r="577" spans="1:6" ht="14" thickBot="1">
      <c r="A577" s="27">
        <f t="shared" si="9"/>
        <v>6</v>
      </c>
      <c r="B577" s="27" t="s">
        <v>1424</v>
      </c>
      <c r="C577" s="30" t="s">
        <v>1425</v>
      </c>
      <c r="D577" s="34">
        <v>801730</v>
      </c>
      <c r="E577" s="34">
        <v>0</v>
      </c>
      <c r="F577" s="34">
        <v>801730</v>
      </c>
    </row>
    <row r="578" spans="1:6" ht="14" hidden="1" thickBot="1">
      <c r="A578" s="27">
        <f t="shared" si="9"/>
        <v>9</v>
      </c>
      <c r="B578" s="30" t="s">
        <v>1426</v>
      </c>
      <c r="C578" s="30" t="s">
        <v>1383</v>
      </c>
      <c r="D578" s="34">
        <v>801730</v>
      </c>
      <c r="E578" s="34">
        <v>0</v>
      </c>
      <c r="F578" s="34">
        <v>801730</v>
      </c>
    </row>
    <row r="579" spans="1:6" ht="14" thickBot="1">
      <c r="A579" s="27">
        <f t="shared" si="9"/>
        <v>6</v>
      </c>
      <c r="B579" s="27" t="s">
        <v>1427</v>
      </c>
      <c r="C579" s="30" t="s">
        <v>1428</v>
      </c>
      <c r="D579" s="33">
        <v>176196925909.22</v>
      </c>
      <c r="E579" s="33">
        <v>405351676039.40002</v>
      </c>
      <c r="F579" s="33">
        <v>581548601948.62</v>
      </c>
    </row>
    <row r="580" spans="1:6" ht="14" hidden="1" thickBot="1">
      <c r="A580" s="27">
        <f t="shared" si="9"/>
        <v>9</v>
      </c>
      <c r="B580" s="30" t="s">
        <v>1429</v>
      </c>
      <c r="C580" s="30" t="s">
        <v>125</v>
      </c>
      <c r="D580" s="33">
        <v>157256020305.29001</v>
      </c>
      <c r="E580" s="33">
        <v>401561352364.40002</v>
      </c>
      <c r="F580" s="33">
        <v>558817372669.68994</v>
      </c>
    </row>
    <row r="581" spans="1:6" ht="14" hidden="1" thickBot="1">
      <c r="A581" s="27">
        <f t="shared" si="9"/>
        <v>9</v>
      </c>
      <c r="B581" s="30" t="s">
        <v>1430</v>
      </c>
      <c r="C581" s="30" t="s">
        <v>124</v>
      </c>
      <c r="D581" s="33">
        <v>18940905603.93</v>
      </c>
      <c r="E581" s="34">
        <v>3790323675</v>
      </c>
      <c r="F581" s="33">
        <v>22731229278.93</v>
      </c>
    </row>
    <row r="582" spans="1:6" ht="14" thickBot="1">
      <c r="A582" s="27">
        <f t="shared" si="9"/>
        <v>6</v>
      </c>
      <c r="B582" s="27" t="s">
        <v>277</v>
      </c>
      <c r="C582" s="30" t="s">
        <v>1431</v>
      </c>
      <c r="D582" s="33">
        <v>261384231853.34</v>
      </c>
      <c r="E582" s="33">
        <v>3334879169090.0498</v>
      </c>
      <c r="F582" s="33">
        <v>3596263400943.3901</v>
      </c>
    </row>
    <row r="583" spans="1:6" ht="14" hidden="1" thickBot="1">
      <c r="A583" s="27">
        <f t="shared" si="9"/>
        <v>9</v>
      </c>
      <c r="B583" s="30" t="s">
        <v>1432</v>
      </c>
      <c r="C583" s="30" t="s">
        <v>125</v>
      </c>
      <c r="D583" s="33">
        <v>212142761902.45999</v>
      </c>
      <c r="E583" s="33">
        <v>3331968402169.0498</v>
      </c>
      <c r="F583" s="33">
        <v>3544111164071.5098</v>
      </c>
    </row>
    <row r="584" spans="1:6" ht="14" hidden="1" thickBot="1">
      <c r="A584" s="27">
        <f t="shared" si="9"/>
        <v>9</v>
      </c>
      <c r="B584" s="30" t="s">
        <v>1433</v>
      </c>
      <c r="C584" s="30" t="s">
        <v>124</v>
      </c>
      <c r="D584" s="33">
        <v>49241469950.879997</v>
      </c>
      <c r="E584" s="34">
        <v>2910766921</v>
      </c>
      <c r="F584" s="33">
        <v>52152236871.879997</v>
      </c>
    </row>
    <row r="585" spans="1:6" ht="14" thickBot="1">
      <c r="A585" s="27">
        <f t="shared" si="9"/>
        <v>3</v>
      </c>
      <c r="B585" s="27" t="s">
        <v>278</v>
      </c>
      <c r="C585" s="30" t="s">
        <v>116</v>
      </c>
      <c r="D585" s="33">
        <v>13418546980446</v>
      </c>
      <c r="E585" s="34">
        <v>163167038660</v>
      </c>
      <c r="F585" s="33">
        <v>13581714019106</v>
      </c>
    </row>
    <row r="586" spans="1:6" ht="14" thickBot="1">
      <c r="A586" s="27">
        <f t="shared" si="9"/>
        <v>6</v>
      </c>
      <c r="B586" s="27" t="s">
        <v>279</v>
      </c>
      <c r="C586" s="30" t="s">
        <v>115</v>
      </c>
      <c r="D586" s="33">
        <v>1261913158606.75</v>
      </c>
      <c r="E586" s="34">
        <v>0</v>
      </c>
      <c r="F586" s="33">
        <v>1261913158606.75</v>
      </c>
    </row>
    <row r="587" spans="1:6" ht="14" hidden="1" thickBot="1">
      <c r="A587" s="27">
        <f t="shared" si="9"/>
        <v>9</v>
      </c>
      <c r="B587" s="30" t="s">
        <v>1434</v>
      </c>
      <c r="C587" s="30" t="s">
        <v>959</v>
      </c>
      <c r="D587" s="33">
        <v>47892368724.360001</v>
      </c>
      <c r="E587" s="34">
        <v>0</v>
      </c>
      <c r="F587" s="33">
        <v>47892368724.360001</v>
      </c>
    </row>
    <row r="588" spans="1:6" ht="14" hidden="1" thickBot="1">
      <c r="A588" s="27">
        <f t="shared" si="9"/>
        <v>9</v>
      </c>
      <c r="B588" s="30" t="s">
        <v>1435</v>
      </c>
      <c r="C588" s="30" t="s">
        <v>1436</v>
      </c>
      <c r="D588" s="34">
        <v>389346604092</v>
      </c>
      <c r="E588" s="34">
        <v>0</v>
      </c>
      <c r="F588" s="34">
        <v>389346604092</v>
      </c>
    </row>
    <row r="589" spans="1:6" ht="14" hidden="1" thickBot="1">
      <c r="A589" s="27">
        <f t="shared" si="9"/>
        <v>9</v>
      </c>
      <c r="B589" s="30" t="s">
        <v>1437</v>
      </c>
      <c r="C589" s="30" t="s">
        <v>1438</v>
      </c>
      <c r="D589" s="33">
        <v>5689244819.5900002</v>
      </c>
      <c r="E589" s="34">
        <v>0</v>
      </c>
      <c r="F589" s="33">
        <v>5689244819.5900002</v>
      </c>
    </row>
    <row r="590" spans="1:6" ht="14" hidden="1" thickBot="1">
      <c r="A590" s="27">
        <f t="shared" si="9"/>
        <v>9</v>
      </c>
      <c r="B590" s="30" t="s">
        <v>1439</v>
      </c>
      <c r="C590" s="30" t="s">
        <v>1440</v>
      </c>
      <c r="D590" s="33">
        <v>49941070634.940002</v>
      </c>
      <c r="E590" s="34">
        <v>0</v>
      </c>
      <c r="F590" s="33">
        <v>49941070634.940002</v>
      </c>
    </row>
    <row r="591" spans="1:6" ht="14" hidden="1" thickBot="1">
      <c r="A591" s="27">
        <f t="shared" si="9"/>
        <v>9</v>
      </c>
      <c r="B591" s="30" t="s">
        <v>1441</v>
      </c>
      <c r="C591" s="30" t="s">
        <v>1442</v>
      </c>
      <c r="D591" s="34">
        <v>403283759</v>
      </c>
      <c r="E591" s="34">
        <v>0</v>
      </c>
      <c r="F591" s="34">
        <v>403283759</v>
      </c>
    </row>
    <row r="592" spans="1:6" ht="14" hidden="1" thickBot="1">
      <c r="A592" s="27">
        <f t="shared" si="9"/>
        <v>9</v>
      </c>
      <c r="B592" s="30" t="s">
        <v>1443</v>
      </c>
      <c r="C592" s="30" t="s">
        <v>1444</v>
      </c>
      <c r="D592" s="34">
        <v>135015918110</v>
      </c>
      <c r="E592" s="34">
        <v>0</v>
      </c>
      <c r="F592" s="34">
        <v>135015918110</v>
      </c>
    </row>
    <row r="593" spans="1:6" ht="14" hidden="1" thickBot="1">
      <c r="A593" s="27">
        <f t="shared" si="9"/>
        <v>9</v>
      </c>
      <c r="B593" s="30" t="s">
        <v>1445</v>
      </c>
      <c r="C593" s="30" t="s">
        <v>1446</v>
      </c>
      <c r="D593" s="33">
        <v>8780866402.3299999</v>
      </c>
      <c r="E593" s="34">
        <v>0</v>
      </c>
      <c r="F593" s="33">
        <v>8780866402.3299999</v>
      </c>
    </row>
    <row r="594" spans="1:6" ht="14" hidden="1" thickBot="1">
      <c r="A594" s="27">
        <f t="shared" ref="A594:A657" si="10">LEN(B594)</f>
        <v>9</v>
      </c>
      <c r="B594" s="30" t="s">
        <v>1447</v>
      </c>
      <c r="C594" s="30" t="s">
        <v>1448</v>
      </c>
      <c r="D594" s="33">
        <v>323142447.93000001</v>
      </c>
      <c r="E594" s="34">
        <v>0</v>
      </c>
      <c r="F594" s="33">
        <v>323142447.93000001</v>
      </c>
    </row>
    <row r="595" spans="1:6" ht="14" hidden="1" thickBot="1">
      <c r="A595" s="27">
        <f t="shared" si="10"/>
        <v>9</v>
      </c>
      <c r="B595" s="30" t="s">
        <v>1449</v>
      </c>
      <c r="C595" s="30" t="s">
        <v>1450</v>
      </c>
      <c r="D595" s="34">
        <v>34003303631</v>
      </c>
      <c r="E595" s="34">
        <v>0</v>
      </c>
      <c r="F595" s="34">
        <v>34003303631</v>
      </c>
    </row>
    <row r="596" spans="1:6" ht="14" hidden="1" thickBot="1">
      <c r="A596" s="27">
        <f t="shared" si="10"/>
        <v>9</v>
      </c>
      <c r="B596" s="30" t="s">
        <v>1451</v>
      </c>
      <c r="C596" s="30" t="s">
        <v>1452</v>
      </c>
      <c r="D596" s="34">
        <v>6301787122</v>
      </c>
      <c r="E596" s="34">
        <v>0</v>
      </c>
      <c r="F596" s="34">
        <v>6301787122</v>
      </c>
    </row>
    <row r="597" spans="1:6" ht="14" hidden="1" thickBot="1">
      <c r="A597" s="27">
        <f t="shared" si="10"/>
        <v>9</v>
      </c>
      <c r="B597" s="30" t="s">
        <v>1453</v>
      </c>
      <c r="C597" s="30" t="s">
        <v>1454</v>
      </c>
      <c r="D597" s="34">
        <v>391871978495</v>
      </c>
      <c r="E597" s="34">
        <v>0</v>
      </c>
      <c r="F597" s="34">
        <v>391871978495</v>
      </c>
    </row>
    <row r="598" spans="1:6" ht="14" hidden="1" thickBot="1">
      <c r="A598" s="27">
        <f t="shared" si="10"/>
        <v>9</v>
      </c>
      <c r="B598" s="30" t="s">
        <v>1455</v>
      </c>
      <c r="C598" s="30" t="s">
        <v>1456</v>
      </c>
      <c r="D598" s="34">
        <v>2037116466</v>
      </c>
      <c r="E598" s="34">
        <v>0</v>
      </c>
      <c r="F598" s="34">
        <v>2037116466</v>
      </c>
    </row>
    <row r="599" spans="1:6" ht="14" hidden="1" thickBot="1">
      <c r="A599" s="27">
        <f t="shared" si="10"/>
        <v>9</v>
      </c>
      <c r="B599" s="30" t="s">
        <v>1457</v>
      </c>
      <c r="C599" s="30" t="s">
        <v>1458</v>
      </c>
      <c r="D599" s="33">
        <v>1203807084.97</v>
      </c>
      <c r="E599" s="34">
        <v>0</v>
      </c>
      <c r="F599" s="33">
        <v>1203807084.97</v>
      </c>
    </row>
    <row r="600" spans="1:6" ht="14" hidden="1" thickBot="1">
      <c r="A600" s="27">
        <f t="shared" si="10"/>
        <v>9</v>
      </c>
      <c r="B600" s="30" t="s">
        <v>1459</v>
      </c>
      <c r="C600" s="30" t="s">
        <v>1460</v>
      </c>
      <c r="D600" s="33">
        <v>9636568.8100000005</v>
      </c>
      <c r="E600" s="34">
        <v>0</v>
      </c>
      <c r="F600" s="33">
        <v>9636568.8100000005</v>
      </c>
    </row>
    <row r="601" spans="1:6" ht="14" hidden="1" thickBot="1">
      <c r="A601" s="27">
        <f t="shared" si="10"/>
        <v>9</v>
      </c>
      <c r="B601" s="30" t="s">
        <v>1461</v>
      </c>
      <c r="C601" s="30" t="s">
        <v>1462</v>
      </c>
      <c r="D601" s="34">
        <v>159065556182</v>
      </c>
      <c r="E601" s="34">
        <v>0</v>
      </c>
      <c r="F601" s="34">
        <v>159065556182</v>
      </c>
    </row>
    <row r="602" spans="1:6" ht="14" hidden="1" thickBot="1">
      <c r="A602" s="27">
        <f t="shared" si="10"/>
        <v>9</v>
      </c>
      <c r="B602" s="30" t="s">
        <v>1463</v>
      </c>
      <c r="C602" s="30" t="s">
        <v>1464</v>
      </c>
      <c r="D602" s="33">
        <v>20686638921.84</v>
      </c>
      <c r="E602" s="34">
        <v>0</v>
      </c>
      <c r="F602" s="33">
        <v>20686638921.84</v>
      </c>
    </row>
    <row r="603" spans="1:6" ht="14" hidden="1" thickBot="1">
      <c r="A603" s="27">
        <f t="shared" si="10"/>
        <v>9</v>
      </c>
      <c r="B603" s="30" t="s">
        <v>1465</v>
      </c>
      <c r="C603" s="30" t="s">
        <v>951</v>
      </c>
      <c r="D603" s="33">
        <v>2528643813.0700002</v>
      </c>
      <c r="E603" s="34">
        <v>0</v>
      </c>
      <c r="F603" s="33">
        <v>2528643813.0700002</v>
      </c>
    </row>
    <row r="604" spans="1:6" ht="14" hidden="1" thickBot="1">
      <c r="A604" s="27">
        <f t="shared" si="10"/>
        <v>9</v>
      </c>
      <c r="B604" s="30" t="s">
        <v>1466</v>
      </c>
      <c r="C604" s="30" t="s">
        <v>1467</v>
      </c>
      <c r="D604" s="33">
        <v>6812191331.9099998</v>
      </c>
      <c r="E604" s="34">
        <v>0</v>
      </c>
      <c r="F604" s="33">
        <v>6812191331.9099998</v>
      </c>
    </row>
    <row r="605" spans="1:6" ht="14" thickBot="1">
      <c r="A605" s="27">
        <f t="shared" si="10"/>
        <v>6</v>
      </c>
      <c r="B605" s="27" t="s">
        <v>280</v>
      </c>
      <c r="C605" s="30" t="s">
        <v>114</v>
      </c>
      <c r="D605" s="33">
        <v>2327315576568.0498</v>
      </c>
      <c r="E605" s="34">
        <v>0</v>
      </c>
      <c r="F605" s="33">
        <v>2327315576568.0498</v>
      </c>
    </row>
    <row r="606" spans="1:6" ht="14" hidden="1" thickBot="1">
      <c r="A606" s="27">
        <f t="shared" si="10"/>
        <v>9</v>
      </c>
      <c r="B606" s="30" t="s">
        <v>1468</v>
      </c>
      <c r="C606" s="30" t="s">
        <v>106</v>
      </c>
      <c r="D606" s="33">
        <v>787550845488.83997</v>
      </c>
      <c r="E606" s="34">
        <v>0</v>
      </c>
      <c r="F606" s="33">
        <v>787550845488.83997</v>
      </c>
    </row>
    <row r="607" spans="1:6" ht="14" hidden="1" thickBot="1">
      <c r="A607" s="27">
        <f t="shared" si="10"/>
        <v>9</v>
      </c>
      <c r="B607" s="30" t="s">
        <v>1469</v>
      </c>
      <c r="C607" s="30" t="s">
        <v>959</v>
      </c>
      <c r="D607" s="33">
        <v>237407025562.03</v>
      </c>
      <c r="E607" s="34">
        <v>0</v>
      </c>
      <c r="F607" s="33">
        <v>237407025562.03</v>
      </c>
    </row>
    <row r="608" spans="1:6" ht="14" hidden="1" thickBot="1">
      <c r="A608" s="27">
        <f t="shared" si="10"/>
        <v>9</v>
      </c>
      <c r="B608" s="30" t="s">
        <v>1470</v>
      </c>
      <c r="C608" s="30" t="s">
        <v>1438</v>
      </c>
      <c r="D608" s="33">
        <v>8942665914.3700008</v>
      </c>
      <c r="E608" s="34">
        <v>0</v>
      </c>
      <c r="F608" s="33">
        <v>8942665914.3700008</v>
      </c>
    </row>
    <row r="609" spans="1:6" ht="14" hidden="1" thickBot="1">
      <c r="A609" s="27">
        <f t="shared" si="10"/>
        <v>9</v>
      </c>
      <c r="B609" s="30" t="s">
        <v>1471</v>
      </c>
      <c r="C609" s="30" t="s">
        <v>1472</v>
      </c>
      <c r="D609" s="33">
        <v>1983393485.1300001</v>
      </c>
      <c r="E609" s="34">
        <v>0</v>
      </c>
      <c r="F609" s="33">
        <v>1983393485.1300001</v>
      </c>
    </row>
    <row r="610" spans="1:6" ht="14" hidden="1" thickBot="1">
      <c r="A610" s="27">
        <f t="shared" si="10"/>
        <v>9</v>
      </c>
      <c r="B610" s="30" t="s">
        <v>1473</v>
      </c>
      <c r="C610" s="30" t="s">
        <v>1442</v>
      </c>
      <c r="D610" s="33">
        <v>772950632.72000003</v>
      </c>
      <c r="E610" s="34">
        <v>0</v>
      </c>
      <c r="F610" s="33">
        <v>772950632.72000003</v>
      </c>
    </row>
    <row r="611" spans="1:6" ht="14" hidden="1" thickBot="1">
      <c r="A611" s="27">
        <f t="shared" si="10"/>
        <v>9</v>
      </c>
      <c r="B611" s="30" t="s">
        <v>1474</v>
      </c>
      <c r="C611" s="30" t="s">
        <v>1436</v>
      </c>
      <c r="D611" s="33">
        <v>59607581531.099998</v>
      </c>
      <c r="E611" s="34">
        <v>0</v>
      </c>
      <c r="F611" s="33">
        <v>59607581531.099998</v>
      </c>
    </row>
    <row r="612" spans="1:6" ht="14" hidden="1" thickBot="1">
      <c r="A612" s="27">
        <f t="shared" si="10"/>
        <v>9</v>
      </c>
      <c r="B612" s="30" t="s">
        <v>1475</v>
      </c>
      <c r="C612" s="30" t="s">
        <v>105</v>
      </c>
      <c r="D612" s="33">
        <v>638278058.5</v>
      </c>
      <c r="E612" s="34">
        <v>0</v>
      </c>
      <c r="F612" s="33">
        <v>638278058.5</v>
      </c>
    </row>
    <row r="613" spans="1:6" ht="14" hidden="1" thickBot="1">
      <c r="A613" s="27">
        <f t="shared" si="10"/>
        <v>9</v>
      </c>
      <c r="B613" s="30" t="s">
        <v>1476</v>
      </c>
      <c r="C613" s="30" t="s">
        <v>1477</v>
      </c>
      <c r="D613" s="33">
        <v>106560064.56999999</v>
      </c>
      <c r="E613" s="34">
        <v>0</v>
      </c>
      <c r="F613" s="33">
        <v>106560064.56999999</v>
      </c>
    </row>
    <row r="614" spans="1:6" ht="14" hidden="1" thickBot="1">
      <c r="A614" s="27">
        <f t="shared" si="10"/>
        <v>9</v>
      </c>
      <c r="B614" s="30" t="s">
        <v>1478</v>
      </c>
      <c r="C614" s="30" t="s">
        <v>1440</v>
      </c>
      <c r="D614" s="33">
        <v>32743700855.650002</v>
      </c>
      <c r="E614" s="34">
        <v>0</v>
      </c>
      <c r="F614" s="33">
        <v>32743700855.650002</v>
      </c>
    </row>
    <row r="615" spans="1:6" ht="14" hidden="1" thickBot="1">
      <c r="A615" s="27">
        <f t="shared" si="10"/>
        <v>9</v>
      </c>
      <c r="B615" s="30" t="s">
        <v>1479</v>
      </c>
      <c r="C615" s="30" t="s">
        <v>1480</v>
      </c>
      <c r="D615" s="33">
        <v>2506514032.0999999</v>
      </c>
      <c r="E615" s="34">
        <v>0</v>
      </c>
      <c r="F615" s="33">
        <v>2506514032.0999999</v>
      </c>
    </row>
    <row r="616" spans="1:6" ht="14" hidden="1" thickBot="1">
      <c r="A616" s="27">
        <f t="shared" si="10"/>
        <v>9</v>
      </c>
      <c r="B616" s="30" t="s">
        <v>1481</v>
      </c>
      <c r="C616" s="30" t="s">
        <v>1450</v>
      </c>
      <c r="D616" s="34">
        <v>10017926959</v>
      </c>
      <c r="E616" s="34">
        <v>0</v>
      </c>
      <c r="F616" s="34">
        <v>10017926959</v>
      </c>
    </row>
    <row r="617" spans="1:6" ht="14" hidden="1" thickBot="1">
      <c r="A617" s="27">
        <f t="shared" si="10"/>
        <v>9</v>
      </c>
      <c r="B617" s="30" t="s">
        <v>1482</v>
      </c>
      <c r="C617" s="30" t="s">
        <v>1483</v>
      </c>
      <c r="D617" s="33">
        <v>41220765.869999997</v>
      </c>
      <c r="E617" s="34">
        <v>0</v>
      </c>
      <c r="F617" s="33">
        <v>41220765.869999997</v>
      </c>
    </row>
    <row r="618" spans="1:6" ht="14" hidden="1" thickBot="1">
      <c r="A618" s="27">
        <f t="shared" si="10"/>
        <v>9</v>
      </c>
      <c r="B618" s="30" t="s">
        <v>1484</v>
      </c>
      <c r="C618" s="30" t="s">
        <v>1485</v>
      </c>
      <c r="D618" s="34">
        <v>326138348</v>
      </c>
      <c r="E618" s="34">
        <v>0</v>
      </c>
      <c r="F618" s="34">
        <v>326138348</v>
      </c>
    </row>
    <row r="619" spans="1:6" ht="14" hidden="1" thickBot="1">
      <c r="A619" s="27">
        <f t="shared" si="10"/>
        <v>9</v>
      </c>
      <c r="B619" s="30" t="s">
        <v>1486</v>
      </c>
      <c r="C619" s="30" t="s">
        <v>1487</v>
      </c>
      <c r="D619" s="34">
        <v>863328961</v>
      </c>
      <c r="E619" s="34">
        <v>0</v>
      </c>
      <c r="F619" s="34">
        <v>863328961</v>
      </c>
    </row>
    <row r="620" spans="1:6" ht="14" hidden="1" thickBot="1">
      <c r="A620" s="27">
        <f t="shared" si="10"/>
        <v>9</v>
      </c>
      <c r="B620" s="30" t="s">
        <v>1488</v>
      </c>
      <c r="C620" s="30" t="s">
        <v>95</v>
      </c>
      <c r="D620" s="33">
        <v>47304047837.139999</v>
      </c>
      <c r="E620" s="34">
        <v>0</v>
      </c>
      <c r="F620" s="33">
        <v>47304047837.139999</v>
      </c>
    </row>
    <row r="621" spans="1:6" ht="14" hidden="1" thickBot="1">
      <c r="A621" s="27">
        <f t="shared" si="10"/>
        <v>9</v>
      </c>
      <c r="B621" s="30" t="s">
        <v>1489</v>
      </c>
      <c r="C621" s="30" t="s">
        <v>1490</v>
      </c>
      <c r="D621" s="33">
        <v>472769.9</v>
      </c>
      <c r="E621" s="34">
        <v>0</v>
      </c>
      <c r="F621" s="33">
        <v>472769.9</v>
      </c>
    </row>
    <row r="622" spans="1:6" ht="14" hidden="1" thickBot="1">
      <c r="A622" s="27">
        <f t="shared" si="10"/>
        <v>9</v>
      </c>
      <c r="B622" s="30" t="s">
        <v>1491</v>
      </c>
      <c r="C622" s="30" t="s">
        <v>1492</v>
      </c>
      <c r="D622" s="33">
        <v>21528562929.66</v>
      </c>
      <c r="E622" s="34">
        <v>0</v>
      </c>
      <c r="F622" s="33">
        <v>21528562929.66</v>
      </c>
    </row>
    <row r="623" spans="1:6" ht="14" hidden="1" thickBot="1">
      <c r="A623" s="27">
        <f t="shared" si="10"/>
        <v>9</v>
      </c>
      <c r="B623" s="30" t="s">
        <v>1493</v>
      </c>
      <c r="C623" s="30" t="s">
        <v>1494</v>
      </c>
      <c r="D623" s="33">
        <v>332604121.88</v>
      </c>
      <c r="E623" s="34">
        <v>0</v>
      </c>
      <c r="F623" s="33">
        <v>332604121.88</v>
      </c>
    </row>
    <row r="624" spans="1:6" ht="14" hidden="1" thickBot="1">
      <c r="A624" s="27">
        <f t="shared" si="10"/>
        <v>9</v>
      </c>
      <c r="B624" s="30" t="s">
        <v>1495</v>
      </c>
      <c r="C624" s="30" t="s">
        <v>1496</v>
      </c>
      <c r="D624" s="33">
        <v>924036941.73000002</v>
      </c>
      <c r="E624" s="34">
        <v>0</v>
      </c>
      <c r="F624" s="33">
        <v>924036941.73000002</v>
      </c>
    </row>
    <row r="625" spans="1:6" ht="14" hidden="1" thickBot="1">
      <c r="A625" s="27">
        <f t="shared" si="10"/>
        <v>9</v>
      </c>
      <c r="B625" s="30" t="s">
        <v>1497</v>
      </c>
      <c r="C625" s="30" t="s">
        <v>1498</v>
      </c>
      <c r="D625" s="33">
        <v>9503736729.6200008</v>
      </c>
      <c r="E625" s="34">
        <v>0</v>
      </c>
      <c r="F625" s="33">
        <v>9503736729.6200008</v>
      </c>
    </row>
    <row r="626" spans="1:6" ht="14" hidden="1" thickBot="1">
      <c r="A626" s="27">
        <f t="shared" si="10"/>
        <v>9</v>
      </c>
      <c r="B626" s="30" t="s">
        <v>1499</v>
      </c>
      <c r="C626" s="30" t="s">
        <v>1500</v>
      </c>
      <c r="D626" s="33">
        <v>3005309863.6100001</v>
      </c>
      <c r="E626" s="34">
        <v>0</v>
      </c>
      <c r="F626" s="33">
        <v>3005309863.6100001</v>
      </c>
    </row>
    <row r="627" spans="1:6" ht="14" hidden="1" thickBot="1">
      <c r="A627" s="27">
        <f t="shared" si="10"/>
        <v>9</v>
      </c>
      <c r="B627" s="30" t="s">
        <v>1501</v>
      </c>
      <c r="C627" s="30" t="s">
        <v>1502</v>
      </c>
      <c r="D627" s="33">
        <v>12592400385.41</v>
      </c>
      <c r="E627" s="34">
        <v>0</v>
      </c>
      <c r="F627" s="33">
        <v>12592400385.41</v>
      </c>
    </row>
    <row r="628" spans="1:6" ht="14" hidden="1" thickBot="1">
      <c r="A628" s="27">
        <f t="shared" si="10"/>
        <v>9</v>
      </c>
      <c r="B628" s="30" t="s">
        <v>1503</v>
      </c>
      <c r="C628" s="30" t="s">
        <v>1504</v>
      </c>
      <c r="D628" s="33">
        <v>1716915761.51</v>
      </c>
      <c r="E628" s="34">
        <v>0</v>
      </c>
      <c r="F628" s="33">
        <v>1716915761.51</v>
      </c>
    </row>
    <row r="629" spans="1:6" ht="14" hidden="1" thickBot="1">
      <c r="A629" s="27">
        <f t="shared" si="10"/>
        <v>9</v>
      </c>
      <c r="B629" s="30" t="s">
        <v>1505</v>
      </c>
      <c r="C629" s="30" t="s">
        <v>1506</v>
      </c>
      <c r="D629" s="33">
        <v>10779224505.25</v>
      </c>
      <c r="E629" s="34">
        <v>0</v>
      </c>
      <c r="F629" s="33">
        <v>10779224505.25</v>
      </c>
    </row>
    <row r="630" spans="1:6" ht="14" hidden="1" thickBot="1">
      <c r="A630" s="27">
        <f t="shared" si="10"/>
        <v>9</v>
      </c>
      <c r="B630" s="30" t="s">
        <v>1507</v>
      </c>
      <c r="C630" s="30" t="s">
        <v>951</v>
      </c>
      <c r="D630" s="33">
        <v>10225777620.969999</v>
      </c>
      <c r="E630" s="34">
        <v>0</v>
      </c>
      <c r="F630" s="33">
        <v>10225777620.969999</v>
      </c>
    </row>
    <row r="631" spans="1:6" ht="14" hidden="1" thickBot="1">
      <c r="A631" s="27">
        <f t="shared" si="10"/>
        <v>9</v>
      </c>
      <c r="B631" s="30" t="s">
        <v>1508</v>
      </c>
      <c r="C631" s="30" t="s">
        <v>1446</v>
      </c>
      <c r="D631" s="33">
        <v>103534425854.45</v>
      </c>
      <c r="E631" s="34">
        <v>0</v>
      </c>
      <c r="F631" s="33">
        <v>103534425854.45</v>
      </c>
    </row>
    <row r="632" spans="1:6" ht="14" hidden="1" thickBot="1">
      <c r="A632" s="27">
        <f t="shared" si="10"/>
        <v>9</v>
      </c>
      <c r="B632" s="30" t="s">
        <v>1509</v>
      </c>
      <c r="C632" s="30" t="s">
        <v>1510</v>
      </c>
      <c r="D632" s="33">
        <v>6220134813.9399996</v>
      </c>
      <c r="E632" s="34">
        <v>0</v>
      </c>
      <c r="F632" s="33">
        <v>6220134813.9399996</v>
      </c>
    </row>
    <row r="633" spans="1:6" ht="14" hidden="1" thickBot="1">
      <c r="A633" s="27">
        <f t="shared" si="10"/>
        <v>9</v>
      </c>
      <c r="B633" s="30" t="s">
        <v>1511</v>
      </c>
      <c r="C633" s="30" t="s">
        <v>1512</v>
      </c>
      <c r="D633" s="33">
        <v>83078760077.570007</v>
      </c>
      <c r="E633" s="34">
        <v>0</v>
      </c>
      <c r="F633" s="33">
        <v>83078760077.570007</v>
      </c>
    </row>
    <row r="634" spans="1:6" ht="14" hidden="1" thickBot="1">
      <c r="A634" s="27">
        <f t="shared" si="10"/>
        <v>9</v>
      </c>
      <c r="B634" s="30" t="s">
        <v>1513</v>
      </c>
      <c r="C634" s="30" t="s">
        <v>1514</v>
      </c>
      <c r="D634" s="33">
        <v>105260560312.64999</v>
      </c>
      <c r="E634" s="34">
        <v>0</v>
      </c>
      <c r="F634" s="33">
        <v>105260560312.64999</v>
      </c>
    </row>
    <row r="635" spans="1:6" ht="14" hidden="1" thickBot="1">
      <c r="A635" s="27">
        <f t="shared" si="10"/>
        <v>9</v>
      </c>
      <c r="B635" s="30" t="s">
        <v>1515</v>
      </c>
      <c r="C635" s="30" t="s">
        <v>1516</v>
      </c>
      <c r="D635" s="33">
        <v>767800475383.88</v>
      </c>
      <c r="E635" s="34">
        <v>0</v>
      </c>
      <c r="F635" s="33">
        <v>767800475383.88</v>
      </c>
    </row>
    <row r="636" spans="1:6" ht="14" thickBot="1">
      <c r="A636" s="27">
        <f t="shared" si="10"/>
        <v>6</v>
      </c>
      <c r="B636" s="27" t="s">
        <v>1517</v>
      </c>
      <c r="C636" s="30" t="s">
        <v>1518</v>
      </c>
      <c r="D636" s="34">
        <v>153227820875</v>
      </c>
      <c r="E636" s="34">
        <v>0</v>
      </c>
      <c r="F636" s="34">
        <v>153227820875</v>
      </c>
    </row>
    <row r="637" spans="1:6" ht="14" hidden="1" thickBot="1">
      <c r="A637" s="27">
        <f t="shared" si="10"/>
        <v>9</v>
      </c>
      <c r="B637" s="30" t="s">
        <v>1519</v>
      </c>
      <c r="C637" s="30" t="s">
        <v>1520</v>
      </c>
      <c r="D637" s="33">
        <v>9213978079.7600002</v>
      </c>
      <c r="E637" s="34">
        <v>0</v>
      </c>
      <c r="F637" s="33">
        <v>9213978079.7600002</v>
      </c>
    </row>
    <row r="638" spans="1:6" ht="14" hidden="1" thickBot="1">
      <c r="A638" s="27">
        <f t="shared" si="10"/>
        <v>9</v>
      </c>
      <c r="B638" s="30" t="s">
        <v>1521</v>
      </c>
      <c r="C638" s="30" t="s">
        <v>1522</v>
      </c>
      <c r="D638" s="33">
        <v>1121879743.49</v>
      </c>
      <c r="E638" s="34">
        <v>0</v>
      </c>
      <c r="F638" s="33">
        <v>1121879743.49</v>
      </c>
    </row>
    <row r="639" spans="1:6" ht="14" hidden="1" thickBot="1">
      <c r="A639" s="27">
        <f t="shared" si="10"/>
        <v>9</v>
      </c>
      <c r="B639" s="30" t="s">
        <v>1523</v>
      </c>
      <c r="C639" s="30" t="s">
        <v>1524</v>
      </c>
      <c r="D639" s="33">
        <v>142891963051.75</v>
      </c>
      <c r="E639" s="34">
        <v>0</v>
      </c>
      <c r="F639" s="33">
        <v>142891963051.75</v>
      </c>
    </row>
    <row r="640" spans="1:6" ht="14" thickBot="1">
      <c r="A640" s="27">
        <f t="shared" si="10"/>
        <v>6</v>
      </c>
      <c r="B640" s="27" t="s">
        <v>281</v>
      </c>
      <c r="C640" s="30" t="s">
        <v>113</v>
      </c>
      <c r="D640" s="33">
        <v>811504118208.29004</v>
      </c>
      <c r="E640" s="34">
        <v>0</v>
      </c>
      <c r="F640" s="33">
        <v>811504118208.29004</v>
      </c>
    </row>
    <row r="641" spans="1:6" ht="14" hidden="1" thickBot="1">
      <c r="A641" s="27">
        <f t="shared" si="10"/>
        <v>9</v>
      </c>
      <c r="B641" s="30" t="s">
        <v>1525</v>
      </c>
      <c r="C641" s="30" t="s">
        <v>113</v>
      </c>
      <c r="D641" s="33">
        <v>811504118208.29004</v>
      </c>
      <c r="E641" s="34">
        <v>0</v>
      </c>
      <c r="F641" s="33">
        <v>811504118208.29004</v>
      </c>
    </row>
    <row r="642" spans="1:6" ht="14" thickBot="1">
      <c r="A642" s="27">
        <f t="shared" si="10"/>
        <v>6</v>
      </c>
      <c r="B642" s="27" t="s">
        <v>1526</v>
      </c>
      <c r="C642" s="30" t="s">
        <v>1527</v>
      </c>
      <c r="D642" s="33">
        <v>5844476048161.1504</v>
      </c>
      <c r="E642" s="34">
        <v>163167038660</v>
      </c>
      <c r="F642" s="33">
        <v>6007643086821.1504</v>
      </c>
    </row>
    <row r="643" spans="1:6" ht="14" hidden="1" thickBot="1">
      <c r="A643" s="27">
        <f t="shared" si="10"/>
        <v>9</v>
      </c>
      <c r="B643" s="30" t="s">
        <v>1528</v>
      </c>
      <c r="C643" s="30" t="s">
        <v>112</v>
      </c>
      <c r="D643" s="33">
        <v>56519959391.489998</v>
      </c>
      <c r="E643" s="33">
        <v>38808061.740000002</v>
      </c>
      <c r="F643" s="33">
        <v>56558767453.230003</v>
      </c>
    </row>
    <row r="644" spans="1:6" ht="14" hidden="1" thickBot="1">
      <c r="A644" s="27">
        <f t="shared" si="10"/>
        <v>9</v>
      </c>
      <c r="B644" s="30" t="s">
        <v>1529</v>
      </c>
      <c r="C644" s="30" t="s">
        <v>111</v>
      </c>
      <c r="D644" s="33">
        <v>298948205326.58002</v>
      </c>
      <c r="E644" s="33">
        <v>6988700.7999999998</v>
      </c>
      <c r="F644" s="33">
        <v>298955194027.38</v>
      </c>
    </row>
    <row r="645" spans="1:6" ht="14" hidden="1" thickBot="1">
      <c r="A645" s="27">
        <f t="shared" si="10"/>
        <v>9</v>
      </c>
      <c r="B645" s="30" t="s">
        <v>1530</v>
      </c>
      <c r="C645" s="30" t="s">
        <v>1446</v>
      </c>
      <c r="D645" s="33">
        <v>139113367261.64999</v>
      </c>
      <c r="E645" s="33">
        <v>10986452165.139999</v>
      </c>
      <c r="F645" s="33">
        <v>150099819426.79001</v>
      </c>
    </row>
    <row r="646" spans="1:6" ht="14" hidden="1" thickBot="1">
      <c r="A646" s="27">
        <f t="shared" si="10"/>
        <v>9</v>
      </c>
      <c r="B646" s="30" t="s">
        <v>1531</v>
      </c>
      <c r="C646" s="30" t="s">
        <v>1510</v>
      </c>
      <c r="D646" s="33">
        <v>160491387394.45999</v>
      </c>
      <c r="E646" s="33">
        <v>1776429200.8399999</v>
      </c>
      <c r="F646" s="33">
        <v>162267816595.29999</v>
      </c>
    </row>
    <row r="647" spans="1:6" ht="14" hidden="1" thickBot="1">
      <c r="A647" s="27">
        <f t="shared" si="10"/>
        <v>9</v>
      </c>
      <c r="B647" s="30" t="s">
        <v>1532</v>
      </c>
      <c r="C647" s="30" t="s">
        <v>1533</v>
      </c>
      <c r="D647" s="33">
        <v>61252775069.470001</v>
      </c>
      <c r="E647" s="33">
        <v>4039249679.0799999</v>
      </c>
      <c r="F647" s="33">
        <v>65292024748.550003</v>
      </c>
    </row>
    <row r="648" spans="1:6" ht="14" hidden="1" thickBot="1">
      <c r="A648" s="27">
        <f t="shared" si="10"/>
        <v>9</v>
      </c>
      <c r="B648" s="30" t="s">
        <v>1534</v>
      </c>
      <c r="C648" s="30" t="s">
        <v>1535</v>
      </c>
      <c r="D648" s="33">
        <v>19031052762.259998</v>
      </c>
      <c r="E648" s="33">
        <v>5383734304.21</v>
      </c>
      <c r="F648" s="33">
        <v>24414787066.470001</v>
      </c>
    </row>
    <row r="649" spans="1:6" ht="14" hidden="1" thickBot="1">
      <c r="A649" s="27">
        <f t="shared" si="10"/>
        <v>9</v>
      </c>
      <c r="B649" s="30" t="s">
        <v>1536</v>
      </c>
      <c r="C649" s="30" t="s">
        <v>1537</v>
      </c>
      <c r="D649" s="33">
        <v>4479540833.5200005</v>
      </c>
      <c r="E649" s="33">
        <v>6123877.7000000002</v>
      </c>
      <c r="F649" s="33">
        <v>4485664711.2200003</v>
      </c>
    </row>
    <row r="650" spans="1:6" ht="14" hidden="1" thickBot="1">
      <c r="A650" s="27">
        <f t="shared" si="10"/>
        <v>9</v>
      </c>
      <c r="B650" s="30" t="s">
        <v>1538</v>
      </c>
      <c r="C650" s="30" t="s">
        <v>1512</v>
      </c>
      <c r="D650" s="33">
        <v>15890516186.459999</v>
      </c>
      <c r="E650" s="33">
        <v>199893385.38999999</v>
      </c>
      <c r="F650" s="33">
        <v>16090409571.85</v>
      </c>
    </row>
    <row r="651" spans="1:6" ht="14" hidden="1" thickBot="1">
      <c r="A651" s="27">
        <f t="shared" si="10"/>
        <v>9</v>
      </c>
      <c r="B651" s="30" t="s">
        <v>1539</v>
      </c>
      <c r="C651" s="30" t="s">
        <v>1540</v>
      </c>
      <c r="D651" s="33">
        <v>3085779208637.54</v>
      </c>
      <c r="E651" s="33">
        <v>12534039428.879999</v>
      </c>
      <c r="F651" s="33">
        <v>3098313248066.4199</v>
      </c>
    </row>
    <row r="652" spans="1:6" ht="14" hidden="1" thickBot="1">
      <c r="A652" s="27">
        <f t="shared" si="10"/>
        <v>9</v>
      </c>
      <c r="B652" s="30" t="s">
        <v>1541</v>
      </c>
      <c r="C652" s="30" t="s">
        <v>1542</v>
      </c>
      <c r="D652" s="33">
        <v>247025871287.35999</v>
      </c>
      <c r="E652" s="33">
        <v>53909449479.620003</v>
      </c>
      <c r="F652" s="33">
        <v>300935320766.97998</v>
      </c>
    </row>
    <row r="653" spans="1:6" ht="14" hidden="1" thickBot="1">
      <c r="A653" s="27">
        <f t="shared" si="10"/>
        <v>9</v>
      </c>
      <c r="B653" s="30" t="s">
        <v>1543</v>
      </c>
      <c r="C653" s="30" t="s">
        <v>1544</v>
      </c>
      <c r="D653" s="33">
        <v>12398652149.25</v>
      </c>
      <c r="E653" s="33">
        <v>1800235246.5899999</v>
      </c>
      <c r="F653" s="33">
        <v>14198887395.84</v>
      </c>
    </row>
    <row r="654" spans="1:6" ht="14" hidden="1" thickBot="1">
      <c r="A654" s="27">
        <f t="shared" si="10"/>
        <v>9</v>
      </c>
      <c r="B654" s="30" t="s">
        <v>1545</v>
      </c>
      <c r="C654" s="30" t="s">
        <v>1546</v>
      </c>
      <c r="D654" s="33">
        <v>18989824326.860001</v>
      </c>
      <c r="E654" s="33">
        <v>712955564.75</v>
      </c>
      <c r="F654" s="33">
        <v>19702779891.610001</v>
      </c>
    </row>
    <row r="655" spans="1:6" ht="14" hidden="1" thickBot="1">
      <c r="A655" s="27">
        <f t="shared" si="10"/>
        <v>9</v>
      </c>
      <c r="B655" s="30" t="s">
        <v>1547</v>
      </c>
      <c r="C655" s="30" t="s">
        <v>1548</v>
      </c>
      <c r="D655" s="33">
        <v>79904023598.410004</v>
      </c>
      <c r="E655" s="33">
        <v>2772515060.6500001</v>
      </c>
      <c r="F655" s="33">
        <v>82676538659.059998</v>
      </c>
    </row>
    <row r="656" spans="1:6" ht="14" hidden="1" thickBot="1">
      <c r="A656" s="27">
        <f t="shared" si="10"/>
        <v>9</v>
      </c>
      <c r="B656" s="30" t="s">
        <v>1549</v>
      </c>
      <c r="C656" s="30" t="s">
        <v>1550</v>
      </c>
      <c r="D656" s="33">
        <v>8834979781.3999996</v>
      </c>
      <c r="E656" s="33">
        <v>268464094.76999998</v>
      </c>
      <c r="F656" s="33">
        <v>9103443876.1700001</v>
      </c>
    </row>
    <row r="657" spans="1:6" ht="14" hidden="1" thickBot="1">
      <c r="A657" s="27">
        <f t="shared" si="10"/>
        <v>9</v>
      </c>
      <c r="B657" s="30" t="s">
        <v>1551</v>
      </c>
      <c r="C657" s="30" t="s">
        <v>1552</v>
      </c>
      <c r="D657" s="33">
        <v>5163718127.75</v>
      </c>
      <c r="E657" s="33">
        <v>5046327033.3699999</v>
      </c>
      <c r="F657" s="33">
        <v>10210045161.120001</v>
      </c>
    </row>
    <row r="658" spans="1:6" ht="14" hidden="1" thickBot="1">
      <c r="A658" s="27">
        <f t="shared" ref="A658:A721" si="11">LEN(B658)</f>
        <v>9</v>
      </c>
      <c r="B658" s="30" t="s">
        <v>1553</v>
      </c>
      <c r="C658" s="30" t="s">
        <v>1554</v>
      </c>
      <c r="D658" s="33">
        <v>4115833444.9899998</v>
      </c>
      <c r="E658" s="33">
        <v>374533226.38</v>
      </c>
      <c r="F658" s="33">
        <v>4490366671.3699999</v>
      </c>
    </row>
    <row r="659" spans="1:6" ht="14" hidden="1" thickBot="1">
      <c r="A659" s="27">
        <f t="shared" si="11"/>
        <v>9</v>
      </c>
      <c r="B659" s="30" t="s">
        <v>1555</v>
      </c>
      <c r="C659" s="30" t="s">
        <v>1556</v>
      </c>
      <c r="D659" s="33">
        <v>16597778612.690001</v>
      </c>
      <c r="E659" s="33">
        <v>1318300046.5899999</v>
      </c>
      <c r="F659" s="33">
        <v>17916078659.279999</v>
      </c>
    </row>
    <row r="660" spans="1:6" ht="14" hidden="1" thickBot="1">
      <c r="A660" s="27">
        <f t="shared" si="11"/>
        <v>9</v>
      </c>
      <c r="B660" s="30" t="s">
        <v>1557</v>
      </c>
      <c r="C660" s="30" t="s">
        <v>1558</v>
      </c>
      <c r="D660" s="33">
        <v>915653796.76999998</v>
      </c>
      <c r="E660" s="34">
        <v>0</v>
      </c>
      <c r="F660" s="33">
        <v>915653796.76999998</v>
      </c>
    </row>
    <row r="661" spans="1:6" ht="14" hidden="1" thickBot="1">
      <c r="A661" s="27">
        <f t="shared" si="11"/>
        <v>9</v>
      </c>
      <c r="B661" s="30" t="s">
        <v>1559</v>
      </c>
      <c r="C661" s="30" t="s">
        <v>192</v>
      </c>
      <c r="D661" s="33">
        <v>211410835.86000001</v>
      </c>
      <c r="E661" s="34">
        <v>0</v>
      </c>
      <c r="F661" s="33">
        <v>211410835.86000001</v>
      </c>
    </row>
    <row r="662" spans="1:6" ht="14" hidden="1" thickBot="1">
      <c r="A662" s="27">
        <f t="shared" si="11"/>
        <v>9</v>
      </c>
      <c r="B662" s="30" t="s">
        <v>1560</v>
      </c>
      <c r="C662" s="30" t="s">
        <v>1561</v>
      </c>
      <c r="D662" s="34">
        <v>184749800</v>
      </c>
      <c r="E662" s="34">
        <v>437420</v>
      </c>
      <c r="F662" s="34">
        <v>185187220</v>
      </c>
    </row>
    <row r="663" spans="1:6" ht="14" hidden="1" thickBot="1">
      <c r="A663" s="27">
        <f t="shared" si="11"/>
        <v>9</v>
      </c>
      <c r="B663" s="30" t="s">
        <v>1562</v>
      </c>
      <c r="C663" s="30" t="s">
        <v>1563</v>
      </c>
      <c r="D663" s="33">
        <v>177502577237.26001</v>
      </c>
      <c r="E663" s="33">
        <v>1617155913.99</v>
      </c>
      <c r="F663" s="33">
        <v>179119733151.25</v>
      </c>
    </row>
    <row r="664" spans="1:6" ht="14" hidden="1" thickBot="1">
      <c r="A664" s="27">
        <f t="shared" si="11"/>
        <v>9</v>
      </c>
      <c r="B664" s="30" t="s">
        <v>1564</v>
      </c>
      <c r="C664" s="30" t="s">
        <v>1565</v>
      </c>
      <c r="D664" s="33">
        <v>3681867175.4099998</v>
      </c>
      <c r="E664" s="34">
        <v>0</v>
      </c>
      <c r="F664" s="33">
        <v>3681867175.4099998</v>
      </c>
    </row>
    <row r="665" spans="1:6" ht="14" hidden="1" thickBot="1">
      <c r="A665" s="27">
        <f t="shared" si="11"/>
        <v>9</v>
      </c>
      <c r="B665" s="30" t="s">
        <v>1566</v>
      </c>
      <c r="C665" s="30" t="s">
        <v>1567</v>
      </c>
      <c r="D665" s="33">
        <v>88771914643.110001</v>
      </c>
      <c r="E665" s="33">
        <v>2166574011.29</v>
      </c>
      <c r="F665" s="33">
        <v>90938488654.399994</v>
      </c>
    </row>
    <row r="666" spans="1:6" ht="14" hidden="1" thickBot="1">
      <c r="A666" s="27">
        <f t="shared" si="11"/>
        <v>9</v>
      </c>
      <c r="B666" s="30" t="s">
        <v>1568</v>
      </c>
      <c r="C666" s="30" t="s">
        <v>1569</v>
      </c>
      <c r="D666" s="33">
        <v>45799251323.029999</v>
      </c>
      <c r="E666" s="33">
        <v>3468484165.9400001</v>
      </c>
      <c r="F666" s="33">
        <v>49267735488.970001</v>
      </c>
    </row>
    <row r="667" spans="1:6" ht="14" hidden="1" thickBot="1">
      <c r="A667" s="27">
        <f t="shared" si="11"/>
        <v>9</v>
      </c>
      <c r="B667" s="30" t="s">
        <v>1570</v>
      </c>
      <c r="C667" s="30" t="s">
        <v>1571</v>
      </c>
      <c r="D667" s="33">
        <v>126672400559.39</v>
      </c>
      <c r="E667" s="34">
        <v>3974924</v>
      </c>
      <c r="F667" s="33">
        <v>126676375483.39</v>
      </c>
    </row>
    <row r="668" spans="1:6" ht="14" hidden="1" thickBot="1">
      <c r="A668" s="27">
        <f t="shared" si="11"/>
        <v>9</v>
      </c>
      <c r="B668" s="30" t="s">
        <v>1572</v>
      </c>
      <c r="C668" s="30" t="s">
        <v>1573</v>
      </c>
      <c r="D668" s="33">
        <v>973823333617.81006</v>
      </c>
      <c r="E668" s="34">
        <v>0</v>
      </c>
      <c r="F668" s="33">
        <v>973823333617.81006</v>
      </c>
    </row>
    <row r="669" spans="1:6" ht="14" hidden="1" thickBot="1">
      <c r="A669" s="27">
        <f t="shared" si="11"/>
        <v>9</v>
      </c>
      <c r="B669" s="30" t="s">
        <v>1574</v>
      </c>
      <c r="C669" s="30" t="s">
        <v>1575</v>
      </c>
      <c r="D669" s="33">
        <v>192376194980.37</v>
      </c>
      <c r="E669" s="33">
        <v>54735913668.279999</v>
      </c>
      <c r="F669" s="33">
        <v>247112108648.64999</v>
      </c>
    </row>
    <row r="670" spans="1:6" ht="14" thickBot="1">
      <c r="A670" s="27">
        <f t="shared" si="11"/>
        <v>6</v>
      </c>
      <c r="B670" s="27" t="s">
        <v>286</v>
      </c>
      <c r="C670" s="30" t="s">
        <v>109</v>
      </c>
      <c r="D670" s="33">
        <v>1334958556110.1899</v>
      </c>
      <c r="E670" s="34">
        <v>0</v>
      </c>
      <c r="F670" s="33">
        <v>1334958556110.1899</v>
      </c>
    </row>
    <row r="671" spans="1:6" ht="14" hidden="1" thickBot="1">
      <c r="A671" s="27">
        <f t="shared" si="11"/>
        <v>9</v>
      </c>
      <c r="B671" s="30" t="s">
        <v>1576</v>
      </c>
      <c r="C671" s="30" t="s">
        <v>959</v>
      </c>
      <c r="D671" s="33">
        <v>413669374446.22998</v>
      </c>
      <c r="E671" s="34">
        <v>0</v>
      </c>
      <c r="F671" s="33">
        <v>413669374446.22998</v>
      </c>
    </row>
    <row r="672" spans="1:6" ht="14" hidden="1" thickBot="1">
      <c r="A672" s="27">
        <f t="shared" si="11"/>
        <v>9</v>
      </c>
      <c r="B672" s="30" t="s">
        <v>1577</v>
      </c>
      <c r="C672" s="30" t="s">
        <v>1436</v>
      </c>
      <c r="D672" s="34">
        <v>473938342390</v>
      </c>
      <c r="E672" s="34">
        <v>0</v>
      </c>
      <c r="F672" s="34">
        <v>473938342390</v>
      </c>
    </row>
    <row r="673" spans="1:6" ht="14" hidden="1" thickBot="1">
      <c r="A673" s="27">
        <f t="shared" si="11"/>
        <v>9</v>
      </c>
      <c r="B673" s="30" t="s">
        <v>1578</v>
      </c>
      <c r="C673" s="30" t="s">
        <v>1438</v>
      </c>
      <c r="D673" s="33">
        <v>34529380901.099998</v>
      </c>
      <c r="E673" s="34">
        <v>0</v>
      </c>
      <c r="F673" s="33">
        <v>34529380901.099998</v>
      </c>
    </row>
    <row r="674" spans="1:6" ht="14" hidden="1" thickBot="1">
      <c r="A674" s="27">
        <f t="shared" si="11"/>
        <v>9</v>
      </c>
      <c r="B674" s="30" t="s">
        <v>1579</v>
      </c>
      <c r="C674" s="30" t="s">
        <v>1446</v>
      </c>
      <c r="D674" s="33">
        <v>29801831.370000001</v>
      </c>
      <c r="E674" s="34">
        <v>0</v>
      </c>
      <c r="F674" s="33">
        <v>29801831.370000001</v>
      </c>
    </row>
    <row r="675" spans="1:6" ht="14" hidden="1" thickBot="1">
      <c r="A675" s="27">
        <f t="shared" si="11"/>
        <v>9</v>
      </c>
      <c r="B675" s="30" t="s">
        <v>1580</v>
      </c>
      <c r="C675" s="30" t="s">
        <v>1440</v>
      </c>
      <c r="D675" s="33">
        <v>162449718115.17001</v>
      </c>
      <c r="E675" s="34">
        <v>0</v>
      </c>
      <c r="F675" s="33">
        <v>162449718115.17001</v>
      </c>
    </row>
    <row r="676" spans="1:6" ht="14" hidden="1" thickBot="1">
      <c r="A676" s="27">
        <f t="shared" si="11"/>
        <v>9</v>
      </c>
      <c r="B676" s="30" t="s">
        <v>1581</v>
      </c>
      <c r="C676" s="30" t="s">
        <v>1444</v>
      </c>
      <c r="D676" s="34">
        <v>60968937999</v>
      </c>
      <c r="E676" s="34">
        <v>0</v>
      </c>
      <c r="F676" s="34">
        <v>60968937999</v>
      </c>
    </row>
    <row r="677" spans="1:6" ht="14" hidden="1" thickBot="1">
      <c r="A677" s="27">
        <f t="shared" si="11"/>
        <v>9</v>
      </c>
      <c r="B677" s="30" t="s">
        <v>1582</v>
      </c>
      <c r="C677" s="30" t="s">
        <v>1448</v>
      </c>
      <c r="D677" s="33">
        <v>21216200.84</v>
      </c>
      <c r="E677" s="34">
        <v>0</v>
      </c>
      <c r="F677" s="33">
        <v>21216200.84</v>
      </c>
    </row>
    <row r="678" spans="1:6" ht="14" hidden="1" thickBot="1">
      <c r="A678" s="27">
        <f t="shared" si="11"/>
        <v>9</v>
      </c>
      <c r="B678" s="30" t="s">
        <v>1583</v>
      </c>
      <c r="C678" s="30" t="s">
        <v>1450</v>
      </c>
      <c r="D678" s="34">
        <v>3507100848</v>
      </c>
      <c r="E678" s="34">
        <v>0</v>
      </c>
      <c r="F678" s="34">
        <v>3507100848</v>
      </c>
    </row>
    <row r="679" spans="1:6" ht="14" hidden="1" thickBot="1">
      <c r="A679" s="27">
        <f t="shared" si="11"/>
        <v>9</v>
      </c>
      <c r="B679" s="30" t="s">
        <v>1584</v>
      </c>
      <c r="C679" s="30" t="s">
        <v>1452</v>
      </c>
      <c r="D679" s="34">
        <v>10886728543</v>
      </c>
      <c r="E679" s="34">
        <v>0</v>
      </c>
      <c r="F679" s="34">
        <v>10886728543</v>
      </c>
    </row>
    <row r="680" spans="1:6" ht="14" hidden="1" thickBot="1">
      <c r="A680" s="27">
        <f t="shared" si="11"/>
        <v>9</v>
      </c>
      <c r="B680" s="30" t="s">
        <v>1585</v>
      </c>
      <c r="C680" s="30" t="s">
        <v>1458</v>
      </c>
      <c r="D680" s="33">
        <v>23227300.469999999</v>
      </c>
      <c r="E680" s="34">
        <v>0</v>
      </c>
      <c r="F680" s="33">
        <v>23227300.469999999</v>
      </c>
    </row>
    <row r="681" spans="1:6" ht="14" hidden="1" thickBot="1">
      <c r="A681" s="27">
        <f t="shared" si="11"/>
        <v>9</v>
      </c>
      <c r="B681" s="30" t="s">
        <v>1586</v>
      </c>
      <c r="C681" s="30" t="s">
        <v>1460</v>
      </c>
      <c r="D681" s="34">
        <v>6264991</v>
      </c>
      <c r="E681" s="34">
        <v>0</v>
      </c>
      <c r="F681" s="34">
        <v>6264991</v>
      </c>
    </row>
    <row r="682" spans="1:6" ht="14" hidden="1" thickBot="1">
      <c r="A682" s="27">
        <f t="shared" si="11"/>
        <v>9</v>
      </c>
      <c r="B682" s="30" t="s">
        <v>1587</v>
      </c>
      <c r="C682" s="30" t="s">
        <v>1462</v>
      </c>
      <c r="D682" s="34">
        <v>24145290682</v>
      </c>
      <c r="E682" s="34">
        <v>0</v>
      </c>
      <c r="F682" s="34">
        <v>24145290682</v>
      </c>
    </row>
    <row r="683" spans="1:6" ht="14" hidden="1" thickBot="1">
      <c r="A683" s="27">
        <f t="shared" si="11"/>
        <v>9</v>
      </c>
      <c r="B683" s="30" t="s">
        <v>1588</v>
      </c>
      <c r="C683" s="30" t="s">
        <v>1464</v>
      </c>
      <c r="D683" s="33">
        <v>5975210534.5500002</v>
      </c>
      <c r="E683" s="34">
        <v>0</v>
      </c>
      <c r="F683" s="33">
        <v>5975210534.5500002</v>
      </c>
    </row>
    <row r="684" spans="1:6" ht="14" hidden="1" thickBot="1">
      <c r="A684" s="27">
        <f t="shared" si="11"/>
        <v>9</v>
      </c>
      <c r="B684" s="30" t="s">
        <v>1589</v>
      </c>
      <c r="C684" s="30" t="s">
        <v>951</v>
      </c>
      <c r="D684" s="33">
        <v>1393061129.1600001</v>
      </c>
      <c r="E684" s="34">
        <v>0</v>
      </c>
      <c r="F684" s="33">
        <v>1393061129.1600001</v>
      </c>
    </row>
    <row r="685" spans="1:6" ht="14" hidden="1" thickBot="1">
      <c r="A685" s="27">
        <f t="shared" si="11"/>
        <v>9</v>
      </c>
      <c r="B685" s="30" t="s">
        <v>1590</v>
      </c>
      <c r="C685" s="30" t="s">
        <v>1591</v>
      </c>
      <c r="D685" s="33">
        <v>143414900198.29999</v>
      </c>
      <c r="E685" s="34">
        <v>0</v>
      </c>
      <c r="F685" s="33">
        <v>143414900198.29999</v>
      </c>
    </row>
    <row r="686" spans="1:6" ht="14" thickBot="1">
      <c r="A686" s="27">
        <f t="shared" si="11"/>
        <v>6</v>
      </c>
      <c r="B686" s="27" t="s">
        <v>287</v>
      </c>
      <c r="C686" s="30" t="s">
        <v>156</v>
      </c>
      <c r="D686" s="33">
        <v>116196802814.00999</v>
      </c>
      <c r="E686" s="34">
        <v>0</v>
      </c>
      <c r="F686" s="33">
        <v>116196802814.00999</v>
      </c>
    </row>
    <row r="687" spans="1:6" ht="14" hidden="1" thickBot="1">
      <c r="A687" s="27">
        <f t="shared" si="11"/>
        <v>9</v>
      </c>
      <c r="B687" s="30" t="s">
        <v>1592</v>
      </c>
      <c r="C687" s="30" t="s">
        <v>113</v>
      </c>
      <c r="D687" s="33">
        <v>50054010114.93</v>
      </c>
      <c r="E687" s="34">
        <v>0</v>
      </c>
      <c r="F687" s="33">
        <v>50054010114.93</v>
      </c>
    </row>
    <row r="688" spans="1:6" ht="14" hidden="1" thickBot="1">
      <c r="A688" s="27">
        <f t="shared" si="11"/>
        <v>9</v>
      </c>
      <c r="B688" s="30" t="s">
        <v>1593</v>
      </c>
      <c r="C688" s="30" t="s">
        <v>112</v>
      </c>
      <c r="D688" s="34">
        <v>3936939883</v>
      </c>
      <c r="E688" s="34">
        <v>0</v>
      </c>
      <c r="F688" s="34">
        <v>3936939883</v>
      </c>
    </row>
    <row r="689" spans="1:6" ht="14" hidden="1" thickBot="1">
      <c r="A689" s="27">
        <f t="shared" si="11"/>
        <v>9</v>
      </c>
      <c r="B689" s="30" t="s">
        <v>1594</v>
      </c>
      <c r="C689" s="30" t="s">
        <v>1446</v>
      </c>
      <c r="D689" s="33">
        <v>941855977.71000004</v>
      </c>
      <c r="E689" s="34">
        <v>0</v>
      </c>
      <c r="F689" s="33">
        <v>941855977.71000004</v>
      </c>
    </row>
    <row r="690" spans="1:6" ht="14" hidden="1" thickBot="1">
      <c r="A690" s="27">
        <f t="shared" si="11"/>
        <v>9</v>
      </c>
      <c r="B690" s="30" t="s">
        <v>1595</v>
      </c>
      <c r="C690" s="30" t="s">
        <v>1510</v>
      </c>
      <c r="D690" s="34">
        <v>78787</v>
      </c>
      <c r="E690" s="34">
        <v>0</v>
      </c>
      <c r="F690" s="34">
        <v>78787</v>
      </c>
    </row>
    <row r="691" spans="1:6" ht="14" hidden="1" thickBot="1">
      <c r="A691" s="27">
        <f t="shared" si="11"/>
        <v>9</v>
      </c>
      <c r="B691" s="30" t="s">
        <v>1596</v>
      </c>
      <c r="C691" s="30" t="s">
        <v>111</v>
      </c>
      <c r="D691" s="34">
        <v>22872477425</v>
      </c>
      <c r="E691" s="34">
        <v>0</v>
      </c>
      <c r="F691" s="34">
        <v>22872477425</v>
      </c>
    </row>
    <row r="692" spans="1:6" ht="14" hidden="1" thickBot="1">
      <c r="A692" s="27">
        <f t="shared" si="11"/>
        <v>9</v>
      </c>
      <c r="B692" s="30" t="s">
        <v>1597</v>
      </c>
      <c r="C692" s="30" t="s">
        <v>1438</v>
      </c>
      <c r="D692" s="33">
        <v>1161124.2</v>
      </c>
      <c r="E692" s="34">
        <v>0</v>
      </c>
      <c r="F692" s="33">
        <v>1161124.2</v>
      </c>
    </row>
    <row r="693" spans="1:6" ht="14" hidden="1" thickBot="1">
      <c r="A693" s="27">
        <f t="shared" si="11"/>
        <v>9</v>
      </c>
      <c r="B693" s="30" t="s">
        <v>1598</v>
      </c>
      <c r="C693" s="30" t="s">
        <v>951</v>
      </c>
      <c r="D693" s="34">
        <v>30671472</v>
      </c>
      <c r="E693" s="34">
        <v>0</v>
      </c>
      <c r="F693" s="34">
        <v>30671472</v>
      </c>
    </row>
    <row r="694" spans="1:6" ht="14" hidden="1" thickBot="1">
      <c r="A694" s="27">
        <f t="shared" si="11"/>
        <v>9</v>
      </c>
      <c r="B694" s="30" t="s">
        <v>1599</v>
      </c>
      <c r="C694" s="30" t="s">
        <v>1442</v>
      </c>
      <c r="D694" s="34">
        <v>700000</v>
      </c>
      <c r="E694" s="34">
        <v>0</v>
      </c>
      <c r="F694" s="34">
        <v>700000</v>
      </c>
    </row>
    <row r="695" spans="1:6" ht="14" hidden="1" thickBot="1">
      <c r="A695" s="27">
        <f t="shared" si="11"/>
        <v>9</v>
      </c>
      <c r="B695" s="30" t="s">
        <v>1600</v>
      </c>
      <c r="C695" s="30" t="s">
        <v>1436</v>
      </c>
      <c r="D695" s="34">
        <v>273931989</v>
      </c>
      <c r="E695" s="34">
        <v>0</v>
      </c>
      <c r="F695" s="34">
        <v>273931989</v>
      </c>
    </row>
    <row r="696" spans="1:6" ht="14" hidden="1" thickBot="1">
      <c r="A696" s="27">
        <f t="shared" si="11"/>
        <v>9</v>
      </c>
      <c r="B696" s="30" t="s">
        <v>1601</v>
      </c>
      <c r="C696" s="30" t="s">
        <v>110</v>
      </c>
      <c r="D696" s="33">
        <v>15018505186.91</v>
      </c>
      <c r="E696" s="34">
        <v>0</v>
      </c>
      <c r="F696" s="33">
        <v>15018505186.91</v>
      </c>
    </row>
    <row r="697" spans="1:6" ht="14" hidden="1" thickBot="1">
      <c r="A697" s="27">
        <f t="shared" si="11"/>
        <v>9</v>
      </c>
      <c r="B697" s="30" t="s">
        <v>1602</v>
      </c>
      <c r="C697" s="30" t="s">
        <v>95</v>
      </c>
      <c r="D697" s="34">
        <v>2037523</v>
      </c>
      <c r="E697" s="34">
        <v>0</v>
      </c>
      <c r="F697" s="34">
        <v>2037523</v>
      </c>
    </row>
    <row r="698" spans="1:6" ht="14" hidden="1" thickBot="1">
      <c r="A698" s="27">
        <f t="shared" si="11"/>
        <v>9</v>
      </c>
      <c r="B698" s="30" t="s">
        <v>1603</v>
      </c>
      <c r="C698" s="30" t="s">
        <v>1492</v>
      </c>
      <c r="D698" s="34">
        <v>17930580</v>
      </c>
      <c r="E698" s="34">
        <v>0</v>
      </c>
      <c r="F698" s="34">
        <v>17930580</v>
      </c>
    </row>
    <row r="699" spans="1:6" ht="14" hidden="1" thickBot="1">
      <c r="A699" s="27">
        <f t="shared" si="11"/>
        <v>9</v>
      </c>
      <c r="B699" s="30" t="s">
        <v>1604</v>
      </c>
      <c r="C699" s="30" t="s">
        <v>959</v>
      </c>
      <c r="D699" s="33">
        <v>2878279.49</v>
      </c>
      <c r="E699" s="34">
        <v>0</v>
      </c>
      <c r="F699" s="33">
        <v>2878279.49</v>
      </c>
    </row>
    <row r="700" spans="1:6" ht="14" hidden="1" thickBot="1">
      <c r="A700" s="27">
        <f t="shared" si="11"/>
        <v>9</v>
      </c>
      <c r="B700" s="30" t="s">
        <v>1605</v>
      </c>
      <c r="C700" s="30" t="s">
        <v>1606</v>
      </c>
      <c r="D700" s="33">
        <v>23043624471.77</v>
      </c>
      <c r="E700" s="34">
        <v>0</v>
      </c>
      <c r="F700" s="33">
        <v>23043624471.77</v>
      </c>
    </row>
    <row r="701" spans="1:6" ht="14" thickBot="1">
      <c r="A701" s="27">
        <f t="shared" si="11"/>
        <v>6</v>
      </c>
      <c r="B701" s="27" t="s">
        <v>288</v>
      </c>
      <c r="C701" s="30" t="s">
        <v>108</v>
      </c>
      <c r="D701" s="33">
        <v>1747422571854.6101</v>
      </c>
      <c r="E701" s="34">
        <v>0</v>
      </c>
      <c r="F701" s="33">
        <v>1747422571854.6101</v>
      </c>
    </row>
    <row r="702" spans="1:6" ht="14" hidden="1" thickBot="1">
      <c r="A702" s="27">
        <f t="shared" si="11"/>
        <v>9</v>
      </c>
      <c r="B702" s="30" t="s">
        <v>1607</v>
      </c>
      <c r="C702" s="30" t="s">
        <v>1438</v>
      </c>
      <c r="D702" s="33">
        <v>1205271691.3099999</v>
      </c>
      <c r="E702" s="34">
        <v>0</v>
      </c>
      <c r="F702" s="33">
        <v>1205271691.3099999</v>
      </c>
    </row>
    <row r="703" spans="1:6" ht="14" hidden="1" thickBot="1">
      <c r="A703" s="27">
        <f t="shared" si="11"/>
        <v>9</v>
      </c>
      <c r="B703" s="30" t="s">
        <v>1608</v>
      </c>
      <c r="C703" s="30" t="s">
        <v>1446</v>
      </c>
      <c r="D703" s="33">
        <v>241159181.19999999</v>
      </c>
      <c r="E703" s="34">
        <v>0</v>
      </c>
      <c r="F703" s="33">
        <v>241159181.19999999</v>
      </c>
    </row>
    <row r="704" spans="1:6" ht="14" hidden="1" thickBot="1">
      <c r="A704" s="27">
        <f t="shared" si="11"/>
        <v>9</v>
      </c>
      <c r="B704" s="30" t="s">
        <v>1609</v>
      </c>
      <c r="C704" s="30" t="s">
        <v>113</v>
      </c>
      <c r="D704" s="34">
        <v>129609200</v>
      </c>
      <c r="E704" s="34">
        <v>0</v>
      </c>
      <c r="F704" s="34">
        <v>129609200</v>
      </c>
    </row>
    <row r="705" spans="1:6" ht="14" hidden="1" thickBot="1">
      <c r="A705" s="27">
        <f t="shared" si="11"/>
        <v>9</v>
      </c>
      <c r="B705" s="30" t="s">
        <v>1610</v>
      </c>
      <c r="C705" s="30" t="s">
        <v>111</v>
      </c>
      <c r="D705" s="34">
        <v>1290706117315</v>
      </c>
      <c r="E705" s="34">
        <v>0</v>
      </c>
      <c r="F705" s="34">
        <v>1290706117315</v>
      </c>
    </row>
    <row r="706" spans="1:6" ht="14" hidden="1" thickBot="1">
      <c r="A706" s="27">
        <f t="shared" si="11"/>
        <v>9</v>
      </c>
      <c r="B706" s="30" t="s">
        <v>1611</v>
      </c>
      <c r="C706" s="30" t="s">
        <v>110</v>
      </c>
      <c r="D706" s="33">
        <v>37784735574.760002</v>
      </c>
      <c r="E706" s="34">
        <v>0</v>
      </c>
      <c r="F706" s="33">
        <v>37784735574.760002</v>
      </c>
    </row>
    <row r="707" spans="1:6" ht="14" hidden="1" thickBot="1">
      <c r="A707" s="27">
        <f t="shared" si="11"/>
        <v>9</v>
      </c>
      <c r="B707" s="30" t="s">
        <v>1612</v>
      </c>
      <c r="C707" s="30" t="s">
        <v>959</v>
      </c>
      <c r="D707" s="34">
        <v>6130000</v>
      </c>
      <c r="E707" s="34">
        <v>0</v>
      </c>
      <c r="F707" s="34">
        <v>6130000</v>
      </c>
    </row>
    <row r="708" spans="1:6" ht="14" hidden="1" thickBot="1">
      <c r="A708" s="27">
        <f t="shared" si="11"/>
        <v>9</v>
      </c>
      <c r="B708" s="30" t="s">
        <v>1613</v>
      </c>
      <c r="C708" s="30" t="s">
        <v>1436</v>
      </c>
      <c r="D708" s="34">
        <v>350898673963</v>
      </c>
      <c r="E708" s="34">
        <v>0</v>
      </c>
      <c r="F708" s="34">
        <v>350898673963</v>
      </c>
    </row>
    <row r="709" spans="1:6" ht="14" hidden="1" thickBot="1">
      <c r="A709" s="27">
        <f t="shared" si="11"/>
        <v>9</v>
      </c>
      <c r="B709" s="30" t="s">
        <v>1614</v>
      </c>
      <c r="C709" s="30" t="s">
        <v>1480</v>
      </c>
      <c r="D709" s="33">
        <v>41203096.460000001</v>
      </c>
      <c r="E709" s="34">
        <v>0</v>
      </c>
      <c r="F709" s="33">
        <v>41203096.460000001</v>
      </c>
    </row>
    <row r="710" spans="1:6" ht="14" hidden="1" thickBot="1">
      <c r="A710" s="27">
        <f t="shared" si="11"/>
        <v>9</v>
      </c>
      <c r="B710" s="30" t="s">
        <v>1615</v>
      </c>
      <c r="C710" s="30" t="s">
        <v>1448</v>
      </c>
      <c r="D710" s="34">
        <v>17400</v>
      </c>
      <c r="E710" s="34">
        <v>0</v>
      </c>
      <c r="F710" s="34">
        <v>17400</v>
      </c>
    </row>
    <row r="711" spans="1:6" ht="14" hidden="1" thickBot="1">
      <c r="A711" s="27">
        <f t="shared" si="11"/>
        <v>9</v>
      </c>
      <c r="B711" s="30" t="s">
        <v>1616</v>
      </c>
      <c r="C711" s="30" t="s">
        <v>112</v>
      </c>
      <c r="D711" s="34">
        <v>32781444</v>
      </c>
      <c r="E711" s="34">
        <v>0</v>
      </c>
      <c r="F711" s="34">
        <v>32781444</v>
      </c>
    </row>
    <row r="712" spans="1:6" ht="14" hidden="1" thickBot="1">
      <c r="A712" s="27">
        <f t="shared" si="11"/>
        <v>9</v>
      </c>
      <c r="B712" s="30" t="s">
        <v>1617</v>
      </c>
      <c r="C712" s="30" t="s">
        <v>1510</v>
      </c>
      <c r="D712" s="34">
        <v>454872353</v>
      </c>
      <c r="E712" s="34">
        <v>0</v>
      </c>
      <c r="F712" s="34">
        <v>454872353</v>
      </c>
    </row>
    <row r="713" spans="1:6" ht="14" hidden="1" thickBot="1">
      <c r="A713" s="27">
        <f t="shared" si="11"/>
        <v>9</v>
      </c>
      <c r="B713" s="30" t="s">
        <v>1618</v>
      </c>
      <c r="C713" s="30" t="s">
        <v>1472</v>
      </c>
      <c r="D713" s="34">
        <v>16137600</v>
      </c>
      <c r="E713" s="34">
        <v>0</v>
      </c>
      <c r="F713" s="34">
        <v>16137600</v>
      </c>
    </row>
    <row r="714" spans="1:6" ht="14" hidden="1" thickBot="1">
      <c r="A714" s="27">
        <f t="shared" si="11"/>
        <v>9</v>
      </c>
      <c r="B714" s="30" t="s">
        <v>1619</v>
      </c>
      <c r="C714" s="30" t="s">
        <v>95</v>
      </c>
      <c r="D714" s="33">
        <v>360944454.30000001</v>
      </c>
      <c r="E714" s="34">
        <v>0</v>
      </c>
      <c r="F714" s="33">
        <v>360944454.30000001</v>
      </c>
    </row>
    <row r="715" spans="1:6" ht="14" hidden="1" thickBot="1">
      <c r="A715" s="27">
        <f t="shared" si="11"/>
        <v>9</v>
      </c>
      <c r="B715" s="30" t="s">
        <v>1620</v>
      </c>
      <c r="C715" s="30" t="s">
        <v>1498</v>
      </c>
      <c r="D715" s="34">
        <v>159732</v>
      </c>
      <c r="E715" s="34">
        <v>0</v>
      </c>
      <c r="F715" s="34">
        <v>159732</v>
      </c>
    </row>
    <row r="716" spans="1:6" ht="14" hidden="1" thickBot="1">
      <c r="A716" s="27">
        <f t="shared" si="11"/>
        <v>9</v>
      </c>
      <c r="B716" s="30" t="s">
        <v>1621</v>
      </c>
      <c r="C716" s="30" t="s">
        <v>1462</v>
      </c>
      <c r="D716" s="34">
        <v>31639890946</v>
      </c>
      <c r="E716" s="34">
        <v>0</v>
      </c>
      <c r="F716" s="34">
        <v>31639890946</v>
      </c>
    </row>
    <row r="717" spans="1:6" ht="14" hidden="1" thickBot="1">
      <c r="A717" s="27">
        <f t="shared" si="11"/>
        <v>9</v>
      </c>
      <c r="B717" s="30" t="s">
        <v>1622</v>
      </c>
      <c r="C717" s="30" t="s">
        <v>1623</v>
      </c>
      <c r="D717" s="33">
        <v>33904867903.580002</v>
      </c>
      <c r="E717" s="34">
        <v>0</v>
      </c>
      <c r="F717" s="33">
        <v>33904867903.580002</v>
      </c>
    </row>
    <row r="718" spans="1:6" ht="14" thickBot="1">
      <c r="A718" s="27">
        <f t="shared" si="11"/>
        <v>6</v>
      </c>
      <c r="B718" s="27" t="s">
        <v>289</v>
      </c>
      <c r="C718" s="30" t="s">
        <v>1624</v>
      </c>
      <c r="D718" s="33">
        <v>178467672752.06</v>
      </c>
      <c r="E718" s="34">
        <v>0</v>
      </c>
      <c r="F718" s="33">
        <v>178467672752.06</v>
      </c>
    </row>
    <row r="719" spans="1:6" ht="14" hidden="1" thickBot="1">
      <c r="A719" s="27">
        <f t="shared" si="11"/>
        <v>9</v>
      </c>
      <c r="B719" s="30" t="s">
        <v>1625</v>
      </c>
      <c r="C719" s="30" t="s">
        <v>115</v>
      </c>
      <c r="D719" s="33">
        <v>33941776322.080002</v>
      </c>
      <c r="E719" s="34">
        <v>0</v>
      </c>
      <c r="F719" s="33">
        <v>33941776322.080002</v>
      </c>
    </row>
    <row r="720" spans="1:6" ht="14" hidden="1" thickBot="1">
      <c r="A720" s="27">
        <f t="shared" si="11"/>
        <v>9</v>
      </c>
      <c r="B720" s="30" t="s">
        <v>1626</v>
      </c>
      <c r="C720" s="30" t="s">
        <v>114</v>
      </c>
      <c r="D720" s="33">
        <v>42801864833.949997</v>
      </c>
      <c r="E720" s="34">
        <v>0</v>
      </c>
      <c r="F720" s="33">
        <v>42801864833.949997</v>
      </c>
    </row>
    <row r="721" spans="1:6" ht="14" hidden="1" thickBot="1">
      <c r="A721" s="27">
        <f t="shared" si="11"/>
        <v>9</v>
      </c>
      <c r="B721" s="30" t="s">
        <v>1627</v>
      </c>
      <c r="C721" s="30" t="s">
        <v>109</v>
      </c>
      <c r="D721" s="34">
        <v>389208185</v>
      </c>
      <c r="E721" s="34">
        <v>0</v>
      </c>
      <c r="F721" s="34">
        <v>389208185</v>
      </c>
    </row>
    <row r="722" spans="1:6" ht="14" hidden="1" thickBot="1">
      <c r="A722" s="27">
        <f t="shared" ref="A722:A785" si="12">LEN(B722)</f>
        <v>9</v>
      </c>
      <c r="B722" s="30" t="s">
        <v>1628</v>
      </c>
      <c r="C722" s="30" t="s">
        <v>113</v>
      </c>
      <c r="D722" s="33">
        <v>5812893983.8400002</v>
      </c>
      <c r="E722" s="34">
        <v>0</v>
      </c>
      <c r="F722" s="33">
        <v>5812893983.8400002</v>
      </c>
    </row>
    <row r="723" spans="1:6" ht="14" hidden="1" thickBot="1">
      <c r="A723" s="27">
        <f t="shared" si="12"/>
        <v>9</v>
      </c>
      <c r="B723" s="30" t="s">
        <v>1629</v>
      </c>
      <c r="C723" s="30" t="s">
        <v>1630</v>
      </c>
      <c r="D723" s="34">
        <v>5758874</v>
      </c>
      <c r="E723" s="34">
        <v>0</v>
      </c>
      <c r="F723" s="34">
        <v>5758874</v>
      </c>
    </row>
    <row r="724" spans="1:6" ht="14" hidden="1" thickBot="1">
      <c r="A724" s="27">
        <f t="shared" si="12"/>
        <v>9</v>
      </c>
      <c r="B724" s="30" t="s">
        <v>1631</v>
      </c>
      <c r="C724" s="30" t="s">
        <v>1632</v>
      </c>
      <c r="D724" s="34">
        <v>433301006</v>
      </c>
      <c r="E724" s="34">
        <v>0</v>
      </c>
      <c r="F724" s="34">
        <v>433301006</v>
      </c>
    </row>
    <row r="725" spans="1:6" ht="14" hidden="1" thickBot="1">
      <c r="A725" s="27">
        <f t="shared" si="12"/>
        <v>9</v>
      </c>
      <c r="B725" s="30" t="s">
        <v>1633</v>
      </c>
      <c r="C725" s="30" t="s">
        <v>1634</v>
      </c>
      <c r="D725" s="33">
        <v>15951337879.02</v>
      </c>
      <c r="E725" s="34">
        <v>0</v>
      </c>
      <c r="F725" s="33">
        <v>15951337879.02</v>
      </c>
    </row>
    <row r="726" spans="1:6" ht="14" hidden="1" thickBot="1">
      <c r="A726" s="27">
        <f t="shared" si="12"/>
        <v>9</v>
      </c>
      <c r="B726" s="30" t="s">
        <v>1635</v>
      </c>
      <c r="C726" s="30" t="s">
        <v>1527</v>
      </c>
      <c r="D726" s="33">
        <v>79131531668.169998</v>
      </c>
      <c r="E726" s="34">
        <v>0</v>
      </c>
      <c r="F726" s="33">
        <v>79131531668.169998</v>
      </c>
    </row>
    <row r="727" spans="1:6" ht="14" thickBot="1">
      <c r="A727" s="27">
        <f t="shared" si="12"/>
        <v>3</v>
      </c>
      <c r="B727" s="27" t="s">
        <v>290</v>
      </c>
      <c r="C727" s="30" t="s">
        <v>193</v>
      </c>
      <c r="D727" s="34">
        <v>0</v>
      </c>
      <c r="E727" s="33">
        <v>327648752532678</v>
      </c>
      <c r="F727" s="33">
        <v>327648752532678</v>
      </c>
    </row>
    <row r="728" spans="1:6" ht="14" thickBot="1">
      <c r="A728" s="27">
        <f t="shared" si="12"/>
        <v>6</v>
      </c>
      <c r="B728" s="27" t="s">
        <v>291</v>
      </c>
      <c r="C728" s="30" t="s">
        <v>106</v>
      </c>
      <c r="D728" s="34">
        <v>0</v>
      </c>
      <c r="E728" s="33">
        <v>83525265634399.406</v>
      </c>
      <c r="F728" s="33">
        <v>83525265634399.406</v>
      </c>
    </row>
    <row r="729" spans="1:6" ht="14" hidden="1" thickBot="1">
      <c r="A729" s="27">
        <f t="shared" si="12"/>
        <v>9</v>
      </c>
      <c r="B729" s="30" t="s">
        <v>1636</v>
      </c>
      <c r="C729" s="30" t="s">
        <v>1637</v>
      </c>
      <c r="D729" s="34">
        <v>0</v>
      </c>
      <c r="E729" s="33">
        <v>60846960174003.602</v>
      </c>
      <c r="F729" s="33">
        <v>60846960174003.602</v>
      </c>
    </row>
    <row r="730" spans="1:6" ht="14" hidden="1" thickBot="1">
      <c r="A730" s="27">
        <f t="shared" si="12"/>
        <v>9</v>
      </c>
      <c r="B730" s="30" t="s">
        <v>1638</v>
      </c>
      <c r="C730" s="30" t="s">
        <v>1639</v>
      </c>
      <c r="D730" s="34">
        <v>0</v>
      </c>
      <c r="E730" s="33">
        <v>13980361067627.4</v>
      </c>
      <c r="F730" s="33">
        <v>13980361067627.4</v>
      </c>
    </row>
    <row r="731" spans="1:6" ht="14" hidden="1" thickBot="1">
      <c r="A731" s="27">
        <f t="shared" si="12"/>
        <v>9</v>
      </c>
      <c r="B731" s="30" t="s">
        <v>1640</v>
      </c>
      <c r="C731" s="30" t="s">
        <v>1641</v>
      </c>
      <c r="D731" s="34">
        <v>0</v>
      </c>
      <c r="E731" s="33">
        <v>3076629301522.6802</v>
      </c>
      <c r="F731" s="33">
        <v>3076629301522.6802</v>
      </c>
    </row>
    <row r="732" spans="1:6" ht="14" hidden="1" thickBot="1">
      <c r="A732" s="27">
        <f t="shared" si="12"/>
        <v>9</v>
      </c>
      <c r="B732" s="30" t="s">
        <v>1642</v>
      </c>
      <c r="C732" s="30" t="s">
        <v>1643</v>
      </c>
      <c r="D732" s="34">
        <v>0</v>
      </c>
      <c r="E732" s="33">
        <v>3347851785044.8198</v>
      </c>
      <c r="F732" s="33">
        <v>3347851785044.8198</v>
      </c>
    </row>
    <row r="733" spans="1:6" ht="14" hidden="1" thickBot="1">
      <c r="A733" s="27">
        <f t="shared" si="12"/>
        <v>9</v>
      </c>
      <c r="B733" s="30" t="s">
        <v>1644</v>
      </c>
      <c r="C733" s="30" t="s">
        <v>1645</v>
      </c>
      <c r="D733" s="34">
        <v>0</v>
      </c>
      <c r="E733" s="33">
        <v>2179936065977.3999</v>
      </c>
      <c r="F733" s="33">
        <v>2179936065977.3999</v>
      </c>
    </row>
    <row r="734" spans="1:6" ht="14" hidden="1" thickBot="1">
      <c r="A734" s="27">
        <f t="shared" si="12"/>
        <v>9</v>
      </c>
      <c r="B734" s="30" t="s">
        <v>1646</v>
      </c>
      <c r="C734" s="30" t="s">
        <v>1647</v>
      </c>
      <c r="D734" s="34">
        <v>0</v>
      </c>
      <c r="E734" s="33">
        <v>93527240223.509995</v>
      </c>
      <c r="F734" s="33">
        <v>93527240223.509995</v>
      </c>
    </row>
    <row r="735" spans="1:6" ht="14" thickBot="1">
      <c r="A735" s="27">
        <f t="shared" si="12"/>
        <v>6</v>
      </c>
      <c r="B735" s="27" t="s">
        <v>292</v>
      </c>
      <c r="C735" s="30" t="s">
        <v>1648</v>
      </c>
      <c r="D735" s="34">
        <v>0</v>
      </c>
      <c r="E735" s="33">
        <v>108335361277.02</v>
      </c>
      <c r="F735" s="33">
        <v>108335361277.02</v>
      </c>
    </row>
    <row r="736" spans="1:6" ht="14" hidden="1" thickBot="1">
      <c r="A736" s="27">
        <f t="shared" si="12"/>
        <v>9</v>
      </c>
      <c r="B736" s="30" t="s">
        <v>1649</v>
      </c>
      <c r="C736" s="30" t="s">
        <v>1650</v>
      </c>
      <c r="D736" s="34">
        <v>0</v>
      </c>
      <c r="E736" s="33">
        <v>67691417711.949997</v>
      </c>
      <c r="F736" s="33">
        <v>67691417711.949997</v>
      </c>
    </row>
    <row r="737" spans="1:6" ht="14" hidden="1" thickBot="1">
      <c r="A737" s="27">
        <f t="shared" si="12"/>
        <v>9</v>
      </c>
      <c r="B737" s="30" t="s">
        <v>1651</v>
      </c>
      <c r="C737" s="30" t="s">
        <v>1652</v>
      </c>
      <c r="D737" s="34">
        <v>0</v>
      </c>
      <c r="E737" s="33">
        <v>4045401298.8299999</v>
      </c>
      <c r="F737" s="33">
        <v>4045401298.8299999</v>
      </c>
    </row>
    <row r="738" spans="1:6" ht="14" hidden="1" thickBot="1">
      <c r="A738" s="27">
        <f t="shared" si="12"/>
        <v>9</v>
      </c>
      <c r="B738" s="30" t="s">
        <v>1653</v>
      </c>
      <c r="C738" s="30" t="s">
        <v>1654</v>
      </c>
      <c r="D738" s="34">
        <v>0</v>
      </c>
      <c r="E738" s="33">
        <v>32874722689.240002</v>
      </c>
      <c r="F738" s="33">
        <v>32874722689.240002</v>
      </c>
    </row>
    <row r="739" spans="1:6" ht="14" hidden="1" thickBot="1">
      <c r="A739" s="27">
        <f t="shared" si="12"/>
        <v>9</v>
      </c>
      <c r="B739" s="30" t="s">
        <v>1655</v>
      </c>
      <c r="C739" s="30" t="s">
        <v>1656</v>
      </c>
      <c r="D739" s="34">
        <v>0</v>
      </c>
      <c r="E739" s="33">
        <v>104212827.2</v>
      </c>
      <c r="F739" s="33">
        <v>104212827.2</v>
      </c>
    </row>
    <row r="740" spans="1:6" ht="14" hidden="1" thickBot="1">
      <c r="A740" s="27">
        <f t="shared" si="12"/>
        <v>9</v>
      </c>
      <c r="B740" s="30" t="s">
        <v>1657</v>
      </c>
      <c r="C740" s="30" t="s">
        <v>1658</v>
      </c>
      <c r="D740" s="34">
        <v>0</v>
      </c>
      <c r="E740" s="33">
        <v>1886878030.8</v>
      </c>
      <c r="F740" s="33">
        <v>1886878030.8</v>
      </c>
    </row>
    <row r="741" spans="1:6" ht="14" hidden="1" thickBot="1">
      <c r="A741" s="27">
        <f t="shared" si="12"/>
        <v>9</v>
      </c>
      <c r="B741" s="30" t="s">
        <v>1659</v>
      </c>
      <c r="C741" s="30" t="s">
        <v>1660</v>
      </c>
      <c r="D741" s="34">
        <v>0</v>
      </c>
      <c r="E741" s="34">
        <v>1732728719</v>
      </c>
      <c r="F741" s="34">
        <v>1732728719</v>
      </c>
    </row>
    <row r="742" spans="1:6" ht="14" thickBot="1">
      <c r="A742" s="27">
        <f t="shared" si="12"/>
        <v>6</v>
      </c>
      <c r="B742" s="27" t="s">
        <v>293</v>
      </c>
      <c r="C742" s="30" t="s">
        <v>1661</v>
      </c>
      <c r="D742" s="34">
        <v>0</v>
      </c>
      <c r="E742" s="34">
        <v>76725136483</v>
      </c>
      <c r="F742" s="34">
        <v>76725136483</v>
      </c>
    </row>
    <row r="743" spans="1:6" ht="14" hidden="1" thickBot="1">
      <c r="A743" s="27">
        <f t="shared" si="12"/>
        <v>9</v>
      </c>
      <c r="B743" s="30" t="s">
        <v>1662</v>
      </c>
      <c r="C743" s="30" t="s">
        <v>1663</v>
      </c>
      <c r="D743" s="34">
        <v>0</v>
      </c>
      <c r="E743" s="34">
        <v>12333314128</v>
      </c>
      <c r="F743" s="34">
        <v>12333314128</v>
      </c>
    </row>
    <row r="744" spans="1:6" ht="14" hidden="1" thickBot="1">
      <c r="A744" s="27">
        <f t="shared" si="12"/>
        <v>9</v>
      </c>
      <c r="B744" s="30" t="s">
        <v>1664</v>
      </c>
      <c r="C744" s="30" t="s">
        <v>1665</v>
      </c>
      <c r="D744" s="34">
        <v>0</v>
      </c>
      <c r="E744" s="34">
        <v>64391822355</v>
      </c>
      <c r="F744" s="34">
        <v>64391822355</v>
      </c>
    </row>
    <row r="745" spans="1:6" ht="14" thickBot="1">
      <c r="A745" s="27">
        <f t="shared" si="12"/>
        <v>6</v>
      </c>
      <c r="B745" s="27" t="s">
        <v>294</v>
      </c>
      <c r="C745" s="30" t="s">
        <v>103</v>
      </c>
      <c r="D745" s="34">
        <v>0</v>
      </c>
      <c r="E745" s="33">
        <v>31324081747043.398</v>
      </c>
      <c r="F745" s="33">
        <v>31324081747043.398</v>
      </c>
    </row>
    <row r="746" spans="1:6" ht="14" hidden="1" thickBot="1">
      <c r="A746" s="27">
        <f t="shared" si="12"/>
        <v>9</v>
      </c>
      <c r="B746" s="30" t="s">
        <v>1666</v>
      </c>
      <c r="C746" s="30" t="s">
        <v>98</v>
      </c>
      <c r="D746" s="34">
        <v>0</v>
      </c>
      <c r="E746" s="33">
        <v>10622941776228.4</v>
      </c>
      <c r="F746" s="33">
        <v>10622941776228.4</v>
      </c>
    </row>
    <row r="747" spans="1:6" ht="14" hidden="1" thickBot="1">
      <c r="A747" s="27">
        <f t="shared" si="12"/>
        <v>9</v>
      </c>
      <c r="B747" s="30" t="s">
        <v>1667</v>
      </c>
      <c r="C747" s="30" t="s">
        <v>195</v>
      </c>
      <c r="D747" s="34">
        <v>0</v>
      </c>
      <c r="E747" s="33">
        <v>12165059408880.6</v>
      </c>
      <c r="F747" s="33">
        <v>12165059408880.6</v>
      </c>
    </row>
    <row r="748" spans="1:6" ht="14" hidden="1" thickBot="1">
      <c r="A748" s="27">
        <f t="shared" si="12"/>
        <v>9</v>
      </c>
      <c r="B748" s="30" t="s">
        <v>1668</v>
      </c>
      <c r="C748" s="30" t="s">
        <v>97</v>
      </c>
      <c r="D748" s="34">
        <v>0</v>
      </c>
      <c r="E748" s="33">
        <v>4779042650527.0596</v>
      </c>
      <c r="F748" s="33">
        <v>4779042650527.0596</v>
      </c>
    </row>
    <row r="749" spans="1:6" ht="14" hidden="1" thickBot="1">
      <c r="A749" s="27">
        <f t="shared" si="12"/>
        <v>9</v>
      </c>
      <c r="B749" s="30" t="s">
        <v>1669</v>
      </c>
      <c r="C749" s="30" t="s">
        <v>1670</v>
      </c>
      <c r="D749" s="34">
        <v>0</v>
      </c>
      <c r="E749" s="33">
        <v>3757037911407.3198</v>
      </c>
      <c r="F749" s="33">
        <v>3757037911407.3198</v>
      </c>
    </row>
    <row r="750" spans="1:6" ht="14" thickBot="1">
      <c r="A750" s="27">
        <f t="shared" si="12"/>
        <v>6</v>
      </c>
      <c r="B750" s="27" t="s">
        <v>295</v>
      </c>
      <c r="C750" s="30" t="s">
        <v>102</v>
      </c>
      <c r="D750" s="34">
        <v>0</v>
      </c>
      <c r="E750" s="33">
        <v>2229172286068.98</v>
      </c>
      <c r="F750" s="33">
        <v>2229172286068.98</v>
      </c>
    </row>
    <row r="751" spans="1:6" ht="14" hidden="1" thickBot="1">
      <c r="A751" s="27">
        <f t="shared" si="12"/>
        <v>9</v>
      </c>
      <c r="B751" s="30" t="s">
        <v>1671</v>
      </c>
      <c r="C751" s="30" t="s">
        <v>195</v>
      </c>
      <c r="D751" s="34">
        <v>0</v>
      </c>
      <c r="E751" s="33">
        <v>287329712647.77002</v>
      </c>
      <c r="F751" s="33">
        <v>287329712647.77002</v>
      </c>
    </row>
    <row r="752" spans="1:6" ht="14" hidden="1" thickBot="1">
      <c r="A752" s="27">
        <f t="shared" si="12"/>
        <v>9</v>
      </c>
      <c r="B752" s="30" t="s">
        <v>1672</v>
      </c>
      <c r="C752" s="30" t="s">
        <v>97</v>
      </c>
      <c r="D752" s="34">
        <v>0</v>
      </c>
      <c r="E752" s="33">
        <v>728801389777.56006</v>
      </c>
      <c r="F752" s="33">
        <v>728801389777.56006</v>
      </c>
    </row>
    <row r="753" spans="1:6" ht="14" hidden="1" thickBot="1">
      <c r="A753" s="27">
        <f t="shared" si="12"/>
        <v>9</v>
      </c>
      <c r="B753" s="30" t="s">
        <v>1673</v>
      </c>
      <c r="C753" s="30" t="s">
        <v>196</v>
      </c>
      <c r="D753" s="34">
        <v>0</v>
      </c>
      <c r="E753" s="33">
        <v>961092031484.89001</v>
      </c>
      <c r="F753" s="33">
        <v>961092031484.89001</v>
      </c>
    </row>
    <row r="754" spans="1:6" ht="14" hidden="1" thickBot="1">
      <c r="A754" s="27">
        <f t="shared" si="12"/>
        <v>9</v>
      </c>
      <c r="B754" s="30" t="s">
        <v>1674</v>
      </c>
      <c r="C754" s="30" t="s">
        <v>96</v>
      </c>
      <c r="D754" s="34">
        <v>0</v>
      </c>
      <c r="E754" s="34">
        <v>124141784023</v>
      </c>
      <c r="F754" s="34">
        <v>124141784023</v>
      </c>
    </row>
    <row r="755" spans="1:6" ht="14" hidden="1" thickBot="1">
      <c r="A755" s="27">
        <f t="shared" si="12"/>
        <v>9</v>
      </c>
      <c r="B755" s="30" t="s">
        <v>1675</v>
      </c>
      <c r="C755" s="30" t="s">
        <v>95</v>
      </c>
      <c r="D755" s="34">
        <v>0</v>
      </c>
      <c r="E755" s="33">
        <v>96500525176.059998</v>
      </c>
      <c r="F755" s="33">
        <v>96500525176.059998</v>
      </c>
    </row>
    <row r="756" spans="1:6" ht="14" hidden="1" thickBot="1">
      <c r="A756" s="27">
        <f t="shared" si="12"/>
        <v>9</v>
      </c>
      <c r="B756" s="30" t="s">
        <v>1676</v>
      </c>
      <c r="C756" s="30" t="s">
        <v>94</v>
      </c>
      <c r="D756" s="34">
        <v>0</v>
      </c>
      <c r="E756" s="33">
        <v>319094925.60000002</v>
      </c>
      <c r="F756" s="33">
        <v>319094925.60000002</v>
      </c>
    </row>
    <row r="757" spans="1:6" ht="14" hidden="1" thickBot="1">
      <c r="A757" s="27">
        <f t="shared" si="12"/>
        <v>9</v>
      </c>
      <c r="B757" s="30" t="s">
        <v>1677</v>
      </c>
      <c r="C757" s="30" t="s">
        <v>198</v>
      </c>
      <c r="D757" s="34">
        <v>0</v>
      </c>
      <c r="E757" s="33">
        <v>11027034057.1</v>
      </c>
      <c r="F757" s="33">
        <v>11027034057.1</v>
      </c>
    </row>
    <row r="758" spans="1:6" ht="14" hidden="1" thickBot="1">
      <c r="A758" s="27">
        <f t="shared" si="12"/>
        <v>9</v>
      </c>
      <c r="B758" s="30" t="s">
        <v>1678</v>
      </c>
      <c r="C758" s="30" t="s">
        <v>1679</v>
      </c>
      <c r="D758" s="34">
        <v>0</v>
      </c>
      <c r="E758" s="34">
        <v>19960713977</v>
      </c>
      <c r="F758" s="34">
        <v>19960713977</v>
      </c>
    </row>
    <row r="759" spans="1:6" ht="14" thickBot="1">
      <c r="A759" s="27">
        <f t="shared" si="12"/>
        <v>6</v>
      </c>
      <c r="B759" s="27" t="s">
        <v>296</v>
      </c>
      <c r="C759" s="30" t="s">
        <v>194</v>
      </c>
      <c r="D759" s="34">
        <v>0</v>
      </c>
      <c r="E759" s="33">
        <v>249638873075.29999</v>
      </c>
      <c r="F759" s="33">
        <v>249638873075.29999</v>
      </c>
    </row>
    <row r="760" spans="1:6" ht="14" hidden="1" thickBot="1">
      <c r="A760" s="27">
        <f t="shared" si="12"/>
        <v>9</v>
      </c>
      <c r="B760" s="30" t="s">
        <v>1680</v>
      </c>
      <c r="C760" s="30" t="s">
        <v>1681</v>
      </c>
      <c r="D760" s="34">
        <v>0</v>
      </c>
      <c r="E760" s="33">
        <v>6240581965.4700003</v>
      </c>
      <c r="F760" s="33">
        <v>6240581965.4700003</v>
      </c>
    </row>
    <row r="761" spans="1:6" ht="14" hidden="1" thickBot="1">
      <c r="A761" s="27">
        <f t="shared" si="12"/>
        <v>9</v>
      </c>
      <c r="B761" s="30" t="s">
        <v>1682</v>
      </c>
      <c r="C761" s="30" t="s">
        <v>97</v>
      </c>
      <c r="D761" s="34">
        <v>0</v>
      </c>
      <c r="E761" s="33">
        <v>16225690672.879999</v>
      </c>
      <c r="F761" s="33">
        <v>16225690672.879999</v>
      </c>
    </row>
    <row r="762" spans="1:6" ht="14" hidden="1" thickBot="1">
      <c r="A762" s="27">
        <f t="shared" si="12"/>
        <v>9</v>
      </c>
      <c r="B762" s="30" t="s">
        <v>1683</v>
      </c>
      <c r="C762" s="30" t="s">
        <v>196</v>
      </c>
      <c r="D762" s="34">
        <v>0</v>
      </c>
      <c r="E762" s="33">
        <v>68923426097.410004</v>
      </c>
      <c r="F762" s="33">
        <v>68923426097.410004</v>
      </c>
    </row>
    <row r="763" spans="1:6" ht="14" hidden="1" thickBot="1">
      <c r="A763" s="27">
        <f t="shared" si="12"/>
        <v>9</v>
      </c>
      <c r="B763" s="30" t="s">
        <v>1684</v>
      </c>
      <c r="C763" s="30" t="s">
        <v>96</v>
      </c>
      <c r="D763" s="34">
        <v>0</v>
      </c>
      <c r="E763" s="33">
        <v>6114842803.7200003</v>
      </c>
      <c r="F763" s="33">
        <v>6114842803.7200003</v>
      </c>
    </row>
    <row r="764" spans="1:6" ht="14" hidden="1" thickBot="1">
      <c r="A764" s="27">
        <f t="shared" si="12"/>
        <v>9</v>
      </c>
      <c r="B764" s="30" t="s">
        <v>1685</v>
      </c>
      <c r="C764" s="30" t="s">
        <v>95</v>
      </c>
      <c r="D764" s="34">
        <v>0</v>
      </c>
      <c r="E764" s="33">
        <v>19412002489.5</v>
      </c>
      <c r="F764" s="33">
        <v>19412002489.5</v>
      </c>
    </row>
    <row r="765" spans="1:6" ht="14" hidden="1" thickBot="1">
      <c r="A765" s="27">
        <f t="shared" si="12"/>
        <v>9</v>
      </c>
      <c r="B765" s="30" t="s">
        <v>1686</v>
      </c>
      <c r="C765" s="30" t="s">
        <v>198</v>
      </c>
      <c r="D765" s="34">
        <v>0</v>
      </c>
      <c r="E765" s="33">
        <v>7342464729.0200005</v>
      </c>
      <c r="F765" s="33">
        <v>7342464729.0200005</v>
      </c>
    </row>
    <row r="766" spans="1:6" ht="14" hidden="1" thickBot="1">
      <c r="A766" s="27">
        <f t="shared" si="12"/>
        <v>9</v>
      </c>
      <c r="B766" s="30" t="s">
        <v>1687</v>
      </c>
      <c r="C766" s="30" t="s">
        <v>197</v>
      </c>
      <c r="D766" s="34">
        <v>0</v>
      </c>
      <c r="E766" s="33">
        <v>24662697588.689999</v>
      </c>
      <c r="F766" s="33">
        <v>24662697588.689999</v>
      </c>
    </row>
    <row r="767" spans="1:6" ht="14" hidden="1" thickBot="1">
      <c r="A767" s="27">
        <f t="shared" si="12"/>
        <v>9</v>
      </c>
      <c r="B767" s="30" t="s">
        <v>1688</v>
      </c>
      <c r="C767" s="30" t="s">
        <v>94</v>
      </c>
      <c r="D767" s="34">
        <v>0</v>
      </c>
      <c r="E767" s="34">
        <v>42215000</v>
      </c>
      <c r="F767" s="34">
        <v>42215000</v>
      </c>
    </row>
    <row r="768" spans="1:6" ht="14" hidden="1" thickBot="1">
      <c r="A768" s="27">
        <f t="shared" si="12"/>
        <v>9</v>
      </c>
      <c r="B768" s="30" t="s">
        <v>1689</v>
      </c>
      <c r="C768" s="30" t="s">
        <v>1648</v>
      </c>
      <c r="D768" s="34">
        <v>0</v>
      </c>
      <c r="E768" s="34">
        <v>5600000</v>
      </c>
      <c r="F768" s="34">
        <v>5600000</v>
      </c>
    </row>
    <row r="769" spans="1:6" ht="14" hidden="1" thickBot="1">
      <c r="A769" s="27">
        <f t="shared" si="12"/>
        <v>9</v>
      </c>
      <c r="B769" s="30" t="s">
        <v>1690</v>
      </c>
      <c r="C769" s="30" t="s">
        <v>1691</v>
      </c>
      <c r="D769" s="34">
        <v>0</v>
      </c>
      <c r="E769" s="34">
        <v>84188235772</v>
      </c>
      <c r="F769" s="34">
        <v>84188235772</v>
      </c>
    </row>
    <row r="770" spans="1:6" ht="14" hidden="1" thickBot="1">
      <c r="A770" s="27">
        <f t="shared" si="12"/>
        <v>9</v>
      </c>
      <c r="B770" s="30" t="s">
        <v>1692</v>
      </c>
      <c r="C770" s="30" t="s">
        <v>1693</v>
      </c>
      <c r="D770" s="34">
        <v>0</v>
      </c>
      <c r="E770" s="33">
        <v>16481115956.610001</v>
      </c>
      <c r="F770" s="33">
        <v>16481115956.610001</v>
      </c>
    </row>
    <row r="771" spans="1:6" ht="14" thickBot="1">
      <c r="A771" s="27">
        <f t="shared" si="12"/>
        <v>6</v>
      </c>
      <c r="B771" s="27" t="s">
        <v>297</v>
      </c>
      <c r="C771" s="30" t="s">
        <v>101</v>
      </c>
      <c r="D771" s="34">
        <v>0</v>
      </c>
      <c r="E771" s="33">
        <v>1709615519012.71</v>
      </c>
      <c r="F771" s="33">
        <v>1709615519012.71</v>
      </c>
    </row>
    <row r="772" spans="1:6" ht="14" hidden="1" thickBot="1">
      <c r="A772" s="27">
        <f t="shared" si="12"/>
        <v>9</v>
      </c>
      <c r="B772" s="30" t="s">
        <v>1694</v>
      </c>
      <c r="C772" s="30" t="s">
        <v>196</v>
      </c>
      <c r="D772" s="34">
        <v>0</v>
      </c>
      <c r="E772" s="33">
        <v>441474928338.71997</v>
      </c>
      <c r="F772" s="33">
        <v>441474928338.71997</v>
      </c>
    </row>
    <row r="773" spans="1:6" ht="14" hidden="1" thickBot="1">
      <c r="A773" s="27">
        <f t="shared" si="12"/>
        <v>9</v>
      </c>
      <c r="B773" s="30" t="s">
        <v>1695</v>
      </c>
      <c r="C773" s="30" t="s">
        <v>96</v>
      </c>
      <c r="D773" s="34">
        <v>0</v>
      </c>
      <c r="E773" s="33">
        <v>122611609643.52</v>
      </c>
      <c r="F773" s="33">
        <v>122611609643.52</v>
      </c>
    </row>
    <row r="774" spans="1:6" ht="14" hidden="1" thickBot="1">
      <c r="A774" s="27">
        <f t="shared" si="12"/>
        <v>9</v>
      </c>
      <c r="B774" s="30" t="s">
        <v>1696</v>
      </c>
      <c r="C774" s="30" t="s">
        <v>197</v>
      </c>
      <c r="D774" s="34">
        <v>0</v>
      </c>
      <c r="E774" s="33">
        <v>158141624228.73999</v>
      </c>
      <c r="F774" s="33">
        <v>158141624228.73999</v>
      </c>
    </row>
    <row r="775" spans="1:6" ht="14" hidden="1" thickBot="1">
      <c r="A775" s="27">
        <f t="shared" si="12"/>
        <v>9</v>
      </c>
      <c r="B775" s="30" t="s">
        <v>1697</v>
      </c>
      <c r="C775" s="30" t="s">
        <v>95</v>
      </c>
      <c r="D775" s="34">
        <v>0</v>
      </c>
      <c r="E775" s="33">
        <v>522478117854.81</v>
      </c>
      <c r="F775" s="33">
        <v>522478117854.81</v>
      </c>
    </row>
    <row r="776" spans="1:6" ht="14" hidden="1" thickBot="1">
      <c r="A776" s="27">
        <f t="shared" si="12"/>
        <v>9</v>
      </c>
      <c r="B776" s="30" t="s">
        <v>1698</v>
      </c>
      <c r="C776" s="30" t="s">
        <v>198</v>
      </c>
      <c r="D776" s="34">
        <v>0</v>
      </c>
      <c r="E776" s="33">
        <v>257097013073.75</v>
      </c>
      <c r="F776" s="33">
        <v>257097013073.75</v>
      </c>
    </row>
    <row r="777" spans="1:6" ht="14" hidden="1" thickBot="1">
      <c r="A777" s="27">
        <f t="shared" si="12"/>
        <v>9</v>
      </c>
      <c r="B777" s="30" t="s">
        <v>1699</v>
      </c>
      <c r="C777" s="30" t="s">
        <v>97</v>
      </c>
      <c r="D777" s="34">
        <v>0</v>
      </c>
      <c r="E777" s="33">
        <v>42738810585.089996</v>
      </c>
      <c r="F777" s="33">
        <v>42738810585.089996</v>
      </c>
    </row>
    <row r="778" spans="1:6" ht="14" hidden="1" thickBot="1">
      <c r="A778" s="27">
        <f t="shared" si="12"/>
        <v>9</v>
      </c>
      <c r="B778" s="30" t="s">
        <v>1700</v>
      </c>
      <c r="C778" s="30" t="s">
        <v>94</v>
      </c>
      <c r="D778" s="34">
        <v>0</v>
      </c>
      <c r="E778" s="33">
        <v>9951124724.1900005</v>
      </c>
      <c r="F778" s="33">
        <v>9951124724.1900005</v>
      </c>
    </row>
    <row r="779" spans="1:6" ht="14" hidden="1" thickBot="1">
      <c r="A779" s="27">
        <f t="shared" si="12"/>
        <v>9</v>
      </c>
      <c r="B779" s="30" t="s">
        <v>1701</v>
      </c>
      <c r="C779" s="30" t="s">
        <v>1691</v>
      </c>
      <c r="D779" s="34">
        <v>0</v>
      </c>
      <c r="E779" s="33">
        <v>51418834067.089996</v>
      </c>
      <c r="F779" s="33">
        <v>51418834067.089996</v>
      </c>
    </row>
    <row r="780" spans="1:6" ht="14" hidden="1" thickBot="1">
      <c r="A780" s="27">
        <f t="shared" si="12"/>
        <v>9</v>
      </c>
      <c r="B780" s="30" t="s">
        <v>1702</v>
      </c>
      <c r="C780" s="30" t="s">
        <v>1703</v>
      </c>
      <c r="D780" s="34">
        <v>0</v>
      </c>
      <c r="E780" s="33">
        <v>103703456496.8</v>
      </c>
      <c r="F780" s="33">
        <v>103703456496.8</v>
      </c>
    </row>
    <row r="781" spans="1:6" ht="14" thickBot="1">
      <c r="A781" s="27">
        <f t="shared" si="12"/>
        <v>6</v>
      </c>
      <c r="B781" s="27" t="s">
        <v>298</v>
      </c>
      <c r="C781" s="30" t="s">
        <v>100</v>
      </c>
      <c r="D781" s="34">
        <v>0</v>
      </c>
      <c r="E781" s="33">
        <v>2030794484774.1399</v>
      </c>
      <c r="F781" s="33">
        <v>2030794484774.1399</v>
      </c>
    </row>
    <row r="782" spans="1:6" ht="14" hidden="1" thickBot="1">
      <c r="A782" s="27">
        <f t="shared" si="12"/>
        <v>9</v>
      </c>
      <c r="B782" s="30" t="s">
        <v>1704</v>
      </c>
      <c r="C782" s="30" t="s">
        <v>98</v>
      </c>
      <c r="D782" s="34">
        <v>0</v>
      </c>
      <c r="E782" s="33">
        <v>30182237071.360001</v>
      </c>
      <c r="F782" s="33">
        <v>30182237071.360001</v>
      </c>
    </row>
    <row r="783" spans="1:6" ht="14" hidden="1" thickBot="1">
      <c r="A783" s="27">
        <f t="shared" si="12"/>
        <v>9</v>
      </c>
      <c r="B783" s="30" t="s">
        <v>1705</v>
      </c>
      <c r="C783" s="30" t="s">
        <v>195</v>
      </c>
      <c r="D783" s="34">
        <v>0</v>
      </c>
      <c r="E783" s="34">
        <v>2195632982</v>
      </c>
      <c r="F783" s="34">
        <v>2195632982</v>
      </c>
    </row>
    <row r="784" spans="1:6" ht="14" hidden="1" thickBot="1">
      <c r="A784" s="27">
        <f t="shared" si="12"/>
        <v>9</v>
      </c>
      <c r="B784" s="30" t="s">
        <v>1706</v>
      </c>
      <c r="C784" s="30" t="s">
        <v>97</v>
      </c>
      <c r="D784" s="34">
        <v>0</v>
      </c>
      <c r="E784" s="34">
        <v>848864876</v>
      </c>
      <c r="F784" s="34">
        <v>848864876</v>
      </c>
    </row>
    <row r="785" spans="1:6" ht="14" hidden="1" thickBot="1">
      <c r="A785" s="27">
        <f t="shared" si="12"/>
        <v>9</v>
      </c>
      <c r="B785" s="30" t="s">
        <v>1707</v>
      </c>
      <c r="C785" s="30" t="s">
        <v>196</v>
      </c>
      <c r="D785" s="34">
        <v>0</v>
      </c>
      <c r="E785" s="33">
        <v>1740260025483.49</v>
      </c>
      <c r="F785" s="33">
        <v>1740260025483.49</v>
      </c>
    </row>
    <row r="786" spans="1:6" ht="14" hidden="1" thickBot="1">
      <c r="A786" s="27">
        <f t="shared" ref="A786:A849" si="13">LEN(B786)</f>
        <v>9</v>
      </c>
      <c r="B786" s="30" t="s">
        <v>1708</v>
      </c>
      <c r="C786" s="30" t="s">
        <v>96</v>
      </c>
      <c r="D786" s="34">
        <v>0</v>
      </c>
      <c r="E786" s="33">
        <v>2745779811.0700002</v>
      </c>
      <c r="F786" s="33">
        <v>2745779811.0700002</v>
      </c>
    </row>
    <row r="787" spans="1:6" ht="14" hidden="1" thickBot="1">
      <c r="A787" s="27">
        <f t="shared" si="13"/>
        <v>9</v>
      </c>
      <c r="B787" s="30" t="s">
        <v>1709</v>
      </c>
      <c r="C787" s="30" t="s">
        <v>197</v>
      </c>
      <c r="D787" s="34">
        <v>0</v>
      </c>
      <c r="E787" s="33">
        <v>1004655202.34</v>
      </c>
      <c r="F787" s="33">
        <v>1004655202.34</v>
      </c>
    </row>
    <row r="788" spans="1:6" ht="14" hidden="1" thickBot="1">
      <c r="A788" s="27">
        <f t="shared" si="13"/>
        <v>9</v>
      </c>
      <c r="B788" s="30" t="s">
        <v>1710</v>
      </c>
      <c r="C788" s="30" t="s">
        <v>95</v>
      </c>
      <c r="D788" s="34">
        <v>0</v>
      </c>
      <c r="E788" s="33">
        <v>3257811432.6300001</v>
      </c>
      <c r="F788" s="33">
        <v>3257811432.6300001</v>
      </c>
    </row>
    <row r="789" spans="1:6" ht="14" hidden="1" thickBot="1">
      <c r="A789" s="27">
        <f t="shared" si="13"/>
        <v>9</v>
      </c>
      <c r="B789" s="30" t="s">
        <v>1711</v>
      </c>
      <c r="C789" s="30" t="s">
        <v>198</v>
      </c>
      <c r="D789" s="34">
        <v>0</v>
      </c>
      <c r="E789" s="33">
        <v>250237241968.19</v>
      </c>
      <c r="F789" s="33">
        <v>250237241968.19</v>
      </c>
    </row>
    <row r="790" spans="1:6" ht="14" hidden="1" thickBot="1">
      <c r="A790" s="27">
        <f t="shared" si="13"/>
        <v>9</v>
      </c>
      <c r="B790" s="30" t="s">
        <v>1712</v>
      </c>
      <c r="C790" s="30" t="s">
        <v>94</v>
      </c>
      <c r="D790" s="34">
        <v>0</v>
      </c>
      <c r="E790" s="33">
        <v>62235947.060000002</v>
      </c>
      <c r="F790" s="33">
        <v>62235947.060000002</v>
      </c>
    </row>
    <row r="791" spans="1:6" ht="14" thickBot="1">
      <c r="A791" s="27">
        <f t="shared" si="13"/>
        <v>6</v>
      </c>
      <c r="B791" s="27" t="s">
        <v>299</v>
      </c>
      <c r="C791" s="30" t="s">
        <v>99</v>
      </c>
      <c r="D791" s="34">
        <v>0</v>
      </c>
      <c r="E791" s="33">
        <v>2174981372324.98</v>
      </c>
      <c r="F791" s="33">
        <v>2174981372324.98</v>
      </c>
    </row>
    <row r="792" spans="1:6" ht="14" hidden="1" thickBot="1">
      <c r="A792" s="27">
        <f t="shared" si="13"/>
        <v>9</v>
      </c>
      <c r="B792" s="30" t="s">
        <v>1713</v>
      </c>
      <c r="C792" s="30" t="s">
        <v>106</v>
      </c>
      <c r="D792" s="34">
        <v>0</v>
      </c>
      <c r="E792" s="33">
        <v>456300948257.51001</v>
      </c>
      <c r="F792" s="33">
        <v>456300948257.51001</v>
      </c>
    </row>
    <row r="793" spans="1:6" ht="14" hidden="1" thickBot="1">
      <c r="A793" s="27">
        <f t="shared" si="13"/>
        <v>9</v>
      </c>
      <c r="B793" s="30" t="s">
        <v>1714</v>
      </c>
      <c r="C793" s="30" t="s">
        <v>103</v>
      </c>
      <c r="D793" s="34">
        <v>0</v>
      </c>
      <c r="E793" s="33">
        <v>16974636647.25</v>
      </c>
      <c r="F793" s="33">
        <v>16974636647.25</v>
      </c>
    </row>
    <row r="794" spans="1:6" ht="14" hidden="1" thickBot="1">
      <c r="A794" s="27">
        <f t="shared" si="13"/>
        <v>9</v>
      </c>
      <c r="B794" s="30" t="s">
        <v>1715</v>
      </c>
      <c r="C794" s="30" t="s">
        <v>98</v>
      </c>
      <c r="D794" s="34">
        <v>0</v>
      </c>
      <c r="E794" s="33">
        <v>365137632121.58002</v>
      </c>
      <c r="F794" s="33">
        <v>365137632121.58002</v>
      </c>
    </row>
    <row r="795" spans="1:6" ht="14" hidden="1" thickBot="1">
      <c r="A795" s="27">
        <f t="shared" si="13"/>
        <v>9</v>
      </c>
      <c r="B795" s="30" t="s">
        <v>1716</v>
      </c>
      <c r="C795" s="30" t="s">
        <v>195</v>
      </c>
      <c r="D795" s="34">
        <v>0</v>
      </c>
      <c r="E795" s="33">
        <v>118792137373.2</v>
      </c>
      <c r="F795" s="33">
        <v>118792137373.2</v>
      </c>
    </row>
    <row r="796" spans="1:6" ht="14" hidden="1" thickBot="1">
      <c r="A796" s="27">
        <f t="shared" si="13"/>
        <v>9</v>
      </c>
      <c r="B796" s="30" t="s">
        <v>1717</v>
      </c>
      <c r="C796" s="30" t="s">
        <v>97</v>
      </c>
      <c r="D796" s="34">
        <v>0</v>
      </c>
      <c r="E796" s="33">
        <v>3504804672.6900001</v>
      </c>
      <c r="F796" s="33">
        <v>3504804672.6900001</v>
      </c>
    </row>
    <row r="797" spans="1:6" ht="14" hidden="1" thickBot="1">
      <c r="A797" s="27">
        <f t="shared" si="13"/>
        <v>9</v>
      </c>
      <c r="B797" s="30" t="s">
        <v>1718</v>
      </c>
      <c r="C797" s="30" t="s">
        <v>196</v>
      </c>
      <c r="D797" s="34">
        <v>0</v>
      </c>
      <c r="E797" s="33">
        <v>731296302086.44995</v>
      </c>
      <c r="F797" s="33">
        <v>731296302086.44995</v>
      </c>
    </row>
    <row r="798" spans="1:6" ht="14" hidden="1" thickBot="1">
      <c r="A798" s="27">
        <f t="shared" si="13"/>
        <v>9</v>
      </c>
      <c r="B798" s="30" t="s">
        <v>1719</v>
      </c>
      <c r="C798" s="30" t="s">
        <v>96</v>
      </c>
      <c r="D798" s="34">
        <v>0</v>
      </c>
      <c r="E798" s="33">
        <v>37023484089.360001</v>
      </c>
      <c r="F798" s="33">
        <v>37023484089.360001</v>
      </c>
    </row>
    <row r="799" spans="1:6" ht="14" hidden="1" thickBot="1">
      <c r="A799" s="27">
        <f t="shared" si="13"/>
        <v>9</v>
      </c>
      <c r="B799" s="30" t="s">
        <v>1720</v>
      </c>
      <c r="C799" s="30" t="s">
        <v>197</v>
      </c>
      <c r="D799" s="34">
        <v>0</v>
      </c>
      <c r="E799" s="33">
        <v>45178520503.690002</v>
      </c>
      <c r="F799" s="33">
        <v>45178520503.690002</v>
      </c>
    </row>
    <row r="800" spans="1:6" ht="14" hidden="1" thickBot="1">
      <c r="A800" s="27">
        <f t="shared" si="13"/>
        <v>9</v>
      </c>
      <c r="B800" s="30" t="s">
        <v>1721</v>
      </c>
      <c r="C800" s="30" t="s">
        <v>95</v>
      </c>
      <c r="D800" s="34">
        <v>0</v>
      </c>
      <c r="E800" s="33">
        <v>166458450320.85999</v>
      </c>
      <c r="F800" s="33">
        <v>166458450320.85999</v>
      </c>
    </row>
    <row r="801" spans="1:6" ht="14" hidden="1" thickBot="1">
      <c r="A801" s="27">
        <f t="shared" si="13"/>
        <v>9</v>
      </c>
      <c r="B801" s="30" t="s">
        <v>1722</v>
      </c>
      <c r="C801" s="30" t="s">
        <v>198</v>
      </c>
      <c r="D801" s="34">
        <v>0</v>
      </c>
      <c r="E801" s="33">
        <v>229489603399.48001</v>
      </c>
      <c r="F801" s="33">
        <v>229489603399.48001</v>
      </c>
    </row>
    <row r="802" spans="1:6" ht="14" hidden="1" thickBot="1">
      <c r="A802" s="27">
        <f t="shared" si="13"/>
        <v>9</v>
      </c>
      <c r="B802" s="30" t="s">
        <v>1723</v>
      </c>
      <c r="C802" s="30" t="s">
        <v>94</v>
      </c>
      <c r="D802" s="34">
        <v>0</v>
      </c>
      <c r="E802" s="33">
        <v>4824852852.9099998</v>
      </c>
      <c r="F802" s="33">
        <v>4824852852.9099998</v>
      </c>
    </row>
    <row r="803" spans="1:6" ht="14" thickBot="1">
      <c r="A803" s="27">
        <f t="shared" si="13"/>
        <v>6</v>
      </c>
      <c r="B803" s="27" t="s">
        <v>300</v>
      </c>
      <c r="C803" s="30" t="s">
        <v>98</v>
      </c>
      <c r="D803" s="34">
        <v>0</v>
      </c>
      <c r="E803" s="33">
        <v>86860394405440.406</v>
      </c>
      <c r="F803" s="33">
        <v>86860394405440.406</v>
      </c>
    </row>
    <row r="804" spans="1:6" ht="14" hidden="1" thickBot="1">
      <c r="A804" s="27">
        <f t="shared" si="13"/>
        <v>9</v>
      </c>
      <c r="B804" s="30" t="s">
        <v>1724</v>
      </c>
      <c r="C804" s="30" t="s">
        <v>1725</v>
      </c>
      <c r="D804" s="34">
        <v>0</v>
      </c>
      <c r="E804" s="33">
        <v>40983404606370.5</v>
      </c>
      <c r="F804" s="33">
        <v>40983404606370.5</v>
      </c>
    </row>
    <row r="805" spans="1:6" ht="14" hidden="1" thickBot="1">
      <c r="A805" s="27">
        <f t="shared" si="13"/>
        <v>9</v>
      </c>
      <c r="B805" s="30" t="s">
        <v>1726</v>
      </c>
      <c r="C805" s="30" t="s">
        <v>1727</v>
      </c>
      <c r="D805" s="34">
        <v>0</v>
      </c>
      <c r="E805" s="33">
        <v>2501841367150.23</v>
      </c>
      <c r="F805" s="33">
        <v>2501841367150.23</v>
      </c>
    </row>
    <row r="806" spans="1:6" ht="14" hidden="1" thickBot="1">
      <c r="A806" s="27">
        <f t="shared" si="13"/>
        <v>9</v>
      </c>
      <c r="B806" s="30" t="s">
        <v>1728</v>
      </c>
      <c r="C806" s="30" t="s">
        <v>1729</v>
      </c>
      <c r="D806" s="34">
        <v>0</v>
      </c>
      <c r="E806" s="33">
        <v>143345395331.57999</v>
      </c>
      <c r="F806" s="33">
        <v>143345395331.57999</v>
      </c>
    </row>
    <row r="807" spans="1:6" ht="14" hidden="1" thickBot="1">
      <c r="A807" s="27">
        <f t="shared" si="13"/>
        <v>9</v>
      </c>
      <c r="B807" s="30" t="s">
        <v>1730</v>
      </c>
      <c r="C807" s="30" t="s">
        <v>1731</v>
      </c>
      <c r="D807" s="34">
        <v>0</v>
      </c>
      <c r="E807" s="33">
        <v>565256606034.09998</v>
      </c>
      <c r="F807" s="33">
        <v>565256606034.09998</v>
      </c>
    </row>
    <row r="808" spans="1:6" ht="14" hidden="1" thickBot="1">
      <c r="A808" s="27">
        <f t="shared" si="13"/>
        <v>9</v>
      </c>
      <c r="B808" s="30" t="s">
        <v>1732</v>
      </c>
      <c r="C808" s="30" t="s">
        <v>1733</v>
      </c>
      <c r="D808" s="34">
        <v>0</v>
      </c>
      <c r="E808" s="33">
        <v>268590035225.34</v>
      </c>
      <c r="F808" s="33">
        <v>268590035225.34</v>
      </c>
    </row>
    <row r="809" spans="1:6" ht="14" hidden="1" thickBot="1">
      <c r="A809" s="27">
        <f t="shared" si="13"/>
        <v>9</v>
      </c>
      <c r="B809" s="30" t="s">
        <v>1734</v>
      </c>
      <c r="C809" s="30" t="s">
        <v>1735</v>
      </c>
      <c r="D809" s="34">
        <v>0</v>
      </c>
      <c r="E809" s="33">
        <v>88502088126.419998</v>
      </c>
      <c r="F809" s="33">
        <v>88502088126.419998</v>
      </c>
    </row>
    <row r="810" spans="1:6" ht="14" hidden="1" thickBot="1">
      <c r="A810" s="27">
        <f t="shared" si="13"/>
        <v>9</v>
      </c>
      <c r="B810" s="30" t="s">
        <v>1736</v>
      </c>
      <c r="C810" s="30" t="s">
        <v>1737</v>
      </c>
      <c r="D810" s="34">
        <v>0</v>
      </c>
      <c r="E810" s="33">
        <v>471938070953.42999</v>
      </c>
      <c r="F810" s="33">
        <v>471938070953.42999</v>
      </c>
    </row>
    <row r="811" spans="1:6" ht="14" hidden="1" thickBot="1">
      <c r="A811" s="27">
        <f t="shared" si="13"/>
        <v>9</v>
      </c>
      <c r="B811" s="30" t="s">
        <v>1738</v>
      </c>
      <c r="C811" s="30" t="s">
        <v>1739</v>
      </c>
      <c r="D811" s="34">
        <v>0</v>
      </c>
      <c r="E811" s="33">
        <v>12995957251564.6</v>
      </c>
      <c r="F811" s="33">
        <v>12995957251564.6</v>
      </c>
    </row>
    <row r="812" spans="1:6" ht="14" hidden="1" thickBot="1">
      <c r="A812" s="27">
        <f t="shared" si="13"/>
        <v>9</v>
      </c>
      <c r="B812" s="30" t="s">
        <v>1740</v>
      </c>
      <c r="C812" s="30" t="s">
        <v>1741</v>
      </c>
      <c r="D812" s="34">
        <v>0</v>
      </c>
      <c r="E812" s="33">
        <v>4245222600332.2402</v>
      </c>
      <c r="F812" s="33">
        <v>4245222600332.2402</v>
      </c>
    </row>
    <row r="813" spans="1:6" ht="14" hidden="1" thickBot="1">
      <c r="A813" s="27">
        <f t="shared" si="13"/>
        <v>9</v>
      </c>
      <c r="B813" s="30" t="s">
        <v>1742</v>
      </c>
      <c r="C813" s="30" t="s">
        <v>1743</v>
      </c>
      <c r="D813" s="34">
        <v>0</v>
      </c>
      <c r="E813" s="33">
        <v>332315009785.22998</v>
      </c>
      <c r="F813" s="33">
        <v>332315009785.22998</v>
      </c>
    </row>
    <row r="814" spans="1:6" ht="14" hidden="1" thickBot="1">
      <c r="A814" s="27">
        <f t="shared" si="13"/>
        <v>9</v>
      </c>
      <c r="B814" s="30" t="s">
        <v>1744</v>
      </c>
      <c r="C814" s="30" t="s">
        <v>1745</v>
      </c>
      <c r="D814" s="34">
        <v>0</v>
      </c>
      <c r="E814" s="33">
        <v>157402173008.19</v>
      </c>
      <c r="F814" s="33">
        <v>157402173008.19</v>
      </c>
    </row>
    <row r="815" spans="1:6" ht="14" hidden="1" thickBot="1">
      <c r="A815" s="27">
        <f t="shared" si="13"/>
        <v>9</v>
      </c>
      <c r="B815" s="30" t="s">
        <v>1746</v>
      </c>
      <c r="C815" s="30" t="s">
        <v>1747</v>
      </c>
      <c r="D815" s="34">
        <v>0</v>
      </c>
      <c r="E815" s="33">
        <v>5316294857.54</v>
      </c>
      <c r="F815" s="33">
        <v>5316294857.54</v>
      </c>
    </row>
    <row r="816" spans="1:6" ht="14" hidden="1" thickBot="1">
      <c r="A816" s="27">
        <f t="shared" si="13"/>
        <v>9</v>
      </c>
      <c r="B816" s="30" t="s">
        <v>1748</v>
      </c>
      <c r="C816" s="30" t="s">
        <v>1749</v>
      </c>
      <c r="D816" s="34">
        <v>0</v>
      </c>
      <c r="E816" s="33">
        <v>27389935645.200001</v>
      </c>
      <c r="F816" s="33">
        <v>27389935645.200001</v>
      </c>
    </row>
    <row r="817" spans="1:6" ht="14" hidden="1" thickBot="1">
      <c r="A817" s="27">
        <f t="shared" si="13"/>
        <v>9</v>
      </c>
      <c r="B817" s="30" t="s">
        <v>1750</v>
      </c>
      <c r="C817" s="30" t="s">
        <v>1751</v>
      </c>
      <c r="D817" s="34">
        <v>0</v>
      </c>
      <c r="E817" s="33">
        <v>1581435482330.3899</v>
      </c>
      <c r="F817" s="33">
        <v>1581435482330.3899</v>
      </c>
    </row>
    <row r="818" spans="1:6" ht="14" hidden="1" thickBot="1">
      <c r="A818" s="27">
        <f t="shared" si="13"/>
        <v>9</v>
      </c>
      <c r="B818" s="30" t="s">
        <v>1752</v>
      </c>
      <c r="C818" s="30" t="s">
        <v>1753</v>
      </c>
      <c r="D818" s="34">
        <v>0</v>
      </c>
      <c r="E818" s="33">
        <v>370705615026.5</v>
      </c>
      <c r="F818" s="33">
        <v>370705615026.5</v>
      </c>
    </row>
    <row r="819" spans="1:6" ht="14" hidden="1" thickBot="1">
      <c r="A819" s="27">
        <f t="shared" si="13"/>
        <v>9</v>
      </c>
      <c r="B819" s="30" t="s">
        <v>1754</v>
      </c>
      <c r="C819" s="30" t="s">
        <v>1755</v>
      </c>
      <c r="D819" s="34">
        <v>0</v>
      </c>
      <c r="E819" s="33">
        <v>897416599580.43994</v>
      </c>
      <c r="F819" s="33">
        <v>897416599580.43994</v>
      </c>
    </row>
    <row r="820" spans="1:6" ht="14" hidden="1" thickBot="1">
      <c r="A820" s="27">
        <f t="shared" si="13"/>
        <v>9</v>
      </c>
      <c r="B820" s="30" t="s">
        <v>1756</v>
      </c>
      <c r="C820" s="30" t="s">
        <v>1757</v>
      </c>
      <c r="D820" s="34">
        <v>0</v>
      </c>
      <c r="E820" s="33">
        <v>4003544851728.3398</v>
      </c>
      <c r="F820" s="33">
        <v>4003544851728.3398</v>
      </c>
    </row>
    <row r="821" spans="1:6" ht="14" hidden="1" thickBot="1">
      <c r="A821" s="27">
        <f t="shared" si="13"/>
        <v>9</v>
      </c>
      <c r="B821" s="30" t="s">
        <v>1758</v>
      </c>
      <c r="C821" s="30" t="s">
        <v>1759</v>
      </c>
      <c r="D821" s="34">
        <v>0</v>
      </c>
      <c r="E821" s="33">
        <v>409924629389.31</v>
      </c>
      <c r="F821" s="33">
        <v>409924629389.31</v>
      </c>
    </row>
    <row r="822" spans="1:6" ht="14" hidden="1" thickBot="1">
      <c r="A822" s="27">
        <f t="shared" si="13"/>
        <v>9</v>
      </c>
      <c r="B822" s="30" t="s">
        <v>1760</v>
      </c>
      <c r="C822" s="30" t="s">
        <v>1761</v>
      </c>
      <c r="D822" s="34">
        <v>0</v>
      </c>
      <c r="E822" s="33">
        <v>3406206836683.52</v>
      </c>
      <c r="F822" s="33">
        <v>3406206836683.52</v>
      </c>
    </row>
    <row r="823" spans="1:6" ht="14" hidden="1" thickBot="1">
      <c r="A823" s="27">
        <f t="shared" si="13"/>
        <v>9</v>
      </c>
      <c r="B823" s="30" t="s">
        <v>1762</v>
      </c>
      <c r="C823" s="30" t="s">
        <v>1763</v>
      </c>
      <c r="D823" s="34">
        <v>0</v>
      </c>
      <c r="E823" s="33">
        <v>97494957898.470001</v>
      </c>
      <c r="F823" s="33">
        <v>97494957898.470001</v>
      </c>
    </row>
    <row r="824" spans="1:6" ht="14" hidden="1" thickBot="1">
      <c r="A824" s="27">
        <f t="shared" si="13"/>
        <v>9</v>
      </c>
      <c r="B824" s="30" t="s">
        <v>1764</v>
      </c>
      <c r="C824" s="30" t="s">
        <v>1765</v>
      </c>
      <c r="D824" s="34">
        <v>0</v>
      </c>
      <c r="E824" s="33">
        <v>4173927445861.9502</v>
      </c>
      <c r="F824" s="33">
        <v>4173927445861.9502</v>
      </c>
    </row>
    <row r="825" spans="1:6" ht="14" hidden="1" thickBot="1">
      <c r="A825" s="27">
        <f t="shared" si="13"/>
        <v>9</v>
      </c>
      <c r="B825" s="30" t="s">
        <v>1766</v>
      </c>
      <c r="C825" s="30" t="s">
        <v>1767</v>
      </c>
      <c r="D825" s="34">
        <v>0</v>
      </c>
      <c r="E825" s="33">
        <v>28948537678.73</v>
      </c>
      <c r="F825" s="33">
        <v>28948537678.73</v>
      </c>
    </row>
    <row r="826" spans="1:6" ht="14" hidden="1" thickBot="1">
      <c r="A826" s="27">
        <f t="shared" si="13"/>
        <v>9</v>
      </c>
      <c r="B826" s="30" t="s">
        <v>1768</v>
      </c>
      <c r="C826" s="30" t="s">
        <v>1769</v>
      </c>
      <c r="D826" s="34">
        <v>0</v>
      </c>
      <c r="E826" s="33">
        <v>2262001858958.3101</v>
      </c>
      <c r="F826" s="33">
        <v>2262001858958.3101</v>
      </c>
    </row>
    <row r="827" spans="1:6" ht="14" hidden="1" thickBot="1">
      <c r="A827" s="27">
        <f t="shared" si="13"/>
        <v>9</v>
      </c>
      <c r="B827" s="30" t="s">
        <v>1770</v>
      </c>
      <c r="C827" s="30" t="s">
        <v>1771</v>
      </c>
      <c r="D827" s="34">
        <v>0</v>
      </c>
      <c r="E827" s="33">
        <v>2666652626946.52</v>
      </c>
      <c r="F827" s="33">
        <v>2666652626946.52</v>
      </c>
    </row>
    <row r="828" spans="1:6" ht="14" hidden="1" thickBot="1">
      <c r="A828" s="27">
        <f t="shared" si="13"/>
        <v>9</v>
      </c>
      <c r="B828" s="30" t="s">
        <v>1772</v>
      </c>
      <c r="C828" s="30" t="s">
        <v>1773</v>
      </c>
      <c r="D828" s="34">
        <v>0</v>
      </c>
      <c r="E828" s="33">
        <v>194381387025.42001</v>
      </c>
      <c r="F828" s="33">
        <v>194381387025.42001</v>
      </c>
    </row>
    <row r="829" spans="1:6" ht="14" hidden="1" thickBot="1">
      <c r="A829" s="27">
        <f t="shared" si="13"/>
        <v>9</v>
      </c>
      <c r="B829" s="30" t="s">
        <v>1774</v>
      </c>
      <c r="C829" s="30" t="s">
        <v>1775</v>
      </c>
      <c r="D829" s="34">
        <v>0</v>
      </c>
      <c r="E829" s="33">
        <v>931150593674.14001</v>
      </c>
      <c r="F829" s="33">
        <v>931150593674.14001</v>
      </c>
    </row>
    <row r="830" spans="1:6" ht="14" hidden="1" thickBot="1">
      <c r="A830" s="27">
        <f t="shared" si="13"/>
        <v>9</v>
      </c>
      <c r="B830" s="30" t="s">
        <v>1776</v>
      </c>
      <c r="C830" s="30" t="s">
        <v>1777</v>
      </c>
      <c r="D830" s="34">
        <v>0</v>
      </c>
      <c r="E830" s="33">
        <v>8657749074.7800007</v>
      </c>
      <c r="F830" s="33">
        <v>8657749074.7800007</v>
      </c>
    </row>
    <row r="831" spans="1:6" ht="14" hidden="1" thickBot="1">
      <c r="A831" s="27">
        <f t="shared" si="13"/>
        <v>9</v>
      </c>
      <c r="B831" s="30" t="s">
        <v>1778</v>
      </c>
      <c r="C831" s="30" t="s">
        <v>1779</v>
      </c>
      <c r="D831" s="34">
        <v>0</v>
      </c>
      <c r="E831" s="33">
        <v>2855545335035.2002</v>
      </c>
      <c r="F831" s="33">
        <v>2855545335035.2002</v>
      </c>
    </row>
    <row r="832" spans="1:6" ht="14" thickBot="1">
      <c r="A832" s="27">
        <f t="shared" si="13"/>
        <v>6</v>
      </c>
      <c r="B832" s="27" t="s">
        <v>1780</v>
      </c>
      <c r="C832" s="30" t="s">
        <v>1540</v>
      </c>
      <c r="D832" s="34">
        <v>0</v>
      </c>
      <c r="E832" s="33">
        <v>1331501217093.8401</v>
      </c>
      <c r="F832" s="33">
        <v>1331501217093.8401</v>
      </c>
    </row>
    <row r="833" spans="1:6" ht="14" hidden="1" thickBot="1">
      <c r="A833" s="27">
        <f t="shared" si="13"/>
        <v>9</v>
      </c>
      <c r="B833" s="30" t="s">
        <v>1781</v>
      </c>
      <c r="C833" s="30" t="s">
        <v>98</v>
      </c>
      <c r="D833" s="34">
        <v>0</v>
      </c>
      <c r="E833" s="34">
        <v>430101826</v>
      </c>
      <c r="F833" s="34">
        <v>430101826</v>
      </c>
    </row>
    <row r="834" spans="1:6" ht="14" hidden="1" thickBot="1">
      <c r="A834" s="27">
        <f t="shared" si="13"/>
        <v>9</v>
      </c>
      <c r="B834" s="30" t="s">
        <v>1782</v>
      </c>
      <c r="C834" s="30" t="s">
        <v>195</v>
      </c>
      <c r="D834" s="34">
        <v>0</v>
      </c>
      <c r="E834" s="33">
        <v>72640033681.25</v>
      </c>
      <c r="F834" s="33">
        <v>72640033681.25</v>
      </c>
    </row>
    <row r="835" spans="1:6" ht="14" hidden="1" thickBot="1">
      <c r="A835" s="27">
        <f t="shared" si="13"/>
        <v>9</v>
      </c>
      <c r="B835" s="30" t="s">
        <v>1783</v>
      </c>
      <c r="C835" s="30" t="s">
        <v>97</v>
      </c>
      <c r="D835" s="34">
        <v>0</v>
      </c>
      <c r="E835" s="33">
        <v>38241150616.230003</v>
      </c>
      <c r="F835" s="33">
        <v>38241150616.230003</v>
      </c>
    </row>
    <row r="836" spans="1:6" ht="14" hidden="1" thickBot="1">
      <c r="A836" s="27">
        <f t="shared" si="13"/>
        <v>9</v>
      </c>
      <c r="B836" s="30" t="s">
        <v>1784</v>
      </c>
      <c r="C836" s="30" t="s">
        <v>196</v>
      </c>
      <c r="D836" s="34">
        <v>0</v>
      </c>
      <c r="E836" s="33">
        <v>1084764416527.72</v>
      </c>
      <c r="F836" s="33">
        <v>1084764416527.72</v>
      </c>
    </row>
    <row r="837" spans="1:6" ht="14" hidden="1" thickBot="1">
      <c r="A837" s="27">
        <f t="shared" si="13"/>
        <v>9</v>
      </c>
      <c r="B837" s="30" t="s">
        <v>1785</v>
      </c>
      <c r="C837" s="30" t="s">
        <v>96</v>
      </c>
      <c r="D837" s="34">
        <v>0</v>
      </c>
      <c r="E837" s="34">
        <v>202624350</v>
      </c>
      <c r="F837" s="34">
        <v>202624350</v>
      </c>
    </row>
    <row r="838" spans="1:6" ht="14" hidden="1" thickBot="1">
      <c r="A838" s="27">
        <f t="shared" si="13"/>
        <v>9</v>
      </c>
      <c r="B838" s="30" t="s">
        <v>1786</v>
      </c>
      <c r="C838" s="30" t="s">
        <v>197</v>
      </c>
      <c r="D838" s="34">
        <v>0</v>
      </c>
      <c r="E838" s="34">
        <v>259046127</v>
      </c>
      <c r="F838" s="34">
        <v>259046127</v>
      </c>
    </row>
    <row r="839" spans="1:6" ht="14" hidden="1" thickBot="1">
      <c r="A839" s="27">
        <f t="shared" si="13"/>
        <v>9</v>
      </c>
      <c r="B839" s="30" t="s">
        <v>1787</v>
      </c>
      <c r="C839" s="30" t="s">
        <v>95</v>
      </c>
      <c r="D839" s="34">
        <v>0</v>
      </c>
      <c r="E839" s="33">
        <v>4882850186.2200003</v>
      </c>
      <c r="F839" s="33">
        <v>4882850186.2200003</v>
      </c>
    </row>
    <row r="840" spans="1:6" ht="14" hidden="1" thickBot="1">
      <c r="A840" s="27">
        <f t="shared" si="13"/>
        <v>9</v>
      </c>
      <c r="B840" s="30" t="s">
        <v>1788</v>
      </c>
      <c r="C840" s="30" t="s">
        <v>198</v>
      </c>
      <c r="D840" s="34">
        <v>0</v>
      </c>
      <c r="E840" s="33">
        <v>7778436681.46</v>
      </c>
      <c r="F840" s="33">
        <v>7778436681.46</v>
      </c>
    </row>
    <row r="841" spans="1:6" ht="14" hidden="1" thickBot="1">
      <c r="A841" s="27">
        <f t="shared" si="13"/>
        <v>9</v>
      </c>
      <c r="B841" s="30" t="s">
        <v>1789</v>
      </c>
      <c r="C841" s="30" t="s">
        <v>94</v>
      </c>
      <c r="D841" s="34">
        <v>0</v>
      </c>
      <c r="E841" s="34">
        <v>1043200</v>
      </c>
      <c r="F841" s="34">
        <v>1043200</v>
      </c>
    </row>
    <row r="842" spans="1:6" ht="14" hidden="1" thickBot="1">
      <c r="A842" s="27">
        <f t="shared" si="13"/>
        <v>9</v>
      </c>
      <c r="B842" s="30" t="s">
        <v>1790</v>
      </c>
      <c r="C842" s="30" t="s">
        <v>1791</v>
      </c>
      <c r="D842" s="34">
        <v>0</v>
      </c>
      <c r="E842" s="33">
        <v>122301513897.96001</v>
      </c>
      <c r="F842" s="33">
        <v>122301513897.96001</v>
      </c>
    </row>
    <row r="843" spans="1:6" ht="14" thickBot="1">
      <c r="A843" s="27">
        <f t="shared" si="13"/>
        <v>6</v>
      </c>
      <c r="B843" s="27" t="s">
        <v>301</v>
      </c>
      <c r="C843" s="30" t="s">
        <v>195</v>
      </c>
      <c r="D843" s="34">
        <v>0</v>
      </c>
      <c r="E843" s="33">
        <v>57121732692655.297</v>
      </c>
      <c r="F843" s="33">
        <v>57121732692655.297</v>
      </c>
    </row>
    <row r="844" spans="1:6" ht="14" hidden="1" thickBot="1">
      <c r="A844" s="27">
        <f t="shared" si="13"/>
        <v>9</v>
      </c>
      <c r="B844" s="30" t="s">
        <v>1792</v>
      </c>
      <c r="C844" s="30" t="s">
        <v>1793</v>
      </c>
      <c r="D844" s="34">
        <v>0</v>
      </c>
      <c r="E844" s="33">
        <v>14723545969365.301</v>
      </c>
      <c r="F844" s="33">
        <v>14723545969365.301</v>
      </c>
    </row>
    <row r="845" spans="1:6" ht="14" hidden="1" thickBot="1">
      <c r="A845" s="27">
        <f t="shared" si="13"/>
        <v>9</v>
      </c>
      <c r="B845" s="30" t="s">
        <v>1794</v>
      </c>
      <c r="C845" s="30" t="s">
        <v>1795</v>
      </c>
      <c r="D845" s="34">
        <v>0</v>
      </c>
      <c r="E845" s="33">
        <v>2576498898398.52</v>
      </c>
      <c r="F845" s="33">
        <v>2576498898398.52</v>
      </c>
    </row>
    <row r="846" spans="1:6" ht="14" hidden="1" thickBot="1">
      <c r="A846" s="27">
        <f t="shared" si="13"/>
        <v>9</v>
      </c>
      <c r="B846" s="30" t="s">
        <v>1796</v>
      </c>
      <c r="C846" s="30" t="s">
        <v>1797</v>
      </c>
      <c r="D846" s="34">
        <v>0</v>
      </c>
      <c r="E846" s="34">
        <v>8238691725</v>
      </c>
      <c r="F846" s="34">
        <v>8238691725</v>
      </c>
    </row>
    <row r="847" spans="1:6" ht="14" hidden="1" thickBot="1">
      <c r="A847" s="27">
        <f t="shared" si="13"/>
        <v>9</v>
      </c>
      <c r="B847" s="30" t="s">
        <v>1798</v>
      </c>
      <c r="C847" s="30" t="s">
        <v>1799</v>
      </c>
      <c r="D847" s="34">
        <v>0</v>
      </c>
      <c r="E847" s="33">
        <v>9752684636.0699997</v>
      </c>
      <c r="F847" s="33">
        <v>9752684636.0699997</v>
      </c>
    </row>
    <row r="848" spans="1:6" ht="14" hidden="1" thickBot="1">
      <c r="A848" s="27">
        <f t="shared" si="13"/>
        <v>9</v>
      </c>
      <c r="B848" s="30" t="s">
        <v>1800</v>
      </c>
      <c r="C848" s="30" t="s">
        <v>1801</v>
      </c>
      <c r="D848" s="34">
        <v>0</v>
      </c>
      <c r="E848" s="33">
        <v>178121430433.10001</v>
      </c>
      <c r="F848" s="33">
        <v>178121430433.10001</v>
      </c>
    </row>
    <row r="849" spans="1:6" ht="14" hidden="1" thickBot="1">
      <c r="A849" s="27">
        <f t="shared" si="13"/>
        <v>9</v>
      </c>
      <c r="B849" s="30" t="s">
        <v>1802</v>
      </c>
      <c r="C849" s="30" t="s">
        <v>1803</v>
      </c>
      <c r="D849" s="34">
        <v>0</v>
      </c>
      <c r="E849" s="33">
        <v>622324502528.63</v>
      </c>
      <c r="F849" s="33">
        <v>622324502528.63</v>
      </c>
    </row>
    <row r="850" spans="1:6" ht="14" hidden="1" thickBot="1">
      <c r="A850" s="27">
        <f t="shared" ref="A850:A913" si="14">LEN(B850)</f>
        <v>9</v>
      </c>
      <c r="B850" s="30" t="s">
        <v>1804</v>
      </c>
      <c r="C850" s="30" t="s">
        <v>1805</v>
      </c>
      <c r="D850" s="34">
        <v>0</v>
      </c>
      <c r="E850" s="33">
        <v>612772911102.70996</v>
      </c>
      <c r="F850" s="33">
        <v>612772911102.70996</v>
      </c>
    </row>
    <row r="851" spans="1:6" ht="14" hidden="1" thickBot="1">
      <c r="A851" s="27">
        <f t="shared" si="14"/>
        <v>9</v>
      </c>
      <c r="B851" s="30" t="s">
        <v>1806</v>
      </c>
      <c r="C851" s="30" t="s">
        <v>1807</v>
      </c>
      <c r="D851" s="34">
        <v>0</v>
      </c>
      <c r="E851" s="33">
        <v>2002735219043.71</v>
      </c>
      <c r="F851" s="33">
        <v>2002735219043.71</v>
      </c>
    </row>
    <row r="852" spans="1:6" ht="14" hidden="1" thickBot="1">
      <c r="A852" s="27">
        <f t="shared" si="14"/>
        <v>9</v>
      </c>
      <c r="B852" s="30" t="s">
        <v>1808</v>
      </c>
      <c r="C852" s="30" t="s">
        <v>1809</v>
      </c>
      <c r="D852" s="34">
        <v>0</v>
      </c>
      <c r="E852" s="34">
        <v>8741996114518</v>
      </c>
      <c r="F852" s="34">
        <v>8741996114518</v>
      </c>
    </row>
    <row r="853" spans="1:6" ht="14" hidden="1" thickBot="1">
      <c r="A853" s="27">
        <f t="shared" si="14"/>
        <v>9</v>
      </c>
      <c r="B853" s="30" t="s">
        <v>1810</v>
      </c>
      <c r="C853" s="30" t="s">
        <v>1811</v>
      </c>
      <c r="D853" s="34">
        <v>0</v>
      </c>
      <c r="E853" s="33">
        <v>6422528112917.8096</v>
      </c>
      <c r="F853" s="33">
        <v>6422528112917.8096</v>
      </c>
    </row>
    <row r="854" spans="1:6" ht="14" hidden="1" thickBot="1">
      <c r="A854" s="27">
        <f t="shared" si="14"/>
        <v>9</v>
      </c>
      <c r="B854" s="30" t="s">
        <v>1812</v>
      </c>
      <c r="C854" s="30" t="s">
        <v>1813</v>
      </c>
      <c r="D854" s="34">
        <v>0</v>
      </c>
      <c r="E854" s="34">
        <v>2883667716534</v>
      </c>
      <c r="F854" s="34">
        <v>2883667716534</v>
      </c>
    </row>
    <row r="855" spans="1:6" ht="14" hidden="1" thickBot="1">
      <c r="A855" s="27">
        <f t="shared" si="14"/>
        <v>9</v>
      </c>
      <c r="B855" s="30" t="s">
        <v>1814</v>
      </c>
      <c r="C855" s="30" t="s">
        <v>1815</v>
      </c>
      <c r="D855" s="34">
        <v>0</v>
      </c>
      <c r="E855" s="33">
        <v>10539420699293.4</v>
      </c>
      <c r="F855" s="33">
        <v>10539420699293.4</v>
      </c>
    </row>
    <row r="856" spans="1:6" ht="14" hidden="1" thickBot="1">
      <c r="A856" s="27">
        <f t="shared" si="14"/>
        <v>9</v>
      </c>
      <c r="B856" s="30" t="s">
        <v>1816</v>
      </c>
      <c r="C856" s="30" t="s">
        <v>1817</v>
      </c>
      <c r="D856" s="34">
        <v>0</v>
      </c>
      <c r="E856" s="33">
        <v>4170141019146.3799</v>
      </c>
      <c r="F856" s="33">
        <v>4170141019146.3799</v>
      </c>
    </row>
    <row r="857" spans="1:6" ht="14" hidden="1" thickBot="1">
      <c r="A857" s="27">
        <f t="shared" si="14"/>
        <v>9</v>
      </c>
      <c r="B857" s="30" t="s">
        <v>1818</v>
      </c>
      <c r="C857" s="30" t="s">
        <v>1819</v>
      </c>
      <c r="D857" s="34">
        <v>0</v>
      </c>
      <c r="E857" s="33">
        <v>2404777632721.4502</v>
      </c>
      <c r="F857" s="33">
        <v>2404777632721.4502</v>
      </c>
    </row>
    <row r="858" spans="1:6" ht="14" hidden="1" thickBot="1">
      <c r="A858" s="27">
        <f t="shared" si="14"/>
        <v>9</v>
      </c>
      <c r="B858" s="30" t="s">
        <v>1820</v>
      </c>
      <c r="C858" s="30" t="s">
        <v>1821</v>
      </c>
      <c r="D858" s="34">
        <v>0</v>
      </c>
      <c r="E858" s="33">
        <v>29894421672.59</v>
      </c>
      <c r="F858" s="33">
        <v>29894421672.59</v>
      </c>
    </row>
    <row r="859" spans="1:6" ht="14" hidden="1" thickBot="1">
      <c r="A859" s="27">
        <f t="shared" si="14"/>
        <v>9</v>
      </c>
      <c r="B859" s="30" t="s">
        <v>1822</v>
      </c>
      <c r="C859" s="30" t="s">
        <v>1823</v>
      </c>
      <c r="D859" s="34">
        <v>0</v>
      </c>
      <c r="E859" s="33">
        <v>340955904052.41998</v>
      </c>
      <c r="F859" s="33">
        <v>340955904052.41998</v>
      </c>
    </row>
    <row r="860" spans="1:6" ht="14" hidden="1" thickBot="1">
      <c r="A860" s="27">
        <f t="shared" si="14"/>
        <v>9</v>
      </c>
      <c r="B860" s="30" t="s">
        <v>1824</v>
      </c>
      <c r="C860" s="30" t="s">
        <v>1825</v>
      </c>
      <c r="D860" s="34">
        <v>0</v>
      </c>
      <c r="E860" s="33">
        <v>854360764566.17004</v>
      </c>
      <c r="F860" s="33">
        <v>854360764566.17004</v>
      </c>
    </row>
    <row r="861" spans="1:6" ht="14" thickBot="1">
      <c r="A861" s="27">
        <f t="shared" si="14"/>
        <v>6</v>
      </c>
      <c r="B861" s="27" t="s">
        <v>302</v>
      </c>
      <c r="C861" s="30" t="s">
        <v>97</v>
      </c>
      <c r="D861" s="34">
        <v>0</v>
      </c>
      <c r="E861" s="33">
        <v>47961154272155.602</v>
      </c>
      <c r="F861" s="33">
        <v>47961154272155.602</v>
      </c>
    </row>
    <row r="862" spans="1:6" ht="14" hidden="1" thickBot="1">
      <c r="A862" s="27">
        <f t="shared" si="14"/>
        <v>9</v>
      </c>
      <c r="B862" s="30" t="s">
        <v>1826</v>
      </c>
      <c r="C862" s="30" t="s">
        <v>1827</v>
      </c>
      <c r="D862" s="34">
        <v>0</v>
      </c>
      <c r="E862" s="33">
        <v>16544799803550.5</v>
      </c>
      <c r="F862" s="33">
        <v>16544799803550.5</v>
      </c>
    </row>
    <row r="863" spans="1:6" ht="14" hidden="1" thickBot="1">
      <c r="A863" s="27">
        <f t="shared" si="14"/>
        <v>9</v>
      </c>
      <c r="B863" s="30" t="s">
        <v>1828</v>
      </c>
      <c r="C863" s="30" t="s">
        <v>1829</v>
      </c>
      <c r="D863" s="34">
        <v>0</v>
      </c>
      <c r="E863" s="33">
        <v>11730756036706.6</v>
      </c>
      <c r="F863" s="33">
        <v>11730756036706.6</v>
      </c>
    </row>
    <row r="864" spans="1:6" ht="14" hidden="1" thickBot="1">
      <c r="A864" s="27">
        <f t="shared" si="14"/>
        <v>9</v>
      </c>
      <c r="B864" s="30" t="s">
        <v>1830</v>
      </c>
      <c r="C864" s="30" t="s">
        <v>1831</v>
      </c>
      <c r="D864" s="34">
        <v>0</v>
      </c>
      <c r="E864" s="33">
        <v>8484903975.3100004</v>
      </c>
      <c r="F864" s="33">
        <v>8484903975.3100004</v>
      </c>
    </row>
    <row r="865" spans="1:6" ht="14" hidden="1" thickBot="1">
      <c r="A865" s="27">
        <f t="shared" si="14"/>
        <v>9</v>
      </c>
      <c r="B865" s="30" t="s">
        <v>1832</v>
      </c>
      <c r="C865" s="30" t="s">
        <v>1833</v>
      </c>
      <c r="D865" s="34">
        <v>0</v>
      </c>
      <c r="E865" s="33">
        <v>30448611815.279999</v>
      </c>
      <c r="F865" s="33">
        <v>30448611815.279999</v>
      </c>
    </row>
    <row r="866" spans="1:6" ht="14" hidden="1" thickBot="1">
      <c r="A866" s="27">
        <f t="shared" si="14"/>
        <v>9</v>
      </c>
      <c r="B866" s="30" t="s">
        <v>1834</v>
      </c>
      <c r="C866" s="30" t="s">
        <v>1835</v>
      </c>
      <c r="D866" s="34">
        <v>0</v>
      </c>
      <c r="E866" s="33">
        <v>539297519267.71002</v>
      </c>
      <c r="F866" s="33">
        <v>539297519267.71002</v>
      </c>
    </row>
    <row r="867" spans="1:6" ht="14" hidden="1" thickBot="1">
      <c r="A867" s="27">
        <f t="shared" si="14"/>
        <v>9</v>
      </c>
      <c r="B867" s="30" t="s">
        <v>1836</v>
      </c>
      <c r="C867" s="30" t="s">
        <v>1837</v>
      </c>
      <c r="D867" s="34">
        <v>0</v>
      </c>
      <c r="E867" s="33">
        <v>1526971897778.5</v>
      </c>
      <c r="F867" s="33">
        <v>1526971897778.5</v>
      </c>
    </row>
    <row r="868" spans="1:6" ht="14" hidden="1" thickBot="1">
      <c r="A868" s="27">
        <f t="shared" si="14"/>
        <v>9</v>
      </c>
      <c r="B868" s="30" t="s">
        <v>1838</v>
      </c>
      <c r="C868" s="30" t="s">
        <v>1839</v>
      </c>
      <c r="D868" s="34">
        <v>0</v>
      </c>
      <c r="E868" s="33">
        <v>10856821703682.801</v>
      </c>
      <c r="F868" s="33">
        <v>10856821703682.801</v>
      </c>
    </row>
    <row r="869" spans="1:6" ht="14" hidden="1" thickBot="1">
      <c r="A869" s="27">
        <f t="shared" si="14"/>
        <v>9</v>
      </c>
      <c r="B869" s="30" t="s">
        <v>1840</v>
      </c>
      <c r="C869" s="30" t="s">
        <v>1841</v>
      </c>
      <c r="D869" s="34">
        <v>0</v>
      </c>
      <c r="E869" s="33">
        <v>920754443525.85999</v>
      </c>
      <c r="F869" s="33">
        <v>920754443525.85999</v>
      </c>
    </row>
    <row r="870" spans="1:6" ht="14" hidden="1" thickBot="1">
      <c r="A870" s="27">
        <f t="shared" si="14"/>
        <v>9</v>
      </c>
      <c r="B870" s="30" t="s">
        <v>1842</v>
      </c>
      <c r="C870" s="30" t="s">
        <v>1843</v>
      </c>
      <c r="D870" s="34">
        <v>0</v>
      </c>
      <c r="E870" s="33">
        <v>4852686451386.3496</v>
      </c>
      <c r="F870" s="33">
        <v>4852686451386.3496</v>
      </c>
    </row>
    <row r="871" spans="1:6" ht="14" hidden="1" thickBot="1">
      <c r="A871" s="27">
        <f t="shared" si="14"/>
        <v>9</v>
      </c>
      <c r="B871" s="30" t="s">
        <v>1844</v>
      </c>
      <c r="C871" s="30" t="s">
        <v>1845</v>
      </c>
      <c r="D871" s="34">
        <v>0</v>
      </c>
      <c r="E871" s="33">
        <v>15274217580.540001</v>
      </c>
      <c r="F871" s="33">
        <v>15274217580.540001</v>
      </c>
    </row>
    <row r="872" spans="1:6" ht="14" hidden="1" thickBot="1">
      <c r="A872" s="27">
        <f t="shared" si="14"/>
        <v>9</v>
      </c>
      <c r="B872" s="30" t="s">
        <v>1846</v>
      </c>
      <c r="C872" s="30" t="s">
        <v>1847</v>
      </c>
      <c r="D872" s="34">
        <v>0</v>
      </c>
      <c r="E872" s="33">
        <v>429435717532.25</v>
      </c>
      <c r="F872" s="33">
        <v>429435717532.25</v>
      </c>
    </row>
    <row r="873" spans="1:6" ht="14" hidden="1" thickBot="1">
      <c r="A873" s="27">
        <f t="shared" si="14"/>
        <v>9</v>
      </c>
      <c r="B873" s="30" t="s">
        <v>1848</v>
      </c>
      <c r="C873" s="30" t="s">
        <v>1849</v>
      </c>
      <c r="D873" s="34">
        <v>0</v>
      </c>
      <c r="E873" s="33">
        <v>505422965353.85999</v>
      </c>
      <c r="F873" s="33">
        <v>505422965353.85999</v>
      </c>
    </row>
    <row r="874" spans="1:6" ht="14" thickBot="1">
      <c r="A874" s="27">
        <f t="shared" si="14"/>
        <v>6</v>
      </c>
      <c r="B874" s="27" t="s">
        <v>303</v>
      </c>
      <c r="C874" s="30" t="s">
        <v>196</v>
      </c>
      <c r="D874" s="34">
        <v>0</v>
      </c>
      <c r="E874" s="33">
        <v>59432858068671.102</v>
      </c>
      <c r="F874" s="33">
        <v>59432858068671.102</v>
      </c>
    </row>
    <row r="875" spans="1:6" ht="14" hidden="1" thickBot="1">
      <c r="A875" s="27">
        <f t="shared" si="14"/>
        <v>9</v>
      </c>
      <c r="B875" s="30" t="s">
        <v>1850</v>
      </c>
      <c r="C875" s="30" t="s">
        <v>1851</v>
      </c>
      <c r="D875" s="34">
        <v>0</v>
      </c>
      <c r="E875" s="33">
        <v>600442144914.30005</v>
      </c>
      <c r="F875" s="33">
        <v>600442144914.30005</v>
      </c>
    </row>
    <row r="876" spans="1:6" ht="14" hidden="1" thickBot="1">
      <c r="A876" s="27">
        <f t="shared" si="14"/>
        <v>9</v>
      </c>
      <c r="B876" s="30" t="s">
        <v>1852</v>
      </c>
      <c r="C876" s="30" t="s">
        <v>1853</v>
      </c>
      <c r="D876" s="34">
        <v>0</v>
      </c>
      <c r="E876" s="33">
        <v>8252576601043.1104</v>
      </c>
      <c r="F876" s="33">
        <v>8252576601043.1104</v>
      </c>
    </row>
    <row r="877" spans="1:6" ht="14" hidden="1" thickBot="1">
      <c r="A877" s="27">
        <f t="shared" si="14"/>
        <v>9</v>
      </c>
      <c r="B877" s="30" t="s">
        <v>1854</v>
      </c>
      <c r="C877" s="30" t="s">
        <v>1855</v>
      </c>
      <c r="D877" s="34">
        <v>0</v>
      </c>
      <c r="E877" s="33">
        <v>20727245338.060001</v>
      </c>
      <c r="F877" s="33">
        <v>20727245338.060001</v>
      </c>
    </row>
    <row r="878" spans="1:6" ht="14" hidden="1" thickBot="1">
      <c r="A878" s="27">
        <f t="shared" si="14"/>
        <v>9</v>
      </c>
      <c r="B878" s="30" t="s">
        <v>1856</v>
      </c>
      <c r="C878" s="30" t="s">
        <v>1857</v>
      </c>
      <c r="D878" s="34">
        <v>0</v>
      </c>
      <c r="E878" s="33">
        <v>40557876058949.797</v>
      </c>
      <c r="F878" s="33">
        <v>40557876058949.797</v>
      </c>
    </row>
    <row r="879" spans="1:6" ht="14" hidden="1" thickBot="1">
      <c r="A879" s="27">
        <f t="shared" si="14"/>
        <v>9</v>
      </c>
      <c r="B879" s="30" t="s">
        <v>1858</v>
      </c>
      <c r="C879" s="30" t="s">
        <v>1859</v>
      </c>
      <c r="D879" s="34">
        <v>0</v>
      </c>
      <c r="E879" s="33">
        <v>128376386716.49001</v>
      </c>
      <c r="F879" s="33">
        <v>128376386716.49001</v>
      </c>
    </row>
    <row r="880" spans="1:6" ht="14" hidden="1" thickBot="1">
      <c r="A880" s="27">
        <f t="shared" si="14"/>
        <v>9</v>
      </c>
      <c r="B880" s="30" t="s">
        <v>1860</v>
      </c>
      <c r="C880" s="30" t="s">
        <v>1861</v>
      </c>
      <c r="D880" s="34">
        <v>0</v>
      </c>
      <c r="E880" s="33">
        <v>174756718021.64999</v>
      </c>
      <c r="F880" s="33">
        <v>174756718021.64999</v>
      </c>
    </row>
    <row r="881" spans="1:6" ht="14" hidden="1" thickBot="1">
      <c r="A881" s="27">
        <f t="shared" si="14"/>
        <v>9</v>
      </c>
      <c r="B881" s="30" t="s">
        <v>1862</v>
      </c>
      <c r="C881" s="30" t="s">
        <v>1863</v>
      </c>
      <c r="D881" s="34">
        <v>0</v>
      </c>
      <c r="E881" s="33">
        <v>116234527543.24001</v>
      </c>
      <c r="F881" s="33">
        <v>116234527543.24001</v>
      </c>
    </row>
    <row r="882" spans="1:6" ht="14" hidden="1" thickBot="1">
      <c r="A882" s="27">
        <f t="shared" si="14"/>
        <v>9</v>
      </c>
      <c r="B882" s="30" t="s">
        <v>1864</v>
      </c>
      <c r="C882" s="30" t="s">
        <v>1865</v>
      </c>
      <c r="D882" s="34">
        <v>0</v>
      </c>
      <c r="E882" s="33">
        <v>405590773840.09003</v>
      </c>
      <c r="F882" s="33">
        <v>405590773840.09003</v>
      </c>
    </row>
    <row r="883" spans="1:6" ht="14" hidden="1" thickBot="1">
      <c r="A883" s="27">
        <f t="shared" si="14"/>
        <v>9</v>
      </c>
      <c r="B883" s="30" t="s">
        <v>1866</v>
      </c>
      <c r="C883" s="30" t="s">
        <v>1867</v>
      </c>
      <c r="D883" s="34">
        <v>0</v>
      </c>
      <c r="E883" s="33">
        <v>1429019317646.73</v>
      </c>
      <c r="F883" s="33">
        <v>1429019317646.73</v>
      </c>
    </row>
    <row r="884" spans="1:6" ht="14" hidden="1" thickBot="1">
      <c r="A884" s="27">
        <f t="shared" si="14"/>
        <v>9</v>
      </c>
      <c r="B884" s="30" t="s">
        <v>1868</v>
      </c>
      <c r="C884" s="30" t="s">
        <v>1869</v>
      </c>
      <c r="D884" s="34">
        <v>0</v>
      </c>
      <c r="E884" s="33">
        <v>1990183461315.27</v>
      </c>
      <c r="F884" s="33">
        <v>1990183461315.27</v>
      </c>
    </row>
    <row r="885" spans="1:6" ht="14" hidden="1" thickBot="1">
      <c r="A885" s="27">
        <f t="shared" si="14"/>
        <v>9</v>
      </c>
      <c r="B885" s="30" t="s">
        <v>1870</v>
      </c>
      <c r="C885" s="30" t="s">
        <v>1871</v>
      </c>
      <c r="D885" s="34">
        <v>0</v>
      </c>
      <c r="E885" s="33">
        <v>3517452349825.2002</v>
      </c>
      <c r="F885" s="33">
        <v>3517452349825.2002</v>
      </c>
    </row>
    <row r="886" spans="1:6" ht="14" hidden="1" thickBot="1">
      <c r="A886" s="27">
        <f t="shared" si="14"/>
        <v>9</v>
      </c>
      <c r="B886" s="30" t="s">
        <v>1872</v>
      </c>
      <c r="C886" s="30" t="s">
        <v>1873</v>
      </c>
      <c r="D886" s="34">
        <v>0</v>
      </c>
      <c r="E886" s="33">
        <v>48464044581.379997</v>
      </c>
      <c r="F886" s="33">
        <v>48464044581.379997</v>
      </c>
    </row>
    <row r="887" spans="1:6" ht="14" hidden="1" thickBot="1">
      <c r="A887" s="27">
        <f t="shared" si="14"/>
        <v>9</v>
      </c>
      <c r="B887" s="30" t="s">
        <v>1874</v>
      </c>
      <c r="C887" s="30" t="s">
        <v>1875</v>
      </c>
      <c r="D887" s="34">
        <v>0</v>
      </c>
      <c r="E887" s="33">
        <v>349972061538.59003</v>
      </c>
      <c r="F887" s="33">
        <v>349972061538.59003</v>
      </c>
    </row>
    <row r="888" spans="1:6" ht="14" hidden="1" thickBot="1">
      <c r="A888" s="27">
        <f t="shared" si="14"/>
        <v>9</v>
      </c>
      <c r="B888" s="30" t="s">
        <v>1876</v>
      </c>
      <c r="C888" s="30" t="s">
        <v>1877</v>
      </c>
      <c r="D888" s="34">
        <v>0</v>
      </c>
      <c r="E888" s="33">
        <v>18352189746.889999</v>
      </c>
      <c r="F888" s="33">
        <v>18352189746.889999</v>
      </c>
    </row>
    <row r="889" spans="1:6" ht="14" hidden="1" thickBot="1">
      <c r="A889" s="27">
        <f t="shared" si="14"/>
        <v>9</v>
      </c>
      <c r="B889" s="30" t="s">
        <v>1878</v>
      </c>
      <c r="C889" s="30" t="s">
        <v>1879</v>
      </c>
      <c r="D889" s="34">
        <v>0</v>
      </c>
      <c r="E889" s="33">
        <v>5579674855.75</v>
      </c>
      <c r="F889" s="33">
        <v>5579674855.75</v>
      </c>
    </row>
    <row r="890" spans="1:6" ht="14" hidden="1" thickBot="1">
      <c r="A890" s="27">
        <f t="shared" si="14"/>
        <v>9</v>
      </c>
      <c r="B890" s="30" t="s">
        <v>1880</v>
      </c>
      <c r="C890" s="30" t="s">
        <v>1881</v>
      </c>
      <c r="D890" s="34">
        <v>0</v>
      </c>
      <c r="E890" s="33">
        <v>44952140804.050003</v>
      </c>
      <c r="F890" s="33">
        <v>44952140804.050003</v>
      </c>
    </row>
    <row r="891" spans="1:6" ht="14" hidden="1" thickBot="1">
      <c r="A891" s="27">
        <f t="shared" si="14"/>
        <v>9</v>
      </c>
      <c r="B891" s="30" t="s">
        <v>1882</v>
      </c>
      <c r="C891" s="30" t="s">
        <v>1883</v>
      </c>
      <c r="D891" s="34">
        <v>0</v>
      </c>
      <c r="E891" s="33">
        <v>96348014916.449997</v>
      </c>
      <c r="F891" s="33">
        <v>96348014916.449997</v>
      </c>
    </row>
    <row r="892" spans="1:6" ht="14" hidden="1" thickBot="1">
      <c r="A892" s="27">
        <f t="shared" si="14"/>
        <v>9</v>
      </c>
      <c r="B892" s="30" t="s">
        <v>1884</v>
      </c>
      <c r="C892" s="30" t="s">
        <v>1885</v>
      </c>
      <c r="D892" s="34">
        <v>0</v>
      </c>
      <c r="E892" s="34">
        <v>1675954357074</v>
      </c>
      <c r="F892" s="34">
        <v>1675954357074</v>
      </c>
    </row>
    <row r="893" spans="1:6" ht="14" thickBot="1">
      <c r="A893" s="27">
        <f t="shared" si="14"/>
        <v>6</v>
      </c>
      <c r="B893" s="27" t="s">
        <v>304</v>
      </c>
      <c r="C893" s="30" t="s">
        <v>96</v>
      </c>
      <c r="D893" s="34">
        <v>0</v>
      </c>
      <c r="E893" s="33">
        <v>4767194997693.4199</v>
      </c>
      <c r="F893" s="33">
        <v>4767194997693.4199</v>
      </c>
    </row>
    <row r="894" spans="1:6" ht="14" hidden="1" thickBot="1">
      <c r="A894" s="27">
        <f t="shared" si="14"/>
        <v>9</v>
      </c>
      <c r="B894" s="30" t="s">
        <v>1886</v>
      </c>
      <c r="C894" s="30" t="s">
        <v>1887</v>
      </c>
      <c r="D894" s="34">
        <v>0</v>
      </c>
      <c r="E894" s="33">
        <v>251140213722.14001</v>
      </c>
      <c r="F894" s="33">
        <v>251140213722.14001</v>
      </c>
    </row>
    <row r="895" spans="1:6" ht="14" hidden="1" thickBot="1">
      <c r="A895" s="27">
        <f t="shared" si="14"/>
        <v>9</v>
      </c>
      <c r="B895" s="30" t="s">
        <v>1888</v>
      </c>
      <c r="C895" s="30" t="s">
        <v>1889</v>
      </c>
      <c r="D895" s="34">
        <v>0</v>
      </c>
      <c r="E895" s="33">
        <v>2367598134300.98</v>
      </c>
      <c r="F895" s="33">
        <v>2367598134300.98</v>
      </c>
    </row>
    <row r="896" spans="1:6" ht="14" hidden="1" thickBot="1">
      <c r="A896" s="27">
        <f t="shared" si="14"/>
        <v>9</v>
      </c>
      <c r="B896" s="30" t="s">
        <v>1890</v>
      </c>
      <c r="C896" s="30" t="s">
        <v>1891</v>
      </c>
      <c r="D896" s="34">
        <v>0</v>
      </c>
      <c r="E896" s="33">
        <v>224205290992.85001</v>
      </c>
      <c r="F896" s="33">
        <v>224205290992.85001</v>
      </c>
    </row>
    <row r="897" spans="1:6" ht="14" hidden="1" thickBot="1">
      <c r="A897" s="27">
        <f t="shared" si="14"/>
        <v>9</v>
      </c>
      <c r="B897" s="30" t="s">
        <v>1892</v>
      </c>
      <c r="C897" s="30" t="s">
        <v>1893</v>
      </c>
      <c r="D897" s="34">
        <v>0</v>
      </c>
      <c r="E897" s="33">
        <v>341205106807.75</v>
      </c>
      <c r="F897" s="33">
        <v>341205106807.75</v>
      </c>
    </row>
    <row r="898" spans="1:6" ht="14" hidden="1" thickBot="1">
      <c r="A898" s="27">
        <f t="shared" si="14"/>
        <v>9</v>
      </c>
      <c r="B898" s="30" t="s">
        <v>1894</v>
      </c>
      <c r="C898" s="30" t="s">
        <v>1895</v>
      </c>
      <c r="D898" s="34">
        <v>0</v>
      </c>
      <c r="E898" s="33">
        <v>404955907879.59998</v>
      </c>
      <c r="F898" s="33">
        <v>404955907879.59998</v>
      </c>
    </row>
    <row r="899" spans="1:6" ht="14" hidden="1" thickBot="1">
      <c r="A899" s="27">
        <f t="shared" si="14"/>
        <v>9</v>
      </c>
      <c r="B899" s="30" t="s">
        <v>1896</v>
      </c>
      <c r="C899" s="30" t="s">
        <v>1897</v>
      </c>
      <c r="D899" s="34">
        <v>0</v>
      </c>
      <c r="E899" s="33">
        <v>585070253033.72998</v>
      </c>
      <c r="F899" s="33">
        <v>585070253033.72998</v>
      </c>
    </row>
    <row r="900" spans="1:6" ht="14" hidden="1" thickBot="1">
      <c r="A900" s="27">
        <f t="shared" si="14"/>
        <v>9</v>
      </c>
      <c r="B900" s="30" t="s">
        <v>1898</v>
      </c>
      <c r="C900" s="30" t="s">
        <v>1899</v>
      </c>
      <c r="D900" s="34">
        <v>0</v>
      </c>
      <c r="E900" s="33">
        <v>96326061499.809998</v>
      </c>
      <c r="F900" s="33">
        <v>96326061499.809998</v>
      </c>
    </row>
    <row r="901" spans="1:6" ht="14" hidden="1" thickBot="1">
      <c r="A901" s="27">
        <f t="shared" si="14"/>
        <v>9</v>
      </c>
      <c r="B901" s="30" t="s">
        <v>1900</v>
      </c>
      <c r="C901" s="30" t="s">
        <v>1901</v>
      </c>
      <c r="D901" s="34">
        <v>0</v>
      </c>
      <c r="E901" s="33">
        <v>249919514518.44</v>
      </c>
      <c r="F901" s="33">
        <v>249919514518.44</v>
      </c>
    </row>
    <row r="902" spans="1:6" ht="14" hidden="1" thickBot="1">
      <c r="A902" s="27">
        <f t="shared" si="14"/>
        <v>9</v>
      </c>
      <c r="B902" s="30" t="s">
        <v>1902</v>
      </c>
      <c r="C902" s="30" t="s">
        <v>1903</v>
      </c>
      <c r="D902" s="34">
        <v>0</v>
      </c>
      <c r="E902" s="33">
        <v>24034427893.220001</v>
      </c>
      <c r="F902" s="33">
        <v>24034427893.220001</v>
      </c>
    </row>
    <row r="903" spans="1:6" ht="14" hidden="1" thickBot="1">
      <c r="A903" s="27">
        <f t="shared" si="14"/>
        <v>9</v>
      </c>
      <c r="B903" s="30" t="s">
        <v>1904</v>
      </c>
      <c r="C903" s="30" t="s">
        <v>1905</v>
      </c>
      <c r="D903" s="34">
        <v>0</v>
      </c>
      <c r="E903" s="33">
        <v>14875694903.74</v>
      </c>
      <c r="F903" s="33">
        <v>14875694903.74</v>
      </c>
    </row>
    <row r="904" spans="1:6" ht="14" hidden="1" thickBot="1">
      <c r="A904" s="27">
        <f t="shared" si="14"/>
        <v>9</v>
      </c>
      <c r="B904" s="30" t="s">
        <v>1906</v>
      </c>
      <c r="C904" s="30" t="s">
        <v>1907</v>
      </c>
      <c r="D904" s="34">
        <v>0</v>
      </c>
      <c r="E904" s="33">
        <v>207864392141.16</v>
      </c>
      <c r="F904" s="33">
        <v>207864392141.16</v>
      </c>
    </row>
    <row r="905" spans="1:6" ht="14" thickBot="1">
      <c r="A905" s="27">
        <f t="shared" si="14"/>
        <v>6</v>
      </c>
      <c r="B905" s="27" t="s">
        <v>305</v>
      </c>
      <c r="C905" s="30" t="s">
        <v>197</v>
      </c>
      <c r="D905" s="34">
        <v>0</v>
      </c>
      <c r="E905" s="33">
        <v>3434642380132.3901</v>
      </c>
      <c r="F905" s="33">
        <v>3434642380132.3901</v>
      </c>
    </row>
    <row r="906" spans="1:6" ht="14" hidden="1" thickBot="1">
      <c r="A906" s="27">
        <f t="shared" si="14"/>
        <v>9</v>
      </c>
      <c r="B906" s="30" t="s">
        <v>1908</v>
      </c>
      <c r="C906" s="30" t="s">
        <v>1502</v>
      </c>
      <c r="D906" s="34">
        <v>0</v>
      </c>
      <c r="E906" s="33">
        <v>2743586723502.46</v>
      </c>
      <c r="F906" s="33">
        <v>2743586723502.46</v>
      </c>
    </row>
    <row r="907" spans="1:6" ht="14" hidden="1" thickBot="1">
      <c r="A907" s="27">
        <f t="shared" si="14"/>
        <v>9</v>
      </c>
      <c r="B907" s="30" t="s">
        <v>1909</v>
      </c>
      <c r="C907" s="30" t="s">
        <v>1910</v>
      </c>
      <c r="D907" s="34">
        <v>0</v>
      </c>
      <c r="E907" s="33">
        <v>485632690495.34003</v>
      </c>
      <c r="F907" s="33">
        <v>485632690495.34003</v>
      </c>
    </row>
    <row r="908" spans="1:6" ht="14" hidden="1" thickBot="1">
      <c r="A908" s="27">
        <f t="shared" si="14"/>
        <v>9</v>
      </c>
      <c r="B908" s="30" t="s">
        <v>1911</v>
      </c>
      <c r="C908" s="30" t="s">
        <v>1912</v>
      </c>
      <c r="D908" s="34">
        <v>0</v>
      </c>
      <c r="E908" s="33">
        <v>4720453973.9799995</v>
      </c>
      <c r="F908" s="33">
        <v>4720453973.9799995</v>
      </c>
    </row>
    <row r="909" spans="1:6" ht="14" hidden="1" thickBot="1">
      <c r="A909" s="27">
        <f t="shared" si="14"/>
        <v>9</v>
      </c>
      <c r="B909" s="30" t="s">
        <v>1913</v>
      </c>
      <c r="C909" s="30" t="s">
        <v>1914</v>
      </c>
      <c r="D909" s="34">
        <v>0</v>
      </c>
      <c r="E909" s="33">
        <v>48244812443.360001</v>
      </c>
      <c r="F909" s="33">
        <v>48244812443.360001</v>
      </c>
    </row>
    <row r="910" spans="1:6" ht="14" hidden="1" thickBot="1">
      <c r="A910" s="27">
        <f t="shared" si="14"/>
        <v>9</v>
      </c>
      <c r="B910" s="30" t="s">
        <v>1915</v>
      </c>
      <c r="C910" s="30" t="s">
        <v>1916</v>
      </c>
      <c r="D910" s="34">
        <v>0</v>
      </c>
      <c r="E910" s="33">
        <v>152457699717.25</v>
      </c>
      <c r="F910" s="33">
        <v>152457699717.25</v>
      </c>
    </row>
    <row r="911" spans="1:6" ht="14" thickBot="1">
      <c r="A911" s="27">
        <f t="shared" si="14"/>
        <v>6</v>
      </c>
      <c r="B911" s="27" t="s">
        <v>306</v>
      </c>
      <c r="C911" s="30" t="s">
        <v>95</v>
      </c>
      <c r="D911" s="34">
        <v>0</v>
      </c>
      <c r="E911" s="33">
        <v>14447065930445.1</v>
      </c>
      <c r="F911" s="33">
        <v>14447065930445.1</v>
      </c>
    </row>
    <row r="912" spans="1:6" ht="14" hidden="1" thickBot="1">
      <c r="A912" s="27">
        <f t="shared" si="14"/>
        <v>9</v>
      </c>
      <c r="B912" s="30" t="s">
        <v>1917</v>
      </c>
      <c r="C912" s="30" t="s">
        <v>1918</v>
      </c>
      <c r="D912" s="34">
        <v>0</v>
      </c>
      <c r="E912" s="33">
        <v>8184227310033.21</v>
      </c>
      <c r="F912" s="33">
        <v>8184227310033.21</v>
      </c>
    </row>
    <row r="913" spans="1:6" ht="14" hidden="1" thickBot="1">
      <c r="A913" s="27">
        <f t="shared" si="14"/>
        <v>9</v>
      </c>
      <c r="B913" s="30" t="s">
        <v>1919</v>
      </c>
      <c r="C913" s="30" t="s">
        <v>1920</v>
      </c>
      <c r="D913" s="34">
        <v>0</v>
      </c>
      <c r="E913" s="33">
        <v>5496511518910.5703</v>
      </c>
      <c r="F913" s="33">
        <v>5496511518910.5703</v>
      </c>
    </row>
    <row r="914" spans="1:6" ht="14" hidden="1" thickBot="1">
      <c r="A914" s="27">
        <f t="shared" ref="A914:A977" si="15">LEN(B914)</f>
        <v>9</v>
      </c>
      <c r="B914" s="30" t="s">
        <v>1921</v>
      </c>
      <c r="C914" s="30" t="s">
        <v>1922</v>
      </c>
      <c r="D914" s="34">
        <v>0</v>
      </c>
      <c r="E914" s="33">
        <v>87958744380.389999</v>
      </c>
      <c r="F914" s="33">
        <v>87958744380.389999</v>
      </c>
    </row>
    <row r="915" spans="1:6" ht="14" hidden="1" thickBot="1">
      <c r="A915" s="27">
        <f t="shared" si="15"/>
        <v>9</v>
      </c>
      <c r="B915" s="30" t="s">
        <v>1923</v>
      </c>
      <c r="C915" s="30" t="s">
        <v>1924</v>
      </c>
      <c r="D915" s="34">
        <v>0</v>
      </c>
      <c r="E915" s="33">
        <v>374143740945.22998</v>
      </c>
      <c r="F915" s="33">
        <v>374143740945.22998</v>
      </c>
    </row>
    <row r="916" spans="1:6" ht="14" hidden="1" thickBot="1">
      <c r="A916" s="27">
        <f t="shared" si="15"/>
        <v>9</v>
      </c>
      <c r="B916" s="30" t="s">
        <v>1925</v>
      </c>
      <c r="C916" s="30" t="s">
        <v>1926</v>
      </c>
      <c r="D916" s="34">
        <v>0</v>
      </c>
      <c r="E916" s="33">
        <v>2341241228.4000001</v>
      </c>
      <c r="F916" s="33">
        <v>2341241228.4000001</v>
      </c>
    </row>
    <row r="917" spans="1:6" ht="14" hidden="1" thickBot="1">
      <c r="A917" s="27">
        <f t="shared" si="15"/>
        <v>9</v>
      </c>
      <c r="B917" s="30" t="s">
        <v>1927</v>
      </c>
      <c r="C917" s="30" t="s">
        <v>1928</v>
      </c>
      <c r="D917" s="34">
        <v>0</v>
      </c>
      <c r="E917" s="33">
        <v>218779134258.06</v>
      </c>
      <c r="F917" s="33">
        <v>218779134258.06</v>
      </c>
    </row>
    <row r="918" spans="1:6" ht="14" hidden="1" thickBot="1">
      <c r="A918" s="27">
        <f t="shared" si="15"/>
        <v>9</v>
      </c>
      <c r="B918" s="30" t="s">
        <v>1929</v>
      </c>
      <c r="C918" s="30" t="s">
        <v>1930</v>
      </c>
      <c r="D918" s="34">
        <v>0</v>
      </c>
      <c r="E918" s="33">
        <v>83104240689.279999</v>
      </c>
      <c r="F918" s="33">
        <v>83104240689.279999</v>
      </c>
    </row>
    <row r="919" spans="1:6" ht="14" thickBot="1">
      <c r="A919" s="27">
        <f t="shared" si="15"/>
        <v>6</v>
      </c>
      <c r="B919" s="27" t="s">
        <v>307</v>
      </c>
      <c r="C919" s="30" t="s">
        <v>198</v>
      </c>
      <c r="D919" s="34">
        <v>0</v>
      </c>
      <c r="E919" s="33">
        <v>8013743142082.4199</v>
      </c>
      <c r="F919" s="33">
        <v>8013743142082.4199</v>
      </c>
    </row>
    <row r="920" spans="1:6" ht="14" hidden="1" thickBot="1">
      <c r="A920" s="27">
        <f t="shared" si="15"/>
        <v>9</v>
      </c>
      <c r="B920" s="30" t="s">
        <v>1931</v>
      </c>
      <c r="C920" s="30" t="s">
        <v>1932</v>
      </c>
      <c r="D920" s="34">
        <v>0</v>
      </c>
      <c r="E920" s="33">
        <v>658166673012.55005</v>
      </c>
      <c r="F920" s="33">
        <v>658166673012.55005</v>
      </c>
    </row>
    <row r="921" spans="1:6" ht="14" hidden="1" thickBot="1">
      <c r="A921" s="27">
        <f t="shared" si="15"/>
        <v>9</v>
      </c>
      <c r="B921" s="30" t="s">
        <v>1933</v>
      </c>
      <c r="C921" s="30" t="s">
        <v>1934</v>
      </c>
      <c r="D921" s="34">
        <v>0</v>
      </c>
      <c r="E921" s="33">
        <v>5520982320855.9902</v>
      </c>
      <c r="F921" s="33">
        <v>5520982320855.9902</v>
      </c>
    </row>
    <row r="922" spans="1:6" ht="14" hidden="1" thickBot="1">
      <c r="A922" s="27">
        <f t="shared" si="15"/>
        <v>9</v>
      </c>
      <c r="B922" s="30" t="s">
        <v>1935</v>
      </c>
      <c r="C922" s="30" t="s">
        <v>1936</v>
      </c>
      <c r="D922" s="34">
        <v>0</v>
      </c>
      <c r="E922" s="34">
        <v>878457113440</v>
      </c>
      <c r="F922" s="34">
        <v>878457113440</v>
      </c>
    </row>
    <row r="923" spans="1:6" ht="14" hidden="1" thickBot="1">
      <c r="A923" s="27">
        <f t="shared" si="15"/>
        <v>9</v>
      </c>
      <c r="B923" s="30" t="s">
        <v>1937</v>
      </c>
      <c r="C923" s="30" t="s">
        <v>1938</v>
      </c>
      <c r="D923" s="34">
        <v>0</v>
      </c>
      <c r="E923" s="33">
        <v>158102767479.78</v>
      </c>
      <c r="F923" s="33">
        <v>158102767479.78</v>
      </c>
    </row>
    <row r="924" spans="1:6" ht="14" hidden="1" thickBot="1">
      <c r="A924" s="27">
        <f t="shared" si="15"/>
        <v>9</v>
      </c>
      <c r="B924" s="30" t="s">
        <v>1939</v>
      </c>
      <c r="C924" s="30" t="s">
        <v>1940</v>
      </c>
      <c r="D924" s="34">
        <v>0</v>
      </c>
      <c r="E924" s="33">
        <v>236321433102.07999</v>
      </c>
      <c r="F924" s="33">
        <v>236321433102.07999</v>
      </c>
    </row>
    <row r="925" spans="1:6" ht="14" hidden="1" thickBot="1">
      <c r="A925" s="27">
        <f t="shared" si="15"/>
        <v>9</v>
      </c>
      <c r="B925" s="30" t="s">
        <v>1941</v>
      </c>
      <c r="C925" s="30" t="s">
        <v>1942</v>
      </c>
      <c r="D925" s="34">
        <v>0</v>
      </c>
      <c r="E925" s="33">
        <v>159146522161.35999</v>
      </c>
      <c r="F925" s="33">
        <v>159146522161.35999</v>
      </c>
    </row>
    <row r="926" spans="1:6" ht="14" hidden="1" thickBot="1">
      <c r="A926" s="27">
        <f t="shared" si="15"/>
        <v>9</v>
      </c>
      <c r="B926" s="30" t="s">
        <v>1943</v>
      </c>
      <c r="C926" s="30" t="s">
        <v>1944</v>
      </c>
      <c r="D926" s="34">
        <v>0</v>
      </c>
      <c r="E926" s="33">
        <v>19735967838.349998</v>
      </c>
      <c r="F926" s="33">
        <v>19735967838.349998</v>
      </c>
    </row>
    <row r="927" spans="1:6" ht="14" hidden="1" thickBot="1">
      <c r="A927" s="27">
        <f t="shared" si="15"/>
        <v>9</v>
      </c>
      <c r="B927" s="30" t="s">
        <v>1945</v>
      </c>
      <c r="C927" s="30" t="s">
        <v>1946</v>
      </c>
      <c r="D927" s="34">
        <v>0</v>
      </c>
      <c r="E927" s="33">
        <v>338267266476.46002</v>
      </c>
      <c r="F927" s="33">
        <v>338267266476.46002</v>
      </c>
    </row>
    <row r="928" spans="1:6" ht="14" hidden="1" thickBot="1">
      <c r="A928" s="27">
        <f t="shared" si="15"/>
        <v>9</v>
      </c>
      <c r="B928" s="30" t="s">
        <v>1947</v>
      </c>
      <c r="C928" s="30" t="s">
        <v>1948</v>
      </c>
      <c r="D928" s="34">
        <v>0</v>
      </c>
      <c r="E928" s="33">
        <v>44563077715.849998</v>
      </c>
      <c r="F928" s="33">
        <v>44563077715.849998</v>
      </c>
    </row>
    <row r="929" spans="1:6" ht="14" thickBot="1">
      <c r="A929" s="27">
        <f t="shared" si="15"/>
        <v>6</v>
      </c>
      <c r="B929" s="27" t="s">
        <v>308</v>
      </c>
      <c r="C929" s="30" t="s">
        <v>94</v>
      </c>
      <c r="D929" s="34">
        <v>0</v>
      </c>
      <c r="E929" s="33">
        <v>279711432209.21002</v>
      </c>
      <c r="F929" s="33">
        <v>279711432209.21002</v>
      </c>
    </row>
    <row r="930" spans="1:6" ht="14" hidden="1" thickBot="1">
      <c r="A930" s="27">
        <f t="shared" si="15"/>
        <v>9</v>
      </c>
      <c r="B930" s="30" t="s">
        <v>1949</v>
      </c>
      <c r="C930" s="30" t="s">
        <v>1950</v>
      </c>
      <c r="D930" s="34">
        <v>0</v>
      </c>
      <c r="E930" s="33">
        <v>14806006136.5</v>
      </c>
      <c r="F930" s="33">
        <v>14806006136.5</v>
      </c>
    </row>
    <row r="931" spans="1:6" ht="14" hidden="1" thickBot="1">
      <c r="A931" s="27">
        <f t="shared" si="15"/>
        <v>9</v>
      </c>
      <c r="B931" s="30" t="s">
        <v>1951</v>
      </c>
      <c r="C931" s="30" t="s">
        <v>1952</v>
      </c>
      <c r="D931" s="34">
        <v>0</v>
      </c>
      <c r="E931" s="33">
        <v>208407978646.17999</v>
      </c>
      <c r="F931" s="33">
        <v>208407978646.17999</v>
      </c>
    </row>
    <row r="932" spans="1:6" ht="14" hidden="1" thickBot="1">
      <c r="A932" s="27">
        <f t="shared" si="15"/>
        <v>9</v>
      </c>
      <c r="B932" s="30" t="s">
        <v>1953</v>
      </c>
      <c r="C932" s="30" t="s">
        <v>1954</v>
      </c>
      <c r="D932" s="34">
        <v>0</v>
      </c>
      <c r="E932" s="33">
        <v>15449069810.690001</v>
      </c>
      <c r="F932" s="33">
        <v>15449069810.690001</v>
      </c>
    </row>
    <row r="933" spans="1:6" ht="14" hidden="1" thickBot="1">
      <c r="A933" s="27">
        <f t="shared" si="15"/>
        <v>9</v>
      </c>
      <c r="B933" s="30" t="s">
        <v>1955</v>
      </c>
      <c r="C933" s="30" t="s">
        <v>1956</v>
      </c>
      <c r="D933" s="34">
        <v>0</v>
      </c>
      <c r="E933" s="33">
        <v>22700640368.470001</v>
      </c>
      <c r="F933" s="33">
        <v>22700640368.470001</v>
      </c>
    </row>
    <row r="934" spans="1:6" ht="14" hidden="1" thickBot="1">
      <c r="A934" s="27">
        <f t="shared" si="15"/>
        <v>9</v>
      </c>
      <c r="B934" s="30" t="s">
        <v>1957</v>
      </c>
      <c r="C934" s="30" t="s">
        <v>1958</v>
      </c>
      <c r="D934" s="34">
        <v>0</v>
      </c>
      <c r="E934" s="33">
        <v>967764515.65999997</v>
      </c>
      <c r="F934" s="33">
        <v>967764515.65999997</v>
      </c>
    </row>
    <row r="935" spans="1:6" ht="14" hidden="1" thickBot="1">
      <c r="A935" s="27">
        <f t="shared" si="15"/>
        <v>9</v>
      </c>
      <c r="B935" s="30" t="s">
        <v>1959</v>
      </c>
      <c r="C935" s="30" t="s">
        <v>1960</v>
      </c>
      <c r="D935" s="34">
        <v>0</v>
      </c>
      <c r="E935" s="33">
        <v>5403530032.6999998</v>
      </c>
      <c r="F935" s="33">
        <v>5403530032.6999998</v>
      </c>
    </row>
    <row r="936" spans="1:6" ht="14" hidden="1" thickBot="1">
      <c r="A936" s="27">
        <f t="shared" si="15"/>
        <v>9</v>
      </c>
      <c r="B936" s="30" t="s">
        <v>1961</v>
      </c>
      <c r="C936" s="30" t="s">
        <v>1962</v>
      </c>
      <c r="D936" s="34">
        <v>0</v>
      </c>
      <c r="E936" s="33">
        <v>11976442699.01</v>
      </c>
      <c r="F936" s="33">
        <v>11976442699.01</v>
      </c>
    </row>
    <row r="937" spans="1:6" ht="14" thickBot="1">
      <c r="A937" s="27">
        <f t="shared" si="15"/>
        <v>6</v>
      </c>
      <c r="B937" s="27" t="s">
        <v>1963</v>
      </c>
      <c r="C937" s="30" t="s">
        <v>70</v>
      </c>
      <c r="D937" s="34">
        <v>0</v>
      </c>
      <c r="E937" s="33">
        <v>653872790436.17004</v>
      </c>
      <c r="F937" s="33">
        <v>653872790436.17004</v>
      </c>
    </row>
    <row r="938" spans="1:6" ht="14" hidden="1" thickBot="1">
      <c r="A938" s="27">
        <f t="shared" si="15"/>
        <v>9</v>
      </c>
      <c r="B938" s="30" t="s">
        <v>1964</v>
      </c>
      <c r="C938" s="30" t="s">
        <v>1965</v>
      </c>
      <c r="D938" s="34">
        <v>0</v>
      </c>
      <c r="E938" s="33">
        <v>274652004243.78</v>
      </c>
      <c r="F938" s="33">
        <v>274652004243.78</v>
      </c>
    </row>
    <row r="939" spans="1:6" ht="14" hidden="1" thickBot="1">
      <c r="A939" s="27">
        <f t="shared" si="15"/>
        <v>9</v>
      </c>
      <c r="B939" s="30" t="s">
        <v>1966</v>
      </c>
      <c r="C939" s="30" t="s">
        <v>1967</v>
      </c>
      <c r="D939" s="34">
        <v>0</v>
      </c>
      <c r="E939" s="33">
        <v>2741059697.46</v>
      </c>
      <c r="F939" s="33">
        <v>2741059697.46</v>
      </c>
    </row>
    <row r="940" spans="1:6" ht="14" hidden="1" thickBot="1">
      <c r="A940" s="27">
        <f t="shared" si="15"/>
        <v>9</v>
      </c>
      <c r="B940" s="30" t="s">
        <v>1968</v>
      </c>
      <c r="C940" s="30" t="s">
        <v>1969</v>
      </c>
      <c r="D940" s="34">
        <v>0</v>
      </c>
      <c r="E940" s="33">
        <v>357819640.70999998</v>
      </c>
      <c r="F940" s="33">
        <v>357819640.70999998</v>
      </c>
    </row>
    <row r="941" spans="1:6" ht="14" hidden="1" thickBot="1">
      <c r="A941" s="27">
        <f t="shared" si="15"/>
        <v>9</v>
      </c>
      <c r="B941" s="30" t="s">
        <v>1970</v>
      </c>
      <c r="C941" s="30" t="s">
        <v>1971</v>
      </c>
      <c r="D941" s="34">
        <v>0</v>
      </c>
      <c r="E941" s="33">
        <v>25942530566.5</v>
      </c>
      <c r="F941" s="33">
        <v>25942530566.5</v>
      </c>
    </row>
    <row r="942" spans="1:6" ht="14" hidden="1" thickBot="1">
      <c r="A942" s="27">
        <f t="shared" si="15"/>
        <v>9</v>
      </c>
      <c r="B942" s="30" t="s">
        <v>1972</v>
      </c>
      <c r="C942" s="30" t="s">
        <v>1973</v>
      </c>
      <c r="D942" s="34">
        <v>0</v>
      </c>
      <c r="E942" s="33">
        <v>21578409168.5</v>
      </c>
      <c r="F942" s="33">
        <v>21578409168.5</v>
      </c>
    </row>
    <row r="943" spans="1:6" ht="14" hidden="1" thickBot="1">
      <c r="A943" s="27">
        <f t="shared" si="15"/>
        <v>9</v>
      </c>
      <c r="B943" s="30" t="s">
        <v>1974</v>
      </c>
      <c r="C943" s="30" t="s">
        <v>1975</v>
      </c>
      <c r="D943" s="34">
        <v>0</v>
      </c>
      <c r="E943" s="33">
        <v>290797241147.44</v>
      </c>
      <c r="F943" s="33">
        <v>290797241147.44</v>
      </c>
    </row>
    <row r="944" spans="1:6" ht="14" hidden="1" thickBot="1">
      <c r="A944" s="27">
        <f t="shared" si="15"/>
        <v>9</v>
      </c>
      <c r="B944" s="30" t="s">
        <v>1976</v>
      </c>
      <c r="C944" s="30" t="s">
        <v>1977</v>
      </c>
      <c r="D944" s="34">
        <v>0</v>
      </c>
      <c r="E944" s="33">
        <v>37803725971.779999</v>
      </c>
      <c r="F944" s="33">
        <v>37803725971.779999</v>
      </c>
    </row>
    <row r="945" spans="1:6" ht="14" thickBot="1">
      <c r="A945" s="27">
        <f t="shared" si="15"/>
        <v>6</v>
      </c>
      <c r="B945" s="27" t="s">
        <v>1978</v>
      </c>
      <c r="C945" s="30" t="s">
        <v>1979</v>
      </c>
      <c r="D945" s="34">
        <v>0</v>
      </c>
      <c r="E945" s="33">
        <v>5789405425830.8799</v>
      </c>
      <c r="F945" s="33">
        <v>5789405425830.8799</v>
      </c>
    </row>
    <row r="946" spans="1:6" ht="14" hidden="1" thickBot="1">
      <c r="A946" s="27">
        <f t="shared" si="15"/>
        <v>9</v>
      </c>
      <c r="B946" s="30" t="s">
        <v>1980</v>
      </c>
      <c r="C946" s="30" t="s">
        <v>106</v>
      </c>
      <c r="D946" s="34">
        <v>0</v>
      </c>
      <c r="E946" s="33">
        <v>1737289964021.0701</v>
      </c>
      <c r="F946" s="33">
        <v>1737289964021.0701</v>
      </c>
    </row>
    <row r="947" spans="1:6" ht="14" hidden="1" thickBot="1">
      <c r="A947" s="27">
        <f t="shared" si="15"/>
        <v>9</v>
      </c>
      <c r="B947" s="30" t="s">
        <v>1981</v>
      </c>
      <c r="C947" s="30" t="s">
        <v>98</v>
      </c>
      <c r="D947" s="34">
        <v>0</v>
      </c>
      <c r="E947" s="34">
        <v>1792302566913</v>
      </c>
      <c r="F947" s="34">
        <v>1792302566913</v>
      </c>
    </row>
    <row r="948" spans="1:6" ht="14" hidden="1" thickBot="1">
      <c r="A948" s="27">
        <f t="shared" si="15"/>
        <v>9</v>
      </c>
      <c r="B948" s="30" t="s">
        <v>1982</v>
      </c>
      <c r="C948" s="30" t="s">
        <v>195</v>
      </c>
      <c r="D948" s="34">
        <v>0</v>
      </c>
      <c r="E948" s="33">
        <v>574048801938.77002</v>
      </c>
      <c r="F948" s="33">
        <v>574048801938.77002</v>
      </c>
    </row>
    <row r="949" spans="1:6" ht="14" hidden="1" thickBot="1">
      <c r="A949" s="27">
        <f t="shared" si="15"/>
        <v>9</v>
      </c>
      <c r="B949" s="30" t="s">
        <v>1983</v>
      </c>
      <c r="C949" s="30" t="s">
        <v>97</v>
      </c>
      <c r="D949" s="34">
        <v>0</v>
      </c>
      <c r="E949" s="33">
        <v>987835475376.82996</v>
      </c>
      <c r="F949" s="33">
        <v>987835475376.82996</v>
      </c>
    </row>
    <row r="950" spans="1:6" ht="14" hidden="1" thickBot="1">
      <c r="A950" s="27">
        <f t="shared" si="15"/>
        <v>9</v>
      </c>
      <c r="B950" s="30" t="s">
        <v>1984</v>
      </c>
      <c r="C950" s="30" t="s">
        <v>196</v>
      </c>
      <c r="D950" s="34">
        <v>0</v>
      </c>
      <c r="E950" s="33">
        <v>36935810276.279999</v>
      </c>
      <c r="F950" s="33">
        <v>36935810276.279999</v>
      </c>
    </row>
    <row r="951" spans="1:6" ht="14" hidden="1" thickBot="1">
      <c r="A951" s="27">
        <f t="shared" si="15"/>
        <v>9</v>
      </c>
      <c r="B951" s="30" t="s">
        <v>1985</v>
      </c>
      <c r="C951" s="30" t="s">
        <v>96</v>
      </c>
      <c r="D951" s="34">
        <v>0</v>
      </c>
      <c r="E951" s="34">
        <v>13883245699</v>
      </c>
      <c r="F951" s="34">
        <v>13883245699</v>
      </c>
    </row>
    <row r="952" spans="1:6" ht="14" hidden="1" thickBot="1">
      <c r="A952" s="27">
        <f t="shared" si="15"/>
        <v>9</v>
      </c>
      <c r="B952" s="30" t="s">
        <v>1986</v>
      </c>
      <c r="C952" s="30" t="s">
        <v>197</v>
      </c>
      <c r="D952" s="34">
        <v>0</v>
      </c>
      <c r="E952" s="34">
        <v>455198943255</v>
      </c>
      <c r="F952" s="34">
        <v>455198943255</v>
      </c>
    </row>
    <row r="953" spans="1:6" ht="14" hidden="1" thickBot="1">
      <c r="A953" s="27">
        <f t="shared" si="15"/>
        <v>9</v>
      </c>
      <c r="B953" s="30" t="s">
        <v>1987</v>
      </c>
      <c r="C953" s="30" t="s">
        <v>95</v>
      </c>
      <c r="D953" s="34">
        <v>0</v>
      </c>
      <c r="E953" s="33">
        <v>88132428138.050003</v>
      </c>
      <c r="F953" s="33">
        <v>88132428138.050003</v>
      </c>
    </row>
    <row r="954" spans="1:6" ht="14" hidden="1" thickBot="1">
      <c r="A954" s="27">
        <f t="shared" si="15"/>
        <v>9</v>
      </c>
      <c r="B954" s="30" t="s">
        <v>1988</v>
      </c>
      <c r="C954" s="30" t="s">
        <v>198</v>
      </c>
      <c r="D954" s="34">
        <v>0</v>
      </c>
      <c r="E954" s="33">
        <v>34131397495.540001</v>
      </c>
      <c r="F954" s="33">
        <v>34131397495.540001</v>
      </c>
    </row>
    <row r="955" spans="1:6" ht="14" hidden="1" thickBot="1">
      <c r="A955" s="27">
        <f t="shared" si="15"/>
        <v>9</v>
      </c>
      <c r="B955" s="30" t="s">
        <v>1989</v>
      </c>
      <c r="C955" s="30" t="s">
        <v>103</v>
      </c>
      <c r="D955" s="34">
        <v>0</v>
      </c>
      <c r="E955" s="33">
        <v>2896149077.48</v>
      </c>
      <c r="F955" s="33">
        <v>2896149077.48</v>
      </c>
    </row>
    <row r="956" spans="1:6" ht="14" hidden="1" thickBot="1">
      <c r="A956" s="27">
        <f t="shared" si="15"/>
        <v>9</v>
      </c>
      <c r="B956" s="30" t="s">
        <v>1990</v>
      </c>
      <c r="C956" s="30" t="s">
        <v>1991</v>
      </c>
      <c r="D956" s="34">
        <v>0</v>
      </c>
      <c r="E956" s="33">
        <v>66750643639.860001</v>
      </c>
      <c r="F956" s="33">
        <v>66750643639.860001</v>
      </c>
    </row>
    <row r="957" spans="1:6" ht="14" thickBot="1">
      <c r="A957" s="27">
        <f t="shared" si="15"/>
        <v>6</v>
      </c>
      <c r="B957" s="27" t="s">
        <v>310</v>
      </c>
      <c r="C957" s="30" t="s">
        <v>1992</v>
      </c>
      <c r="D957" s="34">
        <v>0</v>
      </c>
      <c r="E957" s="33">
        <v>77206070371940</v>
      </c>
      <c r="F957" s="33">
        <v>77206070371940</v>
      </c>
    </row>
    <row r="958" spans="1:6" ht="14" hidden="1" thickBot="1">
      <c r="A958" s="27">
        <f t="shared" si="15"/>
        <v>9</v>
      </c>
      <c r="B958" s="30" t="s">
        <v>1993</v>
      </c>
      <c r="C958" s="30" t="s">
        <v>98</v>
      </c>
      <c r="D958" s="34">
        <v>0</v>
      </c>
      <c r="E958" s="33">
        <v>8777293028223.2803</v>
      </c>
      <c r="F958" s="33">
        <v>8777293028223.2803</v>
      </c>
    </row>
    <row r="959" spans="1:6" ht="14" hidden="1" thickBot="1">
      <c r="A959" s="27">
        <f t="shared" si="15"/>
        <v>9</v>
      </c>
      <c r="B959" s="30" t="s">
        <v>1994</v>
      </c>
      <c r="C959" s="30" t="s">
        <v>195</v>
      </c>
      <c r="D959" s="34">
        <v>0</v>
      </c>
      <c r="E959" s="33">
        <v>16276122358568</v>
      </c>
      <c r="F959" s="33">
        <v>16276122358568</v>
      </c>
    </row>
    <row r="960" spans="1:6" ht="14" hidden="1" thickBot="1">
      <c r="A960" s="27">
        <f t="shared" si="15"/>
        <v>9</v>
      </c>
      <c r="B960" s="30" t="s">
        <v>1995</v>
      </c>
      <c r="C960" s="30" t="s">
        <v>97</v>
      </c>
      <c r="D960" s="34">
        <v>0</v>
      </c>
      <c r="E960" s="33">
        <v>19776586632638.199</v>
      </c>
      <c r="F960" s="33">
        <v>19776586632638.199</v>
      </c>
    </row>
    <row r="961" spans="1:6" ht="14" hidden="1" thickBot="1">
      <c r="A961" s="27">
        <f t="shared" si="15"/>
        <v>9</v>
      </c>
      <c r="B961" s="30" t="s">
        <v>1996</v>
      </c>
      <c r="C961" s="30" t="s">
        <v>196</v>
      </c>
      <c r="D961" s="34">
        <v>0</v>
      </c>
      <c r="E961" s="33">
        <v>16400773844623.4</v>
      </c>
      <c r="F961" s="33">
        <v>16400773844623.4</v>
      </c>
    </row>
    <row r="962" spans="1:6" ht="14" hidden="1" thickBot="1">
      <c r="A962" s="27">
        <f t="shared" si="15"/>
        <v>9</v>
      </c>
      <c r="B962" s="30" t="s">
        <v>1997</v>
      </c>
      <c r="C962" s="30" t="s">
        <v>96</v>
      </c>
      <c r="D962" s="34">
        <v>0</v>
      </c>
      <c r="E962" s="33">
        <v>2026611966506.8201</v>
      </c>
      <c r="F962" s="33">
        <v>2026611966506.8201</v>
      </c>
    </row>
    <row r="963" spans="1:6" ht="14" hidden="1" thickBot="1">
      <c r="A963" s="27">
        <f t="shared" si="15"/>
        <v>9</v>
      </c>
      <c r="B963" s="30" t="s">
        <v>1998</v>
      </c>
      <c r="C963" s="30" t="s">
        <v>197</v>
      </c>
      <c r="D963" s="34">
        <v>0</v>
      </c>
      <c r="E963" s="33">
        <v>1641688945865.21</v>
      </c>
      <c r="F963" s="33">
        <v>1641688945865.21</v>
      </c>
    </row>
    <row r="964" spans="1:6" ht="14" hidden="1" thickBot="1">
      <c r="A964" s="27">
        <f t="shared" si="15"/>
        <v>9</v>
      </c>
      <c r="B964" s="30" t="s">
        <v>1999</v>
      </c>
      <c r="C964" s="30" t="s">
        <v>95</v>
      </c>
      <c r="D964" s="34">
        <v>0</v>
      </c>
      <c r="E964" s="33">
        <v>8130158802163.3604</v>
      </c>
      <c r="F964" s="33">
        <v>8130158802163.3604</v>
      </c>
    </row>
    <row r="965" spans="1:6" ht="14" hidden="1" thickBot="1">
      <c r="A965" s="27">
        <f t="shared" si="15"/>
        <v>9</v>
      </c>
      <c r="B965" s="30" t="s">
        <v>2000</v>
      </c>
      <c r="C965" s="30" t="s">
        <v>198</v>
      </c>
      <c r="D965" s="34">
        <v>0</v>
      </c>
      <c r="E965" s="33">
        <v>2648176501577.9902</v>
      </c>
      <c r="F965" s="33">
        <v>2648176501577.9902</v>
      </c>
    </row>
    <row r="966" spans="1:6" ht="14" hidden="1" thickBot="1">
      <c r="A966" s="27">
        <f t="shared" si="15"/>
        <v>9</v>
      </c>
      <c r="B966" s="30" t="s">
        <v>2001</v>
      </c>
      <c r="C966" s="30" t="s">
        <v>94</v>
      </c>
      <c r="D966" s="34">
        <v>0</v>
      </c>
      <c r="E966" s="33">
        <v>126450185886.63</v>
      </c>
      <c r="F966" s="33">
        <v>126450185886.63</v>
      </c>
    </row>
    <row r="967" spans="1:6" ht="14" hidden="1" thickBot="1">
      <c r="A967" s="27">
        <f t="shared" si="15"/>
        <v>9</v>
      </c>
      <c r="B967" s="30" t="s">
        <v>2002</v>
      </c>
      <c r="C967" s="30" t="s">
        <v>1648</v>
      </c>
      <c r="D967" s="34">
        <v>0</v>
      </c>
      <c r="E967" s="33">
        <v>19966524006.099998</v>
      </c>
      <c r="F967" s="33">
        <v>19966524006.099998</v>
      </c>
    </row>
    <row r="968" spans="1:6" ht="14" hidden="1" thickBot="1">
      <c r="A968" s="27">
        <f t="shared" si="15"/>
        <v>9</v>
      </c>
      <c r="B968" s="30" t="s">
        <v>2003</v>
      </c>
      <c r="C968" s="30" t="s">
        <v>1661</v>
      </c>
      <c r="D968" s="34">
        <v>0</v>
      </c>
      <c r="E968" s="33">
        <v>32020291412.259998</v>
      </c>
      <c r="F968" s="33">
        <v>32020291412.259998</v>
      </c>
    </row>
    <row r="969" spans="1:6" ht="14" hidden="1" thickBot="1">
      <c r="A969" s="27">
        <f t="shared" si="15"/>
        <v>9</v>
      </c>
      <c r="B969" s="30" t="s">
        <v>2004</v>
      </c>
      <c r="C969" s="30" t="s">
        <v>70</v>
      </c>
      <c r="D969" s="34">
        <v>0</v>
      </c>
      <c r="E969" s="33">
        <v>42157683498.169998</v>
      </c>
      <c r="F969" s="33">
        <v>42157683498.169998</v>
      </c>
    </row>
    <row r="970" spans="1:6" ht="14" hidden="1" thickBot="1">
      <c r="A970" s="27">
        <f t="shared" si="15"/>
        <v>9</v>
      </c>
      <c r="B970" s="30" t="s">
        <v>2005</v>
      </c>
      <c r="C970" s="30" t="s">
        <v>101</v>
      </c>
      <c r="D970" s="34">
        <v>0</v>
      </c>
      <c r="E970" s="33">
        <v>72776986253.559998</v>
      </c>
      <c r="F970" s="33">
        <v>72776986253.559998</v>
      </c>
    </row>
    <row r="971" spans="1:6" ht="14" hidden="1" thickBot="1">
      <c r="A971" s="27">
        <f t="shared" si="15"/>
        <v>9</v>
      </c>
      <c r="B971" s="30" t="s">
        <v>2006</v>
      </c>
      <c r="C971" s="30" t="s">
        <v>100</v>
      </c>
      <c r="D971" s="34">
        <v>0</v>
      </c>
      <c r="E971" s="33">
        <v>199971454448.26999</v>
      </c>
      <c r="F971" s="33">
        <v>199971454448.26999</v>
      </c>
    </row>
    <row r="972" spans="1:6" ht="14" hidden="1" thickBot="1">
      <c r="A972" s="27">
        <f t="shared" si="15"/>
        <v>9</v>
      </c>
      <c r="B972" s="30" t="s">
        <v>2007</v>
      </c>
      <c r="C972" s="30" t="s">
        <v>99</v>
      </c>
      <c r="D972" s="34">
        <v>0</v>
      </c>
      <c r="E972" s="33">
        <v>554384393492.07996</v>
      </c>
      <c r="F972" s="33">
        <v>554384393492.07996</v>
      </c>
    </row>
    <row r="973" spans="1:6" ht="14" hidden="1" thickBot="1">
      <c r="A973" s="27">
        <f t="shared" si="15"/>
        <v>9</v>
      </c>
      <c r="B973" s="30" t="s">
        <v>2008</v>
      </c>
      <c r="C973" s="30" t="s">
        <v>1979</v>
      </c>
      <c r="D973" s="34">
        <v>0</v>
      </c>
      <c r="E973" s="33">
        <v>480930772776.69</v>
      </c>
      <c r="F973" s="33">
        <v>480930772776.69</v>
      </c>
    </row>
    <row r="974" spans="1:6" ht="14" thickBot="1">
      <c r="A974" s="27">
        <f t="shared" si="15"/>
        <v>6</v>
      </c>
      <c r="B974" s="27" t="s">
        <v>313</v>
      </c>
      <c r="C974" s="30" t="s">
        <v>2009</v>
      </c>
      <c r="D974" s="34">
        <v>0</v>
      </c>
      <c r="E974" s="33">
        <v>8777214550284.04</v>
      </c>
      <c r="F974" s="33">
        <v>8777214550284.04</v>
      </c>
    </row>
    <row r="975" spans="1:6" ht="14" hidden="1" thickBot="1">
      <c r="A975" s="27">
        <f t="shared" si="15"/>
        <v>9</v>
      </c>
      <c r="B975" s="30" t="s">
        <v>2010</v>
      </c>
      <c r="C975" s="30" t="s">
        <v>106</v>
      </c>
      <c r="D975" s="34">
        <v>0</v>
      </c>
      <c r="E975" s="33">
        <v>310337941414.53003</v>
      </c>
      <c r="F975" s="33">
        <v>310337941414.53003</v>
      </c>
    </row>
    <row r="976" spans="1:6" ht="14" hidden="1" thickBot="1">
      <c r="A976" s="27">
        <f t="shared" si="15"/>
        <v>9</v>
      </c>
      <c r="B976" s="30" t="s">
        <v>2011</v>
      </c>
      <c r="C976" s="30" t="s">
        <v>1648</v>
      </c>
      <c r="D976" s="34">
        <v>0</v>
      </c>
      <c r="E976" s="33">
        <v>2342570095.4499998</v>
      </c>
      <c r="F976" s="33">
        <v>2342570095.4499998</v>
      </c>
    </row>
    <row r="977" spans="1:6" ht="14" hidden="1" thickBot="1">
      <c r="A977" s="27">
        <f t="shared" si="15"/>
        <v>9</v>
      </c>
      <c r="B977" s="30" t="s">
        <v>2012</v>
      </c>
      <c r="C977" s="30" t="s">
        <v>103</v>
      </c>
      <c r="D977" s="34">
        <v>0</v>
      </c>
      <c r="E977" s="34">
        <v>498627882708</v>
      </c>
      <c r="F977" s="34">
        <v>498627882708</v>
      </c>
    </row>
    <row r="978" spans="1:6" ht="14" hidden="1" thickBot="1">
      <c r="A978" s="27">
        <f t="shared" ref="A978:A1041" si="16">LEN(B978)</f>
        <v>9</v>
      </c>
      <c r="B978" s="30" t="s">
        <v>2013</v>
      </c>
      <c r="C978" s="30" t="s">
        <v>102</v>
      </c>
      <c r="D978" s="34">
        <v>0</v>
      </c>
      <c r="E978" s="34">
        <v>1803864</v>
      </c>
      <c r="F978" s="34">
        <v>1803864</v>
      </c>
    </row>
    <row r="979" spans="1:6" ht="14" hidden="1" thickBot="1">
      <c r="A979" s="27">
        <f t="shared" si="16"/>
        <v>9</v>
      </c>
      <c r="B979" s="30" t="s">
        <v>2014</v>
      </c>
      <c r="C979" s="30" t="s">
        <v>98</v>
      </c>
      <c r="D979" s="34">
        <v>0</v>
      </c>
      <c r="E979" s="33">
        <v>596092681711.58997</v>
      </c>
      <c r="F979" s="33">
        <v>596092681711.58997</v>
      </c>
    </row>
    <row r="980" spans="1:6" ht="14" hidden="1" thickBot="1">
      <c r="A980" s="27">
        <f t="shared" si="16"/>
        <v>9</v>
      </c>
      <c r="B980" s="30" t="s">
        <v>2015</v>
      </c>
      <c r="C980" s="30" t="s">
        <v>195</v>
      </c>
      <c r="D980" s="34">
        <v>0</v>
      </c>
      <c r="E980" s="33">
        <v>1710805588748.05</v>
      </c>
      <c r="F980" s="33">
        <v>1710805588748.05</v>
      </c>
    </row>
    <row r="981" spans="1:6" ht="14" hidden="1" thickBot="1">
      <c r="A981" s="27">
        <f t="shared" si="16"/>
        <v>9</v>
      </c>
      <c r="B981" s="30" t="s">
        <v>2016</v>
      </c>
      <c r="C981" s="30" t="s">
        <v>97</v>
      </c>
      <c r="D981" s="34">
        <v>0</v>
      </c>
      <c r="E981" s="33">
        <v>866916550600.20996</v>
      </c>
      <c r="F981" s="33">
        <v>866916550600.20996</v>
      </c>
    </row>
    <row r="982" spans="1:6" ht="14" hidden="1" thickBot="1">
      <c r="A982" s="27">
        <f t="shared" si="16"/>
        <v>9</v>
      </c>
      <c r="B982" s="30" t="s">
        <v>2017</v>
      </c>
      <c r="C982" s="30" t="s">
        <v>196</v>
      </c>
      <c r="D982" s="34">
        <v>0</v>
      </c>
      <c r="E982" s="33">
        <v>4408712349175.5996</v>
      </c>
      <c r="F982" s="33">
        <v>4408712349175.5996</v>
      </c>
    </row>
    <row r="983" spans="1:6" ht="14" hidden="1" thickBot="1">
      <c r="A983" s="27">
        <f t="shared" si="16"/>
        <v>9</v>
      </c>
      <c r="B983" s="30" t="s">
        <v>2018</v>
      </c>
      <c r="C983" s="30" t="s">
        <v>96</v>
      </c>
      <c r="D983" s="34">
        <v>0</v>
      </c>
      <c r="E983" s="33">
        <v>71226226430.970001</v>
      </c>
      <c r="F983" s="33">
        <v>71226226430.970001</v>
      </c>
    </row>
    <row r="984" spans="1:6" ht="14" hidden="1" thickBot="1">
      <c r="A984" s="27">
        <f t="shared" si="16"/>
        <v>9</v>
      </c>
      <c r="B984" s="30" t="s">
        <v>2019</v>
      </c>
      <c r="C984" s="30" t="s">
        <v>197</v>
      </c>
      <c r="D984" s="34">
        <v>0</v>
      </c>
      <c r="E984" s="33">
        <v>13250848795.469999</v>
      </c>
      <c r="F984" s="33">
        <v>13250848795.469999</v>
      </c>
    </row>
    <row r="985" spans="1:6" ht="14" hidden="1" thickBot="1">
      <c r="A985" s="27">
        <f t="shared" si="16"/>
        <v>9</v>
      </c>
      <c r="B985" s="30" t="s">
        <v>2020</v>
      </c>
      <c r="C985" s="30" t="s">
        <v>95</v>
      </c>
      <c r="D985" s="34">
        <v>0</v>
      </c>
      <c r="E985" s="33">
        <v>28644111634.529999</v>
      </c>
      <c r="F985" s="33">
        <v>28644111634.529999</v>
      </c>
    </row>
    <row r="986" spans="1:6" ht="14" hidden="1" thickBot="1">
      <c r="A986" s="27">
        <f t="shared" si="16"/>
        <v>9</v>
      </c>
      <c r="B986" s="30" t="s">
        <v>2021</v>
      </c>
      <c r="C986" s="30" t="s">
        <v>2022</v>
      </c>
      <c r="D986" s="34">
        <v>0</v>
      </c>
      <c r="E986" s="33">
        <v>37125891565.769997</v>
      </c>
      <c r="F986" s="33">
        <v>37125891565.769997</v>
      </c>
    </row>
    <row r="987" spans="1:6" ht="14" hidden="1" thickBot="1">
      <c r="A987" s="27">
        <f t="shared" si="16"/>
        <v>9</v>
      </c>
      <c r="B987" s="30" t="s">
        <v>2023</v>
      </c>
      <c r="C987" s="30" t="s">
        <v>94</v>
      </c>
      <c r="D987" s="34">
        <v>0</v>
      </c>
      <c r="E987" s="33">
        <v>245463457.25</v>
      </c>
      <c r="F987" s="33">
        <v>245463457.25</v>
      </c>
    </row>
    <row r="988" spans="1:6" ht="14" hidden="1" thickBot="1">
      <c r="A988" s="27">
        <f t="shared" si="16"/>
        <v>9</v>
      </c>
      <c r="B988" s="30" t="s">
        <v>2024</v>
      </c>
      <c r="C988" s="30" t="s">
        <v>1540</v>
      </c>
      <c r="D988" s="34">
        <v>0</v>
      </c>
      <c r="E988" s="34">
        <v>192596344916</v>
      </c>
      <c r="F988" s="34">
        <v>192596344916</v>
      </c>
    </row>
    <row r="989" spans="1:6" ht="14" hidden="1" thickBot="1">
      <c r="A989" s="27">
        <f t="shared" si="16"/>
        <v>9</v>
      </c>
      <c r="B989" s="30" t="s">
        <v>2025</v>
      </c>
      <c r="C989" s="30" t="s">
        <v>2026</v>
      </c>
      <c r="D989" s="34">
        <v>0</v>
      </c>
      <c r="E989" s="34">
        <v>8625684037</v>
      </c>
      <c r="F989" s="34">
        <v>8625684037</v>
      </c>
    </row>
    <row r="990" spans="1:6" ht="14" hidden="1" thickBot="1">
      <c r="A990" s="27">
        <f t="shared" si="16"/>
        <v>9</v>
      </c>
      <c r="B990" s="30" t="s">
        <v>2027</v>
      </c>
      <c r="C990" s="30" t="s">
        <v>70</v>
      </c>
      <c r="D990" s="34">
        <v>0</v>
      </c>
      <c r="E990" s="33">
        <v>460580850.44999999</v>
      </c>
      <c r="F990" s="33">
        <v>460580850.44999999</v>
      </c>
    </row>
    <row r="991" spans="1:6" ht="14" hidden="1" thickBot="1">
      <c r="A991" s="27">
        <f t="shared" si="16"/>
        <v>9</v>
      </c>
      <c r="B991" s="30" t="s">
        <v>2028</v>
      </c>
      <c r="C991" s="30" t="s">
        <v>1979</v>
      </c>
      <c r="D991" s="34">
        <v>0</v>
      </c>
      <c r="E991" s="34">
        <v>3658180</v>
      </c>
      <c r="F991" s="34">
        <v>3658180</v>
      </c>
    </row>
    <row r="992" spans="1:6" ht="14" hidden="1" thickBot="1">
      <c r="A992" s="27">
        <f t="shared" si="16"/>
        <v>9</v>
      </c>
      <c r="B992" s="30" t="s">
        <v>2029</v>
      </c>
      <c r="C992" s="30" t="s">
        <v>101</v>
      </c>
      <c r="D992" s="34">
        <v>0</v>
      </c>
      <c r="E992" s="34">
        <v>2514845143</v>
      </c>
      <c r="F992" s="34">
        <v>2514845143</v>
      </c>
    </row>
    <row r="993" spans="1:6" ht="14" hidden="1" thickBot="1">
      <c r="A993" s="27">
        <f t="shared" si="16"/>
        <v>9</v>
      </c>
      <c r="B993" s="30" t="s">
        <v>2030</v>
      </c>
      <c r="C993" s="30" t="s">
        <v>100</v>
      </c>
      <c r="D993" s="34">
        <v>0</v>
      </c>
      <c r="E993" s="34">
        <v>249219015</v>
      </c>
      <c r="F993" s="34">
        <v>249219015</v>
      </c>
    </row>
    <row r="994" spans="1:6" ht="14" hidden="1" thickBot="1">
      <c r="A994" s="27">
        <f t="shared" si="16"/>
        <v>9</v>
      </c>
      <c r="B994" s="30" t="s">
        <v>2031</v>
      </c>
      <c r="C994" s="30" t="s">
        <v>99</v>
      </c>
      <c r="D994" s="34">
        <v>0</v>
      </c>
      <c r="E994" s="33">
        <v>28434307941.169998</v>
      </c>
      <c r="F994" s="33">
        <v>28434307941.169998</v>
      </c>
    </row>
    <row r="995" spans="1:6" ht="14" thickBot="1">
      <c r="A995" s="27">
        <f t="shared" si="16"/>
        <v>6</v>
      </c>
      <c r="B995" s="27" t="s">
        <v>2032</v>
      </c>
      <c r="C995" s="30" t="s">
        <v>2033</v>
      </c>
      <c r="D995" s="34">
        <v>0</v>
      </c>
      <c r="E995" s="33">
        <v>112397601461.47</v>
      </c>
      <c r="F995" s="33">
        <v>112397601461.47</v>
      </c>
    </row>
    <row r="996" spans="1:6" ht="14" hidden="1" thickBot="1">
      <c r="A996" s="27">
        <f t="shared" si="16"/>
        <v>9</v>
      </c>
      <c r="B996" s="30" t="s">
        <v>2034</v>
      </c>
      <c r="C996" s="30" t="s">
        <v>106</v>
      </c>
      <c r="D996" s="34">
        <v>0</v>
      </c>
      <c r="E996" s="34">
        <v>20753933950</v>
      </c>
      <c r="F996" s="34">
        <v>20753933950</v>
      </c>
    </row>
    <row r="997" spans="1:6" ht="14" hidden="1" thickBot="1">
      <c r="A997" s="27">
        <f t="shared" si="16"/>
        <v>9</v>
      </c>
      <c r="B997" s="30" t="s">
        <v>2035</v>
      </c>
      <c r="C997" s="30" t="s">
        <v>98</v>
      </c>
      <c r="D997" s="34">
        <v>0</v>
      </c>
      <c r="E997" s="33">
        <v>91643667511.470001</v>
      </c>
      <c r="F997" s="33">
        <v>91643667511.470001</v>
      </c>
    </row>
    <row r="998" spans="1:6" ht="14" thickBot="1">
      <c r="A998" s="27">
        <f t="shared" si="16"/>
        <v>6</v>
      </c>
      <c r="B998" s="27" t="s">
        <v>2036</v>
      </c>
      <c r="C998" s="30" t="s">
        <v>2037</v>
      </c>
      <c r="D998" s="34">
        <v>0</v>
      </c>
      <c r="E998" s="34">
        <v>1790654859</v>
      </c>
      <c r="F998" s="34">
        <v>1790654859</v>
      </c>
    </row>
    <row r="999" spans="1:6" ht="14" hidden="1" thickBot="1">
      <c r="A999" s="27">
        <f t="shared" si="16"/>
        <v>9</v>
      </c>
      <c r="B999" s="30" t="s">
        <v>2038</v>
      </c>
      <c r="C999" s="30" t="s">
        <v>98</v>
      </c>
      <c r="D999" s="34">
        <v>0</v>
      </c>
      <c r="E999" s="34">
        <v>1790654859</v>
      </c>
      <c r="F999" s="34">
        <v>1790654859</v>
      </c>
    </row>
    <row r="1000" spans="1:6" ht="14" thickBot="1">
      <c r="A1000" s="27">
        <f t="shared" si="16"/>
        <v>6</v>
      </c>
      <c r="B1000" s="27" t="s">
        <v>2039</v>
      </c>
      <c r="C1000" s="30" t="s">
        <v>2040</v>
      </c>
      <c r="D1000" s="34">
        <v>0</v>
      </c>
      <c r="E1000" s="34">
        <v>456661005</v>
      </c>
      <c r="F1000" s="34">
        <v>456661005</v>
      </c>
    </row>
    <row r="1001" spans="1:6" ht="14" hidden="1" thickBot="1">
      <c r="A1001" s="27">
        <f t="shared" si="16"/>
        <v>9</v>
      </c>
      <c r="B1001" s="30" t="s">
        <v>2041</v>
      </c>
      <c r="C1001" s="30" t="s">
        <v>106</v>
      </c>
      <c r="D1001" s="34">
        <v>0</v>
      </c>
      <c r="E1001" s="34">
        <v>456661005</v>
      </c>
      <c r="F1001" s="34">
        <v>456661005</v>
      </c>
    </row>
    <row r="1002" spans="1:6" ht="14" thickBot="1">
      <c r="A1002" s="27">
        <f t="shared" si="16"/>
        <v>3</v>
      </c>
      <c r="B1002" s="27" t="s">
        <v>314</v>
      </c>
      <c r="C1002" s="30" t="s">
        <v>211</v>
      </c>
      <c r="D1002" s="34">
        <v>0</v>
      </c>
      <c r="E1002" s="33">
        <v>331674090310514</v>
      </c>
      <c r="F1002" s="33">
        <v>331674090310514</v>
      </c>
    </row>
    <row r="1003" spans="1:6" ht="14" thickBot="1">
      <c r="A1003" s="27">
        <f t="shared" si="16"/>
        <v>6</v>
      </c>
      <c r="B1003" s="27" t="s">
        <v>315</v>
      </c>
      <c r="C1003" s="30" t="s">
        <v>199</v>
      </c>
      <c r="D1003" s="34">
        <v>0</v>
      </c>
      <c r="E1003" s="34">
        <v>4321553678</v>
      </c>
      <c r="F1003" s="34">
        <v>4321553678</v>
      </c>
    </row>
    <row r="1004" spans="1:6" ht="14" hidden="1" thickBot="1">
      <c r="A1004" s="27">
        <f t="shared" si="16"/>
        <v>9</v>
      </c>
      <c r="B1004" s="30" t="s">
        <v>2042</v>
      </c>
      <c r="C1004" s="30" t="s">
        <v>2043</v>
      </c>
      <c r="D1004" s="34">
        <v>0</v>
      </c>
      <c r="E1004" s="34">
        <v>4321253678</v>
      </c>
      <c r="F1004" s="34">
        <v>4321253678</v>
      </c>
    </row>
    <row r="1005" spans="1:6" ht="14" hidden="1" thickBot="1">
      <c r="A1005" s="27">
        <f t="shared" si="16"/>
        <v>9</v>
      </c>
      <c r="B1005" s="30" t="s">
        <v>2044</v>
      </c>
      <c r="C1005" s="30" t="s">
        <v>2045</v>
      </c>
      <c r="D1005" s="34">
        <v>0</v>
      </c>
      <c r="E1005" s="34">
        <v>300000</v>
      </c>
      <c r="F1005" s="34">
        <v>300000</v>
      </c>
    </row>
    <row r="1006" spans="1:6" ht="14" thickBot="1">
      <c r="A1006" s="27">
        <f t="shared" si="16"/>
        <v>6</v>
      </c>
      <c r="B1006" s="27" t="s">
        <v>317</v>
      </c>
      <c r="C1006" s="30" t="s">
        <v>2046</v>
      </c>
      <c r="D1006" s="34">
        <v>0</v>
      </c>
      <c r="E1006" s="34">
        <v>28626030815079</v>
      </c>
      <c r="F1006" s="34">
        <v>28626030815079</v>
      </c>
    </row>
    <row r="1007" spans="1:6" ht="14" hidden="1" thickBot="1">
      <c r="A1007" s="27">
        <f t="shared" si="16"/>
        <v>9</v>
      </c>
      <c r="B1007" s="30" t="s">
        <v>2047</v>
      </c>
      <c r="C1007" s="30" t="s">
        <v>2048</v>
      </c>
      <c r="D1007" s="34">
        <v>0</v>
      </c>
      <c r="E1007" s="33">
        <v>23688972640915.898</v>
      </c>
      <c r="F1007" s="33">
        <v>23688972640915.898</v>
      </c>
    </row>
    <row r="1008" spans="1:6" ht="14" hidden="1" thickBot="1">
      <c r="A1008" s="27">
        <f t="shared" si="16"/>
        <v>9</v>
      </c>
      <c r="B1008" s="30" t="s">
        <v>2049</v>
      </c>
      <c r="C1008" s="30" t="s">
        <v>2050</v>
      </c>
      <c r="D1008" s="34">
        <v>0</v>
      </c>
      <c r="E1008" s="33">
        <v>212387265222.47</v>
      </c>
      <c r="F1008" s="33">
        <v>212387265222.47</v>
      </c>
    </row>
    <row r="1009" spans="1:6" ht="14" hidden="1" thickBot="1">
      <c r="A1009" s="27">
        <f t="shared" si="16"/>
        <v>9</v>
      </c>
      <c r="B1009" s="30" t="s">
        <v>2051</v>
      </c>
      <c r="C1009" s="30" t="s">
        <v>2052</v>
      </c>
      <c r="D1009" s="34">
        <v>0</v>
      </c>
      <c r="E1009" s="33">
        <v>1119436932022.5801</v>
      </c>
      <c r="F1009" s="33">
        <v>1119436932022.5801</v>
      </c>
    </row>
    <row r="1010" spans="1:6" ht="14" hidden="1" thickBot="1">
      <c r="A1010" s="27">
        <f t="shared" si="16"/>
        <v>9</v>
      </c>
      <c r="B1010" s="30" t="s">
        <v>2053</v>
      </c>
      <c r="C1010" s="30" t="s">
        <v>2054</v>
      </c>
      <c r="D1010" s="34">
        <v>0</v>
      </c>
      <c r="E1010" s="33">
        <v>738598879.89999998</v>
      </c>
      <c r="F1010" s="33">
        <v>738598879.89999998</v>
      </c>
    </row>
    <row r="1011" spans="1:6" ht="14" hidden="1" thickBot="1">
      <c r="A1011" s="27">
        <f t="shared" si="16"/>
        <v>9</v>
      </c>
      <c r="B1011" s="30" t="s">
        <v>2055</v>
      </c>
      <c r="C1011" s="30" t="s">
        <v>2056</v>
      </c>
      <c r="D1011" s="34">
        <v>0</v>
      </c>
      <c r="E1011" s="33">
        <v>31752855141.959999</v>
      </c>
      <c r="F1011" s="33">
        <v>31752855141.959999</v>
      </c>
    </row>
    <row r="1012" spans="1:6" ht="14" hidden="1" thickBot="1">
      <c r="A1012" s="27">
        <f t="shared" si="16"/>
        <v>9</v>
      </c>
      <c r="B1012" s="30" t="s">
        <v>2057</v>
      </c>
      <c r="C1012" s="30" t="s">
        <v>2058</v>
      </c>
      <c r="D1012" s="34">
        <v>0</v>
      </c>
      <c r="E1012" s="34">
        <v>935000</v>
      </c>
      <c r="F1012" s="34">
        <v>935000</v>
      </c>
    </row>
    <row r="1013" spans="1:6" ht="14" hidden="1" thickBot="1">
      <c r="A1013" s="27">
        <f t="shared" si="16"/>
        <v>9</v>
      </c>
      <c r="B1013" s="30" t="s">
        <v>2059</v>
      </c>
      <c r="C1013" s="30" t="s">
        <v>2060</v>
      </c>
      <c r="D1013" s="34">
        <v>0</v>
      </c>
      <c r="E1013" s="33">
        <v>401386907466.71997</v>
      </c>
      <c r="F1013" s="33">
        <v>401386907466.71997</v>
      </c>
    </row>
    <row r="1014" spans="1:6" ht="14" hidden="1" thickBot="1">
      <c r="A1014" s="27">
        <f t="shared" si="16"/>
        <v>9</v>
      </c>
      <c r="B1014" s="30" t="s">
        <v>2061</v>
      </c>
      <c r="C1014" s="30" t="s">
        <v>2062</v>
      </c>
      <c r="D1014" s="34">
        <v>0</v>
      </c>
      <c r="E1014" s="33">
        <v>135608601419.5</v>
      </c>
      <c r="F1014" s="33">
        <v>135608601419.5</v>
      </c>
    </row>
    <row r="1015" spans="1:6" ht="14" hidden="1" thickBot="1">
      <c r="A1015" s="27">
        <f t="shared" si="16"/>
        <v>9</v>
      </c>
      <c r="B1015" s="30" t="s">
        <v>2063</v>
      </c>
      <c r="C1015" s="30" t="s">
        <v>2064</v>
      </c>
      <c r="D1015" s="34">
        <v>0</v>
      </c>
      <c r="E1015" s="34">
        <v>568661186068</v>
      </c>
      <c r="F1015" s="34">
        <v>568661186068</v>
      </c>
    </row>
    <row r="1016" spans="1:6" ht="14" hidden="1" thickBot="1">
      <c r="A1016" s="27">
        <f t="shared" si="16"/>
        <v>9</v>
      </c>
      <c r="B1016" s="30" t="s">
        <v>2065</v>
      </c>
      <c r="C1016" s="30" t="s">
        <v>106</v>
      </c>
      <c r="D1016" s="34">
        <v>0</v>
      </c>
      <c r="E1016" s="33">
        <v>1388525475238.1001</v>
      </c>
      <c r="F1016" s="33">
        <v>1388525475238.1001</v>
      </c>
    </row>
    <row r="1017" spans="1:6" ht="14" hidden="1" thickBot="1">
      <c r="A1017" s="27">
        <f t="shared" si="16"/>
        <v>9</v>
      </c>
      <c r="B1017" s="30" t="s">
        <v>2066</v>
      </c>
      <c r="C1017" s="30" t="s">
        <v>2067</v>
      </c>
      <c r="D1017" s="34">
        <v>0</v>
      </c>
      <c r="E1017" s="33">
        <v>1078559417703.86</v>
      </c>
      <c r="F1017" s="33">
        <v>1078559417703.86</v>
      </c>
    </row>
    <row r="1018" spans="1:6" ht="14" thickBot="1">
      <c r="A1018" s="27">
        <f t="shared" si="16"/>
        <v>6</v>
      </c>
      <c r="B1018" s="27" t="s">
        <v>318</v>
      </c>
      <c r="C1018" s="30" t="s">
        <v>169</v>
      </c>
      <c r="D1018" s="34">
        <v>0</v>
      </c>
      <c r="E1018" s="33">
        <v>13551582428992.699</v>
      </c>
      <c r="F1018" s="33">
        <v>13551582428992.699</v>
      </c>
    </row>
    <row r="1019" spans="1:6" ht="14" hidden="1" thickBot="1">
      <c r="A1019" s="27">
        <f t="shared" si="16"/>
        <v>9</v>
      </c>
      <c r="B1019" s="30" t="s">
        <v>2068</v>
      </c>
      <c r="C1019" s="30" t="s">
        <v>2048</v>
      </c>
      <c r="D1019" s="34">
        <v>0</v>
      </c>
      <c r="E1019" s="33">
        <v>12286852966797.199</v>
      </c>
      <c r="F1019" s="33">
        <v>12286852966797.199</v>
      </c>
    </row>
    <row r="1020" spans="1:6" ht="14" hidden="1" thickBot="1">
      <c r="A1020" s="27">
        <f t="shared" si="16"/>
        <v>9</v>
      </c>
      <c r="B1020" s="30" t="s">
        <v>2069</v>
      </c>
      <c r="C1020" s="30" t="s">
        <v>2070</v>
      </c>
      <c r="D1020" s="34">
        <v>0</v>
      </c>
      <c r="E1020" s="33">
        <v>50570041909.5</v>
      </c>
      <c r="F1020" s="33">
        <v>50570041909.5</v>
      </c>
    </row>
    <row r="1021" spans="1:6" ht="14" hidden="1" thickBot="1">
      <c r="A1021" s="27">
        <f t="shared" si="16"/>
        <v>9</v>
      </c>
      <c r="B1021" s="30" t="s">
        <v>2071</v>
      </c>
      <c r="C1021" s="30" t="s">
        <v>2060</v>
      </c>
      <c r="D1021" s="34">
        <v>0</v>
      </c>
      <c r="E1021" s="33">
        <v>68070546688.739998</v>
      </c>
      <c r="F1021" s="33">
        <v>68070546688.739998</v>
      </c>
    </row>
    <row r="1022" spans="1:6" ht="14" hidden="1" thickBot="1">
      <c r="A1022" s="27">
        <f t="shared" si="16"/>
        <v>9</v>
      </c>
      <c r="B1022" s="30" t="s">
        <v>2072</v>
      </c>
      <c r="C1022" s="30" t="s">
        <v>2062</v>
      </c>
      <c r="D1022" s="34">
        <v>0</v>
      </c>
      <c r="E1022" s="34">
        <v>22354465143</v>
      </c>
      <c r="F1022" s="34">
        <v>22354465143</v>
      </c>
    </row>
    <row r="1023" spans="1:6" ht="14" hidden="1" thickBot="1">
      <c r="A1023" s="27">
        <f t="shared" si="16"/>
        <v>9</v>
      </c>
      <c r="B1023" s="30" t="s">
        <v>2073</v>
      </c>
      <c r="C1023" s="30" t="s">
        <v>2064</v>
      </c>
      <c r="D1023" s="34">
        <v>0</v>
      </c>
      <c r="E1023" s="33">
        <v>699843725286.31995</v>
      </c>
      <c r="F1023" s="33">
        <v>699843725286.31995</v>
      </c>
    </row>
    <row r="1024" spans="1:6" ht="14" hidden="1" thickBot="1">
      <c r="A1024" s="27">
        <f t="shared" si="16"/>
        <v>9</v>
      </c>
      <c r="B1024" s="30" t="s">
        <v>2074</v>
      </c>
      <c r="C1024" s="30" t="s">
        <v>106</v>
      </c>
      <c r="D1024" s="34">
        <v>0</v>
      </c>
      <c r="E1024" s="33">
        <v>423663770390.46997</v>
      </c>
      <c r="F1024" s="33">
        <v>423663770390.46997</v>
      </c>
    </row>
    <row r="1025" spans="1:6" ht="14" hidden="1" thickBot="1">
      <c r="A1025" s="27">
        <f t="shared" si="16"/>
        <v>9</v>
      </c>
      <c r="B1025" s="30" t="s">
        <v>2075</v>
      </c>
      <c r="C1025" s="30" t="s">
        <v>2076</v>
      </c>
      <c r="D1025" s="34">
        <v>0</v>
      </c>
      <c r="E1025" s="33">
        <v>226912777.50999999</v>
      </c>
      <c r="F1025" s="33">
        <v>226912777.50999999</v>
      </c>
    </row>
    <row r="1026" spans="1:6" ht="14" thickBot="1">
      <c r="A1026" s="27">
        <f t="shared" si="16"/>
        <v>6</v>
      </c>
      <c r="B1026" s="27" t="s">
        <v>319</v>
      </c>
      <c r="C1026" s="30" t="s">
        <v>88</v>
      </c>
      <c r="D1026" s="34">
        <v>0</v>
      </c>
      <c r="E1026" s="33">
        <v>282382338132847</v>
      </c>
      <c r="F1026" s="33">
        <v>282382338132847</v>
      </c>
    </row>
    <row r="1027" spans="1:6" ht="14" hidden="1" thickBot="1">
      <c r="A1027" s="27">
        <f t="shared" si="16"/>
        <v>9</v>
      </c>
      <c r="B1027" s="30" t="s">
        <v>2077</v>
      </c>
      <c r="C1027" s="30" t="s">
        <v>2048</v>
      </c>
      <c r="D1027" s="34">
        <v>0</v>
      </c>
      <c r="E1027" s="33">
        <v>89829379268512.797</v>
      </c>
      <c r="F1027" s="33">
        <v>89829379268512.797</v>
      </c>
    </row>
    <row r="1028" spans="1:6" ht="14" hidden="1" thickBot="1">
      <c r="A1028" s="27">
        <f t="shared" si="16"/>
        <v>9</v>
      </c>
      <c r="B1028" s="30" t="s">
        <v>2078</v>
      </c>
      <c r="C1028" s="30" t="s">
        <v>2050</v>
      </c>
      <c r="D1028" s="34">
        <v>0</v>
      </c>
      <c r="E1028" s="33">
        <v>1949751785802.01</v>
      </c>
      <c r="F1028" s="33">
        <v>1949751785802.01</v>
      </c>
    </row>
    <row r="1029" spans="1:6" ht="14" hidden="1" thickBot="1">
      <c r="A1029" s="27">
        <f t="shared" si="16"/>
        <v>9</v>
      </c>
      <c r="B1029" s="30" t="s">
        <v>2079</v>
      </c>
      <c r="C1029" s="30" t="s">
        <v>2052</v>
      </c>
      <c r="D1029" s="34">
        <v>0</v>
      </c>
      <c r="E1029" s="33">
        <v>4711348588847.4805</v>
      </c>
      <c r="F1029" s="33">
        <v>4711348588847.4805</v>
      </c>
    </row>
    <row r="1030" spans="1:6" ht="14" hidden="1" thickBot="1">
      <c r="A1030" s="27">
        <f t="shared" si="16"/>
        <v>9</v>
      </c>
      <c r="B1030" s="30" t="s">
        <v>2080</v>
      </c>
      <c r="C1030" s="30" t="s">
        <v>2070</v>
      </c>
      <c r="D1030" s="34">
        <v>0</v>
      </c>
      <c r="E1030" s="34">
        <v>448316370837</v>
      </c>
      <c r="F1030" s="34">
        <v>448316370837</v>
      </c>
    </row>
    <row r="1031" spans="1:6" ht="14" hidden="1" thickBot="1">
      <c r="A1031" s="27">
        <f t="shared" si="16"/>
        <v>9</v>
      </c>
      <c r="B1031" s="30" t="s">
        <v>2081</v>
      </c>
      <c r="C1031" s="30" t="s">
        <v>2060</v>
      </c>
      <c r="D1031" s="34">
        <v>0</v>
      </c>
      <c r="E1031" s="33">
        <v>551070200456.84998</v>
      </c>
      <c r="F1031" s="33">
        <v>551070200456.84998</v>
      </c>
    </row>
    <row r="1032" spans="1:6" ht="14" hidden="1" thickBot="1">
      <c r="A1032" s="27">
        <f t="shared" si="16"/>
        <v>9</v>
      </c>
      <c r="B1032" s="30" t="s">
        <v>2082</v>
      </c>
      <c r="C1032" s="30" t="s">
        <v>2062</v>
      </c>
      <c r="D1032" s="34">
        <v>0</v>
      </c>
      <c r="E1032" s="33">
        <v>498488395198.47998</v>
      </c>
      <c r="F1032" s="33">
        <v>498488395198.47998</v>
      </c>
    </row>
    <row r="1033" spans="1:6" ht="14" hidden="1" thickBot="1">
      <c r="A1033" s="27">
        <f t="shared" si="16"/>
        <v>9</v>
      </c>
      <c r="B1033" s="30" t="s">
        <v>2083</v>
      </c>
      <c r="C1033" s="30" t="s">
        <v>2064</v>
      </c>
      <c r="D1033" s="34">
        <v>0</v>
      </c>
      <c r="E1033" s="33">
        <v>7883997251473.9004</v>
      </c>
      <c r="F1033" s="33">
        <v>7883997251473.9004</v>
      </c>
    </row>
    <row r="1034" spans="1:6" ht="14" hidden="1" thickBot="1">
      <c r="A1034" s="27">
        <f t="shared" si="16"/>
        <v>9</v>
      </c>
      <c r="B1034" s="30" t="s">
        <v>2084</v>
      </c>
      <c r="C1034" s="30" t="s">
        <v>2056</v>
      </c>
      <c r="D1034" s="34">
        <v>0</v>
      </c>
      <c r="E1034" s="33">
        <v>384300441383.72998</v>
      </c>
      <c r="F1034" s="33">
        <v>384300441383.72998</v>
      </c>
    </row>
    <row r="1035" spans="1:6" ht="14" hidden="1" thickBot="1">
      <c r="A1035" s="27">
        <f t="shared" si="16"/>
        <v>9</v>
      </c>
      <c r="B1035" s="30" t="s">
        <v>2085</v>
      </c>
      <c r="C1035" s="30" t="s">
        <v>2058</v>
      </c>
      <c r="D1035" s="34">
        <v>0</v>
      </c>
      <c r="E1035" s="34">
        <v>281663292</v>
      </c>
      <c r="F1035" s="34">
        <v>281663292</v>
      </c>
    </row>
    <row r="1036" spans="1:6" ht="14" hidden="1" thickBot="1">
      <c r="A1036" s="27">
        <f t="shared" si="16"/>
        <v>9</v>
      </c>
      <c r="B1036" s="30" t="s">
        <v>2086</v>
      </c>
      <c r="C1036" s="30" t="s">
        <v>98</v>
      </c>
      <c r="D1036" s="34">
        <v>0</v>
      </c>
      <c r="E1036" s="33">
        <v>333266586524.40002</v>
      </c>
      <c r="F1036" s="33">
        <v>333266586524.40002</v>
      </c>
    </row>
    <row r="1037" spans="1:6" ht="14" hidden="1" thickBot="1">
      <c r="A1037" s="27">
        <f t="shared" si="16"/>
        <v>9</v>
      </c>
      <c r="B1037" s="30" t="s">
        <v>2087</v>
      </c>
      <c r="C1037" s="30" t="s">
        <v>2088</v>
      </c>
      <c r="D1037" s="34">
        <v>0</v>
      </c>
      <c r="E1037" s="34">
        <v>25511862626</v>
      </c>
      <c r="F1037" s="34">
        <v>25511862626</v>
      </c>
    </row>
    <row r="1038" spans="1:6" ht="14" hidden="1" thickBot="1">
      <c r="A1038" s="27">
        <f t="shared" si="16"/>
        <v>9</v>
      </c>
      <c r="B1038" s="30" t="s">
        <v>2089</v>
      </c>
      <c r="C1038" s="30" t="s">
        <v>106</v>
      </c>
      <c r="D1038" s="34">
        <v>0</v>
      </c>
      <c r="E1038" s="33">
        <v>172769186213452</v>
      </c>
      <c r="F1038" s="33">
        <v>172769186213452</v>
      </c>
    </row>
    <row r="1039" spans="1:6" ht="14" hidden="1" thickBot="1">
      <c r="A1039" s="27">
        <f t="shared" si="16"/>
        <v>9</v>
      </c>
      <c r="B1039" s="30" t="s">
        <v>2090</v>
      </c>
      <c r="C1039" s="30" t="s">
        <v>2091</v>
      </c>
      <c r="D1039" s="34">
        <v>0</v>
      </c>
      <c r="E1039" s="33">
        <v>2997439504440.1401</v>
      </c>
      <c r="F1039" s="33">
        <v>2997439504440.1401</v>
      </c>
    </row>
    <row r="1040" spans="1:6" ht="14" thickBot="1">
      <c r="A1040" s="27">
        <f t="shared" si="16"/>
        <v>6</v>
      </c>
      <c r="B1040" s="27" t="s">
        <v>320</v>
      </c>
      <c r="C1040" s="30" t="s">
        <v>2092</v>
      </c>
      <c r="D1040" s="34">
        <v>0</v>
      </c>
      <c r="E1040" s="33">
        <v>30482220978975.801</v>
      </c>
      <c r="F1040" s="33">
        <v>30482220978975.801</v>
      </c>
    </row>
    <row r="1041" spans="1:6" ht="14" hidden="1" thickBot="1">
      <c r="A1041" s="27">
        <f t="shared" si="16"/>
        <v>9</v>
      </c>
      <c r="B1041" s="30" t="s">
        <v>2093</v>
      </c>
      <c r="C1041" s="30" t="s">
        <v>2048</v>
      </c>
      <c r="D1041" s="34">
        <v>0</v>
      </c>
      <c r="E1041" s="33">
        <v>14727430512779.6</v>
      </c>
      <c r="F1041" s="33">
        <v>14727430512779.6</v>
      </c>
    </row>
    <row r="1042" spans="1:6" ht="14" hidden="1" thickBot="1">
      <c r="A1042" s="27">
        <f t="shared" ref="A1042:A1105" si="17">LEN(B1042)</f>
        <v>9</v>
      </c>
      <c r="B1042" s="30" t="s">
        <v>2094</v>
      </c>
      <c r="C1042" s="30" t="s">
        <v>2070</v>
      </c>
      <c r="D1042" s="34">
        <v>0</v>
      </c>
      <c r="E1042" s="33">
        <v>741372815104.5</v>
      </c>
      <c r="F1042" s="33">
        <v>741372815104.5</v>
      </c>
    </row>
    <row r="1043" spans="1:6" ht="14" hidden="1" thickBot="1">
      <c r="A1043" s="27">
        <f t="shared" si="17"/>
        <v>9</v>
      </c>
      <c r="B1043" s="30" t="s">
        <v>2095</v>
      </c>
      <c r="C1043" s="30" t="s">
        <v>2060</v>
      </c>
      <c r="D1043" s="34">
        <v>0</v>
      </c>
      <c r="E1043" s="34">
        <v>90880208427</v>
      </c>
      <c r="F1043" s="34">
        <v>90880208427</v>
      </c>
    </row>
    <row r="1044" spans="1:6" ht="14" hidden="1" thickBot="1">
      <c r="A1044" s="27">
        <f t="shared" si="17"/>
        <v>9</v>
      </c>
      <c r="B1044" s="30" t="s">
        <v>2096</v>
      </c>
      <c r="C1044" s="30" t="s">
        <v>2062</v>
      </c>
      <c r="D1044" s="34">
        <v>0</v>
      </c>
      <c r="E1044" s="33">
        <v>6979902081337.7197</v>
      </c>
      <c r="F1044" s="33">
        <v>6979902081337.7197</v>
      </c>
    </row>
    <row r="1045" spans="1:6" ht="14" hidden="1" thickBot="1">
      <c r="A1045" s="27">
        <f t="shared" si="17"/>
        <v>9</v>
      </c>
      <c r="B1045" s="30" t="s">
        <v>2097</v>
      </c>
      <c r="C1045" s="30" t="s">
        <v>2064</v>
      </c>
      <c r="D1045" s="34">
        <v>0</v>
      </c>
      <c r="E1045" s="33">
        <v>7282953988806.4404</v>
      </c>
      <c r="F1045" s="33">
        <v>7282953988806.4404</v>
      </c>
    </row>
    <row r="1046" spans="1:6" ht="14" hidden="1" thickBot="1">
      <c r="A1046" s="27">
        <f t="shared" si="17"/>
        <v>9</v>
      </c>
      <c r="B1046" s="30" t="s">
        <v>2098</v>
      </c>
      <c r="C1046" s="30" t="s">
        <v>106</v>
      </c>
      <c r="D1046" s="34">
        <v>0</v>
      </c>
      <c r="E1046" s="33">
        <v>383470304502.82001</v>
      </c>
      <c r="F1046" s="33">
        <v>383470304502.82001</v>
      </c>
    </row>
    <row r="1047" spans="1:6" ht="14" hidden="1" thickBot="1">
      <c r="A1047" s="27">
        <f t="shared" si="17"/>
        <v>9</v>
      </c>
      <c r="B1047" s="30" t="s">
        <v>2099</v>
      </c>
      <c r="C1047" s="30" t="s">
        <v>2100</v>
      </c>
      <c r="D1047" s="34">
        <v>0</v>
      </c>
      <c r="E1047" s="33">
        <v>276211068017.73999</v>
      </c>
      <c r="F1047" s="33">
        <v>276211068017.73999</v>
      </c>
    </row>
    <row r="1048" spans="1:6" ht="14" thickBot="1">
      <c r="A1048" s="27">
        <f t="shared" si="17"/>
        <v>6</v>
      </c>
      <c r="B1048" s="27" t="s">
        <v>321</v>
      </c>
      <c r="C1048" s="30" t="s">
        <v>87</v>
      </c>
      <c r="D1048" s="34">
        <v>0</v>
      </c>
      <c r="E1048" s="33">
        <v>1180111555984.3601</v>
      </c>
      <c r="F1048" s="33">
        <v>1180111555984.3601</v>
      </c>
    </row>
    <row r="1049" spans="1:6" ht="14" hidden="1" thickBot="1">
      <c r="A1049" s="27">
        <f t="shared" si="17"/>
        <v>9</v>
      </c>
      <c r="B1049" s="30" t="s">
        <v>2101</v>
      </c>
      <c r="C1049" s="30" t="s">
        <v>2102</v>
      </c>
      <c r="D1049" s="34">
        <v>0</v>
      </c>
      <c r="E1049" s="33">
        <v>602090182007.98999</v>
      </c>
      <c r="F1049" s="33">
        <v>602090182007.98999</v>
      </c>
    </row>
    <row r="1050" spans="1:6" ht="14" hidden="1" thickBot="1">
      <c r="A1050" s="27">
        <f t="shared" si="17"/>
        <v>9</v>
      </c>
      <c r="B1050" s="30" t="s">
        <v>2103</v>
      </c>
      <c r="C1050" s="30" t="s">
        <v>2088</v>
      </c>
      <c r="D1050" s="34">
        <v>0</v>
      </c>
      <c r="E1050" s="33">
        <v>61066727751.839996</v>
      </c>
      <c r="F1050" s="33">
        <v>61066727751.839996</v>
      </c>
    </row>
    <row r="1051" spans="1:6" ht="14" hidden="1" thickBot="1">
      <c r="A1051" s="27">
        <f t="shared" si="17"/>
        <v>9</v>
      </c>
      <c r="B1051" s="30" t="s">
        <v>2104</v>
      </c>
      <c r="C1051" s="30" t="s">
        <v>1965</v>
      </c>
      <c r="D1051" s="34">
        <v>0</v>
      </c>
      <c r="E1051" s="33">
        <v>239878292944.22</v>
      </c>
      <c r="F1051" s="33">
        <v>239878292944.22</v>
      </c>
    </row>
    <row r="1052" spans="1:6" ht="14" hidden="1" thickBot="1">
      <c r="A1052" s="27">
        <f t="shared" si="17"/>
        <v>9</v>
      </c>
      <c r="B1052" s="30" t="s">
        <v>2105</v>
      </c>
      <c r="C1052" s="30" t="s">
        <v>2106</v>
      </c>
      <c r="D1052" s="34">
        <v>0</v>
      </c>
      <c r="E1052" s="33">
        <v>3671217759.2600002</v>
      </c>
      <c r="F1052" s="33">
        <v>3671217759.2600002</v>
      </c>
    </row>
    <row r="1053" spans="1:6" ht="14" hidden="1" thickBot="1">
      <c r="A1053" s="27">
        <f t="shared" si="17"/>
        <v>9</v>
      </c>
      <c r="B1053" s="30" t="s">
        <v>2107</v>
      </c>
      <c r="C1053" s="30" t="s">
        <v>1971</v>
      </c>
      <c r="D1053" s="34">
        <v>0</v>
      </c>
      <c r="E1053" s="33">
        <v>55636840993.800003</v>
      </c>
      <c r="F1053" s="33">
        <v>55636840993.800003</v>
      </c>
    </row>
    <row r="1054" spans="1:6" ht="14" hidden="1" thickBot="1">
      <c r="A1054" s="27">
        <f t="shared" si="17"/>
        <v>9</v>
      </c>
      <c r="B1054" s="30" t="s">
        <v>2108</v>
      </c>
      <c r="C1054" s="30" t="s">
        <v>2109</v>
      </c>
      <c r="D1054" s="34">
        <v>0</v>
      </c>
      <c r="E1054" s="33">
        <v>84502154007.320007</v>
      </c>
      <c r="F1054" s="33">
        <v>84502154007.320007</v>
      </c>
    </row>
    <row r="1055" spans="1:6" ht="14" hidden="1" thickBot="1">
      <c r="A1055" s="27">
        <f t="shared" si="17"/>
        <v>9</v>
      </c>
      <c r="B1055" s="30" t="s">
        <v>2110</v>
      </c>
      <c r="C1055" s="30" t="s">
        <v>2111</v>
      </c>
      <c r="D1055" s="34">
        <v>0</v>
      </c>
      <c r="E1055" s="33">
        <v>133266140519.92999</v>
      </c>
      <c r="F1055" s="33">
        <v>133266140519.92999</v>
      </c>
    </row>
    <row r="1056" spans="1:6" ht="14" thickBot="1">
      <c r="A1056" s="27">
        <f t="shared" si="17"/>
        <v>6</v>
      </c>
      <c r="B1056" s="27" t="s">
        <v>2112</v>
      </c>
      <c r="C1056" s="30" t="s">
        <v>2113</v>
      </c>
      <c r="D1056" s="34">
        <v>0</v>
      </c>
      <c r="E1056" s="33">
        <v>74022598167.419998</v>
      </c>
      <c r="F1056" s="33">
        <v>74022598167.419998</v>
      </c>
    </row>
    <row r="1057" spans="1:6" ht="14" hidden="1" thickBot="1">
      <c r="A1057" s="27">
        <f t="shared" si="17"/>
        <v>9</v>
      </c>
      <c r="B1057" s="30" t="s">
        <v>2114</v>
      </c>
      <c r="C1057" s="30" t="s">
        <v>1965</v>
      </c>
      <c r="D1057" s="34">
        <v>0</v>
      </c>
      <c r="E1057" s="33">
        <v>6831640821.1499996</v>
      </c>
      <c r="F1057" s="33">
        <v>6831640821.1499996</v>
      </c>
    </row>
    <row r="1058" spans="1:6" ht="14" hidden="1" thickBot="1">
      <c r="A1058" s="27">
        <f t="shared" si="17"/>
        <v>9</v>
      </c>
      <c r="B1058" s="30" t="s">
        <v>2115</v>
      </c>
      <c r="C1058" s="30" t="s">
        <v>1971</v>
      </c>
      <c r="D1058" s="34">
        <v>0</v>
      </c>
      <c r="E1058" s="34">
        <v>2213476543</v>
      </c>
      <c r="F1058" s="34">
        <v>2213476543</v>
      </c>
    </row>
    <row r="1059" spans="1:6" ht="14" hidden="1" thickBot="1">
      <c r="A1059" s="27">
        <f t="shared" si="17"/>
        <v>9</v>
      </c>
      <c r="B1059" s="30" t="s">
        <v>2116</v>
      </c>
      <c r="C1059" s="30" t="s">
        <v>1973</v>
      </c>
      <c r="D1059" s="34">
        <v>0</v>
      </c>
      <c r="E1059" s="33">
        <v>2614717210.0999999</v>
      </c>
      <c r="F1059" s="33">
        <v>2614717210.0999999</v>
      </c>
    </row>
    <row r="1060" spans="1:6" ht="14" hidden="1" thickBot="1">
      <c r="A1060" s="27">
        <f t="shared" si="17"/>
        <v>9</v>
      </c>
      <c r="B1060" s="30" t="s">
        <v>2117</v>
      </c>
      <c r="C1060" s="30" t="s">
        <v>1975</v>
      </c>
      <c r="D1060" s="34">
        <v>0</v>
      </c>
      <c r="E1060" s="33">
        <v>31054550393.150002</v>
      </c>
      <c r="F1060" s="33">
        <v>31054550393.150002</v>
      </c>
    </row>
    <row r="1061" spans="1:6" ht="14" hidden="1" thickBot="1">
      <c r="A1061" s="27">
        <f t="shared" si="17"/>
        <v>9</v>
      </c>
      <c r="B1061" s="30" t="s">
        <v>2118</v>
      </c>
      <c r="C1061" s="30" t="s">
        <v>2119</v>
      </c>
      <c r="D1061" s="34">
        <v>0</v>
      </c>
      <c r="E1061" s="33">
        <v>31308213200.02</v>
      </c>
      <c r="F1061" s="33">
        <v>31308213200.02</v>
      </c>
    </row>
    <row r="1062" spans="1:6" ht="14" thickBot="1">
      <c r="A1062" s="27">
        <f t="shared" si="17"/>
        <v>6</v>
      </c>
      <c r="B1062" s="27" t="s">
        <v>323</v>
      </c>
      <c r="C1062" s="30" t="s">
        <v>2120</v>
      </c>
      <c r="D1062" s="34">
        <v>0</v>
      </c>
      <c r="E1062" s="33">
        <v>24454835271133.5</v>
      </c>
      <c r="F1062" s="33">
        <v>24454835271133.5</v>
      </c>
    </row>
    <row r="1063" spans="1:6" ht="14" hidden="1" thickBot="1">
      <c r="A1063" s="27">
        <f t="shared" si="17"/>
        <v>9</v>
      </c>
      <c r="B1063" s="30" t="s">
        <v>2121</v>
      </c>
      <c r="C1063" s="30" t="s">
        <v>2048</v>
      </c>
      <c r="D1063" s="34">
        <v>0</v>
      </c>
      <c r="E1063" s="33">
        <v>22780882616370.301</v>
      </c>
      <c r="F1063" s="33">
        <v>22780882616370.301</v>
      </c>
    </row>
    <row r="1064" spans="1:6" ht="14" hidden="1" thickBot="1">
      <c r="A1064" s="27">
        <f t="shared" si="17"/>
        <v>9</v>
      </c>
      <c r="B1064" s="30" t="s">
        <v>2122</v>
      </c>
      <c r="C1064" s="30" t="s">
        <v>2050</v>
      </c>
      <c r="D1064" s="34">
        <v>0</v>
      </c>
      <c r="E1064" s="33">
        <v>175475438736.29001</v>
      </c>
      <c r="F1064" s="33">
        <v>175475438736.29001</v>
      </c>
    </row>
    <row r="1065" spans="1:6" ht="14" hidden="1" thickBot="1">
      <c r="A1065" s="27">
        <f t="shared" si="17"/>
        <v>9</v>
      </c>
      <c r="B1065" s="30" t="s">
        <v>2123</v>
      </c>
      <c r="C1065" s="30" t="s">
        <v>2052</v>
      </c>
      <c r="D1065" s="34">
        <v>0</v>
      </c>
      <c r="E1065" s="33">
        <v>414385953329.84998</v>
      </c>
      <c r="F1065" s="33">
        <v>414385953329.84998</v>
      </c>
    </row>
    <row r="1066" spans="1:6" ht="14" hidden="1" thickBot="1">
      <c r="A1066" s="27">
        <f t="shared" si="17"/>
        <v>9</v>
      </c>
      <c r="B1066" s="30" t="s">
        <v>2124</v>
      </c>
      <c r="C1066" s="30" t="s">
        <v>2070</v>
      </c>
      <c r="D1066" s="34">
        <v>0</v>
      </c>
      <c r="E1066" s="33">
        <v>79060513270.729996</v>
      </c>
      <c r="F1066" s="33">
        <v>79060513270.729996</v>
      </c>
    </row>
    <row r="1067" spans="1:6" ht="14" hidden="1" thickBot="1">
      <c r="A1067" s="27">
        <f t="shared" si="17"/>
        <v>9</v>
      </c>
      <c r="B1067" s="30" t="s">
        <v>2125</v>
      </c>
      <c r="C1067" s="30" t="s">
        <v>2060</v>
      </c>
      <c r="D1067" s="34">
        <v>0</v>
      </c>
      <c r="E1067" s="33">
        <v>186276802855.98999</v>
      </c>
      <c r="F1067" s="33">
        <v>186276802855.98999</v>
      </c>
    </row>
    <row r="1068" spans="1:6" ht="14" hidden="1" thickBot="1">
      <c r="A1068" s="27">
        <f t="shared" si="17"/>
        <v>9</v>
      </c>
      <c r="B1068" s="30" t="s">
        <v>2126</v>
      </c>
      <c r="C1068" s="30" t="s">
        <v>2062</v>
      </c>
      <c r="D1068" s="34">
        <v>0</v>
      </c>
      <c r="E1068" s="33">
        <v>216756792226.79999</v>
      </c>
      <c r="F1068" s="33">
        <v>216756792226.79999</v>
      </c>
    </row>
    <row r="1069" spans="1:6" ht="14" hidden="1" thickBot="1">
      <c r="A1069" s="27">
        <f t="shared" si="17"/>
        <v>9</v>
      </c>
      <c r="B1069" s="30" t="s">
        <v>2127</v>
      </c>
      <c r="C1069" s="30" t="s">
        <v>2064</v>
      </c>
      <c r="D1069" s="34">
        <v>0</v>
      </c>
      <c r="E1069" s="34">
        <v>184665902520</v>
      </c>
      <c r="F1069" s="34">
        <v>184665902520</v>
      </c>
    </row>
    <row r="1070" spans="1:6" ht="14" hidden="1" thickBot="1">
      <c r="A1070" s="27">
        <f t="shared" si="17"/>
        <v>9</v>
      </c>
      <c r="B1070" s="30" t="s">
        <v>2128</v>
      </c>
      <c r="C1070" s="30" t="s">
        <v>2056</v>
      </c>
      <c r="D1070" s="34">
        <v>0</v>
      </c>
      <c r="E1070" s="33">
        <v>6911011709.9700003</v>
      </c>
      <c r="F1070" s="33">
        <v>6911011709.9700003</v>
      </c>
    </row>
    <row r="1071" spans="1:6" ht="14" hidden="1" thickBot="1">
      <c r="A1071" s="27">
        <f t="shared" si="17"/>
        <v>9</v>
      </c>
      <c r="B1071" s="30" t="s">
        <v>2129</v>
      </c>
      <c r="C1071" s="30" t="s">
        <v>2058</v>
      </c>
      <c r="D1071" s="34">
        <v>0</v>
      </c>
      <c r="E1071" s="34">
        <v>3764500</v>
      </c>
      <c r="F1071" s="34">
        <v>3764500</v>
      </c>
    </row>
    <row r="1072" spans="1:6" ht="14" hidden="1" thickBot="1">
      <c r="A1072" s="27">
        <f t="shared" si="17"/>
        <v>9</v>
      </c>
      <c r="B1072" s="30" t="s">
        <v>2130</v>
      </c>
      <c r="C1072" s="30" t="s">
        <v>98</v>
      </c>
      <c r="D1072" s="34">
        <v>0</v>
      </c>
      <c r="E1072" s="33">
        <v>12819930696.77</v>
      </c>
      <c r="F1072" s="33">
        <v>12819930696.77</v>
      </c>
    </row>
    <row r="1073" spans="1:6" ht="14" hidden="1" thickBot="1">
      <c r="A1073" s="27">
        <f t="shared" si="17"/>
        <v>9</v>
      </c>
      <c r="B1073" s="30" t="s">
        <v>2131</v>
      </c>
      <c r="C1073" s="30" t="s">
        <v>2113</v>
      </c>
      <c r="D1073" s="34">
        <v>0</v>
      </c>
      <c r="E1073" s="33">
        <v>1251428937.1099999</v>
      </c>
      <c r="F1073" s="33">
        <v>1251428937.1099999</v>
      </c>
    </row>
    <row r="1074" spans="1:6" ht="14" hidden="1" thickBot="1">
      <c r="A1074" s="27">
        <f t="shared" si="17"/>
        <v>9</v>
      </c>
      <c r="B1074" s="30" t="s">
        <v>2132</v>
      </c>
      <c r="C1074" s="30" t="s">
        <v>2091</v>
      </c>
      <c r="D1074" s="34">
        <v>0</v>
      </c>
      <c r="E1074" s="33">
        <v>396345115979.65002</v>
      </c>
      <c r="F1074" s="33">
        <v>396345115979.65002</v>
      </c>
    </row>
    <row r="1075" spans="1:6" ht="14" thickBot="1">
      <c r="A1075" s="27">
        <f t="shared" si="17"/>
        <v>6</v>
      </c>
      <c r="B1075" s="27" t="s">
        <v>2133</v>
      </c>
      <c r="C1075" s="30" t="s">
        <v>2134</v>
      </c>
      <c r="D1075" s="34">
        <v>0</v>
      </c>
      <c r="E1075" s="33">
        <v>1728316539.02</v>
      </c>
      <c r="F1075" s="33">
        <v>1728316539.02</v>
      </c>
    </row>
    <row r="1076" spans="1:6" ht="14" hidden="1" thickBot="1">
      <c r="A1076" s="27">
        <f t="shared" si="17"/>
        <v>9</v>
      </c>
      <c r="B1076" s="30" t="s">
        <v>2135</v>
      </c>
      <c r="C1076" s="30" t="s">
        <v>2102</v>
      </c>
      <c r="D1076" s="34">
        <v>0</v>
      </c>
      <c r="E1076" s="33">
        <v>362624312.92000002</v>
      </c>
      <c r="F1076" s="33">
        <v>362624312.92000002</v>
      </c>
    </row>
    <row r="1077" spans="1:6" ht="14" hidden="1" thickBot="1">
      <c r="A1077" s="27">
        <f t="shared" si="17"/>
        <v>9</v>
      </c>
      <c r="B1077" s="30" t="s">
        <v>2136</v>
      </c>
      <c r="C1077" s="30" t="s">
        <v>1965</v>
      </c>
      <c r="D1077" s="34">
        <v>0</v>
      </c>
      <c r="E1077" s="34">
        <v>3209100</v>
      </c>
      <c r="F1077" s="34">
        <v>3209100</v>
      </c>
    </row>
    <row r="1078" spans="1:6" ht="14" hidden="1" thickBot="1">
      <c r="A1078" s="27">
        <f t="shared" si="17"/>
        <v>9</v>
      </c>
      <c r="B1078" s="30" t="s">
        <v>2137</v>
      </c>
      <c r="C1078" s="30" t="s">
        <v>2106</v>
      </c>
      <c r="D1078" s="34">
        <v>0</v>
      </c>
      <c r="E1078" s="34">
        <v>6399996</v>
      </c>
      <c r="F1078" s="34">
        <v>6399996</v>
      </c>
    </row>
    <row r="1079" spans="1:6" ht="14" hidden="1" thickBot="1">
      <c r="A1079" s="27">
        <f t="shared" si="17"/>
        <v>9</v>
      </c>
      <c r="B1079" s="30" t="s">
        <v>2138</v>
      </c>
      <c r="C1079" s="30" t="s">
        <v>2109</v>
      </c>
      <c r="D1079" s="34">
        <v>0</v>
      </c>
      <c r="E1079" s="33">
        <v>1148568805.03</v>
      </c>
      <c r="F1079" s="33">
        <v>1148568805.03</v>
      </c>
    </row>
    <row r="1080" spans="1:6" ht="14" hidden="1" thickBot="1">
      <c r="A1080" s="27">
        <f t="shared" si="17"/>
        <v>9</v>
      </c>
      <c r="B1080" s="30" t="s">
        <v>2139</v>
      </c>
      <c r="C1080" s="30" t="s">
        <v>2111</v>
      </c>
      <c r="D1080" s="34">
        <v>0</v>
      </c>
      <c r="E1080" s="33">
        <v>207514325.06999999</v>
      </c>
      <c r="F1080" s="33">
        <v>207514325.06999999</v>
      </c>
    </row>
    <row r="1081" spans="1:6" ht="14" thickBot="1">
      <c r="A1081" s="27">
        <f t="shared" si="17"/>
        <v>6</v>
      </c>
      <c r="B1081" s="27" t="s">
        <v>2140</v>
      </c>
      <c r="C1081" s="30" t="s">
        <v>2141</v>
      </c>
      <c r="D1081" s="34">
        <v>0</v>
      </c>
      <c r="E1081" s="34">
        <v>127309874113</v>
      </c>
      <c r="F1081" s="34">
        <v>127309874113</v>
      </c>
    </row>
    <row r="1082" spans="1:6" ht="14" hidden="1" thickBot="1">
      <c r="A1082" s="27">
        <f t="shared" si="17"/>
        <v>9</v>
      </c>
      <c r="B1082" s="30" t="s">
        <v>2142</v>
      </c>
      <c r="C1082" s="30" t="s">
        <v>2064</v>
      </c>
      <c r="D1082" s="34">
        <v>0</v>
      </c>
      <c r="E1082" s="34">
        <v>127047615684</v>
      </c>
      <c r="F1082" s="34">
        <v>127047615684</v>
      </c>
    </row>
    <row r="1083" spans="1:6" ht="14" hidden="1" thickBot="1">
      <c r="A1083" s="27">
        <f t="shared" si="17"/>
        <v>9</v>
      </c>
      <c r="B1083" s="30" t="s">
        <v>2143</v>
      </c>
      <c r="C1083" s="30" t="s">
        <v>2144</v>
      </c>
      <c r="D1083" s="34">
        <v>0</v>
      </c>
      <c r="E1083" s="34">
        <v>262258429</v>
      </c>
      <c r="F1083" s="34">
        <v>262258429</v>
      </c>
    </row>
    <row r="1084" spans="1:6" ht="14" thickBot="1">
      <c r="A1084" s="27">
        <f t="shared" si="17"/>
        <v>6</v>
      </c>
      <c r="B1084" s="27" t="s">
        <v>2145</v>
      </c>
      <c r="C1084" s="30" t="s">
        <v>2146</v>
      </c>
      <c r="D1084" s="34">
        <v>0</v>
      </c>
      <c r="E1084" s="33">
        <v>42664291425.169998</v>
      </c>
      <c r="F1084" s="33">
        <v>42664291425.169998</v>
      </c>
    </row>
    <row r="1085" spans="1:6" ht="14" hidden="1" thickBot="1">
      <c r="A1085" s="27">
        <f t="shared" si="17"/>
        <v>9</v>
      </c>
      <c r="B1085" s="30" t="s">
        <v>2147</v>
      </c>
      <c r="C1085" s="30" t="s">
        <v>2048</v>
      </c>
      <c r="D1085" s="34">
        <v>0</v>
      </c>
      <c r="E1085" s="33">
        <v>27328147726.709999</v>
      </c>
      <c r="F1085" s="33">
        <v>27328147726.709999</v>
      </c>
    </row>
    <row r="1086" spans="1:6" ht="14" hidden="1" thickBot="1">
      <c r="A1086" s="27">
        <f t="shared" si="17"/>
        <v>9</v>
      </c>
      <c r="B1086" s="30" t="s">
        <v>2148</v>
      </c>
      <c r="C1086" s="30" t="s">
        <v>2050</v>
      </c>
      <c r="D1086" s="34">
        <v>0</v>
      </c>
      <c r="E1086" s="33">
        <v>1028321655.86</v>
      </c>
      <c r="F1086" s="33">
        <v>1028321655.86</v>
      </c>
    </row>
    <row r="1087" spans="1:6" ht="14" hidden="1" thickBot="1">
      <c r="A1087" s="27">
        <f t="shared" si="17"/>
        <v>9</v>
      </c>
      <c r="B1087" s="30" t="s">
        <v>2149</v>
      </c>
      <c r="C1087" s="30" t="s">
        <v>2052</v>
      </c>
      <c r="D1087" s="34">
        <v>0</v>
      </c>
      <c r="E1087" s="33">
        <v>2020347169.95</v>
      </c>
      <c r="F1087" s="33">
        <v>2020347169.95</v>
      </c>
    </row>
    <row r="1088" spans="1:6" ht="14" hidden="1" thickBot="1">
      <c r="A1088" s="27">
        <f t="shared" si="17"/>
        <v>9</v>
      </c>
      <c r="B1088" s="30" t="s">
        <v>2150</v>
      </c>
      <c r="C1088" s="30" t="s">
        <v>2056</v>
      </c>
      <c r="D1088" s="34">
        <v>0</v>
      </c>
      <c r="E1088" s="34">
        <v>63819048</v>
      </c>
      <c r="F1088" s="34">
        <v>63819048</v>
      </c>
    </row>
    <row r="1089" spans="1:6" ht="14" hidden="1" thickBot="1">
      <c r="A1089" s="27">
        <f t="shared" si="17"/>
        <v>9</v>
      </c>
      <c r="B1089" s="30" t="s">
        <v>2151</v>
      </c>
      <c r="C1089" s="30" t="s">
        <v>98</v>
      </c>
      <c r="D1089" s="34">
        <v>0</v>
      </c>
      <c r="E1089" s="33">
        <v>9522666561.1200008</v>
      </c>
      <c r="F1089" s="33">
        <v>9522666561.1200008</v>
      </c>
    </row>
    <row r="1090" spans="1:6" ht="14" hidden="1" thickBot="1">
      <c r="A1090" s="27">
        <f t="shared" si="17"/>
        <v>9</v>
      </c>
      <c r="B1090" s="30" t="s">
        <v>2152</v>
      </c>
      <c r="C1090" s="30" t="s">
        <v>2113</v>
      </c>
      <c r="D1090" s="34">
        <v>0</v>
      </c>
      <c r="E1090" s="34">
        <v>30611778</v>
      </c>
      <c r="F1090" s="34">
        <v>30611778</v>
      </c>
    </row>
    <row r="1091" spans="1:6" ht="14" hidden="1" thickBot="1">
      <c r="A1091" s="27">
        <f t="shared" si="17"/>
        <v>9</v>
      </c>
      <c r="B1091" s="30" t="s">
        <v>2153</v>
      </c>
      <c r="C1091" s="30" t="s">
        <v>106</v>
      </c>
      <c r="D1091" s="34">
        <v>0</v>
      </c>
      <c r="E1091" s="34">
        <v>252216606</v>
      </c>
      <c r="F1091" s="34">
        <v>252216606</v>
      </c>
    </row>
    <row r="1092" spans="1:6" ht="14" hidden="1" thickBot="1">
      <c r="A1092" s="27">
        <f t="shared" si="17"/>
        <v>9</v>
      </c>
      <c r="B1092" s="30" t="s">
        <v>2154</v>
      </c>
      <c r="C1092" s="30" t="s">
        <v>2155</v>
      </c>
      <c r="D1092" s="34">
        <v>0</v>
      </c>
      <c r="E1092" s="33">
        <v>2418160879.5300002</v>
      </c>
      <c r="F1092" s="33">
        <v>2418160879.5300002</v>
      </c>
    </row>
    <row r="1093" spans="1:6" ht="14" thickBot="1">
      <c r="A1093" s="27">
        <f t="shared" si="17"/>
        <v>3</v>
      </c>
      <c r="B1093" s="27" t="s">
        <v>324</v>
      </c>
      <c r="C1093" s="30" t="s">
        <v>2156</v>
      </c>
      <c r="D1093" s="34">
        <v>0</v>
      </c>
      <c r="E1093" s="34">
        <v>61140989044129</v>
      </c>
      <c r="F1093" s="34">
        <v>61140989044129</v>
      </c>
    </row>
    <row r="1094" spans="1:6" ht="14" thickBot="1">
      <c r="A1094" s="27">
        <f t="shared" si="17"/>
        <v>6</v>
      </c>
      <c r="B1094" s="27" t="s">
        <v>325</v>
      </c>
      <c r="C1094" s="30" t="s">
        <v>2157</v>
      </c>
      <c r="D1094" s="34">
        <v>0</v>
      </c>
      <c r="E1094" s="34">
        <v>138091347220193</v>
      </c>
      <c r="F1094" s="34">
        <v>138091347220193</v>
      </c>
    </row>
    <row r="1095" spans="1:6" ht="14" hidden="1" thickBot="1">
      <c r="A1095" s="27">
        <f t="shared" si="17"/>
        <v>9</v>
      </c>
      <c r="B1095" s="30" t="s">
        <v>2158</v>
      </c>
      <c r="C1095" s="30" t="s">
        <v>2159</v>
      </c>
      <c r="D1095" s="34">
        <v>0</v>
      </c>
      <c r="E1095" s="34">
        <v>49391347220193</v>
      </c>
      <c r="F1095" s="34">
        <v>49391347220193</v>
      </c>
    </row>
    <row r="1096" spans="1:6" ht="14" hidden="1" thickBot="1">
      <c r="A1096" s="27">
        <f t="shared" si="17"/>
        <v>9</v>
      </c>
      <c r="B1096" s="30" t="s">
        <v>2160</v>
      </c>
      <c r="C1096" s="30" t="s">
        <v>2161</v>
      </c>
      <c r="D1096" s="34">
        <v>0</v>
      </c>
      <c r="E1096" s="34">
        <v>88700000000000</v>
      </c>
      <c r="F1096" s="34">
        <v>88700000000000</v>
      </c>
    </row>
    <row r="1097" spans="1:6" ht="14" thickBot="1">
      <c r="A1097" s="27">
        <f t="shared" si="17"/>
        <v>6</v>
      </c>
      <c r="B1097" s="27" t="s">
        <v>326</v>
      </c>
      <c r="C1097" s="30" t="s">
        <v>2162</v>
      </c>
      <c r="D1097" s="34">
        <v>0</v>
      </c>
      <c r="E1097" s="34">
        <v>76950358176064</v>
      </c>
      <c r="F1097" s="34">
        <v>76950358176064</v>
      </c>
    </row>
    <row r="1098" spans="1:6" ht="14" hidden="1" thickBot="1">
      <c r="A1098" s="27">
        <f t="shared" si="17"/>
        <v>9</v>
      </c>
      <c r="B1098" s="30" t="s">
        <v>2163</v>
      </c>
      <c r="C1098" s="30" t="s">
        <v>2159</v>
      </c>
      <c r="D1098" s="34">
        <v>0</v>
      </c>
      <c r="E1098" s="34">
        <v>14770358176064</v>
      </c>
      <c r="F1098" s="34">
        <v>14770358176064</v>
      </c>
    </row>
    <row r="1099" spans="1:6" ht="14" hidden="1" thickBot="1">
      <c r="A1099" s="27">
        <f t="shared" si="17"/>
        <v>9</v>
      </c>
      <c r="B1099" s="30" t="s">
        <v>2164</v>
      </c>
      <c r="C1099" s="30" t="s">
        <v>2161</v>
      </c>
      <c r="D1099" s="34">
        <v>0</v>
      </c>
      <c r="E1099" s="34">
        <v>62180000000000</v>
      </c>
      <c r="F1099" s="34">
        <v>62180000000000</v>
      </c>
    </row>
    <row r="1100" spans="1:6" ht="14" hidden="1" thickBot="1">
      <c r="A1100" s="27">
        <f t="shared" si="17"/>
        <v>3</v>
      </c>
      <c r="B1100" s="27" t="s">
        <v>329</v>
      </c>
      <c r="C1100" s="30" t="s">
        <v>82</v>
      </c>
      <c r="D1100" s="33">
        <v>56142500813767</v>
      </c>
      <c r="E1100" s="33">
        <v>137852345255997</v>
      </c>
      <c r="F1100" s="33">
        <v>193994846069764</v>
      </c>
    </row>
    <row r="1101" spans="1:6" ht="14" thickBot="1">
      <c r="A1101" s="35">
        <f t="shared" si="17"/>
        <v>3</v>
      </c>
      <c r="B1101" s="27" t="s">
        <v>329</v>
      </c>
      <c r="C1101" s="36" t="s">
        <v>2165</v>
      </c>
      <c r="D1101" s="37">
        <f>D1100-D1102-D1110-D1115</f>
        <v>39457459994641.203</v>
      </c>
      <c r="E1101" s="37">
        <f t="shared" ref="E1101:F1101" si="18">E1100-E1102-E1110-E1115</f>
        <v>70515069953148.828</v>
      </c>
      <c r="F1101" s="37">
        <f t="shared" si="18"/>
        <v>109972529947789.94</v>
      </c>
    </row>
    <row r="1102" spans="1:6" ht="14" thickBot="1">
      <c r="A1102" s="35">
        <f t="shared" si="17"/>
        <v>6</v>
      </c>
      <c r="B1102" s="27" t="s">
        <v>2166</v>
      </c>
      <c r="C1102" s="36" t="s">
        <v>2167</v>
      </c>
      <c r="D1102" s="37">
        <v>665343280625.52002</v>
      </c>
      <c r="E1102" s="37">
        <v>2933986138248.21</v>
      </c>
      <c r="F1102" s="37">
        <v>3599329418873.73</v>
      </c>
    </row>
    <row r="1103" spans="1:6" ht="14" hidden="1" thickBot="1">
      <c r="A1103" s="27">
        <f t="shared" si="17"/>
        <v>9</v>
      </c>
      <c r="B1103" s="30" t="s">
        <v>2168</v>
      </c>
      <c r="C1103" s="30" t="s">
        <v>474</v>
      </c>
      <c r="D1103" s="33">
        <v>44730435758.339996</v>
      </c>
      <c r="E1103" s="34">
        <v>0</v>
      </c>
      <c r="F1103" s="33">
        <v>44730435758.339996</v>
      </c>
    </row>
    <row r="1104" spans="1:6" ht="14" hidden="1" thickBot="1">
      <c r="A1104" s="27">
        <f t="shared" si="17"/>
        <v>9</v>
      </c>
      <c r="B1104" s="30" t="s">
        <v>2169</v>
      </c>
      <c r="C1104" s="30" t="s">
        <v>120</v>
      </c>
      <c r="D1104" s="33">
        <v>100320444464.53999</v>
      </c>
      <c r="E1104" s="33">
        <v>280334369608.29999</v>
      </c>
      <c r="F1104" s="33">
        <v>380654814072.84003</v>
      </c>
    </row>
    <row r="1105" spans="1:6" ht="14" hidden="1" thickBot="1">
      <c r="A1105" s="27">
        <f t="shared" si="17"/>
        <v>9</v>
      </c>
      <c r="B1105" s="30" t="s">
        <v>2170</v>
      </c>
      <c r="C1105" s="30" t="s">
        <v>2171</v>
      </c>
      <c r="D1105" s="34">
        <v>1216330015</v>
      </c>
      <c r="E1105" s="34">
        <v>3788364121</v>
      </c>
      <c r="F1105" s="34">
        <v>5004694136</v>
      </c>
    </row>
    <row r="1106" spans="1:6" ht="14" hidden="1" thickBot="1">
      <c r="A1106" s="27">
        <f t="shared" ref="A1106:A1170" si="19">LEN(B1106)</f>
        <v>9</v>
      </c>
      <c r="B1106" s="30" t="s">
        <v>2172</v>
      </c>
      <c r="C1106" s="30" t="s">
        <v>2173</v>
      </c>
      <c r="D1106" s="33">
        <v>514364039942.96002</v>
      </c>
      <c r="E1106" s="33">
        <v>2573265287940.02</v>
      </c>
      <c r="F1106" s="33">
        <v>3087629327882.98</v>
      </c>
    </row>
    <row r="1107" spans="1:6" ht="14" hidden="1" thickBot="1">
      <c r="A1107" s="27">
        <f t="shared" si="19"/>
        <v>9</v>
      </c>
      <c r="B1107" s="30" t="s">
        <v>2174</v>
      </c>
      <c r="C1107" s="30" t="s">
        <v>193</v>
      </c>
      <c r="D1107" s="34">
        <v>0</v>
      </c>
      <c r="E1107" s="33">
        <v>47337430597.220001</v>
      </c>
      <c r="F1107" s="33">
        <v>47337430597.220001</v>
      </c>
    </row>
    <row r="1108" spans="1:6" ht="14" hidden="1" thickBot="1">
      <c r="A1108" s="27">
        <f t="shared" si="19"/>
        <v>9</v>
      </c>
      <c r="B1108" s="30" t="s">
        <v>2175</v>
      </c>
      <c r="C1108" s="30" t="s">
        <v>93</v>
      </c>
      <c r="D1108" s="34">
        <v>0</v>
      </c>
      <c r="E1108" s="33">
        <v>708113977.75</v>
      </c>
      <c r="F1108" s="33">
        <v>708113977.75</v>
      </c>
    </row>
    <row r="1109" spans="1:6" ht="14" hidden="1" thickBot="1">
      <c r="A1109" s="27">
        <f t="shared" si="19"/>
        <v>9</v>
      </c>
      <c r="B1109" s="30" t="s">
        <v>2176</v>
      </c>
      <c r="C1109" s="30" t="s">
        <v>82</v>
      </c>
      <c r="D1109" s="33">
        <v>4712030444.6800003</v>
      </c>
      <c r="E1109" s="33">
        <v>28552572003.919998</v>
      </c>
      <c r="F1109" s="33">
        <v>33264602448.599998</v>
      </c>
    </row>
    <row r="1110" spans="1:6" ht="14" thickBot="1">
      <c r="A1110" s="35">
        <f t="shared" si="19"/>
        <v>6</v>
      </c>
      <c r="B1110" s="27" t="s">
        <v>2177</v>
      </c>
      <c r="C1110" s="36" t="s">
        <v>2178</v>
      </c>
      <c r="D1110" s="37">
        <v>188287773607.17001</v>
      </c>
      <c r="E1110" s="37">
        <v>103950100794.75999</v>
      </c>
      <c r="F1110" s="37">
        <v>292237874401.92999</v>
      </c>
    </row>
    <row r="1111" spans="1:6" ht="14" hidden="1" thickBot="1">
      <c r="A1111" s="27">
        <f t="shared" si="19"/>
        <v>9</v>
      </c>
      <c r="B1111" s="30" t="s">
        <v>2179</v>
      </c>
      <c r="C1111" s="30" t="s">
        <v>474</v>
      </c>
      <c r="D1111" s="34">
        <v>102594574</v>
      </c>
      <c r="E1111" s="34">
        <v>0</v>
      </c>
      <c r="F1111" s="34">
        <v>102594574</v>
      </c>
    </row>
    <row r="1112" spans="1:6" ht="14" hidden="1" thickBot="1">
      <c r="A1112" s="27">
        <f t="shared" si="19"/>
        <v>9</v>
      </c>
      <c r="B1112" s="30" t="s">
        <v>2180</v>
      </c>
      <c r="C1112" s="30" t="s">
        <v>120</v>
      </c>
      <c r="D1112" s="34">
        <v>4404707149</v>
      </c>
      <c r="E1112" s="33">
        <v>27704856309.860001</v>
      </c>
      <c r="F1112" s="33">
        <v>32109563458.860001</v>
      </c>
    </row>
    <row r="1113" spans="1:6" ht="14" hidden="1" thickBot="1">
      <c r="A1113" s="27">
        <f t="shared" si="19"/>
        <v>9</v>
      </c>
      <c r="B1113" s="30" t="s">
        <v>2181</v>
      </c>
      <c r="C1113" s="30" t="s">
        <v>2171</v>
      </c>
      <c r="D1113" s="34">
        <v>0</v>
      </c>
      <c r="E1113" s="34">
        <v>352915968</v>
      </c>
      <c r="F1113" s="34">
        <v>352915968</v>
      </c>
    </row>
    <row r="1114" spans="1:6" ht="14" hidden="1" thickBot="1">
      <c r="A1114" s="27">
        <f t="shared" si="19"/>
        <v>9</v>
      </c>
      <c r="B1114" s="30" t="s">
        <v>2182</v>
      </c>
      <c r="C1114" s="30" t="s">
        <v>2173</v>
      </c>
      <c r="D1114" s="33">
        <v>183780471884.17001</v>
      </c>
      <c r="E1114" s="33">
        <v>75892328516.899994</v>
      </c>
      <c r="F1114" s="33">
        <v>259672800401.07001</v>
      </c>
    </row>
    <row r="1115" spans="1:6" ht="14" thickBot="1">
      <c r="A1115" s="35">
        <f t="shared" si="19"/>
        <v>6</v>
      </c>
      <c r="B1115" s="27" t="s">
        <v>2183</v>
      </c>
      <c r="C1115" s="36" t="s">
        <v>2184</v>
      </c>
      <c r="D1115" s="37">
        <v>15831409764893.1</v>
      </c>
      <c r="E1115" s="37">
        <v>64299339063805.203</v>
      </c>
      <c r="F1115" s="37">
        <v>80130748828698.406</v>
      </c>
    </row>
    <row r="1116" spans="1:6" ht="14" hidden="1" thickBot="1">
      <c r="A1116" s="27">
        <f t="shared" si="19"/>
        <v>9</v>
      </c>
      <c r="B1116" s="30" t="s">
        <v>2185</v>
      </c>
      <c r="C1116" s="30" t="s">
        <v>474</v>
      </c>
      <c r="D1116" s="33">
        <v>515769833665.78003</v>
      </c>
      <c r="E1116" s="34">
        <v>0</v>
      </c>
      <c r="F1116" s="33">
        <v>515769833665.78003</v>
      </c>
    </row>
    <row r="1117" spans="1:6" ht="14" hidden="1" thickBot="1">
      <c r="A1117" s="27">
        <f t="shared" si="19"/>
        <v>9</v>
      </c>
      <c r="B1117" s="30" t="s">
        <v>2186</v>
      </c>
      <c r="C1117" s="30" t="s">
        <v>120</v>
      </c>
      <c r="D1117" s="33">
        <v>4601733443871.1602</v>
      </c>
      <c r="E1117" s="33">
        <v>16329918620203.6</v>
      </c>
      <c r="F1117" s="33">
        <v>20931652064074.699</v>
      </c>
    </row>
    <row r="1118" spans="1:6" ht="14" hidden="1" thickBot="1">
      <c r="A1118" s="27">
        <f t="shared" si="19"/>
        <v>9</v>
      </c>
      <c r="B1118" s="30" t="s">
        <v>2187</v>
      </c>
      <c r="C1118" s="30" t="s">
        <v>2171</v>
      </c>
      <c r="D1118" s="34">
        <v>89717767383</v>
      </c>
      <c r="E1118" s="34">
        <v>717454179454</v>
      </c>
      <c r="F1118" s="34">
        <v>807171946837</v>
      </c>
    </row>
    <row r="1119" spans="1:6" ht="14" hidden="1" thickBot="1">
      <c r="A1119" s="27">
        <f t="shared" si="19"/>
        <v>9</v>
      </c>
      <c r="B1119" s="30" t="s">
        <v>2188</v>
      </c>
      <c r="C1119" s="30" t="s">
        <v>2173</v>
      </c>
      <c r="D1119" s="33">
        <v>8977404352202.0195</v>
      </c>
      <c r="E1119" s="33">
        <v>26704113501047.398</v>
      </c>
      <c r="F1119" s="33">
        <v>35681517853249.5</v>
      </c>
    </row>
    <row r="1120" spans="1:6" ht="14" hidden="1" thickBot="1">
      <c r="A1120" s="27">
        <f t="shared" si="19"/>
        <v>9</v>
      </c>
      <c r="B1120" s="30" t="s">
        <v>2189</v>
      </c>
      <c r="C1120" s="30" t="s">
        <v>193</v>
      </c>
      <c r="D1120" s="34">
        <v>0</v>
      </c>
      <c r="E1120" s="33">
        <v>370069266018.79999</v>
      </c>
      <c r="F1120" s="33">
        <v>370069266018.79999</v>
      </c>
    </row>
    <row r="1121" spans="1:6" ht="14" hidden="1" thickBot="1">
      <c r="A1121" s="27">
        <f t="shared" si="19"/>
        <v>9</v>
      </c>
      <c r="B1121" s="30" t="s">
        <v>2190</v>
      </c>
      <c r="C1121" s="30" t="s">
        <v>93</v>
      </c>
      <c r="D1121" s="34">
        <v>0</v>
      </c>
      <c r="E1121" s="34">
        <v>302741584740</v>
      </c>
      <c r="F1121" s="34">
        <v>302741584740</v>
      </c>
    </row>
    <row r="1122" spans="1:6" ht="14" hidden="1" thickBot="1">
      <c r="A1122" s="27">
        <f t="shared" si="19"/>
        <v>9</v>
      </c>
      <c r="B1122" s="30" t="s">
        <v>2191</v>
      </c>
      <c r="C1122" s="30" t="s">
        <v>82</v>
      </c>
      <c r="D1122" s="33">
        <v>755996264653.35999</v>
      </c>
      <c r="E1122" s="33">
        <v>537107101014.69</v>
      </c>
      <c r="F1122" s="33">
        <v>1293103365668.05</v>
      </c>
    </row>
    <row r="1123" spans="1:6" ht="14" hidden="1" thickBot="1">
      <c r="A1123" s="27">
        <f t="shared" si="19"/>
        <v>9</v>
      </c>
      <c r="B1123" s="30" t="s">
        <v>2192</v>
      </c>
      <c r="C1123" s="30" t="s">
        <v>2193</v>
      </c>
      <c r="D1123" s="34">
        <v>523360429393</v>
      </c>
      <c r="E1123" s="33">
        <v>5982373923367.9697</v>
      </c>
      <c r="F1123" s="33">
        <v>6505734352760.9697</v>
      </c>
    </row>
    <row r="1124" spans="1:6" ht="14" hidden="1" thickBot="1">
      <c r="A1124" s="27">
        <f t="shared" si="19"/>
        <v>9</v>
      </c>
      <c r="B1124" s="30" t="s">
        <v>2194</v>
      </c>
      <c r="C1124" s="30" t="s">
        <v>2195</v>
      </c>
      <c r="D1124" s="33">
        <v>220900137755.82001</v>
      </c>
      <c r="E1124" s="33">
        <v>12493898136100.4</v>
      </c>
      <c r="F1124" s="33">
        <v>12714798273856.301</v>
      </c>
    </row>
    <row r="1125" spans="1:6" ht="14" hidden="1" thickBot="1">
      <c r="A1125" s="27">
        <f t="shared" si="19"/>
        <v>9</v>
      </c>
      <c r="B1125" s="30" t="s">
        <v>2196</v>
      </c>
      <c r="C1125" s="30" t="s">
        <v>74</v>
      </c>
      <c r="D1125" s="34">
        <v>146527535969</v>
      </c>
      <c r="E1125" s="33">
        <v>861662751858.34998</v>
      </c>
      <c r="F1125" s="33">
        <v>1008190287827.35</v>
      </c>
    </row>
    <row r="1126" spans="1:6" ht="14" thickBot="1">
      <c r="A1126" s="27">
        <f t="shared" si="19"/>
        <v>6</v>
      </c>
      <c r="B1126" s="27" t="s">
        <v>331</v>
      </c>
      <c r="C1126" s="30" t="s">
        <v>80</v>
      </c>
      <c r="D1126" s="33">
        <v>1261913980241.73</v>
      </c>
      <c r="E1126" s="33">
        <v>939854068633.92004</v>
      </c>
      <c r="F1126" s="33">
        <v>2201768048875.6499</v>
      </c>
    </row>
    <row r="1127" spans="1:6" ht="14" hidden="1" thickBot="1">
      <c r="A1127" s="27">
        <f t="shared" si="19"/>
        <v>9</v>
      </c>
      <c r="B1127" s="30" t="s">
        <v>2197</v>
      </c>
      <c r="C1127" s="30" t="s">
        <v>2198</v>
      </c>
      <c r="D1127" s="33">
        <v>332429805191.96002</v>
      </c>
      <c r="E1127" s="33">
        <v>91437874253.740005</v>
      </c>
      <c r="F1127" s="33">
        <v>423867679445.70001</v>
      </c>
    </row>
    <row r="1128" spans="1:6" ht="14" hidden="1" thickBot="1">
      <c r="A1128" s="27">
        <f t="shared" si="19"/>
        <v>9</v>
      </c>
      <c r="B1128" s="30" t="s">
        <v>2199</v>
      </c>
      <c r="C1128" s="30" t="s">
        <v>867</v>
      </c>
      <c r="D1128" s="34">
        <v>156218223</v>
      </c>
      <c r="E1128" s="34">
        <v>17352518</v>
      </c>
      <c r="F1128" s="34">
        <v>173570741</v>
      </c>
    </row>
    <row r="1129" spans="1:6" ht="14" hidden="1" thickBot="1">
      <c r="A1129" s="27">
        <f t="shared" si="19"/>
        <v>9</v>
      </c>
      <c r="B1129" s="30" t="s">
        <v>2200</v>
      </c>
      <c r="C1129" s="30" t="s">
        <v>1242</v>
      </c>
      <c r="D1129" s="34">
        <v>40404757198</v>
      </c>
      <c r="E1129" s="34">
        <v>48798248550</v>
      </c>
      <c r="F1129" s="34">
        <v>89203005748</v>
      </c>
    </row>
    <row r="1130" spans="1:6" ht="14" hidden="1" thickBot="1">
      <c r="A1130" s="27">
        <f t="shared" si="19"/>
        <v>9</v>
      </c>
      <c r="B1130" s="30" t="s">
        <v>2201</v>
      </c>
      <c r="C1130" s="30" t="s">
        <v>1303</v>
      </c>
      <c r="D1130" s="33">
        <v>60141801646.739998</v>
      </c>
      <c r="E1130" s="33">
        <v>39397569608.970001</v>
      </c>
      <c r="F1130" s="33">
        <v>99539371255.710007</v>
      </c>
    </row>
    <row r="1131" spans="1:6" ht="14" hidden="1" thickBot="1">
      <c r="A1131" s="27">
        <f t="shared" si="19"/>
        <v>9</v>
      </c>
      <c r="B1131" s="30" t="s">
        <v>2202</v>
      </c>
      <c r="C1131" s="30" t="s">
        <v>2203</v>
      </c>
      <c r="D1131" s="33">
        <v>14421270874.209999</v>
      </c>
      <c r="E1131" s="33">
        <v>5428116593.2600002</v>
      </c>
      <c r="F1131" s="33">
        <v>19849387467.470001</v>
      </c>
    </row>
    <row r="1132" spans="1:6" ht="14" hidden="1" thickBot="1">
      <c r="A1132" s="27">
        <f t="shared" si="19"/>
        <v>9</v>
      </c>
      <c r="B1132" s="30" t="s">
        <v>2204</v>
      </c>
      <c r="C1132" s="30" t="s">
        <v>1269</v>
      </c>
      <c r="D1132" s="34">
        <v>916357801</v>
      </c>
      <c r="E1132" s="33">
        <v>8387931780.0600004</v>
      </c>
      <c r="F1132" s="33">
        <v>9304289581.0599995</v>
      </c>
    </row>
    <row r="1133" spans="1:6" ht="14" hidden="1" thickBot="1">
      <c r="A1133" s="27">
        <f t="shared" si="19"/>
        <v>9</v>
      </c>
      <c r="B1133" s="30" t="s">
        <v>2205</v>
      </c>
      <c r="C1133" s="30" t="s">
        <v>2206</v>
      </c>
      <c r="D1133" s="33">
        <v>60964540800.989998</v>
      </c>
      <c r="E1133" s="33">
        <v>4182214909.9200001</v>
      </c>
      <c r="F1133" s="33">
        <v>65146755710.910004</v>
      </c>
    </row>
    <row r="1134" spans="1:6" ht="14" hidden="1" thickBot="1">
      <c r="A1134" s="27">
        <f t="shared" si="19"/>
        <v>9</v>
      </c>
      <c r="B1134" s="30" t="s">
        <v>2207</v>
      </c>
      <c r="C1134" s="30" t="s">
        <v>2208</v>
      </c>
      <c r="D1134" s="33">
        <v>3401540259.9499998</v>
      </c>
      <c r="E1134" s="33">
        <v>151929004.72</v>
      </c>
      <c r="F1134" s="33">
        <v>3553469264.6700001</v>
      </c>
    </row>
    <row r="1135" spans="1:6" ht="14" hidden="1" thickBot="1">
      <c r="A1135" s="27">
        <f t="shared" si="19"/>
        <v>9</v>
      </c>
      <c r="B1135" s="30" t="s">
        <v>2209</v>
      </c>
      <c r="C1135" s="30" t="s">
        <v>2210</v>
      </c>
      <c r="D1135" s="34">
        <v>1972250000</v>
      </c>
      <c r="E1135" s="34">
        <v>5350000</v>
      </c>
      <c r="F1135" s="34">
        <v>1977600000</v>
      </c>
    </row>
    <row r="1136" spans="1:6" ht="14" hidden="1" thickBot="1">
      <c r="A1136" s="27">
        <f t="shared" si="19"/>
        <v>9</v>
      </c>
      <c r="B1136" s="30" t="s">
        <v>2211</v>
      </c>
      <c r="C1136" s="30" t="s">
        <v>2212</v>
      </c>
      <c r="D1136" s="33">
        <v>44677526603.889999</v>
      </c>
      <c r="E1136" s="33">
        <v>14334677866.120001</v>
      </c>
      <c r="F1136" s="33">
        <v>59012204470.010002</v>
      </c>
    </row>
    <row r="1137" spans="1:6" ht="14" hidden="1" thickBot="1">
      <c r="A1137" s="27">
        <f t="shared" si="19"/>
        <v>9</v>
      </c>
      <c r="B1137" s="30" t="s">
        <v>2213</v>
      </c>
      <c r="C1137" s="30" t="s">
        <v>2214</v>
      </c>
      <c r="D1137" s="33">
        <v>40995366336.290001</v>
      </c>
      <c r="E1137" s="33">
        <v>73468475746.550003</v>
      </c>
      <c r="F1137" s="33">
        <v>114463842082.84</v>
      </c>
    </row>
    <row r="1138" spans="1:6" ht="14" hidden="1" thickBot="1">
      <c r="A1138" s="27">
        <f t="shared" si="19"/>
        <v>9</v>
      </c>
      <c r="B1138" s="30" t="s">
        <v>2215</v>
      </c>
      <c r="C1138" s="30" t="s">
        <v>2216</v>
      </c>
      <c r="D1138" s="33">
        <v>41899495034.730003</v>
      </c>
      <c r="E1138" s="33">
        <v>50553979443.949997</v>
      </c>
      <c r="F1138" s="33">
        <v>92453474478.679993</v>
      </c>
    </row>
    <row r="1139" spans="1:6" ht="14" hidden="1" thickBot="1">
      <c r="A1139" s="27">
        <f t="shared" si="19"/>
        <v>9</v>
      </c>
      <c r="B1139" s="30" t="s">
        <v>2217</v>
      </c>
      <c r="C1139" s="30" t="s">
        <v>2218</v>
      </c>
      <c r="D1139" s="33">
        <v>245720392067.76001</v>
      </c>
      <c r="E1139" s="33">
        <v>468556993796.87</v>
      </c>
      <c r="F1139" s="33">
        <v>714277385864.63</v>
      </c>
    </row>
    <row r="1140" spans="1:6" ht="14" hidden="1" thickBot="1">
      <c r="A1140" s="27">
        <f t="shared" si="19"/>
        <v>9</v>
      </c>
      <c r="B1140" s="30" t="s">
        <v>2219</v>
      </c>
      <c r="C1140" s="30" t="s">
        <v>2220</v>
      </c>
      <c r="D1140" s="33">
        <v>76224430362.990005</v>
      </c>
      <c r="E1140" s="33">
        <v>56762753535.830002</v>
      </c>
      <c r="F1140" s="33">
        <v>132987183898.82001</v>
      </c>
    </row>
    <row r="1141" spans="1:6" ht="14" hidden="1" thickBot="1">
      <c r="A1141" s="27">
        <f t="shared" si="19"/>
        <v>9</v>
      </c>
      <c r="B1141" s="30" t="s">
        <v>2221</v>
      </c>
      <c r="C1141" s="30" t="s">
        <v>2222</v>
      </c>
      <c r="D1141" s="33">
        <v>1478831608.01</v>
      </c>
      <c r="E1141" s="33">
        <v>33254156915.080002</v>
      </c>
      <c r="F1141" s="33">
        <v>34732988523.089996</v>
      </c>
    </row>
    <row r="1142" spans="1:6" ht="14" hidden="1" thickBot="1">
      <c r="A1142" s="27">
        <f t="shared" si="19"/>
        <v>9</v>
      </c>
      <c r="B1142" s="30" t="s">
        <v>2223</v>
      </c>
      <c r="C1142" s="30" t="s">
        <v>2224</v>
      </c>
      <c r="D1142" s="33">
        <v>296109396232.21002</v>
      </c>
      <c r="E1142" s="33">
        <v>45116444110.849998</v>
      </c>
      <c r="F1142" s="33">
        <v>341225840343.06</v>
      </c>
    </row>
    <row r="1143" spans="1:6" ht="14" thickBot="1">
      <c r="A1143" s="27">
        <f t="shared" si="19"/>
        <v>6</v>
      </c>
      <c r="B1143" s="27" t="s">
        <v>2225</v>
      </c>
      <c r="C1143" s="30" t="s">
        <v>122</v>
      </c>
      <c r="D1143" s="33">
        <v>6811893421794.2305</v>
      </c>
      <c r="E1143" s="33">
        <v>2984919892029.0898</v>
      </c>
      <c r="F1143" s="33">
        <v>9796813313823.3203</v>
      </c>
    </row>
    <row r="1144" spans="1:6" ht="14" hidden="1" thickBot="1">
      <c r="A1144" s="27">
        <f t="shared" si="19"/>
        <v>9</v>
      </c>
      <c r="B1144" s="30" t="s">
        <v>2226</v>
      </c>
      <c r="C1144" s="30" t="s">
        <v>2227</v>
      </c>
      <c r="D1144" s="33">
        <v>1297347904389.1699</v>
      </c>
      <c r="E1144" s="33">
        <v>418917064616.47998</v>
      </c>
      <c r="F1144" s="33">
        <v>1716264969005.6499</v>
      </c>
    </row>
    <row r="1145" spans="1:6" ht="14" hidden="1" thickBot="1">
      <c r="A1145" s="27">
        <f t="shared" si="19"/>
        <v>9</v>
      </c>
      <c r="B1145" s="30" t="s">
        <v>2228</v>
      </c>
      <c r="C1145" s="30" t="s">
        <v>2229</v>
      </c>
      <c r="D1145" s="33">
        <v>380488243.5</v>
      </c>
      <c r="E1145" s="33">
        <v>153655525.25</v>
      </c>
      <c r="F1145" s="33">
        <v>534143768.75</v>
      </c>
    </row>
    <row r="1146" spans="1:6" ht="14" hidden="1" thickBot="1">
      <c r="A1146" s="27">
        <f t="shared" si="19"/>
        <v>9</v>
      </c>
      <c r="B1146" s="30" t="s">
        <v>2230</v>
      </c>
      <c r="C1146" s="30" t="s">
        <v>2231</v>
      </c>
      <c r="D1146" s="33">
        <v>7638069334.3999996</v>
      </c>
      <c r="E1146" s="33">
        <v>10593524726.67</v>
      </c>
      <c r="F1146" s="33">
        <v>18231594061.07</v>
      </c>
    </row>
    <row r="1147" spans="1:6" ht="14" hidden="1" thickBot="1">
      <c r="A1147" s="27">
        <f t="shared" si="19"/>
        <v>9</v>
      </c>
      <c r="B1147" s="30" t="s">
        <v>2232</v>
      </c>
      <c r="C1147" s="30" t="s">
        <v>2233</v>
      </c>
      <c r="D1147" s="33">
        <v>3024727033719.2202</v>
      </c>
      <c r="E1147" s="33">
        <v>1669480095959.3301</v>
      </c>
      <c r="F1147" s="33">
        <v>4694207129678.5498</v>
      </c>
    </row>
    <row r="1148" spans="1:6" ht="14" hidden="1" thickBot="1">
      <c r="A1148" s="27">
        <f t="shared" si="19"/>
        <v>9</v>
      </c>
      <c r="B1148" s="30" t="s">
        <v>2234</v>
      </c>
      <c r="C1148" s="30" t="s">
        <v>2235</v>
      </c>
      <c r="D1148" s="34">
        <v>1490144774185</v>
      </c>
      <c r="E1148" s="33">
        <v>15202538226.07</v>
      </c>
      <c r="F1148" s="33">
        <v>1505347312411.0701</v>
      </c>
    </row>
    <row r="1149" spans="1:6" ht="14" hidden="1" thickBot="1">
      <c r="A1149" s="27">
        <f t="shared" si="19"/>
        <v>9</v>
      </c>
      <c r="B1149" s="30" t="s">
        <v>2236</v>
      </c>
      <c r="C1149" s="30" t="s">
        <v>2237</v>
      </c>
      <c r="D1149" s="33">
        <v>991655151922.93994</v>
      </c>
      <c r="E1149" s="33">
        <v>870573012975.29004</v>
      </c>
      <c r="F1149" s="33">
        <v>1862228164898.23</v>
      </c>
    </row>
    <row r="1150" spans="1:6" ht="14" thickBot="1">
      <c r="A1150" s="27">
        <f t="shared" si="19"/>
        <v>6</v>
      </c>
      <c r="B1150" s="27" t="s">
        <v>2238</v>
      </c>
      <c r="C1150" s="30" t="s">
        <v>2239</v>
      </c>
      <c r="D1150" s="33">
        <v>1800082198770.4299</v>
      </c>
      <c r="E1150" s="33">
        <v>288337622658.54999</v>
      </c>
      <c r="F1150" s="33">
        <v>2088419821428.98</v>
      </c>
    </row>
    <row r="1151" spans="1:6" ht="14" hidden="1" thickBot="1">
      <c r="A1151" s="27">
        <f t="shared" si="19"/>
        <v>9</v>
      </c>
      <c r="B1151" s="30" t="s">
        <v>2240</v>
      </c>
      <c r="C1151" s="30" t="s">
        <v>2241</v>
      </c>
      <c r="D1151" s="33">
        <v>33172641451.93</v>
      </c>
      <c r="E1151" s="33">
        <v>35180307107.769997</v>
      </c>
      <c r="F1151" s="33">
        <v>68352948559.699997</v>
      </c>
    </row>
    <row r="1152" spans="1:6" ht="14" hidden="1" thickBot="1">
      <c r="A1152" s="27">
        <f t="shared" si="19"/>
        <v>9</v>
      </c>
      <c r="B1152" s="30" t="s">
        <v>2242</v>
      </c>
      <c r="C1152" s="30" t="s">
        <v>2243</v>
      </c>
      <c r="D1152" s="33">
        <v>323546399748.87</v>
      </c>
      <c r="E1152" s="33">
        <v>105818638750.98</v>
      </c>
      <c r="F1152" s="33">
        <v>429365038499.84998</v>
      </c>
    </row>
    <row r="1153" spans="1:6" ht="14" hidden="1" thickBot="1">
      <c r="A1153" s="27">
        <f t="shared" si="19"/>
        <v>9</v>
      </c>
      <c r="B1153" s="30" t="s">
        <v>2244</v>
      </c>
      <c r="C1153" s="30" t="s">
        <v>2245</v>
      </c>
      <c r="D1153" s="33">
        <v>1037391719651.37</v>
      </c>
      <c r="E1153" s="33">
        <v>90770248618.130005</v>
      </c>
      <c r="F1153" s="33">
        <v>1128161968269.5</v>
      </c>
    </row>
    <row r="1154" spans="1:6" ht="14" hidden="1" thickBot="1">
      <c r="A1154" s="27">
        <f t="shared" si="19"/>
        <v>9</v>
      </c>
      <c r="B1154" s="30" t="s">
        <v>2246</v>
      </c>
      <c r="C1154" s="30" t="s">
        <v>2247</v>
      </c>
      <c r="D1154" s="34">
        <v>337603423</v>
      </c>
      <c r="E1154" s="34">
        <v>1758646467</v>
      </c>
      <c r="F1154" s="34">
        <v>2096249890</v>
      </c>
    </row>
    <row r="1155" spans="1:6" ht="14" hidden="1" thickBot="1">
      <c r="A1155" s="27">
        <f t="shared" si="19"/>
        <v>9</v>
      </c>
      <c r="B1155" s="30" t="s">
        <v>2248</v>
      </c>
      <c r="C1155" s="30" t="s">
        <v>2249</v>
      </c>
      <c r="D1155" s="33">
        <v>28452098553.84</v>
      </c>
      <c r="E1155" s="33">
        <v>3685204109.1799998</v>
      </c>
      <c r="F1155" s="33">
        <v>32137302663.02</v>
      </c>
    </row>
    <row r="1156" spans="1:6" ht="14" hidden="1" thickBot="1">
      <c r="A1156" s="27">
        <f t="shared" si="19"/>
        <v>9</v>
      </c>
      <c r="B1156" s="30" t="s">
        <v>2250</v>
      </c>
      <c r="C1156" s="30" t="s">
        <v>2251</v>
      </c>
      <c r="D1156" s="34">
        <v>238042540335</v>
      </c>
      <c r="E1156" s="33">
        <v>5354410402.7700005</v>
      </c>
      <c r="F1156" s="33">
        <v>243396950737.76999</v>
      </c>
    </row>
    <row r="1157" spans="1:6" ht="14" hidden="1" thickBot="1">
      <c r="A1157" s="27">
        <f t="shared" si="19"/>
        <v>9</v>
      </c>
      <c r="B1157" s="30" t="s">
        <v>2252</v>
      </c>
      <c r="C1157" s="30" t="s">
        <v>2253</v>
      </c>
      <c r="D1157" s="33">
        <v>937065285.10000002</v>
      </c>
      <c r="E1157" s="33">
        <v>27181324757.099998</v>
      </c>
      <c r="F1157" s="33">
        <v>28118390042.200001</v>
      </c>
    </row>
    <row r="1158" spans="1:6" ht="14" hidden="1" thickBot="1">
      <c r="A1158" s="27">
        <f t="shared" si="19"/>
        <v>9</v>
      </c>
      <c r="B1158" s="30" t="s">
        <v>2254</v>
      </c>
      <c r="C1158" s="30" t="s">
        <v>2255</v>
      </c>
      <c r="D1158" s="33">
        <v>13527678784.620001</v>
      </c>
      <c r="E1158" s="33">
        <v>1317353290.8</v>
      </c>
      <c r="F1158" s="33">
        <v>14845032075.42</v>
      </c>
    </row>
    <row r="1159" spans="1:6" ht="14" hidden="1" thickBot="1">
      <c r="A1159" s="27">
        <f t="shared" si="19"/>
        <v>9</v>
      </c>
      <c r="B1159" s="30" t="s">
        <v>2256</v>
      </c>
      <c r="C1159" s="30" t="s">
        <v>2257</v>
      </c>
      <c r="D1159" s="33">
        <v>30766687274.400002</v>
      </c>
      <c r="E1159" s="34">
        <v>1166788703</v>
      </c>
      <c r="F1159" s="33">
        <v>31933475977.400002</v>
      </c>
    </row>
    <row r="1160" spans="1:6" ht="14" hidden="1" thickBot="1">
      <c r="A1160" s="27">
        <f t="shared" si="19"/>
        <v>9</v>
      </c>
      <c r="B1160" s="30" t="s">
        <v>2258</v>
      </c>
      <c r="C1160" s="30" t="s">
        <v>2259</v>
      </c>
      <c r="D1160" s="33">
        <v>93907764262.300003</v>
      </c>
      <c r="E1160" s="33">
        <v>16104700451.82</v>
      </c>
      <c r="F1160" s="33">
        <v>110012464714.12</v>
      </c>
    </row>
    <row r="1161" spans="1:6" ht="14" thickBot="1">
      <c r="A1161" s="27">
        <f t="shared" si="19"/>
        <v>6</v>
      </c>
      <c r="B1161" s="27" t="s">
        <v>2260</v>
      </c>
      <c r="C1161" s="30" t="s">
        <v>120</v>
      </c>
      <c r="D1161" s="33">
        <v>23394364123386.699</v>
      </c>
      <c r="E1161" s="33">
        <v>11254830491601.4</v>
      </c>
      <c r="F1161" s="33">
        <v>34649194614988.102</v>
      </c>
    </row>
    <row r="1162" spans="1:6" ht="14" hidden="1" thickBot="1">
      <c r="A1162" s="27">
        <f t="shared" si="19"/>
        <v>9</v>
      </c>
      <c r="B1162" s="30" t="s">
        <v>2261</v>
      </c>
      <c r="C1162" s="30" t="s">
        <v>2262</v>
      </c>
      <c r="D1162" s="33">
        <v>17227598698466.4</v>
      </c>
      <c r="E1162" s="33">
        <v>4806755078699.7402</v>
      </c>
      <c r="F1162" s="33">
        <v>22034353777166.102</v>
      </c>
    </row>
    <row r="1163" spans="1:6" ht="14" hidden="1" thickBot="1">
      <c r="A1163" s="27">
        <f t="shared" si="19"/>
        <v>9</v>
      </c>
      <c r="B1163" s="30" t="s">
        <v>2263</v>
      </c>
      <c r="C1163" s="30" t="s">
        <v>2264</v>
      </c>
      <c r="D1163" s="33">
        <v>1111948401827.22</v>
      </c>
      <c r="E1163" s="33">
        <v>389095035001.33002</v>
      </c>
      <c r="F1163" s="33">
        <v>1501043436828.55</v>
      </c>
    </row>
    <row r="1164" spans="1:6" ht="14" hidden="1" thickBot="1">
      <c r="A1164" s="27">
        <f t="shared" si="19"/>
        <v>9</v>
      </c>
      <c r="B1164" s="30" t="s">
        <v>2265</v>
      </c>
      <c r="C1164" s="30" t="s">
        <v>2266</v>
      </c>
      <c r="D1164" s="33">
        <v>4906929173058.7998</v>
      </c>
      <c r="E1164" s="33">
        <v>3066420306231.8198</v>
      </c>
      <c r="F1164" s="33">
        <v>7973349479290.6201</v>
      </c>
    </row>
    <row r="1165" spans="1:6" ht="14" hidden="1" thickBot="1">
      <c r="A1165" s="27">
        <f t="shared" si="19"/>
        <v>9</v>
      </c>
      <c r="B1165" s="30" t="s">
        <v>2267</v>
      </c>
      <c r="C1165" s="30" t="s">
        <v>2268</v>
      </c>
      <c r="D1165" s="33">
        <v>104416574352.75999</v>
      </c>
      <c r="E1165" s="33">
        <v>590485858126.17004</v>
      </c>
      <c r="F1165" s="33">
        <v>694902432478.93005</v>
      </c>
    </row>
    <row r="1166" spans="1:6" ht="14" hidden="1" thickBot="1">
      <c r="A1166" s="27">
        <f t="shared" si="19"/>
        <v>9</v>
      </c>
      <c r="B1166" s="30" t="s">
        <v>2269</v>
      </c>
      <c r="C1166" s="30" t="s">
        <v>2270</v>
      </c>
      <c r="D1166" s="34">
        <v>0</v>
      </c>
      <c r="E1166" s="33">
        <v>2356666282519.8599</v>
      </c>
      <c r="F1166" s="33">
        <v>2356666282519.8599</v>
      </c>
    </row>
    <row r="1167" spans="1:6" ht="14" hidden="1" thickBot="1">
      <c r="A1167" s="27">
        <f t="shared" si="19"/>
        <v>9</v>
      </c>
      <c r="B1167" s="30" t="s">
        <v>2271</v>
      </c>
      <c r="C1167" s="30" t="s">
        <v>2272</v>
      </c>
      <c r="D1167" s="33">
        <v>43471275681.550003</v>
      </c>
      <c r="E1167" s="33">
        <v>45407931022.5</v>
      </c>
      <c r="F1167" s="33">
        <v>88879206704.050003</v>
      </c>
    </row>
    <row r="1168" spans="1:6" ht="14" thickBot="1">
      <c r="A1168" s="27">
        <f t="shared" si="19"/>
        <v>6</v>
      </c>
      <c r="B1168" s="27" t="s">
        <v>2273</v>
      </c>
      <c r="C1168" s="30" t="s">
        <v>119</v>
      </c>
      <c r="D1168" s="33">
        <v>1408512129640.5901</v>
      </c>
      <c r="E1168" s="33">
        <v>5170421248202.3398</v>
      </c>
      <c r="F1168" s="33">
        <v>6578933377842.9297</v>
      </c>
    </row>
    <row r="1169" spans="1:6" ht="14" hidden="1" thickBot="1">
      <c r="A1169" s="27">
        <f t="shared" si="19"/>
        <v>9</v>
      </c>
      <c r="B1169" s="30" t="s">
        <v>2274</v>
      </c>
      <c r="C1169" s="30" t="s">
        <v>2275</v>
      </c>
      <c r="D1169" s="33">
        <v>198467600412.04999</v>
      </c>
      <c r="E1169" s="33">
        <v>53724821679.800003</v>
      </c>
      <c r="F1169" s="33">
        <v>252192422091.85001</v>
      </c>
    </row>
    <row r="1170" spans="1:6" ht="14" hidden="1" thickBot="1">
      <c r="A1170" s="27">
        <f t="shared" si="19"/>
        <v>9</v>
      </c>
      <c r="B1170" s="30" t="s">
        <v>2276</v>
      </c>
      <c r="C1170" s="30" t="s">
        <v>2277</v>
      </c>
      <c r="D1170" s="33">
        <v>46580945975.699997</v>
      </c>
      <c r="E1170" s="33">
        <v>24209580059.77</v>
      </c>
      <c r="F1170" s="33">
        <v>70790526035.470001</v>
      </c>
    </row>
    <row r="1171" spans="1:6" ht="14" hidden="1" thickBot="1">
      <c r="A1171" s="27">
        <f t="shared" ref="A1171:A1234" si="20">LEN(B1171)</f>
        <v>9</v>
      </c>
      <c r="B1171" s="30" t="s">
        <v>2278</v>
      </c>
      <c r="C1171" s="30" t="s">
        <v>2279</v>
      </c>
      <c r="D1171" s="33">
        <v>906596892460.68994</v>
      </c>
      <c r="E1171" s="33">
        <v>2276998237102.9399</v>
      </c>
      <c r="F1171" s="33">
        <v>3183595129563.6299</v>
      </c>
    </row>
    <row r="1172" spans="1:6" ht="14" hidden="1" thickBot="1">
      <c r="A1172" s="27">
        <f t="shared" si="20"/>
        <v>9</v>
      </c>
      <c r="B1172" s="30" t="s">
        <v>2280</v>
      </c>
      <c r="C1172" s="30" t="s">
        <v>2281</v>
      </c>
      <c r="D1172" s="33">
        <v>88807403870.820007</v>
      </c>
      <c r="E1172" s="33">
        <v>13607391394.49</v>
      </c>
      <c r="F1172" s="33">
        <v>102414795265.31</v>
      </c>
    </row>
    <row r="1173" spans="1:6" ht="14" hidden="1" thickBot="1">
      <c r="A1173" s="27">
        <f t="shared" si="20"/>
        <v>9</v>
      </c>
      <c r="B1173" s="30" t="s">
        <v>2282</v>
      </c>
      <c r="C1173" s="30" t="s">
        <v>2283</v>
      </c>
      <c r="D1173" s="34">
        <v>1147903085</v>
      </c>
      <c r="E1173" s="34">
        <v>0</v>
      </c>
      <c r="F1173" s="34">
        <v>1147903085</v>
      </c>
    </row>
    <row r="1174" spans="1:6" ht="14" hidden="1" thickBot="1">
      <c r="A1174" s="27">
        <f t="shared" si="20"/>
        <v>9</v>
      </c>
      <c r="B1174" s="30" t="s">
        <v>2284</v>
      </c>
      <c r="C1174" s="30" t="s">
        <v>2285</v>
      </c>
      <c r="D1174" s="33">
        <v>83273586806.050003</v>
      </c>
      <c r="E1174" s="33">
        <v>14805995719.41</v>
      </c>
      <c r="F1174" s="33">
        <v>98079582525.460007</v>
      </c>
    </row>
    <row r="1175" spans="1:6" ht="14" hidden="1" thickBot="1">
      <c r="A1175" s="27">
        <f t="shared" si="20"/>
        <v>9</v>
      </c>
      <c r="B1175" s="30" t="s">
        <v>2286</v>
      </c>
      <c r="C1175" s="30" t="s">
        <v>2287</v>
      </c>
      <c r="D1175" s="34">
        <v>940690471</v>
      </c>
      <c r="E1175" s="34">
        <v>715839870</v>
      </c>
      <c r="F1175" s="34">
        <v>1656530341</v>
      </c>
    </row>
    <row r="1176" spans="1:6" ht="14" hidden="1" thickBot="1">
      <c r="A1176" s="27">
        <f t="shared" si="20"/>
        <v>9</v>
      </c>
      <c r="B1176" s="30" t="s">
        <v>2288</v>
      </c>
      <c r="C1176" s="30" t="s">
        <v>2289</v>
      </c>
      <c r="D1176" s="34">
        <v>108630165</v>
      </c>
      <c r="E1176" s="34">
        <v>694269074</v>
      </c>
      <c r="F1176" s="34">
        <v>802899239</v>
      </c>
    </row>
    <row r="1177" spans="1:6" ht="14" hidden="1" thickBot="1">
      <c r="A1177" s="27">
        <f t="shared" si="20"/>
        <v>9</v>
      </c>
      <c r="B1177" s="30" t="s">
        <v>2290</v>
      </c>
      <c r="C1177" s="30" t="s">
        <v>2291</v>
      </c>
      <c r="D1177" s="34">
        <v>20396272224</v>
      </c>
      <c r="E1177" s="33">
        <v>2769579064033.6499</v>
      </c>
      <c r="F1177" s="33">
        <v>2789975336257.6499</v>
      </c>
    </row>
    <row r="1178" spans="1:6" ht="14" hidden="1" thickBot="1">
      <c r="A1178" s="27">
        <f t="shared" si="20"/>
        <v>9</v>
      </c>
      <c r="B1178" s="30" t="s">
        <v>2292</v>
      </c>
      <c r="C1178" s="30" t="s">
        <v>2293</v>
      </c>
      <c r="D1178" s="33">
        <v>29749680006.32</v>
      </c>
      <c r="E1178" s="34">
        <v>2219701132</v>
      </c>
      <c r="F1178" s="33">
        <v>31969381138.32</v>
      </c>
    </row>
    <row r="1179" spans="1:6" ht="14" hidden="1" thickBot="1">
      <c r="A1179" s="27">
        <f t="shared" si="20"/>
        <v>9</v>
      </c>
      <c r="B1179" s="30" t="s">
        <v>2294</v>
      </c>
      <c r="C1179" s="30" t="s">
        <v>2295</v>
      </c>
      <c r="D1179" s="33">
        <v>32442524163.959999</v>
      </c>
      <c r="E1179" s="33">
        <v>13866348136.280001</v>
      </c>
      <c r="F1179" s="33">
        <v>46308872300.239998</v>
      </c>
    </row>
    <row r="1180" spans="1:6" ht="14" thickBot="1">
      <c r="A1180" s="27">
        <f t="shared" si="20"/>
        <v>6</v>
      </c>
      <c r="B1180" s="27" t="s">
        <v>337</v>
      </c>
      <c r="C1180" s="30" t="s">
        <v>74</v>
      </c>
      <c r="D1180" s="33">
        <v>2972475269092.8501</v>
      </c>
      <c r="E1180" s="33">
        <v>4866546711073.5303</v>
      </c>
      <c r="F1180" s="33">
        <v>7839021980166.3799</v>
      </c>
    </row>
    <row r="1181" spans="1:6" ht="14" hidden="1" thickBot="1">
      <c r="A1181" s="27">
        <f t="shared" si="20"/>
        <v>9</v>
      </c>
      <c r="B1181" s="30" t="s">
        <v>2296</v>
      </c>
      <c r="C1181" s="30" t="s">
        <v>2297</v>
      </c>
      <c r="D1181" s="33">
        <v>2972475269092.8501</v>
      </c>
      <c r="E1181" s="33">
        <v>4866546711073.5303</v>
      </c>
      <c r="F1181" s="33">
        <v>7839021980166.3799</v>
      </c>
    </row>
    <row r="1182" spans="1:6" ht="14" thickBot="1">
      <c r="A1182" s="27">
        <f t="shared" si="20"/>
        <v>6</v>
      </c>
      <c r="B1182" s="27" t="s">
        <v>2298</v>
      </c>
      <c r="C1182" s="30" t="s">
        <v>2299</v>
      </c>
      <c r="D1182" s="34">
        <v>353932786453</v>
      </c>
      <c r="E1182" s="34">
        <v>0</v>
      </c>
      <c r="F1182" s="34">
        <v>353932786453</v>
      </c>
    </row>
    <row r="1183" spans="1:6" ht="14" hidden="1" thickBot="1">
      <c r="A1183" s="27">
        <f t="shared" si="20"/>
        <v>9</v>
      </c>
      <c r="B1183" s="30" t="s">
        <v>2300</v>
      </c>
      <c r="C1183" s="30" t="s">
        <v>2301</v>
      </c>
      <c r="D1183" s="34">
        <v>8481603824</v>
      </c>
      <c r="E1183" s="34">
        <v>0</v>
      </c>
      <c r="F1183" s="34">
        <v>8481603824</v>
      </c>
    </row>
    <row r="1184" spans="1:6" ht="14" hidden="1" thickBot="1">
      <c r="A1184" s="27">
        <f t="shared" si="20"/>
        <v>9</v>
      </c>
      <c r="B1184" s="30" t="s">
        <v>2302</v>
      </c>
      <c r="C1184" s="30" t="s">
        <v>2303</v>
      </c>
      <c r="D1184" s="34">
        <v>302590243333</v>
      </c>
      <c r="E1184" s="34">
        <v>0</v>
      </c>
      <c r="F1184" s="34">
        <v>302590243333</v>
      </c>
    </row>
    <row r="1185" spans="1:6" ht="14" hidden="1" thickBot="1">
      <c r="A1185" s="27">
        <f t="shared" si="20"/>
        <v>9</v>
      </c>
      <c r="B1185" s="30" t="s">
        <v>2304</v>
      </c>
      <c r="C1185" s="30" t="s">
        <v>82</v>
      </c>
      <c r="D1185" s="34">
        <v>29128627775</v>
      </c>
      <c r="E1185" s="34">
        <v>0</v>
      </c>
      <c r="F1185" s="34">
        <v>29128627775</v>
      </c>
    </row>
    <row r="1186" spans="1:6" ht="14" thickBot="1">
      <c r="A1186" s="27">
        <f t="shared" si="20"/>
        <v>6</v>
      </c>
      <c r="B1186" s="27" t="s">
        <v>2305</v>
      </c>
      <c r="C1186" s="30" t="s">
        <v>2306</v>
      </c>
      <c r="D1186" s="34">
        <v>105447290199</v>
      </c>
      <c r="E1186" s="34">
        <v>0</v>
      </c>
      <c r="F1186" s="34">
        <v>105447290199</v>
      </c>
    </row>
    <row r="1187" spans="1:6" ht="14" hidden="1" thickBot="1">
      <c r="A1187" s="27">
        <f t="shared" si="20"/>
        <v>9</v>
      </c>
      <c r="B1187" s="30" t="s">
        <v>2307</v>
      </c>
      <c r="C1187" s="30" t="s">
        <v>2301</v>
      </c>
      <c r="D1187" s="34">
        <v>43441191241</v>
      </c>
      <c r="E1187" s="34">
        <v>0</v>
      </c>
      <c r="F1187" s="34">
        <v>43441191241</v>
      </c>
    </row>
    <row r="1188" spans="1:6" ht="14" hidden="1" thickBot="1">
      <c r="A1188" s="27">
        <f t="shared" si="20"/>
        <v>9</v>
      </c>
      <c r="B1188" s="30" t="s">
        <v>2308</v>
      </c>
      <c r="C1188" s="30" t="s">
        <v>2303</v>
      </c>
      <c r="D1188" s="34">
        <v>28132725572</v>
      </c>
      <c r="E1188" s="34">
        <v>0</v>
      </c>
      <c r="F1188" s="34">
        <v>28132725572</v>
      </c>
    </row>
    <row r="1189" spans="1:6" ht="14" hidden="1" thickBot="1">
      <c r="A1189" s="27">
        <f t="shared" si="20"/>
        <v>9</v>
      </c>
      <c r="B1189" s="30" t="s">
        <v>2309</v>
      </c>
      <c r="C1189" s="30" t="s">
        <v>2171</v>
      </c>
      <c r="D1189" s="34">
        <v>6553257619</v>
      </c>
      <c r="E1189" s="34">
        <v>0</v>
      </c>
      <c r="F1189" s="34">
        <v>6553257619</v>
      </c>
    </row>
    <row r="1190" spans="1:6" ht="14" hidden="1" thickBot="1">
      <c r="A1190" s="27">
        <f t="shared" si="20"/>
        <v>9</v>
      </c>
      <c r="B1190" s="30" t="s">
        <v>2310</v>
      </c>
      <c r="C1190" s="30" t="s">
        <v>82</v>
      </c>
      <c r="D1190" s="34">
        <v>27320115767</v>
      </c>
      <c r="E1190" s="34">
        <v>0</v>
      </c>
      <c r="F1190" s="34">
        <v>27320115767</v>
      </c>
    </row>
    <row r="1191" spans="1:6" ht="14" thickBot="1">
      <c r="A1191" s="27">
        <f t="shared" si="20"/>
        <v>6</v>
      </c>
      <c r="B1191" s="27" t="s">
        <v>2311</v>
      </c>
      <c r="C1191" s="30" t="s">
        <v>93</v>
      </c>
      <c r="D1191" s="34">
        <v>0</v>
      </c>
      <c r="E1191" s="33">
        <v>4345650093513.8101</v>
      </c>
      <c r="F1191" s="33">
        <v>4345650093513.8101</v>
      </c>
    </row>
    <row r="1192" spans="1:6" ht="14" hidden="1" thickBot="1">
      <c r="A1192" s="27">
        <f t="shared" si="20"/>
        <v>9</v>
      </c>
      <c r="B1192" s="30" t="s">
        <v>2312</v>
      </c>
      <c r="C1192" s="30" t="s">
        <v>106</v>
      </c>
      <c r="D1192" s="34">
        <v>0</v>
      </c>
      <c r="E1192" s="33">
        <v>1935983580216.95</v>
      </c>
      <c r="F1192" s="33">
        <v>1935983580216.95</v>
      </c>
    </row>
    <row r="1193" spans="1:6" ht="14" hidden="1" thickBot="1">
      <c r="A1193" s="27">
        <f t="shared" si="20"/>
        <v>9</v>
      </c>
      <c r="B1193" s="30" t="s">
        <v>2313</v>
      </c>
      <c r="C1193" s="30" t="s">
        <v>98</v>
      </c>
      <c r="D1193" s="34">
        <v>0</v>
      </c>
      <c r="E1193" s="33">
        <v>2140600453401.6599</v>
      </c>
      <c r="F1193" s="33">
        <v>2140600453401.6599</v>
      </c>
    </row>
    <row r="1194" spans="1:6" ht="14" hidden="1" thickBot="1">
      <c r="A1194" s="27">
        <f t="shared" si="20"/>
        <v>9</v>
      </c>
      <c r="B1194" s="30" t="s">
        <v>2314</v>
      </c>
      <c r="C1194" s="30" t="s">
        <v>2315</v>
      </c>
      <c r="D1194" s="34">
        <v>0</v>
      </c>
      <c r="E1194" s="33">
        <v>163178170293.89999</v>
      </c>
      <c r="F1194" s="33">
        <v>163178170293.89999</v>
      </c>
    </row>
    <row r="1195" spans="1:6" ht="14" hidden="1" thickBot="1">
      <c r="A1195" s="27">
        <f t="shared" si="20"/>
        <v>9</v>
      </c>
      <c r="B1195" s="30" t="s">
        <v>2316</v>
      </c>
      <c r="C1195" s="30" t="s">
        <v>2317</v>
      </c>
      <c r="D1195" s="34">
        <v>0</v>
      </c>
      <c r="E1195" s="33">
        <v>105887889601.3</v>
      </c>
      <c r="F1195" s="33">
        <v>105887889601.3</v>
      </c>
    </row>
    <row r="1196" spans="1:6" ht="14" thickBot="1">
      <c r="A1196" s="27">
        <f t="shared" si="20"/>
        <v>6</v>
      </c>
      <c r="B1196" s="27" t="s">
        <v>2318</v>
      </c>
      <c r="C1196" s="30" t="s">
        <v>2319</v>
      </c>
      <c r="D1196" s="34">
        <v>0</v>
      </c>
      <c r="E1196" s="33">
        <v>43731009305.389999</v>
      </c>
      <c r="F1196" s="33">
        <v>43731009305.389999</v>
      </c>
    </row>
    <row r="1197" spans="1:6" ht="14" hidden="1" thickBot="1">
      <c r="A1197" s="27">
        <f t="shared" si="20"/>
        <v>9</v>
      </c>
      <c r="B1197" s="30" t="s">
        <v>2320</v>
      </c>
      <c r="C1197" s="30" t="s">
        <v>98</v>
      </c>
      <c r="D1197" s="34">
        <v>0</v>
      </c>
      <c r="E1197" s="33">
        <v>42280986433.529999</v>
      </c>
      <c r="F1197" s="33">
        <v>42280986433.529999</v>
      </c>
    </row>
    <row r="1198" spans="1:6" ht="14" hidden="1" thickBot="1">
      <c r="A1198" s="27">
        <f t="shared" si="20"/>
        <v>9</v>
      </c>
      <c r="B1198" s="30" t="s">
        <v>2321</v>
      </c>
      <c r="C1198" s="30" t="s">
        <v>2317</v>
      </c>
      <c r="D1198" s="34">
        <v>0</v>
      </c>
      <c r="E1198" s="33">
        <v>1450022871.8599999</v>
      </c>
      <c r="F1198" s="33">
        <v>1450022871.8599999</v>
      </c>
    </row>
    <row r="1199" spans="1:6" ht="14" thickBot="1">
      <c r="A1199" s="27">
        <f t="shared" si="20"/>
        <v>6</v>
      </c>
      <c r="B1199" s="27" t="s">
        <v>2322</v>
      </c>
      <c r="C1199" s="30" t="s">
        <v>2323</v>
      </c>
      <c r="D1199" s="34">
        <v>0</v>
      </c>
      <c r="E1199" s="33">
        <v>5881660956.0699997</v>
      </c>
      <c r="F1199" s="33">
        <v>5881660956.0699997</v>
      </c>
    </row>
    <row r="1200" spans="1:6" ht="14" hidden="1" thickBot="1">
      <c r="A1200" s="27">
        <f t="shared" si="20"/>
        <v>9</v>
      </c>
      <c r="B1200" s="30" t="s">
        <v>2324</v>
      </c>
      <c r="C1200" s="30" t="s">
        <v>106</v>
      </c>
      <c r="D1200" s="34">
        <v>0</v>
      </c>
      <c r="E1200" s="33">
        <v>4833457862.0699997</v>
      </c>
      <c r="F1200" s="33">
        <v>4833457862.0699997</v>
      </c>
    </row>
    <row r="1201" spans="1:6" ht="14" hidden="1" thickBot="1">
      <c r="A1201" s="27">
        <f t="shared" si="20"/>
        <v>9</v>
      </c>
      <c r="B1201" s="30" t="s">
        <v>2325</v>
      </c>
      <c r="C1201" s="30" t="s">
        <v>98</v>
      </c>
      <c r="D1201" s="34">
        <v>0</v>
      </c>
      <c r="E1201" s="34">
        <v>1048203094</v>
      </c>
      <c r="F1201" s="34">
        <v>1048203094</v>
      </c>
    </row>
    <row r="1202" spans="1:6" ht="14" thickBot="1">
      <c r="A1202" s="27">
        <f t="shared" si="20"/>
        <v>6</v>
      </c>
      <c r="B1202" s="27" t="s">
        <v>2326</v>
      </c>
      <c r="C1202" s="30" t="s">
        <v>2327</v>
      </c>
      <c r="D1202" s="34">
        <v>0</v>
      </c>
      <c r="E1202" s="33">
        <v>84844998146.570007</v>
      </c>
      <c r="F1202" s="33">
        <v>84844998146.570007</v>
      </c>
    </row>
    <row r="1203" spans="1:6" ht="14" hidden="1" thickBot="1">
      <c r="A1203" s="27">
        <f t="shared" si="20"/>
        <v>9</v>
      </c>
      <c r="B1203" s="30" t="s">
        <v>2328</v>
      </c>
      <c r="C1203" s="30" t="s">
        <v>106</v>
      </c>
      <c r="D1203" s="34">
        <v>0</v>
      </c>
      <c r="E1203" s="33">
        <v>76315167666.259995</v>
      </c>
      <c r="F1203" s="33">
        <v>76315167666.259995</v>
      </c>
    </row>
    <row r="1204" spans="1:6" ht="14" hidden="1" thickBot="1">
      <c r="A1204" s="27">
        <f t="shared" si="20"/>
        <v>9</v>
      </c>
      <c r="B1204" s="30" t="s">
        <v>2329</v>
      </c>
      <c r="C1204" s="30" t="s">
        <v>98</v>
      </c>
      <c r="D1204" s="34">
        <v>0</v>
      </c>
      <c r="E1204" s="33">
        <v>8529830480.3100004</v>
      </c>
      <c r="F1204" s="33">
        <v>8529830480.3100004</v>
      </c>
    </row>
    <row r="1205" spans="1:6" ht="14" thickBot="1">
      <c r="A1205" s="27">
        <f t="shared" si="20"/>
        <v>6</v>
      </c>
      <c r="B1205" s="27" t="s">
        <v>344</v>
      </c>
      <c r="C1205" s="30" t="s">
        <v>2330</v>
      </c>
      <c r="D1205" s="33">
        <v>1705303888325.1699</v>
      </c>
      <c r="E1205" s="33">
        <v>63291467400785.898</v>
      </c>
      <c r="F1205" s="33">
        <v>64996771289111.102</v>
      </c>
    </row>
    <row r="1206" spans="1:6" ht="14" hidden="1" thickBot="1">
      <c r="A1206" s="27">
        <f t="shared" si="20"/>
        <v>9</v>
      </c>
      <c r="B1206" s="30" t="s">
        <v>2331</v>
      </c>
      <c r="C1206" s="30" t="s">
        <v>2332</v>
      </c>
      <c r="D1206" s="34">
        <v>8478072</v>
      </c>
      <c r="E1206" s="33">
        <v>929551811457.18005</v>
      </c>
      <c r="F1206" s="33">
        <v>929560289529.18005</v>
      </c>
    </row>
    <row r="1207" spans="1:6" ht="14" hidden="1" thickBot="1">
      <c r="A1207" s="27">
        <f t="shared" si="20"/>
        <v>9</v>
      </c>
      <c r="B1207" s="30" t="s">
        <v>2333</v>
      </c>
      <c r="C1207" s="30" t="s">
        <v>2334</v>
      </c>
      <c r="D1207" s="34">
        <v>194846332</v>
      </c>
      <c r="E1207" s="34">
        <v>624241985</v>
      </c>
      <c r="F1207" s="34">
        <v>819088317</v>
      </c>
    </row>
    <row r="1208" spans="1:6" ht="14" hidden="1" thickBot="1">
      <c r="A1208" s="27">
        <f t="shared" si="20"/>
        <v>9</v>
      </c>
      <c r="B1208" s="30" t="s">
        <v>2335</v>
      </c>
      <c r="C1208" s="30" t="s">
        <v>889</v>
      </c>
      <c r="D1208" s="34">
        <v>900346064</v>
      </c>
      <c r="E1208" s="34">
        <v>4854219608</v>
      </c>
      <c r="F1208" s="34">
        <v>5754565672</v>
      </c>
    </row>
    <row r="1209" spans="1:6" ht="14" hidden="1" thickBot="1">
      <c r="A1209" s="27">
        <f t="shared" si="20"/>
        <v>9</v>
      </c>
      <c r="B1209" s="30" t="s">
        <v>2336</v>
      </c>
      <c r="C1209" s="30" t="s">
        <v>2337</v>
      </c>
      <c r="D1209" s="33">
        <v>676819152.15999997</v>
      </c>
      <c r="E1209" s="33">
        <v>499122651828.13</v>
      </c>
      <c r="F1209" s="33">
        <v>499799470980.28998</v>
      </c>
    </row>
    <row r="1210" spans="1:6" ht="14" hidden="1" thickBot="1">
      <c r="A1210" s="27">
        <f t="shared" si="20"/>
        <v>9</v>
      </c>
      <c r="B1210" s="30" t="s">
        <v>2338</v>
      </c>
      <c r="C1210" s="30" t="s">
        <v>2339</v>
      </c>
      <c r="D1210" s="33">
        <v>432380396917.56</v>
      </c>
      <c r="E1210" s="33">
        <v>2475597910553.8398</v>
      </c>
      <c r="F1210" s="33">
        <v>2907978307471.3999</v>
      </c>
    </row>
    <row r="1211" spans="1:6" ht="14" hidden="1" thickBot="1">
      <c r="A1211" s="27">
        <f t="shared" si="20"/>
        <v>9</v>
      </c>
      <c r="B1211" s="30" t="s">
        <v>2340</v>
      </c>
      <c r="C1211" s="30" t="s">
        <v>897</v>
      </c>
      <c r="D1211" s="33">
        <v>594944057464.83997</v>
      </c>
      <c r="E1211" s="33">
        <v>3379758736260.2798</v>
      </c>
      <c r="F1211" s="33">
        <v>3974702793725.1201</v>
      </c>
    </row>
    <row r="1212" spans="1:6" ht="14" hidden="1" thickBot="1">
      <c r="A1212" s="27">
        <f t="shared" si="20"/>
        <v>9</v>
      </c>
      <c r="B1212" s="30" t="s">
        <v>2341</v>
      </c>
      <c r="C1212" s="30" t="s">
        <v>2342</v>
      </c>
      <c r="D1212" s="33">
        <v>561090800059.38</v>
      </c>
      <c r="E1212" s="33">
        <v>2814215314373.1802</v>
      </c>
      <c r="F1212" s="33">
        <v>3375306114432.5601</v>
      </c>
    </row>
    <row r="1213" spans="1:6" ht="14" hidden="1" thickBot="1">
      <c r="A1213" s="27">
        <f t="shared" si="20"/>
        <v>9</v>
      </c>
      <c r="B1213" s="30" t="s">
        <v>2343</v>
      </c>
      <c r="C1213" s="30" t="s">
        <v>2344</v>
      </c>
      <c r="D1213" s="33">
        <v>34365228167.25</v>
      </c>
      <c r="E1213" s="33">
        <v>50809033339313.703</v>
      </c>
      <c r="F1213" s="33">
        <v>50843398567480.898</v>
      </c>
    </row>
    <row r="1214" spans="1:6" ht="14" hidden="1" thickBot="1">
      <c r="A1214" s="27">
        <f t="shared" si="20"/>
        <v>9</v>
      </c>
      <c r="B1214" s="30" t="s">
        <v>2345</v>
      </c>
      <c r="C1214" s="30" t="s">
        <v>2346</v>
      </c>
      <c r="D1214" s="34">
        <v>0</v>
      </c>
      <c r="E1214" s="34">
        <v>884057345107</v>
      </c>
      <c r="F1214" s="34">
        <v>884057345107</v>
      </c>
    </row>
    <row r="1215" spans="1:6" ht="14" hidden="1" thickBot="1">
      <c r="A1215" s="27">
        <f t="shared" si="20"/>
        <v>9</v>
      </c>
      <c r="B1215" s="30" t="s">
        <v>2347</v>
      </c>
      <c r="C1215" s="30" t="s">
        <v>2348</v>
      </c>
      <c r="D1215" s="34">
        <v>0</v>
      </c>
      <c r="E1215" s="34">
        <v>73828875</v>
      </c>
      <c r="F1215" s="34">
        <v>73828875</v>
      </c>
    </row>
    <row r="1216" spans="1:6" ht="14" hidden="1" thickBot="1">
      <c r="A1216" s="27">
        <f t="shared" si="20"/>
        <v>9</v>
      </c>
      <c r="B1216" s="30" t="s">
        <v>2349</v>
      </c>
      <c r="C1216" s="30" t="s">
        <v>2350</v>
      </c>
      <c r="D1216" s="33">
        <v>80742916095.979996</v>
      </c>
      <c r="E1216" s="33">
        <v>1494578001424.6399</v>
      </c>
      <c r="F1216" s="33">
        <v>1575320917520.6201</v>
      </c>
    </row>
    <row r="1217" spans="1:6" ht="14" thickBot="1">
      <c r="A1217" s="27">
        <f t="shared" si="20"/>
        <v>6</v>
      </c>
      <c r="B1217" s="27" t="s">
        <v>345</v>
      </c>
      <c r="C1217" s="30" t="s">
        <v>2351</v>
      </c>
      <c r="D1217" s="33">
        <v>640593489250.08997</v>
      </c>
      <c r="E1217" s="33">
        <v>34912231746772.898</v>
      </c>
      <c r="F1217" s="33">
        <v>35552825236023</v>
      </c>
    </row>
    <row r="1218" spans="1:6" ht="14" hidden="1" thickBot="1">
      <c r="A1218" s="27">
        <f t="shared" si="20"/>
        <v>9</v>
      </c>
      <c r="B1218" s="30" t="s">
        <v>2352</v>
      </c>
      <c r="C1218" s="30" t="s">
        <v>2334</v>
      </c>
      <c r="D1218" s="34">
        <v>84869666</v>
      </c>
      <c r="E1218" s="33">
        <v>80617333.859999999</v>
      </c>
      <c r="F1218" s="33">
        <v>165486999.86000001</v>
      </c>
    </row>
    <row r="1219" spans="1:6" ht="14" hidden="1" thickBot="1">
      <c r="A1219" s="27">
        <f t="shared" si="20"/>
        <v>9</v>
      </c>
      <c r="B1219" s="30" t="s">
        <v>2353</v>
      </c>
      <c r="C1219" s="30" t="s">
        <v>889</v>
      </c>
      <c r="D1219" s="33">
        <v>311382254.16000003</v>
      </c>
      <c r="E1219" s="33">
        <v>2164747488.8600001</v>
      </c>
      <c r="F1219" s="33">
        <v>2476129743.02</v>
      </c>
    </row>
    <row r="1220" spans="1:6" ht="14" hidden="1" thickBot="1">
      <c r="A1220" s="27">
        <f t="shared" si="20"/>
        <v>9</v>
      </c>
      <c r="B1220" s="30" t="s">
        <v>2354</v>
      </c>
      <c r="C1220" s="30" t="s">
        <v>2337</v>
      </c>
      <c r="D1220" s="33">
        <v>597686070.20000005</v>
      </c>
      <c r="E1220" s="33">
        <v>214906986301.35999</v>
      </c>
      <c r="F1220" s="33">
        <v>215504672371.56</v>
      </c>
    </row>
    <row r="1221" spans="1:6" ht="14" hidden="1" thickBot="1">
      <c r="A1221" s="27">
        <f t="shared" si="20"/>
        <v>9</v>
      </c>
      <c r="B1221" s="30" t="s">
        <v>2355</v>
      </c>
      <c r="C1221" s="30" t="s">
        <v>2339</v>
      </c>
      <c r="D1221" s="33">
        <v>385493329265.42999</v>
      </c>
      <c r="E1221" s="33">
        <v>927721694393.43005</v>
      </c>
      <c r="F1221" s="33">
        <v>1313215023658.8601</v>
      </c>
    </row>
    <row r="1222" spans="1:6" ht="14" hidden="1" thickBot="1">
      <c r="A1222" s="27">
        <f t="shared" si="20"/>
        <v>9</v>
      </c>
      <c r="B1222" s="30" t="s">
        <v>2356</v>
      </c>
      <c r="C1222" s="30" t="s">
        <v>897</v>
      </c>
      <c r="D1222" s="33">
        <v>84231315557.940002</v>
      </c>
      <c r="E1222" s="33">
        <v>2157122538228.2</v>
      </c>
      <c r="F1222" s="33">
        <v>2241353853786.1401</v>
      </c>
    </row>
    <row r="1223" spans="1:6" ht="14" hidden="1" thickBot="1">
      <c r="A1223" s="27">
        <f t="shared" si="20"/>
        <v>9</v>
      </c>
      <c r="B1223" s="30" t="s">
        <v>2357</v>
      </c>
      <c r="C1223" s="30" t="s">
        <v>2342</v>
      </c>
      <c r="D1223" s="33">
        <v>169742832492.78</v>
      </c>
      <c r="E1223" s="33">
        <v>1560806701033.45</v>
      </c>
      <c r="F1223" s="33">
        <v>1730549533526.23</v>
      </c>
    </row>
    <row r="1224" spans="1:6" ht="14" hidden="1" thickBot="1">
      <c r="A1224" s="27">
        <f t="shared" si="20"/>
        <v>9</v>
      </c>
      <c r="B1224" s="30" t="s">
        <v>2358</v>
      </c>
      <c r="C1224" s="30" t="s">
        <v>2346</v>
      </c>
      <c r="D1224" s="34">
        <v>0</v>
      </c>
      <c r="E1224" s="34">
        <v>29945215888206</v>
      </c>
      <c r="F1224" s="34">
        <v>29945215888206</v>
      </c>
    </row>
    <row r="1225" spans="1:6" ht="14" hidden="1" thickBot="1">
      <c r="A1225" s="27">
        <f t="shared" si="20"/>
        <v>9</v>
      </c>
      <c r="B1225" s="30" t="s">
        <v>2359</v>
      </c>
      <c r="C1225" s="30" t="s">
        <v>2348</v>
      </c>
      <c r="D1225" s="34">
        <v>0</v>
      </c>
      <c r="E1225" s="34">
        <v>1716667</v>
      </c>
      <c r="F1225" s="34">
        <v>1716667</v>
      </c>
    </row>
    <row r="1226" spans="1:6" ht="14" hidden="1" thickBot="1">
      <c r="A1226" s="27">
        <f t="shared" si="20"/>
        <v>9</v>
      </c>
      <c r="B1226" s="30" t="s">
        <v>2360</v>
      </c>
      <c r="C1226" s="30" t="s">
        <v>2350</v>
      </c>
      <c r="D1226" s="33">
        <v>132073943.58</v>
      </c>
      <c r="E1226" s="33">
        <v>104210857120.78999</v>
      </c>
      <c r="F1226" s="33">
        <v>104342931064.37</v>
      </c>
    </row>
    <row r="1227" spans="1:6" ht="14" thickBot="1">
      <c r="A1227" s="27">
        <f t="shared" si="20"/>
        <v>6</v>
      </c>
      <c r="B1227" s="27" t="s">
        <v>2361</v>
      </c>
      <c r="C1227" s="30" t="s">
        <v>2362</v>
      </c>
      <c r="D1227" s="34">
        <v>395555927</v>
      </c>
      <c r="E1227" s="33">
        <v>2286500284249.9702</v>
      </c>
      <c r="F1227" s="33">
        <v>2286895840176.9702</v>
      </c>
    </row>
    <row r="1228" spans="1:6" ht="14" hidden="1" thickBot="1">
      <c r="A1228" s="27">
        <f t="shared" si="20"/>
        <v>9</v>
      </c>
      <c r="B1228" s="30" t="s">
        <v>2363</v>
      </c>
      <c r="C1228" s="30" t="s">
        <v>2332</v>
      </c>
      <c r="D1228" s="34">
        <v>0</v>
      </c>
      <c r="E1228" s="34">
        <v>38205319459</v>
      </c>
      <c r="F1228" s="34">
        <v>38205319459</v>
      </c>
    </row>
    <row r="1229" spans="1:6" ht="14" hidden="1" thickBot="1">
      <c r="A1229" s="27">
        <f t="shared" si="20"/>
        <v>9</v>
      </c>
      <c r="B1229" s="30" t="s">
        <v>2364</v>
      </c>
      <c r="C1229" s="30" t="s">
        <v>2334</v>
      </c>
      <c r="D1229" s="34">
        <v>0</v>
      </c>
      <c r="E1229" s="34">
        <v>202543591</v>
      </c>
      <c r="F1229" s="34">
        <v>202543591</v>
      </c>
    </row>
    <row r="1230" spans="1:6" ht="14" hidden="1" thickBot="1">
      <c r="A1230" s="27">
        <f t="shared" si="20"/>
        <v>9</v>
      </c>
      <c r="B1230" s="30" t="s">
        <v>2365</v>
      </c>
      <c r="C1230" s="30" t="s">
        <v>2337</v>
      </c>
      <c r="D1230" s="34">
        <v>0</v>
      </c>
      <c r="E1230" s="33">
        <v>85400324102.710007</v>
      </c>
      <c r="F1230" s="33">
        <v>85400324102.710007</v>
      </c>
    </row>
    <row r="1231" spans="1:6" ht="14" hidden="1" thickBot="1">
      <c r="A1231" s="27">
        <f t="shared" si="20"/>
        <v>9</v>
      </c>
      <c r="B1231" s="30" t="s">
        <v>2366</v>
      </c>
      <c r="C1231" s="30" t="s">
        <v>2339</v>
      </c>
      <c r="D1231" s="34">
        <v>0</v>
      </c>
      <c r="E1231" s="34">
        <v>139778161</v>
      </c>
      <c r="F1231" s="34">
        <v>139778161</v>
      </c>
    </row>
    <row r="1232" spans="1:6" ht="14" hidden="1" thickBot="1">
      <c r="A1232" s="27">
        <f t="shared" si="20"/>
        <v>9</v>
      </c>
      <c r="B1232" s="30" t="s">
        <v>2367</v>
      </c>
      <c r="C1232" s="30" t="s">
        <v>897</v>
      </c>
      <c r="D1232" s="34">
        <v>0</v>
      </c>
      <c r="E1232" s="33">
        <v>922186564.78999996</v>
      </c>
      <c r="F1232" s="33">
        <v>922186564.78999996</v>
      </c>
    </row>
    <row r="1233" spans="1:6" ht="14" hidden="1" thickBot="1">
      <c r="A1233" s="27">
        <f t="shared" si="20"/>
        <v>9</v>
      </c>
      <c r="B1233" s="30" t="s">
        <v>2368</v>
      </c>
      <c r="C1233" s="30" t="s">
        <v>2342</v>
      </c>
      <c r="D1233" s="34">
        <v>386057600</v>
      </c>
      <c r="E1233" s="33">
        <v>17559819524.240002</v>
      </c>
      <c r="F1233" s="33">
        <v>17945877124.240002</v>
      </c>
    </row>
    <row r="1234" spans="1:6" ht="14" hidden="1" thickBot="1">
      <c r="A1234" s="27">
        <f t="shared" si="20"/>
        <v>9</v>
      </c>
      <c r="B1234" s="30" t="s">
        <v>2369</v>
      </c>
      <c r="C1234" s="30" t="s">
        <v>2344</v>
      </c>
      <c r="D1234" s="34">
        <v>0</v>
      </c>
      <c r="E1234" s="34">
        <v>9182145464</v>
      </c>
      <c r="F1234" s="34">
        <v>9182145464</v>
      </c>
    </row>
    <row r="1235" spans="1:6" ht="14" hidden="1" thickBot="1">
      <c r="A1235" s="27">
        <f t="shared" ref="A1235:A1298" si="21">LEN(B1235)</f>
        <v>9</v>
      </c>
      <c r="B1235" s="30" t="s">
        <v>2370</v>
      </c>
      <c r="C1235" s="30" t="s">
        <v>2346</v>
      </c>
      <c r="D1235" s="34">
        <v>0</v>
      </c>
      <c r="E1235" s="34">
        <v>2132539286256</v>
      </c>
      <c r="F1235" s="34">
        <v>2132539286256</v>
      </c>
    </row>
    <row r="1236" spans="1:6" ht="14" hidden="1" thickBot="1">
      <c r="A1236" s="27">
        <f t="shared" si="21"/>
        <v>9</v>
      </c>
      <c r="B1236" s="30" t="s">
        <v>2371</v>
      </c>
      <c r="C1236" s="30" t="s">
        <v>2350</v>
      </c>
      <c r="D1236" s="34">
        <v>9498327</v>
      </c>
      <c r="E1236" s="33">
        <v>2348881127.23</v>
      </c>
      <c r="F1236" s="33">
        <v>2358379454.23</v>
      </c>
    </row>
    <row r="1237" spans="1:6" ht="14" thickBot="1">
      <c r="A1237" s="27">
        <f t="shared" si="21"/>
        <v>6</v>
      </c>
      <c r="B1237" s="27" t="s">
        <v>2372</v>
      </c>
      <c r="C1237" s="30" t="s">
        <v>2373</v>
      </c>
      <c r="D1237" s="34">
        <v>0</v>
      </c>
      <c r="E1237" s="34">
        <v>22529678610</v>
      </c>
      <c r="F1237" s="34">
        <v>22529678610</v>
      </c>
    </row>
    <row r="1238" spans="1:6" ht="14" hidden="1" thickBot="1">
      <c r="A1238" s="27">
        <f t="shared" si="21"/>
        <v>9</v>
      </c>
      <c r="B1238" s="30" t="s">
        <v>2374</v>
      </c>
      <c r="C1238" s="30" t="s">
        <v>2375</v>
      </c>
      <c r="D1238" s="34">
        <v>0</v>
      </c>
      <c r="E1238" s="34">
        <v>35650000</v>
      </c>
      <c r="F1238" s="34">
        <v>35650000</v>
      </c>
    </row>
    <row r="1239" spans="1:6" ht="14" hidden="1" thickBot="1">
      <c r="A1239" s="27">
        <f t="shared" si="21"/>
        <v>9</v>
      </c>
      <c r="B1239" s="30" t="s">
        <v>2376</v>
      </c>
      <c r="C1239" s="30" t="s">
        <v>2377</v>
      </c>
      <c r="D1239" s="34">
        <v>0</v>
      </c>
      <c r="E1239" s="34">
        <v>22288687524</v>
      </c>
      <c r="F1239" s="34">
        <v>22288687524</v>
      </c>
    </row>
    <row r="1240" spans="1:6" ht="14" hidden="1" thickBot="1">
      <c r="A1240" s="27">
        <f t="shared" si="21"/>
        <v>9</v>
      </c>
      <c r="B1240" s="30" t="s">
        <v>2378</v>
      </c>
      <c r="C1240" s="30" t="s">
        <v>2379</v>
      </c>
      <c r="D1240" s="34">
        <v>0</v>
      </c>
      <c r="E1240" s="34">
        <v>205341086</v>
      </c>
      <c r="F1240" s="34">
        <v>205341086</v>
      </c>
    </row>
    <row r="1241" spans="1:6" ht="14" thickBot="1">
      <c r="A1241" s="27">
        <f t="shared" si="21"/>
        <v>6</v>
      </c>
      <c r="B1241" s="27" t="s">
        <v>2380</v>
      </c>
      <c r="C1241" s="30" t="s">
        <v>2381</v>
      </c>
      <c r="D1241" s="34">
        <v>0</v>
      </c>
      <c r="E1241" s="33">
        <v>120639314922.00999</v>
      </c>
      <c r="F1241" s="33">
        <v>120639314922.00999</v>
      </c>
    </row>
    <row r="1242" spans="1:6" ht="14" hidden="1" thickBot="1">
      <c r="A1242" s="27">
        <f t="shared" si="21"/>
        <v>9</v>
      </c>
      <c r="B1242" s="30" t="s">
        <v>2382</v>
      </c>
      <c r="C1242" s="30" t="s">
        <v>2375</v>
      </c>
      <c r="D1242" s="34">
        <v>0</v>
      </c>
      <c r="E1242" s="34">
        <v>115930229</v>
      </c>
      <c r="F1242" s="34">
        <v>115930229</v>
      </c>
    </row>
    <row r="1243" spans="1:6" ht="14" hidden="1" thickBot="1">
      <c r="A1243" s="27">
        <f t="shared" si="21"/>
        <v>9</v>
      </c>
      <c r="B1243" s="30" t="s">
        <v>2383</v>
      </c>
      <c r="C1243" s="30" t="s">
        <v>2377</v>
      </c>
      <c r="D1243" s="34">
        <v>0</v>
      </c>
      <c r="E1243" s="33">
        <v>120521634693.00999</v>
      </c>
      <c r="F1243" s="33">
        <v>120521634693.00999</v>
      </c>
    </row>
    <row r="1244" spans="1:6" ht="14" hidden="1" thickBot="1">
      <c r="A1244" s="27">
        <f t="shared" si="21"/>
        <v>9</v>
      </c>
      <c r="B1244" s="30" t="s">
        <v>2384</v>
      </c>
      <c r="C1244" s="30" t="s">
        <v>2385</v>
      </c>
      <c r="D1244" s="34">
        <v>0</v>
      </c>
      <c r="E1244" s="34">
        <v>1750000</v>
      </c>
      <c r="F1244" s="34">
        <v>1750000</v>
      </c>
    </row>
    <row r="1245" spans="1:6" ht="14" thickBot="1">
      <c r="A1245" s="27">
        <f t="shared" si="21"/>
        <v>6</v>
      </c>
      <c r="B1245" s="27" t="s">
        <v>2386</v>
      </c>
      <c r="C1245" s="30" t="s">
        <v>2387</v>
      </c>
      <c r="D1245" s="34">
        <v>0</v>
      </c>
      <c r="E1245" s="34">
        <v>1527469525</v>
      </c>
      <c r="F1245" s="34">
        <v>1527469525</v>
      </c>
    </row>
    <row r="1246" spans="1:6" ht="14" hidden="1" thickBot="1">
      <c r="A1246" s="27">
        <f t="shared" si="21"/>
        <v>9</v>
      </c>
      <c r="B1246" s="30" t="s">
        <v>2388</v>
      </c>
      <c r="C1246" s="30" t="s">
        <v>2375</v>
      </c>
      <c r="D1246" s="34">
        <v>0</v>
      </c>
      <c r="E1246" s="34">
        <v>1506044281</v>
      </c>
      <c r="F1246" s="34">
        <v>1506044281</v>
      </c>
    </row>
    <row r="1247" spans="1:6" ht="14" hidden="1" thickBot="1">
      <c r="A1247" s="27">
        <f t="shared" si="21"/>
        <v>9</v>
      </c>
      <c r="B1247" s="30" t="s">
        <v>2389</v>
      </c>
      <c r="C1247" s="30" t="s">
        <v>2377</v>
      </c>
      <c r="D1247" s="34">
        <v>0</v>
      </c>
      <c r="E1247" s="34">
        <v>21425244</v>
      </c>
      <c r="F1247" s="34">
        <v>21425244</v>
      </c>
    </row>
    <row r="1248" spans="1:6" ht="14" thickBot="1">
      <c r="A1248" s="27">
        <f t="shared" si="21"/>
        <v>6</v>
      </c>
      <c r="B1248" s="27" t="s">
        <v>2390</v>
      </c>
      <c r="C1248" s="30" t="s">
        <v>2391</v>
      </c>
      <c r="D1248" s="33">
        <v>156685087322.79001</v>
      </c>
      <c r="E1248" s="33">
        <v>9783652792438.2402</v>
      </c>
      <c r="F1248" s="33">
        <v>9940337879761.0293</v>
      </c>
    </row>
    <row r="1249" spans="1:6" ht="14" hidden="1" thickBot="1">
      <c r="A1249" s="27">
        <f t="shared" si="21"/>
        <v>9</v>
      </c>
      <c r="B1249" s="30" t="s">
        <v>2392</v>
      </c>
      <c r="C1249" s="30" t="s">
        <v>474</v>
      </c>
      <c r="D1249" s="34">
        <v>160893</v>
      </c>
      <c r="E1249" s="34">
        <v>612410903</v>
      </c>
      <c r="F1249" s="34">
        <v>612571796</v>
      </c>
    </row>
    <row r="1250" spans="1:6" ht="14" hidden="1" thickBot="1">
      <c r="A1250" s="27">
        <f t="shared" si="21"/>
        <v>9</v>
      </c>
      <c r="B1250" s="30" t="s">
        <v>2393</v>
      </c>
      <c r="C1250" s="30" t="s">
        <v>149</v>
      </c>
      <c r="D1250" s="34">
        <v>431789810</v>
      </c>
      <c r="E1250" s="33">
        <v>-168292922474.41</v>
      </c>
      <c r="F1250" s="33">
        <v>-167861132664.41</v>
      </c>
    </row>
    <row r="1251" spans="1:6" ht="14" hidden="1" thickBot="1">
      <c r="A1251" s="27">
        <f t="shared" si="21"/>
        <v>9</v>
      </c>
      <c r="B1251" s="30" t="s">
        <v>2394</v>
      </c>
      <c r="C1251" s="30" t="s">
        <v>760</v>
      </c>
      <c r="D1251" s="33">
        <v>10463104740.67</v>
      </c>
      <c r="E1251" s="33">
        <v>382769609565.14001</v>
      </c>
      <c r="F1251" s="33">
        <v>393232714305.81</v>
      </c>
    </row>
    <row r="1252" spans="1:6" ht="14" hidden="1" thickBot="1">
      <c r="A1252" s="27">
        <f t="shared" si="21"/>
        <v>9</v>
      </c>
      <c r="B1252" s="30" t="s">
        <v>2395</v>
      </c>
      <c r="C1252" s="30" t="s">
        <v>1383</v>
      </c>
      <c r="D1252" s="34">
        <v>8441533502</v>
      </c>
      <c r="E1252" s="33">
        <v>1083247293.1800001</v>
      </c>
      <c r="F1252" s="33">
        <v>9524780795.1800003</v>
      </c>
    </row>
    <row r="1253" spans="1:6" ht="14" hidden="1" thickBot="1">
      <c r="A1253" s="27">
        <f t="shared" si="21"/>
        <v>9</v>
      </c>
      <c r="B1253" s="30" t="s">
        <v>2396</v>
      </c>
      <c r="C1253" s="30" t="s">
        <v>116</v>
      </c>
      <c r="D1253" s="34">
        <v>298506732</v>
      </c>
      <c r="E1253" s="33">
        <v>71996901645.759995</v>
      </c>
      <c r="F1253" s="33">
        <v>72295408377.759995</v>
      </c>
    </row>
    <row r="1254" spans="1:6" ht="14" hidden="1" thickBot="1">
      <c r="A1254" s="27">
        <f t="shared" si="21"/>
        <v>9</v>
      </c>
      <c r="B1254" s="30" t="s">
        <v>2397</v>
      </c>
      <c r="C1254" s="30" t="s">
        <v>193</v>
      </c>
      <c r="D1254" s="33">
        <v>17464261864.669998</v>
      </c>
      <c r="E1254" s="33">
        <v>3900031339608.0298</v>
      </c>
      <c r="F1254" s="33">
        <v>3917495601472.7002</v>
      </c>
    </row>
    <row r="1255" spans="1:6" ht="14" hidden="1" thickBot="1">
      <c r="A1255" s="27">
        <f t="shared" si="21"/>
        <v>9</v>
      </c>
      <c r="B1255" s="30" t="s">
        <v>2398</v>
      </c>
      <c r="C1255" s="30" t="s">
        <v>2330</v>
      </c>
      <c r="D1255" s="34">
        <v>246160612</v>
      </c>
      <c r="E1255" s="33">
        <v>95803227470.759995</v>
      </c>
      <c r="F1255" s="33">
        <v>96049388082.759995</v>
      </c>
    </row>
    <row r="1256" spans="1:6" ht="14" hidden="1" thickBot="1">
      <c r="A1256" s="27">
        <f t="shared" si="21"/>
        <v>9</v>
      </c>
      <c r="B1256" s="30" t="s">
        <v>2399</v>
      </c>
      <c r="C1256" s="30" t="s">
        <v>93</v>
      </c>
      <c r="D1256" s="34">
        <v>0</v>
      </c>
      <c r="E1256" s="34">
        <v>668164618</v>
      </c>
      <c r="F1256" s="34">
        <v>668164618</v>
      </c>
    </row>
    <row r="1257" spans="1:6" ht="14" hidden="1" thickBot="1">
      <c r="A1257" s="27">
        <f t="shared" si="21"/>
        <v>9</v>
      </c>
      <c r="B1257" s="30" t="s">
        <v>2400</v>
      </c>
      <c r="C1257" s="30" t="s">
        <v>2401</v>
      </c>
      <c r="D1257" s="34">
        <v>0</v>
      </c>
      <c r="E1257" s="34">
        <v>3123000</v>
      </c>
      <c r="F1257" s="34">
        <v>3123000</v>
      </c>
    </row>
    <row r="1258" spans="1:6" ht="14" hidden="1" thickBot="1">
      <c r="A1258" s="27">
        <f t="shared" si="21"/>
        <v>9</v>
      </c>
      <c r="B1258" s="30" t="s">
        <v>2402</v>
      </c>
      <c r="C1258" s="30" t="s">
        <v>82</v>
      </c>
      <c r="D1258" s="33">
        <v>69369515899.350006</v>
      </c>
      <c r="E1258" s="33">
        <v>1884266721260.4199</v>
      </c>
      <c r="F1258" s="33">
        <v>1953636237159.77</v>
      </c>
    </row>
    <row r="1259" spans="1:6" ht="14" hidden="1" thickBot="1">
      <c r="A1259" s="27">
        <f t="shared" si="21"/>
        <v>9</v>
      </c>
      <c r="B1259" s="30" t="s">
        <v>2403</v>
      </c>
      <c r="C1259" s="30" t="s">
        <v>2404</v>
      </c>
      <c r="D1259" s="34">
        <v>0</v>
      </c>
      <c r="E1259" s="34">
        <v>96449712</v>
      </c>
      <c r="F1259" s="34">
        <v>96449712</v>
      </c>
    </row>
    <row r="1260" spans="1:6" ht="14" hidden="1" thickBot="1">
      <c r="A1260" s="27">
        <f t="shared" si="21"/>
        <v>9</v>
      </c>
      <c r="B1260" s="30" t="s">
        <v>2405</v>
      </c>
      <c r="C1260" s="30" t="s">
        <v>2406</v>
      </c>
      <c r="D1260" s="34">
        <v>0</v>
      </c>
      <c r="E1260" s="34">
        <v>59401794204</v>
      </c>
      <c r="F1260" s="34">
        <v>59401794204</v>
      </c>
    </row>
    <row r="1261" spans="1:6" ht="14" hidden="1" thickBot="1">
      <c r="A1261" s="27">
        <f t="shared" si="21"/>
        <v>9</v>
      </c>
      <c r="B1261" s="30" t="s">
        <v>2407</v>
      </c>
      <c r="C1261" s="30" t="s">
        <v>2408</v>
      </c>
      <c r="D1261" s="34">
        <v>2109808</v>
      </c>
      <c r="E1261" s="33">
        <v>1006637081611.6</v>
      </c>
      <c r="F1261" s="33">
        <v>1006639191419.6</v>
      </c>
    </row>
    <row r="1262" spans="1:6" ht="14" hidden="1" thickBot="1">
      <c r="A1262" s="27">
        <f t="shared" si="21"/>
        <v>9</v>
      </c>
      <c r="B1262" s="30" t="s">
        <v>2409</v>
      </c>
      <c r="C1262" s="30" t="s">
        <v>57</v>
      </c>
      <c r="D1262" s="34">
        <v>780360112</v>
      </c>
      <c r="E1262" s="33">
        <v>399157156161.87</v>
      </c>
      <c r="F1262" s="33">
        <v>399937516273.87</v>
      </c>
    </row>
    <row r="1263" spans="1:6" ht="14" hidden="1" thickBot="1">
      <c r="A1263" s="27">
        <f t="shared" si="21"/>
        <v>9</v>
      </c>
      <c r="B1263" s="30" t="s">
        <v>2410</v>
      </c>
      <c r="C1263" s="30" t="s">
        <v>2411</v>
      </c>
      <c r="D1263" s="33">
        <v>6143930059.1000004</v>
      </c>
      <c r="E1263" s="33">
        <v>1902777342398.1201</v>
      </c>
      <c r="F1263" s="33">
        <v>1908921272457.22</v>
      </c>
    </row>
    <row r="1264" spans="1:6" ht="14" hidden="1" thickBot="1">
      <c r="A1264" s="27">
        <f t="shared" si="21"/>
        <v>9</v>
      </c>
      <c r="B1264" s="30" t="s">
        <v>2412</v>
      </c>
      <c r="C1264" s="30" t="s">
        <v>2413</v>
      </c>
      <c r="D1264" s="34">
        <v>0</v>
      </c>
      <c r="E1264" s="34">
        <v>27465581689</v>
      </c>
      <c r="F1264" s="34">
        <v>27465581689</v>
      </c>
    </row>
    <row r="1265" spans="1:6" ht="14" hidden="1" thickBot="1">
      <c r="A1265" s="27">
        <f t="shared" si="21"/>
        <v>9</v>
      </c>
      <c r="B1265" s="30" t="s">
        <v>2414</v>
      </c>
      <c r="C1265" s="30" t="s">
        <v>2415</v>
      </c>
      <c r="D1265" s="34">
        <v>13283906612</v>
      </c>
      <c r="E1265" s="33">
        <v>2386909062688.3701</v>
      </c>
      <c r="F1265" s="33">
        <v>2400192969300.3701</v>
      </c>
    </row>
    <row r="1266" spans="1:6" ht="14" hidden="1" thickBot="1">
      <c r="A1266" s="27">
        <f t="shared" si="21"/>
        <v>9</v>
      </c>
      <c r="B1266" s="30" t="s">
        <v>2416</v>
      </c>
      <c r="C1266" s="30" t="s">
        <v>162</v>
      </c>
      <c r="D1266" s="34">
        <v>29759746678</v>
      </c>
      <c r="E1266" s="33">
        <v>-2167733498916.6001</v>
      </c>
      <c r="F1266" s="33">
        <v>-2137973752238.6001</v>
      </c>
    </row>
    <row r="1267" spans="1:6" ht="14" thickBot="1">
      <c r="A1267" s="27">
        <f t="shared" si="21"/>
        <v>6</v>
      </c>
      <c r="B1267" s="27" t="s">
        <v>2417</v>
      </c>
      <c r="C1267" s="30" t="s">
        <v>2418</v>
      </c>
      <c r="D1267" s="33">
        <v>65159265443.32</v>
      </c>
      <c r="E1267" s="33">
        <v>1283066584876.8201</v>
      </c>
      <c r="F1267" s="33">
        <v>1348225850320.1399</v>
      </c>
    </row>
    <row r="1268" spans="1:6" ht="14" hidden="1" thickBot="1">
      <c r="A1268" s="27">
        <f t="shared" si="21"/>
        <v>9</v>
      </c>
      <c r="B1268" s="30" t="s">
        <v>2419</v>
      </c>
      <c r="C1268" s="30" t="s">
        <v>2420</v>
      </c>
      <c r="D1268" s="33">
        <v>2.59</v>
      </c>
      <c r="E1268" s="33">
        <v>30505161559.919998</v>
      </c>
      <c r="F1268" s="33">
        <v>30505161562.509998</v>
      </c>
    </row>
    <row r="1269" spans="1:6" ht="14" hidden="1" thickBot="1">
      <c r="A1269" s="27">
        <f t="shared" si="21"/>
        <v>9</v>
      </c>
      <c r="B1269" s="30" t="s">
        <v>2421</v>
      </c>
      <c r="C1269" s="30" t="s">
        <v>2422</v>
      </c>
      <c r="D1269" s="34">
        <v>50228586618</v>
      </c>
      <c r="E1269" s="33">
        <v>1087582581686.88</v>
      </c>
      <c r="F1269" s="33">
        <v>1137811168304.8799</v>
      </c>
    </row>
    <row r="1270" spans="1:6" ht="14" hidden="1" thickBot="1">
      <c r="A1270" s="27">
        <f t="shared" si="21"/>
        <v>9</v>
      </c>
      <c r="B1270" s="30" t="s">
        <v>2423</v>
      </c>
      <c r="C1270" s="30" t="s">
        <v>2424</v>
      </c>
      <c r="D1270" s="33">
        <v>14930678822.73</v>
      </c>
      <c r="E1270" s="33">
        <v>113118513559.02</v>
      </c>
      <c r="F1270" s="33">
        <v>128049192381.75</v>
      </c>
    </row>
    <row r="1271" spans="1:6" ht="14" hidden="1" thickBot="1">
      <c r="A1271" s="27">
        <f t="shared" si="21"/>
        <v>9</v>
      </c>
      <c r="B1271" s="30" t="s">
        <v>2425</v>
      </c>
      <c r="C1271" s="30" t="s">
        <v>2426</v>
      </c>
      <c r="D1271" s="34">
        <v>0</v>
      </c>
      <c r="E1271" s="34">
        <v>51860328071</v>
      </c>
      <c r="F1271" s="34">
        <v>51860328071</v>
      </c>
    </row>
    <row r="1272" spans="1:6" ht="14" thickBot="1">
      <c r="A1272" s="27">
        <f t="shared" si="21"/>
        <v>6</v>
      </c>
      <c r="B1272" s="27" t="s">
        <v>2427</v>
      </c>
      <c r="C1272" s="30" t="s">
        <v>2428</v>
      </c>
      <c r="D1272" s="33">
        <v>268559911599.42001</v>
      </c>
      <c r="E1272" s="34">
        <v>4617471199</v>
      </c>
      <c r="F1272" s="33">
        <v>273177382798.42001</v>
      </c>
    </row>
    <row r="1273" spans="1:6" ht="14" hidden="1" thickBot="1">
      <c r="A1273" s="27">
        <f t="shared" si="21"/>
        <v>9</v>
      </c>
      <c r="B1273" s="30" t="s">
        <v>2429</v>
      </c>
      <c r="C1273" s="30" t="s">
        <v>474</v>
      </c>
      <c r="D1273" s="33">
        <v>23504029647.91</v>
      </c>
      <c r="E1273" s="34">
        <v>19746119</v>
      </c>
      <c r="F1273" s="33">
        <v>23523775766.91</v>
      </c>
    </row>
    <row r="1274" spans="1:6" ht="14" hidden="1" thickBot="1">
      <c r="A1274" s="27">
        <f t="shared" si="21"/>
        <v>9</v>
      </c>
      <c r="B1274" s="30" t="s">
        <v>2430</v>
      </c>
      <c r="C1274" s="30" t="s">
        <v>2171</v>
      </c>
      <c r="D1274" s="33">
        <v>5822433345.0200005</v>
      </c>
      <c r="E1274" s="34">
        <v>0</v>
      </c>
      <c r="F1274" s="33">
        <v>5822433345.0200005</v>
      </c>
    </row>
    <row r="1275" spans="1:6" ht="14" hidden="1" thickBot="1">
      <c r="A1275" s="27">
        <f t="shared" si="21"/>
        <v>9</v>
      </c>
      <c r="B1275" s="30" t="s">
        <v>2431</v>
      </c>
      <c r="C1275" s="30" t="s">
        <v>760</v>
      </c>
      <c r="D1275" s="33">
        <v>81152117200.600006</v>
      </c>
      <c r="E1275" s="34">
        <v>28115024</v>
      </c>
      <c r="F1275" s="33">
        <v>81180232224.600006</v>
      </c>
    </row>
    <row r="1276" spans="1:6" ht="14" hidden="1" thickBot="1">
      <c r="A1276" s="27">
        <f t="shared" si="21"/>
        <v>9</v>
      </c>
      <c r="B1276" s="30" t="s">
        <v>2432</v>
      </c>
      <c r="C1276" s="30" t="s">
        <v>1383</v>
      </c>
      <c r="D1276" s="34">
        <v>2643728267</v>
      </c>
      <c r="E1276" s="34">
        <v>0</v>
      </c>
      <c r="F1276" s="34">
        <v>2643728267</v>
      </c>
    </row>
    <row r="1277" spans="1:6" ht="14" hidden="1" thickBot="1">
      <c r="A1277" s="27">
        <f t="shared" si="21"/>
        <v>9</v>
      </c>
      <c r="B1277" s="30" t="s">
        <v>2433</v>
      </c>
      <c r="C1277" s="30" t="s">
        <v>2301</v>
      </c>
      <c r="D1277" s="34">
        <v>225239611</v>
      </c>
      <c r="E1277" s="34">
        <v>90427672</v>
      </c>
      <c r="F1277" s="34">
        <v>315667283</v>
      </c>
    </row>
    <row r="1278" spans="1:6" ht="14" hidden="1" thickBot="1">
      <c r="A1278" s="27">
        <f t="shared" si="21"/>
        <v>9</v>
      </c>
      <c r="B1278" s="30" t="s">
        <v>2434</v>
      </c>
      <c r="C1278" s="30" t="s">
        <v>2303</v>
      </c>
      <c r="D1278" s="33">
        <v>56482854589.029999</v>
      </c>
      <c r="E1278" s="34">
        <v>4473231111</v>
      </c>
      <c r="F1278" s="33">
        <v>60956085700.029999</v>
      </c>
    </row>
    <row r="1279" spans="1:6" ht="14" hidden="1" thickBot="1">
      <c r="A1279" s="27">
        <f t="shared" si="21"/>
        <v>9</v>
      </c>
      <c r="B1279" s="30" t="s">
        <v>2435</v>
      </c>
      <c r="C1279" s="30" t="s">
        <v>2330</v>
      </c>
      <c r="D1279" s="34">
        <v>123535200</v>
      </c>
      <c r="E1279" s="34">
        <v>5951273</v>
      </c>
      <c r="F1279" s="34">
        <v>129486473</v>
      </c>
    </row>
    <row r="1280" spans="1:6" ht="14" hidden="1" thickBot="1">
      <c r="A1280" s="27">
        <f t="shared" si="21"/>
        <v>9</v>
      </c>
      <c r="B1280" s="30" t="s">
        <v>2436</v>
      </c>
      <c r="C1280" s="30" t="s">
        <v>120</v>
      </c>
      <c r="D1280" s="34">
        <v>130170957</v>
      </c>
      <c r="E1280" s="34">
        <v>0</v>
      </c>
      <c r="F1280" s="34">
        <v>130170957</v>
      </c>
    </row>
    <row r="1281" spans="1:6" ht="14" hidden="1" thickBot="1">
      <c r="A1281" s="27">
        <f t="shared" si="21"/>
        <v>9</v>
      </c>
      <c r="B1281" s="30" t="s">
        <v>2437</v>
      </c>
      <c r="C1281" s="30" t="s">
        <v>2438</v>
      </c>
      <c r="D1281" s="33">
        <v>98475802781.860001</v>
      </c>
      <c r="E1281" s="34">
        <v>0</v>
      </c>
      <c r="F1281" s="33">
        <v>98475802781.860001</v>
      </c>
    </row>
    <row r="1282" spans="1:6" ht="14" thickBot="1">
      <c r="A1282" s="27">
        <f t="shared" si="21"/>
        <v>6</v>
      </c>
      <c r="B1282" s="27" t="s">
        <v>2439</v>
      </c>
      <c r="C1282" s="30" t="s">
        <v>2440</v>
      </c>
      <c r="D1282" s="33">
        <v>5014267946.96</v>
      </c>
      <c r="E1282" s="34">
        <v>231118687985</v>
      </c>
      <c r="F1282" s="33">
        <v>236132955931.95999</v>
      </c>
    </row>
    <row r="1283" spans="1:6" ht="14" hidden="1" thickBot="1">
      <c r="A1283" s="27">
        <f t="shared" si="21"/>
        <v>9</v>
      </c>
      <c r="B1283" s="30" t="s">
        <v>2441</v>
      </c>
      <c r="C1283" s="30" t="s">
        <v>474</v>
      </c>
      <c r="D1283" s="33">
        <v>1681322239.3800001</v>
      </c>
      <c r="E1283" s="34">
        <v>0</v>
      </c>
      <c r="F1283" s="33">
        <v>1681322239.3800001</v>
      </c>
    </row>
    <row r="1284" spans="1:6" ht="14" hidden="1" thickBot="1">
      <c r="A1284" s="27">
        <f t="shared" si="21"/>
        <v>9</v>
      </c>
      <c r="B1284" s="30" t="s">
        <v>2442</v>
      </c>
      <c r="C1284" s="30" t="s">
        <v>2171</v>
      </c>
      <c r="D1284" s="34">
        <v>0</v>
      </c>
      <c r="E1284" s="34">
        <v>0</v>
      </c>
      <c r="F1284" s="34">
        <v>0</v>
      </c>
    </row>
    <row r="1285" spans="1:6" ht="14" hidden="1" thickBot="1">
      <c r="A1285" s="27">
        <f t="shared" si="21"/>
        <v>9</v>
      </c>
      <c r="B1285" s="30" t="s">
        <v>2443</v>
      </c>
      <c r="C1285" s="30" t="s">
        <v>760</v>
      </c>
      <c r="D1285" s="33">
        <v>932653015.12</v>
      </c>
      <c r="E1285" s="34">
        <v>0</v>
      </c>
      <c r="F1285" s="33">
        <v>932653015.12</v>
      </c>
    </row>
    <row r="1286" spans="1:6" ht="14" hidden="1" thickBot="1">
      <c r="A1286" s="27">
        <f t="shared" si="21"/>
        <v>9</v>
      </c>
      <c r="B1286" s="30" t="s">
        <v>2444</v>
      </c>
      <c r="C1286" s="30" t="s">
        <v>2301</v>
      </c>
      <c r="D1286" s="33">
        <v>244938076.40000001</v>
      </c>
      <c r="E1286" s="34">
        <v>110409885</v>
      </c>
      <c r="F1286" s="33">
        <v>355347961.39999998</v>
      </c>
    </row>
    <row r="1287" spans="1:6" ht="14" hidden="1" thickBot="1">
      <c r="A1287" s="27">
        <f t="shared" si="21"/>
        <v>9</v>
      </c>
      <c r="B1287" s="30" t="s">
        <v>2445</v>
      </c>
      <c r="C1287" s="30" t="s">
        <v>2303</v>
      </c>
      <c r="D1287" s="33">
        <v>1475775845.4400001</v>
      </c>
      <c r="E1287" s="34">
        <v>230993250100</v>
      </c>
      <c r="F1287" s="33">
        <v>232469025945.44</v>
      </c>
    </row>
    <row r="1288" spans="1:6" ht="14" hidden="1" thickBot="1">
      <c r="A1288" s="27">
        <f t="shared" si="21"/>
        <v>9</v>
      </c>
      <c r="B1288" s="30" t="s">
        <v>2446</v>
      </c>
      <c r="C1288" s="30" t="s">
        <v>2447</v>
      </c>
      <c r="D1288" s="34">
        <v>0</v>
      </c>
      <c r="E1288" s="34">
        <v>15028000</v>
      </c>
      <c r="F1288" s="34">
        <v>15028000</v>
      </c>
    </row>
    <row r="1289" spans="1:6" ht="14" hidden="1" thickBot="1">
      <c r="A1289" s="27">
        <f t="shared" si="21"/>
        <v>9</v>
      </c>
      <c r="B1289" s="30" t="s">
        <v>2448</v>
      </c>
      <c r="C1289" s="30" t="s">
        <v>2449</v>
      </c>
      <c r="D1289" s="33">
        <v>679578770.62</v>
      </c>
      <c r="E1289" s="34">
        <v>0</v>
      </c>
      <c r="F1289" s="33">
        <v>679578770.62</v>
      </c>
    </row>
    <row r="1290" spans="1:6" ht="14" thickBot="1">
      <c r="A1290" s="27">
        <f t="shared" si="21"/>
        <v>6</v>
      </c>
      <c r="B1290" s="27" t="s">
        <v>2450</v>
      </c>
      <c r="C1290" s="30" t="s">
        <v>2451</v>
      </c>
      <c r="D1290" s="34">
        <v>0</v>
      </c>
      <c r="E1290" s="33">
        <v>3089390128232.2798</v>
      </c>
      <c r="F1290" s="33">
        <v>3089390128232.2798</v>
      </c>
    </row>
    <row r="1291" spans="1:6" ht="14" hidden="1" thickBot="1">
      <c r="A1291" s="27">
        <f t="shared" si="21"/>
        <v>9</v>
      </c>
      <c r="B1291" s="30" t="s">
        <v>2452</v>
      </c>
      <c r="C1291" s="30" t="s">
        <v>2451</v>
      </c>
      <c r="D1291" s="34">
        <v>0</v>
      </c>
      <c r="E1291" s="33">
        <v>3089390128232.2798</v>
      </c>
      <c r="F1291" s="33">
        <v>3089390128232.2798</v>
      </c>
    </row>
    <row r="1292" spans="1:6" ht="14" hidden="1" thickBot="1">
      <c r="A1292" s="27">
        <f t="shared" si="21"/>
        <v>4</v>
      </c>
      <c r="B1292" s="27" t="s">
        <v>347</v>
      </c>
      <c r="C1292" s="30" t="s">
        <v>173</v>
      </c>
      <c r="D1292" s="33">
        <v>12422446214696.1</v>
      </c>
      <c r="E1292" s="33">
        <v>32061944472787.398</v>
      </c>
      <c r="F1292" s="33">
        <v>44484390687483.5</v>
      </c>
    </row>
    <row r="1293" spans="1:6" ht="14" thickBot="1">
      <c r="A1293" s="35">
        <f t="shared" si="21"/>
        <v>4</v>
      </c>
      <c r="B1293" s="27" t="s">
        <v>347</v>
      </c>
      <c r="C1293" s="36" t="s">
        <v>173</v>
      </c>
      <c r="D1293" s="37">
        <v>12422446214696.1</v>
      </c>
      <c r="E1293" s="37">
        <f>32061944472787.4-E1299</f>
        <v>7394531041738.2969</v>
      </c>
      <c r="F1293" s="37">
        <f>44484390687483.5-F1299</f>
        <v>19816977256434.398</v>
      </c>
    </row>
    <row r="1294" spans="1:6" ht="14" hidden="1" thickBot="1">
      <c r="A1294" s="27">
        <f t="shared" si="21"/>
        <v>7</v>
      </c>
      <c r="B1294" s="30" t="s">
        <v>2453</v>
      </c>
      <c r="C1294" s="30" t="s">
        <v>474</v>
      </c>
      <c r="D1294" s="33">
        <v>1172771190651.27</v>
      </c>
      <c r="E1294" s="34">
        <v>0</v>
      </c>
      <c r="F1294" s="33">
        <v>1172771190651.27</v>
      </c>
    </row>
    <row r="1295" spans="1:6" ht="14" hidden="1" thickBot="1">
      <c r="A1295" s="27">
        <f t="shared" si="21"/>
        <v>10</v>
      </c>
      <c r="B1295" s="30" t="s">
        <v>2454</v>
      </c>
      <c r="C1295" s="30" t="s">
        <v>151</v>
      </c>
      <c r="D1295" s="33">
        <v>1172771190651.27</v>
      </c>
      <c r="E1295" s="34">
        <v>0</v>
      </c>
      <c r="F1295" s="33">
        <v>1172771190651.27</v>
      </c>
    </row>
    <row r="1296" spans="1:6" ht="14" hidden="1" thickBot="1">
      <c r="A1296" s="27">
        <f t="shared" si="21"/>
        <v>7</v>
      </c>
      <c r="B1296" s="30" t="s">
        <v>2455</v>
      </c>
      <c r="C1296" s="30" t="s">
        <v>149</v>
      </c>
      <c r="D1296" s="33">
        <v>152918934250.88</v>
      </c>
      <c r="E1296" s="33">
        <v>24715296735726.102</v>
      </c>
      <c r="F1296" s="33">
        <v>24868215669977</v>
      </c>
    </row>
    <row r="1297" spans="1:6" ht="14" hidden="1" thickBot="1">
      <c r="A1297" s="27">
        <f t="shared" si="21"/>
        <v>10</v>
      </c>
      <c r="B1297" s="30" t="s">
        <v>2456</v>
      </c>
      <c r="C1297" s="30" t="s">
        <v>2457</v>
      </c>
      <c r="D1297" s="33">
        <v>152918934250.88</v>
      </c>
      <c r="E1297" s="34">
        <v>22090000000</v>
      </c>
      <c r="F1297" s="33">
        <v>175008934250.88</v>
      </c>
    </row>
    <row r="1298" spans="1:6" ht="14" hidden="1" thickBot="1">
      <c r="A1298" s="27">
        <f t="shared" si="21"/>
        <v>10</v>
      </c>
      <c r="B1298" s="30" t="s">
        <v>2458</v>
      </c>
      <c r="C1298" s="30" t="s">
        <v>2459</v>
      </c>
      <c r="D1298" s="34">
        <v>0</v>
      </c>
      <c r="E1298" s="34">
        <v>25793304677</v>
      </c>
      <c r="F1298" s="34">
        <v>25793304677</v>
      </c>
    </row>
    <row r="1299" spans="1:6" ht="14" hidden="1" thickBot="1">
      <c r="A1299" s="27">
        <f t="shared" ref="A1299:A1364" si="22">LEN(B1299)</f>
        <v>10</v>
      </c>
      <c r="B1299" s="30" t="s">
        <v>2460</v>
      </c>
      <c r="C1299" s="30" t="s">
        <v>2461</v>
      </c>
      <c r="D1299" s="34">
        <v>0</v>
      </c>
      <c r="E1299" s="33">
        <v>24667413431049.102</v>
      </c>
      <c r="F1299" s="33">
        <v>24667413431049.102</v>
      </c>
    </row>
    <row r="1300" spans="1:6" ht="14" hidden="1" thickBot="1">
      <c r="A1300" s="27">
        <f t="shared" si="22"/>
        <v>7</v>
      </c>
      <c r="B1300" s="30" t="s">
        <v>2462</v>
      </c>
      <c r="C1300" s="30" t="s">
        <v>760</v>
      </c>
      <c r="D1300" s="33">
        <v>5349733207348.1104</v>
      </c>
      <c r="E1300" s="33">
        <v>94408387005.110001</v>
      </c>
      <c r="F1300" s="33">
        <v>5444141594353.2197</v>
      </c>
    </row>
    <row r="1301" spans="1:6" ht="14" hidden="1" thickBot="1">
      <c r="A1301" s="27">
        <f t="shared" si="22"/>
        <v>10</v>
      </c>
      <c r="B1301" s="30" t="s">
        <v>2463</v>
      </c>
      <c r="C1301" s="30" t="s">
        <v>2464</v>
      </c>
      <c r="D1301" s="33">
        <v>2264745188323.7798</v>
      </c>
      <c r="E1301" s="33">
        <v>62624672374.199997</v>
      </c>
      <c r="F1301" s="33">
        <v>2327369860697.98</v>
      </c>
    </row>
    <row r="1302" spans="1:6" ht="14" hidden="1" thickBot="1">
      <c r="A1302" s="27">
        <f t="shared" si="22"/>
        <v>10</v>
      </c>
      <c r="B1302" s="30" t="s">
        <v>2465</v>
      </c>
      <c r="C1302" s="30" t="s">
        <v>134</v>
      </c>
      <c r="D1302" s="33">
        <v>209409642641.76001</v>
      </c>
      <c r="E1302" s="33">
        <v>13886481398.129999</v>
      </c>
      <c r="F1302" s="33">
        <v>223296124039.89001</v>
      </c>
    </row>
    <row r="1303" spans="1:6" ht="14" hidden="1" thickBot="1">
      <c r="A1303" s="27">
        <f t="shared" si="22"/>
        <v>10</v>
      </c>
      <c r="B1303" s="30" t="s">
        <v>2466</v>
      </c>
      <c r="C1303" s="30" t="s">
        <v>2467</v>
      </c>
      <c r="D1303" s="34">
        <v>313082495</v>
      </c>
      <c r="E1303" s="34">
        <v>0</v>
      </c>
      <c r="F1303" s="34">
        <v>313082495</v>
      </c>
    </row>
    <row r="1304" spans="1:6" ht="14" hidden="1" thickBot="1">
      <c r="A1304" s="27">
        <f t="shared" si="22"/>
        <v>10</v>
      </c>
      <c r="B1304" s="30" t="s">
        <v>2468</v>
      </c>
      <c r="C1304" s="30" t="s">
        <v>2469</v>
      </c>
      <c r="D1304" s="33">
        <v>21011734258.349998</v>
      </c>
      <c r="E1304" s="33">
        <v>2015899138.8699999</v>
      </c>
      <c r="F1304" s="33">
        <v>23027633397.220001</v>
      </c>
    </row>
    <row r="1305" spans="1:6" ht="14" hidden="1" thickBot="1">
      <c r="A1305" s="27">
        <f t="shared" si="22"/>
        <v>10</v>
      </c>
      <c r="B1305" s="30" t="s">
        <v>2470</v>
      </c>
      <c r="C1305" s="30" t="s">
        <v>2471</v>
      </c>
      <c r="D1305" s="33">
        <v>603514572271.07996</v>
      </c>
      <c r="E1305" s="33">
        <v>7301098565.1899996</v>
      </c>
      <c r="F1305" s="33">
        <v>610815670836.27002</v>
      </c>
    </row>
    <row r="1306" spans="1:6" ht="14" hidden="1" thickBot="1">
      <c r="A1306" s="27">
        <f t="shared" si="22"/>
        <v>10</v>
      </c>
      <c r="B1306" s="30" t="s">
        <v>2472</v>
      </c>
      <c r="C1306" s="30" t="s">
        <v>2473</v>
      </c>
      <c r="D1306" s="34">
        <v>37854989328</v>
      </c>
      <c r="E1306" s="34">
        <v>2656773854</v>
      </c>
      <c r="F1306" s="34">
        <v>40511763182</v>
      </c>
    </row>
    <row r="1307" spans="1:6" ht="14" hidden="1" thickBot="1">
      <c r="A1307" s="27">
        <f t="shared" si="22"/>
        <v>10</v>
      </c>
      <c r="B1307" s="30" t="s">
        <v>2474</v>
      </c>
      <c r="C1307" s="30" t="s">
        <v>2475</v>
      </c>
      <c r="D1307" s="33">
        <v>301418483854.12</v>
      </c>
      <c r="E1307" s="34">
        <v>0</v>
      </c>
      <c r="F1307" s="33">
        <v>301418483854.12</v>
      </c>
    </row>
    <row r="1308" spans="1:6" ht="14" hidden="1" thickBot="1">
      <c r="A1308" s="27">
        <f t="shared" si="22"/>
        <v>10</v>
      </c>
      <c r="B1308" s="30" t="s">
        <v>2476</v>
      </c>
      <c r="C1308" s="30" t="s">
        <v>2477</v>
      </c>
      <c r="D1308" s="33">
        <v>3102178746.0999999</v>
      </c>
      <c r="E1308" s="34">
        <v>35418123</v>
      </c>
      <c r="F1308" s="33">
        <v>3137596869.0999999</v>
      </c>
    </row>
    <row r="1309" spans="1:6" ht="14" hidden="1" thickBot="1">
      <c r="A1309" s="27">
        <f t="shared" si="22"/>
        <v>10</v>
      </c>
      <c r="B1309" s="30" t="s">
        <v>2478</v>
      </c>
      <c r="C1309" s="30" t="s">
        <v>2479</v>
      </c>
      <c r="D1309" s="33">
        <v>353867627284.91998</v>
      </c>
      <c r="E1309" s="33">
        <v>309330660.58999997</v>
      </c>
      <c r="F1309" s="33">
        <v>354176957945.51001</v>
      </c>
    </row>
    <row r="1310" spans="1:6" ht="14" hidden="1" thickBot="1">
      <c r="A1310" s="27">
        <f t="shared" si="22"/>
        <v>10</v>
      </c>
      <c r="B1310" s="30" t="s">
        <v>2480</v>
      </c>
      <c r="C1310" s="30" t="s">
        <v>2481</v>
      </c>
      <c r="D1310" s="33">
        <v>96683270585.729996</v>
      </c>
      <c r="E1310" s="34">
        <v>41052387</v>
      </c>
      <c r="F1310" s="33">
        <v>96724322972.729996</v>
      </c>
    </row>
    <row r="1311" spans="1:6" ht="14" hidden="1" thickBot="1">
      <c r="A1311" s="27">
        <f t="shared" si="22"/>
        <v>10</v>
      </c>
      <c r="B1311" s="30" t="s">
        <v>2482</v>
      </c>
      <c r="C1311" s="30" t="s">
        <v>1230</v>
      </c>
      <c r="D1311" s="33">
        <v>706284348979.08997</v>
      </c>
      <c r="E1311" s="34">
        <v>3866832734</v>
      </c>
      <c r="F1311" s="33">
        <v>710151181713.08997</v>
      </c>
    </row>
    <row r="1312" spans="1:6" ht="14" hidden="1" thickBot="1">
      <c r="A1312" s="27">
        <f t="shared" si="22"/>
        <v>10</v>
      </c>
      <c r="B1312" s="30" t="s">
        <v>2483</v>
      </c>
      <c r="C1312" s="30" t="s">
        <v>1242</v>
      </c>
      <c r="D1312" s="33">
        <v>32001706330.040001</v>
      </c>
      <c r="E1312" s="34">
        <v>1309328</v>
      </c>
      <c r="F1312" s="33">
        <v>32003015658.040001</v>
      </c>
    </row>
    <row r="1313" spans="1:6" ht="14" hidden="1" thickBot="1">
      <c r="A1313" s="27">
        <f t="shared" si="22"/>
        <v>10</v>
      </c>
      <c r="B1313" s="30" t="s">
        <v>2484</v>
      </c>
      <c r="C1313" s="30" t="s">
        <v>2485</v>
      </c>
      <c r="D1313" s="34">
        <v>559166236197</v>
      </c>
      <c r="E1313" s="34">
        <v>0</v>
      </c>
      <c r="F1313" s="34">
        <v>559166236197</v>
      </c>
    </row>
    <row r="1314" spans="1:6" ht="14" hidden="1" thickBot="1">
      <c r="A1314" s="27">
        <f t="shared" si="22"/>
        <v>10</v>
      </c>
      <c r="B1314" s="30" t="s">
        <v>2486</v>
      </c>
      <c r="C1314" s="30" t="s">
        <v>2487</v>
      </c>
      <c r="D1314" s="33">
        <v>40422380484.660004</v>
      </c>
      <c r="E1314" s="33">
        <v>418502502.13</v>
      </c>
      <c r="F1314" s="33">
        <v>40840882986.790001</v>
      </c>
    </row>
    <row r="1315" spans="1:6" ht="14" hidden="1" thickBot="1">
      <c r="A1315" s="27">
        <f t="shared" si="22"/>
        <v>10</v>
      </c>
      <c r="B1315" s="30" t="s">
        <v>2488</v>
      </c>
      <c r="C1315" s="30" t="s">
        <v>2489</v>
      </c>
      <c r="D1315" s="34">
        <v>7386937953</v>
      </c>
      <c r="E1315" s="34">
        <v>0</v>
      </c>
      <c r="F1315" s="34">
        <v>7386937953</v>
      </c>
    </row>
    <row r="1316" spans="1:6" ht="14" hidden="1" thickBot="1">
      <c r="A1316" s="27">
        <f t="shared" si="22"/>
        <v>10</v>
      </c>
      <c r="B1316" s="30" t="s">
        <v>2490</v>
      </c>
      <c r="C1316" s="30" t="s">
        <v>1120</v>
      </c>
      <c r="D1316" s="33">
        <v>68112826139.550003</v>
      </c>
      <c r="E1316" s="34">
        <v>657158546</v>
      </c>
      <c r="F1316" s="33">
        <v>68769984685.550003</v>
      </c>
    </row>
    <row r="1317" spans="1:6" ht="14" hidden="1" thickBot="1">
      <c r="A1317" s="27">
        <f t="shared" si="22"/>
        <v>10</v>
      </c>
      <c r="B1317" s="30" t="s">
        <v>2491</v>
      </c>
      <c r="C1317" s="30" t="s">
        <v>1303</v>
      </c>
      <c r="D1317" s="33">
        <v>20983916489.889999</v>
      </c>
      <c r="E1317" s="34">
        <v>44423288</v>
      </c>
      <c r="F1317" s="33">
        <v>21028339777.889999</v>
      </c>
    </row>
    <row r="1318" spans="1:6" ht="14" hidden="1" thickBot="1">
      <c r="A1318" s="27">
        <f t="shared" si="22"/>
        <v>10</v>
      </c>
      <c r="B1318" s="30" t="s">
        <v>2492</v>
      </c>
      <c r="C1318" s="30" t="s">
        <v>2493</v>
      </c>
      <c r="D1318" s="33">
        <v>23454084986.040001</v>
      </c>
      <c r="E1318" s="34">
        <v>549434106</v>
      </c>
      <c r="F1318" s="33">
        <v>24003519092.040001</v>
      </c>
    </row>
    <row r="1319" spans="1:6" ht="14" hidden="1" thickBot="1">
      <c r="A1319" s="27">
        <f t="shared" si="22"/>
        <v>7</v>
      </c>
      <c r="B1319" s="30" t="s">
        <v>2494</v>
      </c>
      <c r="C1319" s="30" t="s">
        <v>1383</v>
      </c>
      <c r="D1319" s="34">
        <v>0</v>
      </c>
      <c r="E1319" s="33">
        <v>185776576734.23999</v>
      </c>
      <c r="F1319" s="33">
        <v>185776576734.23999</v>
      </c>
    </row>
    <row r="1320" spans="1:6" ht="14" hidden="1" thickBot="1">
      <c r="A1320" s="27">
        <f t="shared" si="22"/>
        <v>10</v>
      </c>
      <c r="B1320" s="30" t="s">
        <v>2495</v>
      </c>
      <c r="C1320" s="30" t="s">
        <v>125</v>
      </c>
      <c r="D1320" s="34">
        <v>0</v>
      </c>
      <c r="E1320" s="33">
        <v>90743727636.970001</v>
      </c>
      <c r="F1320" s="33">
        <v>90743727636.970001</v>
      </c>
    </row>
    <row r="1321" spans="1:6" ht="14" hidden="1" thickBot="1">
      <c r="A1321" s="27">
        <f t="shared" si="22"/>
        <v>10</v>
      </c>
      <c r="B1321" s="30" t="s">
        <v>2496</v>
      </c>
      <c r="C1321" s="30" t="s">
        <v>2497</v>
      </c>
      <c r="D1321" s="34">
        <v>0</v>
      </c>
      <c r="E1321" s="33">
        <v>95032849097.270004</v>
      </c>
      <c r="F1321" s="33">
        <v>95032849097.270004</v>
      </c>
    </row>
    <row r="1322" spans="1:6" ht="14" hidden="1" thickBot="1">
      <c r="A1322" s="27">
        <f t="shared" si="22"/>
        <v>7</v>
      </c>
      <c r="B1322" s="30" t="s">
        <v>2498</v>
      </c>
      <c r="C1322" s="30" t="s">
        <v>2499</v>
      </c>
      <c r="D1322" s="33">
        <v>5747022882445.8096</v>
      </c>
      <c r="E1322" s="33">
        <v>7066462773321.9297</v>
      </c>
      <c r="F1322" s="33">
        <v>12813485655767.699</v>
      </c>
    </row>
    <row r="1323" spans="1:6" ht="14" hidden="1" thickBot="1">
      <c r="A1323" s="27">
        <f t="shared" si="22"/>
        <v>10</v>
      </c>
      <c r="B1323" s="30" t="s">
        <v>2500</v>
      </c>
      <c r="C1323" s="30" t="s">
        <v>80</v>
      </c>
      <c r="D1323" s="33">
        <v>5586132900.1599998</v>
      </c>
      <c r="E1323" s="33">
        <v>6433075.3600000003</v>
      </c>
      <c r="F1323" s="33">
        <v>5592565975.5200005</v>
      </c>
    </row>
    <row r="1324" spans="1:6" ht="14" hidden="1" thickBot="1">
      <c r="A1324" s="27">
        <f t="shared" si="22"/>
        <v>10</v>
      </c>
      <c r="B1324" s="30" t="s">
        <v>2501</v>
      </c>
      <c r="C1324" s="30" t="s">
        <v>122</v>
      </c>
      <c r="D1324" s="33">
        <v>91247759343.75</v>
      </c>
      <c r="E1324" s="33">
        <v>74410739006.100006</v>
      </c>
      <c r="F1324" s="33">
        <v>165658498349.85001</v>
      </c>
    </row>
    <row r="1325" spans="1:6" ht="14" hidden="1" thickBot="1">
      <c r="A1325" s="27">
        <f t="shared" si="22"/>
        <v>10</v>
      </c>
      <c r="B1325" s="30" t="s">
        <v>2502</v>
      </c>
      <c r="C1325" s="30" t="s">
        <v>121</v>
      </c>
      <c r="D1325" s="33">
        <v>1265754273520.5801</v>
      </c>
      <c r="E1325" s="33">
        <v>10793481501.42</v>
      </c>
      <c r="F1325" s="34">
        <v>1276547755022</v>
      </c>
    </row>
    <row r="1326" spans="1:6" ht="14" hidden="1" thickBot="1">
      <c r="A1326" s="27">
        <f t="shared" si="22"/>
        <v>10</v>
      </c>
      <c r="B1326" s="30" t="s">
        <v>2503</v>
      </c>
      <c r="C1326" s="30" t="s">
        <v>120</v>
      </c>
      <c r="D1326" s="33">
        <v>4165738256888.4502</v>
      </c>
      <c r="E1326" s="33">
        <v>6958679819275.5996</v>
      </c>
      <c r="F1326" s="33">
        <v>11124418076164.1</v>
      </c>
    </row>
    <row r="1327" spans="1:6" ht="14" hidden="1" thickBot="1">
      <c r="A1327" s="27">
        <f t="shared" si="22"/>
        <v>10</v>
      </c>
      <c r="B1327" s="30" t="s">
        <v>2504</v>
      </c>
      <c r="C1327" s="30" t="s">
        <v>119</v>
      </c>
      <c r="D1327" s="33">
        <v>8932797827.6900005</v>
      </c>
      <c r="E1327" s="33">
        <v>57840640.299999997</v>
      </c>
      <c r="F1327" s="33">
        <v>8990638467.9899998</v>
      </c>
    </row>
    <row r="1328" spans="1:6" ht="14" hidden="1" thickBot="1">
      <c r="A1328" s="27">
        <f t="shared" si="22"/>
        <v>10</v>
      </c>
      <c r="B1328" s="30" t="s">
        <v>2505</v>
      </c>
      <c r="C1328" s="30" t="s">
        <v>2506</v>
      </c>
      <c r="D1328" s="33">
        <v>209763661965.17999</v>
      </c>
      <c r="E1328" s="33">
        <v>22514459823.150002</v>
      </c>
      <c r="F1328" s="33">
        <v>232278121788.32999</v>
      </c>
    </row>
    <row r="1329" spans="1:6" ht="14" hidden="1" thickBot="1">
      <c r="A1329" s="27">
        <f t="shared" si="22"/>
        <v>1</v>
      </c>
      <c r="B1329" s="27" t="s">
        <v>2507</v>
      </c>
      <c r="C1329" s="30" t="s">
        <v>157</v>
      </c>
      <c r="D1329" s="33">
        <v>482187648870038</v>
      </c>
      <c r="E1329" s="33">
        <v>861131808229188</v>
      </c>
      <c r="F1329" s="34">
        <v>1343319457099230</v>
      </c>
    </row>
    <row r="1330" spans="1:6" ht="14" thickBot="1">
      <c r="A1330" s="35">
        <f t="shared" si="22"/>
        <v>1</v>
      </c>
      <c r="B1330" s="27" t="s">
        <v>2507</v>
      </c>
      <c r="C1330" s="36" t="s">
        <v>2508</v>
      </c>
      <c r="D1330" s="37">
        <f>D1331+D1348+D1361+D1405+D1683+D1739+D1755+D1789</f>
        <v>472224347289855.62</v>
      </c>
      <c r="E1330" s="37">
        <f t="shared" ref="E1330:F1330" si="23">E1331+E1348+E1361+E1405+E1683+E1739+E1755+E1789</f>
        <v>798639890837144.12</v>
      </c>
      <c r="F1330" s="37">
        <f t="shared" si="23"/>
        <v>1270864238127000</v>
      </c>
    </row>
    <row r="1331" spans="1:6" ht="14" thickBot="1">
      <c r="A1331" s="27">
        <f t="shared" si="22"/>
        <v>3</v>
      </c>
      <c r="B1331" s="27" t="s">
        <v>348</v>
      </c>
      <c r="C1331" s="30" t="s">
        <v>66</v>
      </c>
      <c r="D1331" s="33">
        <v>141685593436516</v>
      </c>
      <c r="E1331" s="34">
        <v>809220000000</v>
      </c>
      <c r="F1331" s="33">
        <v>142494813436516</v>
      </c>
    </row>
    <row r="1332" spans="1:6" ht="14" thickBot="1">
      <c r="A1332" s="27">
        <f t="shared" si="22"/>
        <v>6</v>
      </c>
      <c r="B1332" s="27" t="s">
        <v>349</v>
      </c>
      <c r="C1332" s="30" t="s">
        <v>215</v>
      </c>
      <c r="D1332" s="34">
        <v>121095135098533</v>
      </c>
      <c r="E1332" s="34">
        <v>0</v>
      </c>
      <c r="F1332" s="34">
        <v>121095135098533</v>
      </c>
    </row>
    <row r="1333" spans="1:6" ht="14" hidden="1" thickBot="1">
      <c r="A1333" s="27">
        <f t="shared" si="22"/>
        <v>9</v>
      </c>
      <c r="B1333" s="30" t="s">
        <v>2509</v>
      </c>
      <c r="C1333" s="30" t="s">
        <v>2510</v>
      </c>
      <c r="D1333" s="34">
        <v>78344413606391</v>
      </c>
      <c r="E1333" s="34">
        <v>0</v>
      </c>
      <c r="F1333" s="34">
        <v>78344413606391</v>
      </c>
    </row>
    <row r="1334" spans="1:6" ht="14" hidden="1" thickBot="1">
      <c r="A1334" s="27">
        <f t="shared" si="22"/>
        <v>9</v>
      </c>
      <c r="B1334" s="30" t="s">
        <v>2511</v>
      </c>
      <c r="C1334" s="30" t="s">
        <v>2512</v>
      </c>
      <c r="D1334" s="34">
        <v>10980319717962</v>
      </c>
      <c r="E1334" s="34">
        <v>0</v>
      </c>
      <c r="F1334" s="34">
        <v>10980319717962</v>
      </c>
    </row>
    <row r="1335" spans="1:6" ht="14" hidden="1" thickBot="1">
      <c r="A1335" s="27">
        <f t="shared" si="22"/>
        <v>9</v>
      </c>
      <c r="B1335" s="30" t="s">
        <v>2513</v>
      </c>
      <c r="C1335" s="30" t="s">
        <v>2514</v>
      </c>
      <c r="D1335" s="34">
        <v>1798792813</v>
      </c>
      <c r="E1335" s="34">
        <v>0</v>
      </c>
      <c r="F1335" s="34">
        <v>1798792813</v>
      </c>
    </row>
    <row r="1336" spans="1:6" ht="14" hidden="1" thickBot="1">
      <c r="A1336" s="27">
        <f t="shared" si="22"/>
        <v>9</v>
      </c>
      <c r="B1336" s="30" t="s">
        <v>2515</v>
      </c>
      <c r="C1336" s="30" t="s">
        <v>2516</v>
      </c>
      <c r="D1336" s="34">
        <v>8344761929694</v>
      </c>
      <c r="E1336" s="34">
        <v>0</v>
      </c>
      <c r="F1336" s="34">
        <v>8344761929694</v>
      </c>
    </row>
    <row r="1337" spans="1:6" ht="14" hidden="1" thickBot="1">
      <c r="A1337" s="27">
        <f t="shared" si="22"/>
        <v>9</v>
      </c>
      <c r="B1337" s="30" t="s">
        <v>2517</v>
      </c>
      <c r="C1337" s="30" t="s">
        <v>2518</v>
      </c>
      <c r="D1337" s="34">
        <v>17420724508129</v>
      </c>
      <c r="E1337" s="34">
        <v>0</v>
      </c>
      <c r="F1337" s="34">
        <v>17420724508129</v>
      </c>
    </row>
    <row r="1338" spans="1:6" ht="14" hidden="1" thickBot="1">
      <c r="A1338" s="27">
        <f t="shared" si="22"/>
        <v>9</v>
      </c>
      <c r="B1338" s="30" t="s">
        <v>2519</v>
      </c>
      <c r="C1338" s="30" t="s">
        <v>2520</v>
      </c>
      <c r="D1338" s="34">
        <v>5873614092396</v>
      </c>
      <c r="E1338" s="34">
        <v>0</v>
      </c>
      <c r="F1338" s="34">
        <v>5873614092396</v>
      </c>
    </row>
    <row r="1339" spans="1:6" ht="14" hidden="1" thickBot="1">
      <c r="A1339" s="27">
        <f t="shared" si="22"/>
        <v>9</v>
      </c>
      <c r="B1339" s="30" t="s">
        <v>2521</v>
      </c>
      <c r="C1339" s="30" t="s">
        <v>2522</v>
      </c>
      <c r="D1339" s="34">
        <v>129502451148</v>
      </c>
      <c r="E1339" s="34">
        <v>0</v>
      </c>
      <c r="F1339" s="34">
        <v>129502451148</v>
      </c>
    </row>
    <row r="1340" spans="1:6" ht="14" thickBot="1">
      <c r="A1340" s="27">
        <f t="shared" si="22"/>
        <v>6</v>
      </c>
      <c r="B1340" s="27" t="s">
        <v>350</v>
      </c>
      <c r="C1340" s="30" t="s">
        <v>65</v>
      </c>
      <c r="D1340" s="33">
        <v>20590458337983.102</v>
      </c>
      <c r="E1340" s="34">
        <v>809220000000</v>
      </c>
      <c r="F1340" s="33">
        <v>21399678337983.102</v>
      </c>
    </row>
    <row r="1341" spans="1:6" ht="14" hidden="1" thickBot="1">
      <c r="A1341" s="27">
        <f t="shared" si="22"/>
        <v>9</v>
      </c>
      <c r="B1341" s="30" t="s">
        <v>2523</v>
      </c>
      <c r="C1341" s="30" t="s">
        <v>2524</v>
      </c>
      <c r="D1341" s="33">
        <v>533861037466.45001</v>
      </c>
      <c r="E1341" s="34">
        <v>0</v>
      </c>
      <c r="F1341" s="33">
        <v>533861037466.45001</v>
      </c>
    </row>
    <row r="1342" spans="1:6" ht="14" hidden="1" thickBot="1">
      <c r="A1342" s="27">
        <f t="shared" si="22"/>
        <v>9</v>
      </c>
      <c r="B1342" s="30" t="s">
        <v>2525</v>
      </c>
      <c r="C1342" s="30" t="s">
        <v>555</v>
      </c>
      <c r="D1342" s="33">
        <v>7365527932930.79</v>
      </c>
      <c r="E1342" s="34">
        <v>809220000000</v>
      </c>
      <c r="F1342" s="33">
        <v>8174747932930.79</v>
      </c>
    </row>
    <row r="1343" spans="1:6" ht="14" hidden="1" thickBot="1">
      <c r="A1343" s="27">
        <f t="shared" si="22"/>
        <v>9</v>
      </c>
      <c r="B1343" s="30" t="s">
        <v>2526</v>
      </c>
      <c r="C1343" s="30" t="s">
        <v>2527</v>
      </c>
      <c r="D1343" s="33">
        <v>5182977917609.71</v>
      </c>
      <c r="E1343" s="34">
        <v>0</v>
      </c>
      <c r="F1343" s="33">
        <v>5182977917609.71</v>
      </c>
    </row>
    <row r="1344" spans="1:6" ht="14" hidden="1" thickBot="1">
      <c r="A1344" s="27">
        <f t="shared" si="22"/>
        <v>9</v>
      </c>
      <c r="B1344" s="30" t="s">
        <v>2528</v>
      </c>
      <c r="C1344" s="30" t="s">
        <v>2529</v>
      </c>
      <c r="D1344" s="34">
        <v>1068689991139</v>
      </c>
      <c r="E1344" s="34">
        <v>0</v>
      </c>
      <c r="F1344" s="34">
        <v>1068689991139</v>
      </c>
    </row>
    <row r="1345" spans="1:6" ht="14" hidden="1" thickBot="1">
      <c r="A1345" s="27">
        <f t="shared" si="22"/>
        <v>9</v>
      </c>
      <c r="B1345" s="30" t="s">
        <v>2530</v>
      </c>
      <c r="C1345" s="30" t="s">
        <v>2531</v>
      </c>
      <c r="D1345" s="34">
        <v>6120745817750</v>
      </c>
      <c r="E1345" s="34">
        <v>0</v>
      </c>
      <c r="F1345" s="34">
        <v>6120745817750</v>
      </c>
    </row>
    <row r="1346" spans="1:6" ht="14" hidden="1" thickBot="1">
      <c r="A1346" s="27">
        <f t="shared" si="22"/>
        <v>9</v>
      </c>
      <c r="B1346" s="30" t="s">
        <v>2532</v>
      </c>
      <c r="C1346" s="30" t="s">
        <v>2533</v>
      </c>
      <c r="D1346" s="34">
        <v>41755067362</v>
      </c>
      <c r="E1346" s="34">
        <v>0</v>
      </c>
      <c r="F1346" s="34">
        <v>41755067362</v>
      </c>
    </row>
    <row r="1347" spans="1:6" ht="14" hidden="1" thickBot="1">
      <c r="A1347" s="27">
        <f t="shared" si="22"/>
        <v>9</v>
      </c>
      <c r="B1347" s="30" t="s">
        <v>2534</v>
      </c>
      <c r="C1347" s="30" t="s">
        <v>2535</v>
      </c>
      <c r="D1347" s="33">
        <v>276900573725.15997</v>
      </c>
      <c r="E1347" s="34">
        <v>0</v>
      </c>
      <c r="F1347" s="33">
        <v>276900573725.15997</v>
      </c>
    </row>
    <row r="1348" spans="1:6" ht="14" thickBot="1">
      <c r="A1348" s="27">
        <f t="shared" si="22"/>
        <v>3</v>
      </c>
      <c r="B1348" s="27" t="s">
        <v>351</v>
      </c>
      <c r="C1348" s="30" t="s">
        <v>2406</v>
      </c>
      <c r="D1348" s="33">
        <v>61066482442734.602</v>
      </c>
      <c r="E1348" s="33">
        <v>355407058966698</v>
      </c>
      <c r="F1348" s="33">
        <v>416473541409433</v>
      </c>
    </row>
    <row r="1349" spans="1:6" ht="14" thickBot="1">
      <c r="A1349" s="27">
        <f t="shared" si="22"/>
        <v>6</v>
      </c>
      <c r="B1349" s="27" t="s">
        <v>2536</v>
      </c>
      <c r="C1349" s="30" t="s">
        <v>2537</v>
      </c>
      <c r="D1349" s="33">
        <v>20482819742191.398</v>
      </c>
      <c r="E1349" s="34">
        <v>0</v>
      </c>
      <c r="F1349" s="33">
        <v>20482819742191.398</v>
      </c>
    </row>
    <row r="1350" spans="1:6" ht="14" hidden="1" thickBot="1">
      <c r="A1350" s="27">
        <f t="shared" si="22"/>
        <v>9</v>
      </c>
      <c r="B1350" s="30" t="s">
        <v>2538</v>
      </c>
      <c r="C1350" s="30" t="s">
        <v>2539</v>
      </c>
      <c r="D1350" s="33">
        <v>20482819742191.398</v>
      </c>
      <c r="E1350" s="34">
        <v>0</v>
      </c>
      <c r="F1350" s="33">
        <v>20482819742191.398</v>
      </c>
    </row>
    <row r="1351" spans="1:6" ht="14" thickBot="1">
      <c r="A1351" s="27">
        <f t="shared" si="22"/>
        <v>6</v>
      </c>
      <c r="B1351" s="27" t="s">
        <v>2540</v>
      </c>
      <c r="C1351" s="30" t="s">
        <v>2541</v>
      </c>
      <c r="D1351" s="33">
        <v>28352772566035.898</v>
      </c>
      <c r="E1351" s="33">
        <v>235258059153726</v>
      </c>
      <c r="F1351" s="33">
        <v>263610831719762</v>
      </c>
    </row>
    <row r="1352" spans="1:6" ht="14" hidden="1" thickBot="1">
      <c r="A1352" s="27">
        <f t="shared" si="22"/>
        <v>9</v>
      </c>
      <c r="B1352" s="30" t="s">
        <v>2542</v>
      </c>
      <c r="C1352" s="30" t="s">
        <v>2543</v>
      </c>
      <c r="D1352" s="33">
        <v>28154879923926.602</v>
      </c>
      <c r="E1352" s="33">
        <v>223562051630929</v>
      </c>
      <c r="F1352" s="33">
        <v>251716931554856</v>
      </c>
    </row>
    <row r="1353" spans="1:6" ht="14" hidden="1" thickBot="1">
      <c r="A1353" s="27">
        <f t="shared" si="22"/>
        <v>9</v>
      </c>
      <c r="B1353" s="30" t="s">
        <v>2544</v>
      </c>
      <c r="C1353" s="30" t="s">
        <v>161</v>
      </c>
      <c r="D1353" s="33">
        <v>197892642109.26999</v>
      </c>
      <c r="E1353" s="33">
        <v>11696007522797</v>
      </c>
      <c r="F1353" s="33">
        <v>11893900164906.301</v>
      </c>
    </row>
    <row r="1354" spans="1:6" ht="14" thickBot="1">
      <c r="A1354" s="27">
        <f t="shared" si="22"/>
        <v>6</v>
      </c>
      <c r="B1354" s="27" t="s">
        <v>2545</v>
      </c>
      <c r="C1354" s="30" t="s">
        <v>2546</v>
      </c>
      <c r="D1354" s="33">
        <v>3403777353516.52</v>
      </c>
      <c r="E1354" s="34">
        <v>0</v>
      </c>
      <c r="F1354" s="33">
        <v>3403777353516.52</v>
      </c>
    </row>
    <row r="1355" spans="1:6" ht="14" hidden="1" thickBot="1">
      <c r="A1355" s="27">
        <f t="shared" si="22"/>
        <v>9</v>
      </c>
      <c r="B1355" s="30" t="s">
        <v>2547</v>
      </c>
      <c r="C1355" s="30" t="s">
        <v>2539</v>
      </c>
      <c r="D1355" s="33">
        <v>3403777353516.52</v>
      </c>
      <c r="E1355" s="34">
        <v>0</v>
      </c>
      <c r="F1355" s="33">
        <v>3403777353516.52</v>
      </c>
    </row>
    <row r="1356" spans="1:6" ht="14" thickBot="1">
      <c r="A1356" s="27">
        <f t="shared" si="22"/>
        <v>6</v>
      </c>
      <c r="B1356" s="27" t="s">
        <v>2548</v>
      </c>
      <c r="C1356" s="30" t="s">
        <v>2549</v>
      </c>
      <c r="D1356" s="33">
        <v>7977325609511.9297</v>
      </c>
      <c r="E1356" s="33">
        <v>120148999812972</v>
      </c>
      <c r="F1356" s="33">
        <v>128126325422484</v>
      </c>
    </row>
    <row r="1357" spans="1:6" ht="14" hidden="1" thickBot="1">
      <c r="A1357" s="27">
        <f t="shared" si="22"/>
        <v>9</v>
      </c>
      <c r="B1357" s="30" t="s">
        <v>2550</v>
      </c>
      <c r="C1357" s="30" t="s">
        <v>161</v>
      </c>
      <c r="D1357" s="33">
        <v>7977325609511.9297</v>
      </c>
      <c r="E1357" s="33">
        <v>120148999812972</v>
      </c>
      <c r="F1357" s="33">
        <v>128126325422484</v>
      </c>
    </row>
    <row r="1358" spans="1:6" ht="14" thickBot="1">
      <c r="A1358" s="27">
        <f t="shared" si="22"/>
        <v>6</v>
      </c>
      <c r="B1358" s="27" t="s">
        <v>2551</v>
      </c>
      <c r="C1358" s="30" t="s">
        <v>2552</v>
      </c>
      <c r="D1358" s="33">
        <v>849787171478.84998</v>
      </c>
      <c r="E1358" s="34">
        <v>0</v>
      </c>
      <c r="F1358" s="33">
        <v>849787171478.84998</v>
      </c>
    </row>
    <row r="1359" spans="1:6" ht="14" hidden="1" thickBot="1">
      <c r="A1359" s="27">
        <f t="shared" si="22"/>
        <v>9</v>
      </c>
      <c r="B1359" s="30" t="s">
        <v>2553</v>
      </c>
      <c r="C1359" s="30" t="s">
        <v>2554</v>
      </c>
      <c r="D1359" s="34">
        <v>849593357483</v>
      </c>
      <c r="E1359" s="34">
        <v>0</v>
      </c>
      <c r="F1359" s="34">
        <v>849593357483</v>
      </c>
    </row>
    <row r="1360" spans="1:6" ht="14" hidden="1" thickBot="1">
      <c r="A1360" s="27">
        <f t="shared" si="22"/>
        <v>9</v>
      </c>
      <c r="B1360" s="30" t="s">
        <v>2555</v>
      </c>
      <c r="C1360" s="30" t="s">
        <v>2556</v>
      </c>
      <c r="D1360" s="33">
        <v>193813995.84999999</v>
      </c>
      <c r="E1360" s="34">
        <v>0</v>
      </c>
      <c r="F1360" s="33">
        <v>193813995.84999999</v>
      </c>
    </row>
    <row r="1361" spans="1:6" ht="14" thickBot="1">
      <c r="A1361" s="27">
        <f t="shared" si="22"/>
        <v>3</v>
      </c>
      <c r="B1361" s="27" t="s">
        <v>356</v>
      </c>
      <c r="C1361" s="30" t="s">
        <v>2408</v>
      </c>
      <c r="D1361" s="33">
        <v>12702912251924.5</v>
      </c>
      <c r="E1361" s="33">
        <v>131716143831889</v>
      </c>
      <c r="F1361" s="33">
        <v>144419056083813</v>
      </c>
    </row>
    <row r="1362" spans="1:6" ht="14" thickBot="1">
      <c r="A1362" s="27">
        <f t="shared" si="22"/>
        <v>6</v>
      </c>
      <c r="B1362" s="27" t="s">
        <v>2557</v>
      </c>
      <c r="C1362" s="30" t="s">
        <v>2537</v>
      </c>
      <c r="D1362" s="33">
        <v>2852894179540.5801</v>
      </c>
      <c r="E1362" s="33">
        <v>7295280904.3400002</v>
      </c>
      <c r="F1362" s="33">
        <v>2860189460444.9199</v>
      </c>
    </row>
    <row r="1363" spans="1:6" ht="14" hidden="1" thickBot="1">
      <c r="A1363" s="27">
        <f t="shared" si="22"/>
        <v>9</v>
      </c>
      <c r="B1363" s="30" t="s">
        <v>2558</v>
      </c>
      <c r="C1363" s="30" t="s">
        <v>2559</v>
      </c>
      <c r="D1363" s="33">
        <v>1288288801480.0801</v>
      </c>
      <c r="E1363" s="34">
        <v>0</v>
      </c>
      <c r="F1363" s="33">
        <v>1288288801480.0801</v>
      </c>
    </row>
    <row r="1364" spans="1:6" ht="14" hidden="1" thickBot="1">
      <c r="A1364" s="27">
        <f t="shared" si="22"/>
        <v>9</v>
      </c>
      <c r="B1364" s="30" t="s">
        <v>2560</v>
      </c>
      <c r="C1364" s="30" t="s">
        <v>2561</v>
      </c>
      <c r="D1364" s="33">
        <v>49895078390.279999</v>
      </c>
      <c r="E1364" s="34">
        <v>0</v>
      </c>
      <c r="F1364" s="33">
        <v>49895078390.279999</v>
      </c>
    </row>
    <row r="1365" spans="1:6" ht="14" hidden="1" thickBot="1">
      <c r="A1365" s="27">
        <f t="shared" ref="A1365:A1428" si="24">LEN(B1365)</f>
        <v>9</v>
      </c>
      <c r="B1365" s="30" t="s">
        <v>2562</v>
      </c>
      <c r="C1365" s="30" t="s">
        <v>2563</v>
      </c>
      <c r="D1365" s="33">
        <v>13708960401.82</v>
      </c>
      <c r="E1365" s="33">
        <v>7295280904.3400002</v>
      </c>
      <c r="F1365" s="33">
        <v>21004241306.16</v>
      </c>
    </row>
    <row r="1366" spans="1:6" ht="14" hidden="1" thickBot="1">
      <c r="A1366" s="27">
        <f t="shared" si="24"/>
        <v>9</v>
      </c>
      <c r="B1366" s="30" t="s">
        <v>2564</v>
      </c>
      <c r="C1366" s="30" t="s">
        <v>1411</v>
      </c>
      <c r="D1366" s="33">
        <v>16020952252.559999</v>
      </c>
      <c r="E1366" s="34">
        <v>0</v>
      </c>
      <c r="F1366" s="33">
        <v>16020952252.559999</v>
      </c>
    </row>
    <row r="1367" spans="1:6" ht="14" hidden="1" thickBot="1">
      <c r="A1367" s="27">
        <f t="shared" si="24"/>
        <v>9</v>
      </c>
      <c r="B1367" s="30" t="s">
        <v>2565</v>
      </c>
      <c r="C1367" s="30" t="s">
        <v>2566</v>
      </c>
      <c r="D1367" s="34">
        <v>13489307722</v>
      </c>
      <c r="E1367" s="34">
        <v>0</v>
      </c>
      <c r="F1367" s="34">
        <v>13489307722</v>
      </c>
    </row>
    <row r="1368" spans="1:6" ht="14" hidden="1" thickBot="1">
      <c r="A1368" s="27">
        <f t="shared" si="24"/>
        <v>9</v>
      </c>
      <c r="B1368" s="30" t="s">
        <v>2567</v>
      </c>
      <c r="C1368" s="30" t="s">
        <v>2568</v>
      </c>
      <c r="D1368" s="33">
        <v>528723348872.09998</v>
      </c>
      <c r="E1368" s="34">
        <v>0</v>
      </c>
      <c r="F1368" s="33">
        <v>528723348872.09998</v>
      </c>
    </row>
    <row r="1369" spans="1:6" ht="14" hidden="1" thickBot="1">
      <c r="A1369" s="27">
        <f t="shared" si="24"/>
        <v>9</v>
      </c>
      <c r="B1369" s="30" t="s">
        <v>2569</v>
      </c>
      <c r="C1369" s="30" t="s">
        <v>2570</v>
      </c>
      <c r="D1369" s="33">
        <v>38264995307.959999</v>
      </c>
      <c r="E1369" s="34">
        <v>0</v>
      </c>
      <c r="F1369" s="33">
        <v>38264995307.959999</v>
      </c>
    </row>
    <row r="1370" spans="1:6" ht="14" hidden="1" thickBot="1">
      <c r="A1370" s="27">
        <f t="shared" si="24"/>
        <v>9</v>
      </c>
      <c r="B1370" s="30" t="s">
        <v>2571</v>
      </c>
      <c r="C1370" s="30" t="s">
        <v>2572</v>
      </c>
      <c r="D1370" s="33">
        <v>40379497466.440002</v>
      </c>
      <c r="E1370" s="34">
        <v>0</v>
      </c>
      <c r="F1370" s="33">
        <v>40379497466.440002</v>
      </c>
    </row>
    <row r="1371" spans="1:6" ht="14" hidden="1" thickBot="1">
      <c r="A1371" s="27">
        <f t="shared" si="24"/>
        <v>9</v>
      </c>
      <c r="B1371" s="30" t="s">
        <v>2573</v>
      </c>
      <c r="C1371" s="30" t="s">
        <v>2574</v>
      </c>
      <c r="D1371" s="34">
        <v>876000000</v>
      </c>
      <c r="E1371" s="34">
        <v>0</v>
      </c>
      <c r="F1371" s="34">
        <v>876000000</v>
      </c>
    </row>
    <row r="1372" spans="1:6" ht="14" hidden="1" thickBot="1">
      <c r="A1372" s="27">
        <f t="shared" si="24"/>
        <v>9</v>
      </c>
      <c r="B1372" s="30" t="s">
        <v>2575</v>
      </c>
      <c r="C1372" s="30" t="s">
        <v>2576</v>
      </c>
      <c r="D1372" s="33">
        <v>22224312759.82</v>
      </c>
      <c r="E1372" s="34">
        <v>0</v>
      </c>
      <c r="F1372" s="33">
        <v>22224312759.82</v>
      </c>
    </row>
    <row r="1373" spans="1:6" ht="14" hidden="1" thickBot="1">
      <c r="A1373" s="27">
        <f t="shared" si="24"/>
        <v>9</v>
      </c>
      <c r="B1373" s="30" t="s">
        <v>2577</v>
      </c>
      <c r="C1373" s="30" t="s">
        <v>2578</v>
      </c>
      <c r="D1373" s="34">
        <v>2528850887</v>
      </c>
      <c r="E1373" s="34">
        <v>0</v>
      </c>
      <c r="F1373" s="34">
        <v>2528850887</v>
      </c>
    </row>
    <row r="1374" spans="1:6" ht="14" hidden="1" thickBot="1">
      <c r="A1374" s="27">
        <f t="shared" si="24"/>
        <v>9</v>
      </c>
      <c r="B1374" s="30" t="s">
        <v>2579</v>
      </c>
      <c r="C1374" s="30" t="s">
        <v>2580</v>
      </c>
      <c r="D1374" s="34">
        <v>103439685</v>
      </c>
      <c r="E1374" s="34">
        <v>0</v>
      </c>
      <c r="F1374" s="34">
        <v>103439685</v>
      </c>
    </row>
    <row r="1375" spans="1:6" ht="14" hidden="1" thickBot="1">
      <c r="A1375" s="27">
        <f t="shared" si="24"/>
        <v>9</v>
      </c>
      <c r="B1375" s="30" t="s">
        <v>2581</v>
      </c>
      <c r="C1375" s="30" t="s">
        <v>1407</v>
      </c>
      <c r="D1375" s="33">
        <v>73940619310.460007</v>
      </c>
      <c r="E1375" s="34">
        <v>0</v>
      </c>
      <c r="F1375" s="33">
        <v>73940619310.460007</v>
      </c>
    </row>
    <row r="1376" spans="1:6" ht="14" hidden="1" thickBot="1">
      <c r="A1376" s="27">
        <f t="shared" si="24"/>
        <v>9</v>
      </c>
      <c r="B1376" s="30" t="s">
        <v>2582</v>
      </c>
      <c r="C1376" s="30" t="s">
        <v>2583</v>
      </c>
      <c r="D1376" s="34">
        <v>33546444672</v>
      </c>
      <c r="E1376" s="34">
        <v>0</v>
      </c>
      <c r="F1376" s="34">
        <v>33546444672</v>
      </c>
    </row>
    <row r="1377" spans="1:6" ht="14" hidden="1" thickBot="1">
      <c r="A1377" s="27">
        <f t="shared" si="24"/>
        <v>9</v>
      </c>
      <c r="B1377" s="30" t="s">
        <v>2584</v>
      </c>
      <c r="C1377" s="30" t="s">
        <v>2585</v>
      </c>
      <c r="D1377" s="33">
        <v>730903570333.06006</v>
      </c>
      <c r="E1377" s="34">
        <v>0</v>
      </c>
      <c r="F1377" s="33">
        <v>730903570333.06006</v>
      </c>
    </row>
    <row r="1378" spans="1:6" ht="14" thickBot="1">
      <c r="A1378" s="27">
        <f t="shared" si="24"/>
        <v>6</v>
      </c>
      <c r="B1378" s="27" t="s">
        <v>2586</v>
      </c>
      <c r="C1378" s="30" t="s">
        <v>2541</v>
      </c>
      <c r="D1378" s="33">
        <v>3443409183295.2002</v>
      </c>
      <c r="E1378" s="33">
        <v>32927521690273.398</v>
      </c>
      <c r="F1378" s="33">
        <v>36370930873568.602</v>
      </c>
    </row>
    <row r="1379" spans="1:6" ht="14" hidden="1" thickBot="1">
      <c r="A1379" s="27">
        <f t="shared" si="24"/>
        <v>9</v>
      </c>
      <c r="B1379" s="30" t="s">
        <v>2587</v>
      </c>
      <c r="C1379" s="30" t="s">
        <v>2559</v>
      </c>
      <c r="D1379" s="33">
        <v>2982705915036.7598</v>
      </c>
      <c r="E1379" s="33">
        <v>13989667648563.6</v>
      </c>
      <c r="F1379" s="33">
        <v>16972373563600.301</v>
      </c>
    </row>
    <row r="1380" spans="1:6" ht="14" hidden="1" thickBot="1">
      <c r="A1380" s="27">
        <f t="shared" si="24"/>
        <v>9</v>
      </c>
      <c r="B1380" s="30" t="s">
        <v>2588</v>
      </c>
      <c r="C1380" s="30" t="s">
        <v>2561</v>
      </c>
      <c r="D1380" s="33">
        <v>332206860806.40002</v>
      </c>
      <c r="E1380" s="33">
        <v>7488120626494.9502</v>
      </c>
      <c r="F1380" s="33">
        <v>7820327487301.3496</v>
      </c>
    </row>
    <row r="1381" spans="1:6" ht="14" hidden="1" thickBot="1">
      <c r="A1381" s="27">
        <f t="shared" si="24"/>
        <v>9</v>
      </c>
      <c r="B1381" s="30" t="s">
        <v>2589</v>
      </c>
      <c r="C1381" s="30" t="s">
        <v>2563</v>
      </c>
      <c r="D1381" s="33">
        <v>49730956909.690002</v>
      </c>
      <c r="E1381" s="33">
        <v>111026066745.86</v>
      </c>
      <c r="F1381" s="33">
        <v>160757023655.54999</v>
      </c>
    </row>
    <row r="1382" spans="1:6" ht="14" hidden="1" thickBot="1">
      <c r="A1382" s="27">
        <f t="shared" si="24"/>
        <v>9</v>
      </c>
      <c r="B1382" s="30" t="s">
        <v>2590</v>
      </c>
      <c r="C1382" s="30" t="s">
        <v>2591</v>
      </c>
      <c r="D1382" s="33">
        <v>5123748417.9099998</v>
      </c>
      <c r="E1382" s="33">
        <v>3088501648.1100001</v>
      </c>
      <c r="F1382" s="33">
        <v>8212250066.0200005</v>
      </c>
    </row>
    <row r="1383" spans="1:6" ht="14" hidden="1" thickBot="1">
      <c r="A1383" s="27">
        <f t="shared" si="24"/>
        <v>9</v>
      </c>
      <c r="B1383" s="30" t="s">
        <v>2592</v>
      </c>
      <c r="C1383" s="30" t="s">
        <v>2572</v>
      </c>
      <c r="D1383" s="34">
        <v>15807613670</v>
      </c>
      <c r="E1383" s="34">
        <v>3036923468829</v>
      </c>
      <c r="F1383" s="34">
        <v>3052731082499</v>
      </c>
    </row>
    <row r="1384" spans="1:6" ht="14" hidden="1" thickBot="1">
      <c r="A1384" s="27">
        <f t="shared" si="24"/>
        <v>9</v>
      </c>
      <c r="B1384" s="30" t="s">
        <v>2593</v>
      </c>
      <c r="C1384" s="30" t="s">
        <v>2574</v>
      </c>
      <c r="D1384" s="34">
        <v>0</v>
      </c>
      <c r="E1384" s="33">
        <v>19481277774.349998</v>
      </c>
      <c r="F1384" s="33">
        <v>19481277774.349998</v>
      </c>
    </row>
    <row r="1385" spans="1:6" ht="14" hidden="1" thickBot="1">
      <c r="A1385" s="27">
        <f t="shared" si="24"/>
        <v>9</v>
      </c>
      <c r="B1385" s="30" t="s">
        <v>2594</v>
      </c>
      <c r="C1385" s="30" t="s">
        <v>2576</v>
      </c>
      <c r="D1385" s="33">
        <v>8441438426.9200001</v>
      </c>
      <c r="E1385" s="33">
        <v>1632103759.3699999</v>
      </c>
      <c r="F1385" s="33">
        <v>10073542186.290001</v>
      </c>
    </row>
    <row r="1386" spans="1:6" ht="14" hidden="1" thickBot="1">
      <c r="A1386" s="27">
        <f t="shared" si="24"/>
        <v>9</v>
      </c>
      <c r="B1386" s="30" t="s">
        <v>2595</v>
      </c>
      <c r="C1386" s="30" t="s">
        <v>2578</v>
      </c>
      <c r="D1386" s="34">
        <v>345871619</v>
      </c>
      <c r="E1386" s="34">
        <v>76347974015</v>
      </c>
      <c r="F1386" s="34">
        <v>76693845634</v>
      </c>
    </row>
    <row r="1387" spans="1:6" ht="14" hidden="1" thickBot="1">
      <c r="A1387" s="27">
        <f t="shared" si="24"/>
        <v>9</v>
      </c>
      <c r="B1387" s="30" t="s">
        <v>2596</v>
      </c>
      <c r="C1387" s="30" t="s">
        <v>2580</v>
      </c>
      <c r="D1387" s="34">
        <v>637448915</v>
      </c>
      <c r="E1387" s="33">
        <v>1287617470.47</v>
      </c>
      <c r="F1387" s="33">
        <v>1925066385.47</v>
      </c>
    </row>
    <row r="1388" spans="1:6" ht="14" hidden="1" thickBot="1">
      <c r="A1388" s="27">
        <f t="shared" si="24"/>
        <v>9</v>
      </c>
      <c r="B1388" s="30" t="s">
        <v>2597</v>
      </c>
      <c r="C1388" s="30" t="s">
        <v>1407</v>
      </c>
      <c r="D1388" s="33">
        <v>25214335722.310001</v>
      </c>
      <c r="E1388" s="33">
        <v>2761014869549.2402</v>
      </c>
      <c r="F1388" s="33">
        <v>2786229205271.5498</v>
      </c>
    </row>
    <row r="1389" spans="1:6" ht="14" hidden="1" thickBot="1">
      <c r="A1389" s="27">
        <f t="shared" si="24"/>
        <v>9</v>
      </c>
      <c r="B1389" s="30" t="s">
        <v>2598</v>
      </c>
      <c r="C1389" s="30" t="s">
        <v>2583</v>
      </c>
      <c r="D1389" s="34">
        <v>0</v>
      </c>
      <c r="E1389" s="34">
        <v>18098963586</v>
      </c>
      <c r="F1389" s="34">
        <v>18098963586</v>
      </c>
    </row>
    <row r="1390" spans="1:6" ht="14" hidden="1" thickBot="1">
      <c r="A1390" s="27">
        <f t="shared" si="24"/>
        <v>9</v>
      </c>
      <c r="B1390" s="30" t="s">
        <v>2599</v>
      </c>
      <c r="C1390" s="30" t="s">
        <v>2600</v>
      </c>
      <c r="D1390" s="34">
        <v>0</v>
      </c>
      <c r="E1390" s="33">
        <v>5264301206614.2305</v>
      </c>
      <c r="F1390" s="33">
        <v>5264301206614.2305</v>
      </c>
    </row>
    <row r="1391" spans="1:6" ht="14" hidden="1" thickBot="1">
      <c r="A1391" s="27">
        <f t="shared" si="24"/>
        <v>9</v>
      </c>
      <c r="B1391" s="30" t="s">
        <v>2601</v>
      </c>
      <c r="C1391" s="30" t="s">
        <v>2585</v>
      </c>
      <c r="D1391" s="33">
        <v>23194993771.209999</v>
      </c>
      <c r="E1391" s="33">
        <v>156531365223.26001</v>
      </c>
      <c r="F1391" s="33">
        <v>179726358994.47</v>
      </c>
    </row>
    <row r="1392" spans="1:6" ht="14" thickBot="1">
      <c r="A1392" s="27">
        <f t="shared" si="24"/>
        <v>6</v>
      </c>
      <c r="B1392" s="27" t="s">
        <v>2602</v>
      </c>
      <c r="C1392" s="30" t="s">
        <v>2546</v>
      </c>
      <c r="D1392" s="33">
        <v>1811409547084.03</v>
      </c>
      <c r="E1392" s="34">
        <v>0</v>
      </c>
      <c r="F1392" s="33">
        <v>1811409547084.03</v>
      </c>
    </row>
    <row r="1393" spans="1:6" ht="14" hidden="1" thickBot="1">
      <c r="A1393" s="27">
        <f t="shared" si="24"/>
        <v>9</v>
      </c>
      <c r="B1393" s="30" t="s">
        <v>2603</v>
      </c>
      <c r="C1393" s="30" t="s">
        <v>2559</v>
      </c>
      <c r="D1393" s="33">
        <v>1138967438444.4199</v>
      </c>
      <c r="E1393" s="34">
        <v>0</v>
      </c>
      <c r="F1393" s="33">
        <v>1138967438444.4199</v>
      </c>
    </row>
    <row r="1394" spans="1:6" ht="14" hidden="1" thickBot="1">
      <c r="A1394" s="27">
        <f t="shared" si="24"/>
        <v>9</v>
      </c>
      <c r="B1394" s="30" t="s">
        <v>2604</v>
      </c>
      <c r="C1394" s="30" t="s">
        <v>2561</v>
      </c>
      <c r="D1394" s="33">
        <v>230281575861.69</v>
      </c>
      <c r="E1394" s="34">
        <v>0</v>
      </c>
      <c r="F1394" s="33">
        <v>230281575861.69</v>
      </c>
    </row>
    <row r="1395" spans="1:6" ht="14" hidden="1" thickBot="1">
      <c r="A1395" s="27">
        <f t="shared" si="24"/>
        <v>9</v>
      </c>
      <c r="B1395" s="30" t="s">
        <v>2605</v>
      </c>
      <c r="C1395" s="30" t="s">
        <v>1407</v>
      </c>
      <c r="D1395" s="34">
        <v>6644690880</v>
      </c>
      <c r="E1395" s="34">
        <v>0</v>
      </c>
      <c r="F1395" s="34">
        <v>6644690880</v>
      </c>
    </row>
    <row r="1396" spans="1:6" ht="14" hidden="1" thickBot="1">
      <c r="A1396" s="27">
        <f t="shared" si="24"/>
        <v>9</v>
      </c>
      <c r="B1396" s="30" t="s">
        <v>2606</v>
      </c>
      <c r="C1396" s="30" t="s">
        <v>2585</v>
      </c>
      <c r="D1396" s="33">
        <v>435515841897.91998</v>
      </c>
      <c r="E1396" s="34">
        <v>0</v>
      </c>
      <c r="F1396" s="33">
        <v>435515841897.91998</v>
      </c>
    </row>
    <row r="1397" spans="1:6" ht="14" thickBot="1">
      <c r="A1397" s="27">
        <f t="shared" si="24"/>
        <v>6</v>
      </c>
      <c r="B1397" s="27" t="s">
        <v>2607</v>
      </c>
      <c r="C1397" s="30" t="s">
        <v>2549</v>
      </c>
      <c r="D1397" s="33">
        <v>4595199342004.7305</v>
      </c>
      <c r="E1397" s="33">
        <v>98781326860710.906</v>
      </c>
      <c r="F1397" s="33">
        <v>103376526202716</v>
      </c>
    </row>
    <row r="1398" spans="1:6" ht="14" hidden="1" thickBot="1">
      <c r="A1398" s="27">
        <f t="shared" si="24"/>
        <v>9</v>
      </c>
      <c r="B1398" s="30" t="s">
        <v>2608</v>
      </c>
      <c r="C1398" s="30" t="s">
        <v>2559</v>
      </c>
      <c r="D1398" s="33">
        <v>334048324739.90997</v>
      </c>
      <c r="E1398" s="33">
        <v>11446679229365.801</v>
      </c>
      <c r="F1398" s="33">
        <v>11780727554105.699</v>
      </c>
    </row>
    <row r="1399" spans="1:6" ht="14" hidden="1" thickBot="1">
      <c r="A1399" s="27">
        <f t="shared" si="24"/>
        <v>9</v>
      </c>
      <c r="B1399" s="30" t="s">
        <v>2609</v>
      </c>
      <c r="C1399" s="30" t="s">
        <v>2610</v>
      </c>
      <c r="D1399" s="33">
        <v>3779945783007.7798</v>
      </c>
      <c r="E1399" s="33">
        <v>60845278000403.5</v>
      </c>
      <c r="F1399" s="33">
        <v>64625223783411.203</v>
      </c>
    </row>
    <row r="1400" spans="1:6" ht="14" hidden="1" thickBot="1">
      <c r="A1400" s="27">
        <f t="shared" si="24"/>
        <v>9</v>
      </c>
      <c r="B1400" s="30" t="s">
        <v>2611</v>
      </c>
      <c r="C1400" s="30" t="s">
        <v>2561</v>
      </c>
      <c r="D1400" s="33">
        <v>221743441295.42999</v>
      </c>
      <c r="E1400" s="33">
        <v>5953858797347.0098</v>
      </c>
      <c r="F1400" s="33">
        <v>6175602238642.4404</v>
      </c>
    </row>
    <row r="1401" spans="1:6" ht="14" hidden="1" thickBot="1">
      <c r="A1401" s="27">
        <f t="shared" si="24"/>
        <v>9</v>
      </c>
      <c r="B1401" s="30" t="s">
        <v>2612</v>
      </c>
      <c r="C1401" s="30" t="s">
        <v>2613</v>
      </c>
      <c r="D1401" s="33">
        <v>249646390183.06</v>
      </c>
      <c r="E1401" s="33">
        <v>5046240918649.21</v>
      </c>
      <c r="F1401" s="33">
        <v>5295887308832.2695</v>
      </c>
    </row>
    <row r="1402" spans="1:6" ht="14" hidden="1" thickBot="1">
      <c r="A1402" s="27">
        <f t="shared" si="24"/>
        <v>9</v>
      </c>
      <c r="B1402" s="30" t="s">
        <v>2614</v>
      </c>
      <c r="C1402" s="30" t="s">
        <v>2572</v>
      </c>
      <c r="D1402" s="34">
        <v>151681035</v>
      </c>
      <c r="E1402" s="34">
        <v>6490835316755</v>
      </c>
      <c r="F1402" s="34">
        <v>6490986997790</v>
      </c>
    </row>
    <row r="1403" spans="1:6" ht="14" hidden="1" thickBot="1">
      <c r="A1403" s="27">
        <f t="shared" si="24"/>
        <v>9</v>
      </c>
      <c r="B1403" s="30" t="s">
        <v>2615</v>
      </c>
      <c r="C1403" s="30" t="s">
        <v>1407</v>
      </c>
      <c r="D1403" s="34">
        <v>5274778787</v>
      </c>
      <c r="E1403" s="34">
        <v>316783891396</v>
      </c>
      <c r="F1403" s="34">
        <v>322058670183</v>
      </c>
    </row>
    <row r="1404" spans="1:6" ht="14" hidden="1" thickBot="1">
      <c r="A1404" s="27">
        <f t="shared" si="24"/>
        <v>9</v>
      </c>
      <c r="B1404" s="30" t="s">
        <v>2616</v>
      </c>
      <c r="C1404" s="30" t="s">
        <v>2585</v>
      </c>
      <c r="D1404" s="33">
        <v>4388942956.5500002</v>
      </c>
      <c r="E1404" s="33">
        <v>8681650706794.4502</v>
      </c>
      <c r="F1404" s="34">
        <v>8686039649751</v>
      </c>
    </row>
    <row r="1405" spans="1:6" ht="14" thickBot="1">
      <c r="A1405" s="27">
        <f t="shared" si="24"/>
        <v>3</v>
      </c>
      <c r="B1405" s="27" t="s">
        <v>363</v>
      </c>
      <c r="C1405" s="30" t="s">
        <v>57</v>
      </c>
      <c r="D1405" s="33">
        <v>84132961028626.703</v>
      </c>
      <c r="E1405" s="33">
        <v>3755477371654.3799</v>
      </c>
      <c r="F1405" s="33">
        <v>87888438400281.094</v>
      </c>
    </row>
    <row r="1406" spans="1:6" ht="14" thickBot="1">
      <c r="A1406" s="27">
        <f t="shared" si="24"/>
        <v>6</v>
      </c>
      <c r="B1406" s="27" t="s">
        <v>364</v>
      </c>
      <c r="C1406" s="30" t="s">
        <v>56</v>
      </c>
      <c r="D1406" s="33">
        <v>16969252407058.199</v>
      </c>
      <c r="E1406" s="33">
        <v>112249960305.81</v>
      </c>
      <c r="F1406" s="33">
        <v>17081502367364</v>
      </c>
    </row>
    <row r="1407" spans="1:6" ht="14" hidden="1" thickBot="1">
      <c r="A1407" s="27">
        <f t="shared" si="24"/>
        <v>9</v>
      </c>
      <c r="B1407" s="30" t="s">
        <v>2617</v>
      </c>
      <c r="C1407" s="30" t="s">
        <v>2218</v>
      </c>
      <c r="D1407" s="33">
        <v>12876182114229.699</v>
      </c>
      <c r="E1407" s="34">
        <v>0</v>
      </c>
      <c r="F1407" s="33">
        <v>12876182114229.699</v>
      </c>
    </row>
    <row r="1408" spans="1:6" ht="14" hidden="1" thickBot="1">
      <c r="A1408" s="27">
        <f t="shared" si="24"/>
        <v>9</v>
      </c>
      <c r="B1408" s="30" t="s">
        <v>2618</v>
      </c>
      <c r="C1408" s="30" t="s">
        <v>2619</v>
      </c>
      <c r="D1408" s="33">
        <v>4093070292828.5098</v>
      </c>
      <c r="E1408" s="33">
        <v>112249960305.81</v>
      </c>
      <c r="F1408" s="33">
        <v>4205320253134.3198</v>
      </c>
    </row>
    <row r="1409" spans="1:6" ht="14" thickBot="1">
      <c r="A1409" s="27">
        <f t="shared" si="24"/>
        <v>6</v>
      </c>
      <c r="B1409" s="27" t="s">
        <v>2620</v>
      </c>
      <c r="C1409" s="30" t="s">
        <v>2621</v>
      </c>
      <c r="D1409" s="33">
        <v>189437331805.35001</v>
      </c>
      <c r="E1409" s="33">
        <v>35902887817.129997</v>
      </c>
      <c r="F1409" s="33">
        <v>225340219622.48001</v>
      </c>
    </row>
    <row r="1410" spans="1:6" ht="14" hidden="1" thickBot="1">
      <c r="A1410" s="27">
        <f t="shared" si="24"/>
        <v>9</v>
      </c>
      <c r="B1410" s="30" t="s">
        <v>2622</v>
      </c>
      <c r="C1410" s="30" t="s">
        <v>1171</v>
      </c>
      <c r="D1410" s="33">
        <v>766621536.20000005</v>
      </c>
      <c r="E1410" s="34">
        <v>631023850</v>
      </c>
      <c r="F1410" s="33">
        <v>1397645386.2</v>
      </c>
    </row>
    <row r="1411" spans="1:6" ht="14" hidden="1" thickBot="1">
      <c r="A1411" s="27">
        <f t="shared" si="24"/>
        <v>9</v>
      </c>
      <c r="B1411" s="30" t="s">
        <v>2623</v>
      </c>
      <c r="C1411" s="30" t="s">
        <v>2624</v>
      </c>
      <c r="D1411" s="33">
        <v>21157923892.84</v>
      </c>
      <c r="E1411" s="33">
        <v>8544133732.1300001</v>
      </c>
      <c r="F1411" s="33">
        <v>29702057624.970001</v>
      </c>
    </row>
    <row r="1412" spans="1:6" ht="14" hidden="1" thickBot="1">
      <c r="A1412" s="27">
        <f t="shared" si="24"/>
        <v>9</v>
      </c>
      <c r="B1412" s="30" t="s">
        <v>2625</v>
      </c>
      <c r="C1412" s="30" t="s">
        <v>2626</v>
      </c>
      <c r="D1412" s="33">
        <v>10799407510.6</v>
      </c>
      <c r="E1412" s="34">
        <v>429847790</v>
      </c>
      <c r="F1412" s="33">
        <v>11229255300.6</v>
      </c>
    </row>
    <row r="1413" spans="1:6" ht="14" hidden="1" thickBot="1">
      <c r="A1413" s="27">
        <f t="shared" si="24"/>
        <v>9</v>
      </c>
      <c r="B1413" s="30" t="s">
        <v>2627</v>
      </c>
      <c r="C1413" s="30" t="s">
        <v>1175</v>
      </c>
      <c r="D1413" s="33">
        <v>156713378865.70999</v>
      </c>
      <c r="E1413" s="34">
        <v>26297882445</v>
      </c>
      <c r="F1413" s="33">
        <v>183011261310.70999</v>
      </c>
    </row>
    <row r="1414" spans="1:6" ht="14" thickBot="1">
      <c r="A1414" s="27">
        <f t="shared" si="24"/>
        <v>6</v>
      </c>
      <c r="B1414" s="27" t="s">
        <v>365</v>
      </c>
      <c r="C1414" s="30" t="s">
        <v>55</v>
      </c>
      <c r="D1414" s="33">
        <v>843442470637.72998</v>
      </c>
      <c r="E1414" s="33">
        <v>23961713020.709999</v>
      </c>
      <c r="F1414" s="33">
        <v>867404183658.43994</v>
      </c>
    </row>
    <row r="1415" spans="1:6" ht="14" hidden="1" thickBot="1">
      <c r="A1415" s="27">
        <f t="shared" si="24"/>
        <v>9</v>
      </c>
      <c r="B1415" s="30" t="s">
        <v>2628</v>
      </c>
      <c r="C1415" s="30" t="s">
        <v>1209</v>
      </c>
      <c r="D1415" s="34">
        <v>0</v>
      </c>
      <c r="E1415" s="34">
        <v>0</v>
      </c>
      <c r="F1415" s="34">
        <v>0</v>
      </c>
    </row>
    <row r="1416" spans="1:6" ht="14" hidden="1" thickBot="1">
      <c r="A1416" s="27">
        <f t="shared" si="24"/>
        <v>9</v>
      </c>
      <c r="B1416" s="30" t="s">
        <v>2629</v>
      </c>
      <c r="C1416" s="30" t="s">
        <v>1230</v>
      </c>
      <c r="D1416" s="33">
        <v>824076835775.70996</v>
      </c>
      <c r="E1416" s="33">
        <v>23961713020.709999</v>
      </c>
      <c r="F1416" s="33">
        <v>848038548796.42004</v>
      </c>
    </row>
    <row r="1417" spans="1:6" ht="14" hidden="1" thickBot="1">
      <c r="A1417" s="27">
        <f t="shared" si="24"/>
        <v>9</v>
      </c>
      <c r="B1417" s="30" t="s">
        <v>2630</v>
      </c>
      <c r="C1417" s="30" t="s">
        <v>550</v>
      </c>
      <c r="D1417" s="34">
        <v>0</v>
      </c>
      <c r="E1417" s="34">
        <v>0</v>
      </c>
      <c r="F1417" s="34">
        <v>0</v>
      </c>
    </row>
    <row r="1418" spans="1:6" ht="14" hidden="1" thickBot="1">
      <c r="A1418" s="27">
        <f t="shared" si="24"/>
        <v>9</v>
      </c>
      <c r="B1418" s="30" t="s">
        <v>2631</v>
      </c>
      <c r="C1418" s="30" t="s">
        <v>1212</v>
      </c>
      <c r="D1418" s="34">
        <v>0</v>
      </c>
      <c r="E1418" s="34">
        <v>0</v>
      </c>
      <c r="F1418" s="34">
        <v>0</v>
      </c>
    </row>
    <row r="1419" spans="1:6" ht="14" hidden="1" thickBot="1">
      <c r="A1419" s="27">
        <f t="shared" si="24"/>
        <v>9</v>
      </c>
      <c r="B1419" s="30" t="s">
        <v>2632</v>
      </c>
      <c r="C1419" s="30" t="s">
        <v>1214</v>
      </c>
      <c r="D1419" s="34">
        <v>0</v>
      </c>
      <c r="E1419" s="34">
        <v>0</v>
      </c>
      <c r="F1419" s="34">
        <v>0</v>
      </c>
    </row>
    <row r="1420" spans="1:6" ht="14" hidden="1" thickBot="1">
      <c r="A1420" s="27">
        <f t="shared" si="24"/>
        <v>9</v>
      </c>
      <c r="B1420" s="30" t="s">
        <v>2633</v>
      </c>
      <c r="C1420" s="30" t="s">
        <v>1216</v>
      </c>
      <c r="D1420" s="34">
        <v>0</v>
      </c>
      <c r="E1420" s="34">
        <v>0</v>
      </c>
      <c r="F1420" s="34">
        <v>0</v>
      </c>
    </row>
    <row r="1421" spans="1:6" ht="13.5" hidden="1" customHeight="1" thickBot="1">
      <c r="A1421" s="27">
        <f t="shared" si="24"/>
        <v>9</v>
      </c>
      <c r="B1421" s="30" t="s">
        <v>2634</v>
      </c>
      <c r="C1421" s="38" t="s">
        <v>1218</v>
      </c>
      <c r="D1421" s="40">
        <v>0</v>
      </c>
      <c r="E1421" s="40">
        <v>0</v>
      </c>
      <c r="F1421" s="40">
        <v>0</v>
      </c>
    </row>
    <row r="1422" spans="1:6" ht="14" hidden="1" thickBot="1">
      <c r="A1422" s="27">
        <f t="shared" si="24"/>
        <v>9</v>
      </c>
      <c r="B1422" s="30" t="s">
        <v>2635</v>
      </c>
      <c r="C1422" s="30" t="s">
        <v>1220</v>
      </c>
      <c r="D1422" s="34">
        <v>0</v>
      </c>
      <c r="E1422" s="34">
        <v>0</v>
      </c>
      <c r="F1422" s="34">
        <v>0</v>
      </c>
    </row>
    <row r="1423" spans="1:6" ht="14" hidden="1" thickBot="1">
      <c r="A1423" s="27">
        <f t="shared" si="24"/>
        <v>9</v>
      </c>
      <c r="B1423" s="30" t="s">
        <v>2636</v>
      </c>
      <c r="C1423" s="30" t="s">
        <v>1222</v>
      </c>
      <c r="D1423" s="34">
        <v>0</v>
      </c>
      <c r="E1423" s="34">
        <v>0</v>
      </c>
      <c r="F1423" s="34">
        <v>0</v>
      </c>
    </row>
    <row r="1424" spans="1:6" ht="14" hidden="1" thickBot="1">
      <c r="A1424" s="27">
        <f t="shared" si="24"/>
        <v>9</v>
      </c>
      <c r="B1424" s="30" t="s">
        <v>2637</v>
      </c>
      <c r="C1424" s="30" t="s">
        <v>1224</v>
      </c>
      <c r="D1424" s="33">
        <v>19365634862.02</v>
      </c>
      <c r="E1424" s="34">
        <v>0</v>
      </c>
      <c r="F1424" s="33">
        <v>19365634862.02</v>
      </c>
    </row>
    <row r="1425" spans="1:6" ht="14" hidden="1" thickBot="1">
      <c r="A1425" s="27">
        <f t="shared" si="24"/>
        <v>9</v>
      </c>
      <c r="B1425" s="30" t="s">
        <v>2638</v>
      </c>
      <c r="C1425" s="30" t="s">
        <v>1226</v>
      </c>
      <c r="D1425" s="34">
        <v>0</v>
      </c>
      <c r="E1425" s="34">
        <v>0</v>
      </c>
      <c r="F1425" s="34">
        <v>0</v>
      </c>
    </row>
    <row r="1426" spans="1:6" ht="14" hidden="1" thickBot="1">
      <c r="A1426" s="27">
        <f t="shared" si="24"/>
        <v>9</v>
      </c>
      <c r="B1426" s="30" t="s">
        <v>2639</v>
      </c>
      <c r="C1426" s="30" t="s">
        <v>1228</v>
      </c>
      <c r="D1426" s="34">
        <v>0</v>
      </c>
      <c r="E1426" s="34">
        <v>0</v>
      </c>
      <c r="F1426" s="34">
        <v>0</v>
      </c>
    </row>
    <row r="1427" spans="1:6" ht="14" thickBot="1">
      <c r="A1427" s="27">
        <f t="shared" si="24"/>
        <v>6</v>
      </c>
      <c r="B1427" s="27" t="s">
        <v>366</v>
      </c>
      <c r="C1427" s="30" t="s">
        <v>54</v>
      </c>
      <c r="D1427" s="33">
        <v>787127810489.29004</v>
      </c>
      <c r="E1427" s="34">
        <v>287743424</v>
      </c>
      <c r="F1427" s="33">
        <v>787415553913.29004</v>
      </c>
    </row>
    <row r="1428" spans="1:6" ht="14" hidden="1" thickBot="1">
      <c r="A1428" s="27">
        <f t="shared" si="24"/>
        <v>9</v>
      </c>
      <c r="B1428" s="30" t="s">
        <v>2640</v>
      </c>
      <c r="C1428" s="30" t="s">
        <v>2218</v>
      </c>
      <c r="D1428" s="33">
        <v>748429535585.18005</v>
      </c>
      <c r="E1428" s="34">
        <v>0</v>
      </c>
      <c r="F1428" s="33">
        <v>748429535585.18005</v>
      </c>
    </row>
    <row r="1429" spans="1:6" ht="14" hidden="1" thickBot="1">
      <c r="A1429" s="27">
        <f t="shared" ref="A1429:A1492" si="25">LEN(B1429)</f>
        <v>9</v>
      </c>
      <c r="B1429" s="30" t="s">
        <v>2641</v>
      </c>
      <c r="C1429" s="30" t="s">
        <v>2619</v>
      </c>
      <c r="D1429" s="33">
        <v>38698274904.110001</v>
      </c>
      <c r="E1429" s="34">
        <v>287743424</v>
      </c>
      <c r="F1429" s="33">
        <v>38986018328.110001</v>
      </c>
    </row>
    <row r="1430" spans="1:6" ht="14" thickBot="1">
      <c r="A1430" s="27">
        <f t="shared" si="25"/>
        <v>6</v>
      </c>
      <c r="B1430" s="27" t="s">
        <v>2642</v>
      </c>
      <c r="C1430" s="30" t="s">
        <v>2643</v>
      </c>
      <c r="D1430" s="33">
        <v>11936068669338.5</v>
      </c>
      <c r="E1430" s="33">
        <v>602868113504.08997</v>
      </c>
      <c r="F1430" s="33">
        <v>12538936782842.6</v>
      </c>
    </row>
    <row r="1431" spans="1:6" ht="14" hidden="1" thickBot="1">
      <c r="A1431" s="27">
        <f t="shared" si="25"/>
        <v>9</v>
      </c>
      <c r="B1431" s="30" t="s">
        <v>2644</v>
      </c>
      <c r="C1431" s="30" t="s">
        <v>2645</v>
      </c>
      <c r="D1431" s="33">
        <v>8326136049.8900003</v>
      </c>
      <c r="E1431" s="33">
        <v>8640113105.3799992</v>
      </c>
      <c r="F1431" s="33">
        <v>16966249155.27</v>
      </c>
    </row>
    <row r="1432" spans="1:6" ht="14" hidden="1" thickBot="1">
      <c r="A1432" s="27">
        <f t="shared" si="25"/>
        <v>9</v>
      </c>
      <c r="B1432" s="30" t="s">
        <v>2646</v>
      </c>
      <c r="C1432" s="30" t="s">
        <v>154</v>
      </c>
      <c r="D1432" s="33">
        <v>277596642445.39001</v>
      </c>
      <c r="E1432" s="33">
        <v>6602035931.4799995</v>
      </c>
      <c r="F1432" s="33">
        <v>284198678376.87</v>
      </c>
    </row>
    <row r="1433" spans="1:6" ht="14" hidden="1" thickBot="1">
      <c r="A1433" s="27">
        <f t="shared" si="25"/>
        <v>9</v>
      </c>
      <c r="B1433" s="30" t="s">
        <v>2647</v>
      </c>
      <c r="C1433" s="30" t="s">
        <v>1334</v>
      </c>
      <c r="D1433" s="33">
        <v>5750146140675.5</v>
      </c>
      <c r="E1433" s="33">
        <v>47754412297.790001</v>
      </c>
      <c r="F1433" s="33">
        <v>5797900552973.29</v>
      </c>
    </row>
    <row r="1434" spans="1:6" ht="14" hidden="1" thickBot="1">
      <c r="A1434" s="27">
        <f t="shared" si="25"/>
        <v>9</v>
      </c>
      <c r="B1434" s="30" t="s">
        <v>2648</v>
      </c>
      <c r="C1434" s="30" t="s">
        <v>2649</v>
      </c>
      <c r="D1434" s="33">
        <v>430081423898.59998</v>
      </c>
      <c r="E1434" s="33">
        <v>5295507292.5100002</v>
      </c>
      <c r="F1434" s="33">
        <v>435376931191.10999</v>
      </c>
    </row>
    <row r="1435" spans="1:6" ht="14" hidden="1" thickBot="1">
      <c r="A1435" s="27">
        <f t="shared" si="25"/>
        <v>9</v>
      </c>
      <c r="B1435" s="30" t="s">
        <v>2650</v>
      </c>
      <c r="C1435" s="30" t="s">
        <v>2651</v>
      </c>
      <c r="D1435" s="33">
        <v>365253130059.76001</v>
      </c>
      <c r="E1435" s="33">
        <v>38428455967.809998</v>
      </c>
      <c r="F1435" s="33">
        <v>403681586027.57001</v>
      </c>
    </row>
    <row r="1436" spans="1:6" ht="14" hidden="1" thickBot="1">
      <c r="A1436" s="27">
        <f t="shared" si="25"/>
        <v>9</v>
      </c>
      <c r="B1436" s="30" t="s">
        <v>2652</v>
      </c>
      <c r="C1436" s="30" t="s">
        <v>2653</v>
      </c>
      <c r="D1436" s="33">
        <v>58728875648.400002</v>
      </c>
      <c r="E1436" s="33">
        <v>10457969473.370001</v>
      </c>
      <c r="F1436" s="33">
        <v>69186845121.770004</v>
      </c>
    </row>
    <row r="1437" spans="1:6" ht="14" hidden="1" thickBot="1">
      <c r="A1437" s="27">
        <f t="shared" si="25"/>
        <v>9</v>
      </c>
      <c r="B1437" s="30" t="s">
        <v>2654</v>
      </c>
      <c r="C1437" s="30" t="s">
        <v>2655</v>
      </c>
      <c r="D1437" s="33">
        <v>1774603635.1099999</v>
      </c>
      <c r="E1437" s="33">
        <v>579440171.99000001</v>
      </c>
      <c r="F1437" s="33">
        <v>2354043807.0999999</v>
      </c>
    </row>
    <row r="1438" spans="1:6" ht="14" hidden="1" thickBot="1">
      <c r="A1438" s="27">
        <f t="shared" si="25"/>
        <v>9</v>
      </c>
      <c r="B1438" s="30" t="s">
        <v>2656</v>
      </c>
      <c r="C1438" s="30" t="s">
        <v>2657</v>
      </c>
      <c r="D1438" s="33">
        <v>20601042500.16</v>
      </c>
      <c r="E1438" s="33">
        <v>985388209.21000004</v>
      </c>
      <c r="F1438" s="33">
        <v>21586430709.369999</v>
      </c>
    </row>
    <row r="1439" spans="1:6" ht="14" hidden="1" thickBot="1">
      <c r="A1439" s="27">
        <f t="shared" si="25"/>
        <v>9</v>
      </c>
      <c r="B1439" s="30" t="s">
        <v>2658</v>
      </c>
      <c r="C1439" s="30" t="s">
        <v>2659</v>
      </c>
      <c r="D1439" s="34">
        <v>671131521</v>
      </c>
      <c r="E1439" s="34">
        <v>0</v>
      </c>
      <c r="F1439" s="34">
        <v>671131521</v>
      </c>
    </row>
    <row r="1440" spans="1:6" ht="14" hidden="1" thickBot="1">
      <c r="A1440" s="27">
        <f t="shared" si="25"/>
        <v>9</v>
      </c>
      <c r="B1440" s="30" t="s">
        <v>2660</v>
      </c>
      <c r="C1440" s="30" t="s">
        <v>2661</v>
      </c>
      <c r="D1440" s="33">
        <v>98116057496.860001</v>
      </c>
      <c r="E1440" s="33">
        <v>7486921016.29</v>
      </c>
      <c r="F1440" s="33">
        <v>105602978513.14999</v>
      </c>
    </row>
    <row r="1441" spans="1:6" ht="14" hidden="1" thickBot="1">
      <c r="A1441" s="27">
        <f t="shared" si="25"/>
        <v>9</v>
      </c>
      <c r="B1441" s="30" t="s">
        <v>2662</v>
      </c>
      <c r="C1441" s="30" t="s">
        <v>2663</v>
      </c>
      <c r="D1441" s="33">
        <v>2453406139244.3301</v>
      </c>
      <c r="E1441" s="33">
        <v>89416281849.539993</v>
      </c>
      <c r="F1441" s="33">
        <v>2542822421093.8701</v>
      </c>
    </row>
    <row r="1442" spans="1:6" ht="14" hidden="1" thickBot="1">
      <c r="A1442" s="27">
        <f t="shared" si="25"/>
        <v>9</v>
      </c>
      <c r="B1442" s="30" t="s">
        <v>2664</v>
      </c>
      <c r="C1442" s="30" t="s">
        <v>2665</v>
      </c>
      <c r="D1442" s="34">
        <v>3125852296</v>
      </c>
      <c r="E1442" s="34">
        <v>164968620</v>
      </c>
      <c r="F1442" s="34">
        <v>3290820916</v>
      </c>
    </row>
    <row r="1443" spans="1:6" ht="14" hidden="1" thickBot="1">
      <c r="A1443" s="27">
        <f t="shared" si="25"/>
        <v>9</v>
      </c>
      <c r="B1443" s="30" t="s">
        <v>2666</v>
      </c>
      <c r="C1443" s="30" t="s">
        <v>887</v>
      </c>
      <c r="D1443" s="33">
        <v>233195245754.60999</v>
      </c>
      <c r="E1443" s="33">
        <v>40536443609.919998</v>
      </c>
      <c r="F1443" s="33">
        <v>273731689364.53</v>
      </c>
    </row>
    <row r="1444" spans="1:6" ht="14" hidden="1" thickBot="1">
      <c r="A1444" s="27">
        <f t="shared" si="25"/>
        <v>9</v>
      </c>
      <c r="B1444" s="30" t="s">
        <v>2667</v>
      </c>
      <c r="C1444" s="30" t="s">
        <v>2668</v>
      </c>
      <c r="D1444" s="33">
        <v>22600914753.200001</v>
      </c>
      <c r="E1444" s="33">
        <v>1023654417.58</v>
      </c>
      <c r="F1444" s="33">
        <v>23624569170.779999</v>
      </c>
    </row>
    <row r="1445" spans="1:6" ht="14" hidden="1" thickBot="1">
      <c r="A1445" s="27">
        <f t="shared" si="25"/>
        <v>9</v>
      </c>
      <c r="B1445" s="30" t="s">
        <v>2669</v>
      </c>
      <c r="C1445" s="30" t="s">
        <v>2670</v>
      </c>
      <c r="D1445" s="34">
        <v>999878</v>
      </c>
      <c r="E1445" s="34">
        <v>0</v>
      </c>
      <c r="F1445" s="34">
        <v>999878</v>
      </c>
    </row>
    <row r="1446" spans="1:6" ht="14" hidden="1" thickBot="1">
      <c r="A1446" s="27">
        <f t="shared" si="25"/>
        <v>9</v>
      </c>
      <c r="B1446" s="30" t="s">
        <v>2671</v>
      </c>
      <c r="C1446" s="30" t="s">
        <v>2672</v>
      </c>
      <c r="D1446" s="33">
        <v>40895416293.339996</v>
      </c>
      <c r="E1446" s="34">
        <v>50931059</v>
      </c>
      <c r="F1446" s="33">
        <v>40946347352.339996</v>
      </c>
    </row>
    <row r="1447" spans="1:6" ht="14" hidden="1" thickBot="1">
      <c r="A1447" s="27">
        <f t="shared" si="25"/>
        <v>9</v>
      </c>
      <c r="B1447" s="30" t="s">
        <v>2673</v>
      </c>
      <c r="C1447" s="30" t="s">
        <v>2674</v>
      </c>
      <c r="D1447" s="33">
        <v>596818632060.5</v>
      </c>
      <c r="E1447" s="33">
        <v>6934624713.54</v>
      </c>
      <c r="F1447" s="33">
        <v>603753256774.04004</v>
      </c>
    </row>
    <row r="1448" spans="1:6" ht="14" hidden="1" thickBot="1">
      <c r="A1448" s="27">
        <f t="shared" si="25"/>
        <v>9</v>
      </c>
      <c r="B1448" s="30" t="s">
        <v>2675</v>
      </c>
      <c r="C1448" s="30" t="s">
        <v>2676</v>
      </c>
      <c r="D1448" s="33">
        <v>1574730285127.8799</v>
      </c>
      <c r="E1448" s="33">
        <v>338510965768.67999</v>
      </c>
      <c r="F1448" s="33">
        <v>1913241250896.5601</v>
      </c>
    </row>
    <row r="1449" spans="1:6" ht="14" thickBot="1">
      <c r="A1449" s="27">
        <f t="shared" si="25"/>
        <v>6</v>
      </c>
      <c r="B1449" s="27" t="s">
        <v>2677</v>
      </c>
      <c r="C1449" s="30" t="s">
        <v>1114</v>
      </c>
      <c r="D1449" s="34">
        <v>128037433126</v>
      </c>
      <c r="E1449" s="34">
        <v>0</v>
      </c>
      <c r="F1449" s="34">
        <v>128037433126</v>
      </c>
    </row>
    <row r="1450" spans="1:6" ht="14" hidden="1" thickBot="1">
      <c r="A1450" s="27">
        <f t="shared" si="25"/>
        <v>9</v>
      </c>
      <c r="B1450" s="30" t="s">
        <v>2678</v>
      </c>
      <c r="C1450" s="30" t="s">
        <v>2679</v>
      </c>
      <c r="D1450" s="34">
        <v>25508010662</v>
      </c>
      <c r="E1450" s="34">
        <v>0</v>
      </c>
      <c r="F1450" s="34">
        <v>25508010662</v>
      </c>
    </row>
    <row r="1451" spans="1:6" ht="14" hidden="1" thickBot="1">
      <c r="A1451" s="27">
        <f t="shared" si="25"/>
        <v>9</v>
      </c>
      <c r="B1451" s="30" t="s">
        <v>2680</v>
      </c>
      <c r="C1451" s="30" t="s">
        <v>2681</v>
      </c>
      <c r="D1451" s="34">
        <v>1166073094</v>
      </c>
      <c r="E1451" s="34">
        <v>0</v>
      </c>
      <c r="F1451" s="34">
        <v>1166073094</v>
      </c>
    </row>
    <row r="1452" spans="1:6" ht="14" hidden="1" thickBot="1">
      <c r="A1452" s="27">
        <f t="shared" si="25"/>
        <v>9</v>
      </c>
      <c r="B1452" s="30" t="s">
        <v>2682</v>
      </c>
      <c r="C1452" s="30" t="s">
        <v>2683</v>
      </c>
      <c r="D1452" s="34">
        <v>34276042138</v>
      </c>
      <c r="E1452" s="34">
        <v>0</v>
      </c>
      <c r="F1452" s="34">
        <v>34276042138</v>
      </c>
    </row>
    <row r="1453" spans="1:6" ht="13.5" hidden="1" customHeight="1" thickBot="1">
      <c r="A1453" s="27">
        <f t="shared" si="25"/>
        <v>9</v>
      </c>
      <c r="B1453" s="30" t="s">
        <v>2684</v>
      </c>
      <c r="C1453" s="38" t="s">
        <v>2685</v>
      </c>
      <c r="D1453" s="40">
        <v>261000931</v>
      </c>
      <c r="E1453" s="40">
        <v>0</v>
      </c>
      <c r="F1453" s="40">
        <v>261000931</v>
      </c>
    </row>
    <row r="1454" spans="1:6" ht="14" hidden="1" thickBot="1">
      <c r="A1454" s="27">
        <f t="shared" si="25"/>
        <v>9</v>
      </c>
      <c r="B1454" s="30" t="s">
        <v>2686</v>
      </c>
      <c r="C1454" s="30" t="s">
        <v>2687</v>
      </c>
      <c r="D1454" s="34">
        <v>302666157</v>
      </c>
      <c r="E1454" s="34">
        <v>0</v>
      </c>
      <c r="F1454" s="34">
        <v>302666157</v>
      </c>
    </row>
    <row r="1455" spans="1:6" ht="14" hidden="1" thickBot="1">
      <c r="A1455" s="27">
        <f t="shared" si="25"/>
        <v>9</v>
      </c>
      <c r="B1455" s="30" t="s">
        <v>2688</v>
      </c>
      <c r="C1455" s="30" t="s">
        <v>2689</v>
      </c>
      <c r="D1455" s="34">
        <v>55480806339</v>
      </c>
      <c r="E1455" s="34">
        <v>0</v>
      </c>
      <c r="F1455" s="34">
        <v>55480806339</v>
      </c>
    </row>
    <row r="1456" spans="1:6" ht="14" hidden="1" thickBot="1">
      <c r="A1456" s="27">
        <f t="shared" si="25"/>
        <v>9</v>
      </c>
      <c r="B1456" s="30" t="s">
        <v>2690</v>
      </c>
      <c r="C1456" s="30" t="s">
        <v>2691</v>
      </c>
      <c r="D1456" s="34">
        <v>11042833805</v>
      </c>
      <c r="E1456" s="34">
        <v>0</v>
      </c>
      <c r="F1456" s="34">
        <v>11042833805</v>
      </c>
    </row>
    <row r="1457" spans="1:6" ht="14" thickBot="1">
      <c r="A1457" s="27">
        <f t="shared" si="25"/>
        <v>6</v>
      </c>
      <c r="B1457" s="27" t="s">
        <v>368</v>
      </c>
      <c r="C1457" s="30" t="s">
        <v>53</v>
      </c>
      <c r="D1457" s="34">
        <v>250193869499</v>
      </c>
      <c r="E1457" s="34">
        <v>0</v>
      </c>
      <c r="F1457" s="34">
        <v>250193869499</v>
      </c>
    </row>
    <row r="1458" spans="1:6" ht="14" hidden="1" thickBot="1">
      <c r="A1458" s="27">
        <f t="shared" si="25"/>
        <v>9</v>
      </c>
      <c r="B1458" s="30" t="s">
        <v>2692</v>
      </c>
      <c r="C1458" s="30" t="s">
        <v>2693</v>
      </c>
      <c r="D1458" s="34">
        <v>1792401682</v>
      </c>
      <c r="E1458" s="34">
        <v>0</v>
      </c>
      <c r="F1458" s="34">
        <v>1792401682</v>
      </c>
    </row>
    <row r="1459" spans="1:6" ht="14" hidden="1" thickBot="1">
      <c r="A1459" s="27">
        <f t="shared" si="25"/>
        <v>9</v>
      </c>
      <c r="B1459" s="30" t="s">
        <v>2694</v>
      </c>
      <c r="C1459" s="30" t="s">
        <v>2695</v>
      </c>
      <c r="D1459" s="34">
        <v>5094229674</v>
      </c>
      <c r="E1459" s="34">
        <v>0</v>
      </c>
      <c r="F1459" s="34">
        <v>5094229674</v>
      </c>
    </row>
    <row r="1460" spans="1:6" ht="14" hidden="1" thickBot="1">
      <c r="A1460" s="27">
        <f t="shared" si="25"/>
        <v>9</v>
      </c>
      <c r="B1460" s="30" t="s">
        <v>2696</v>
      </c>
      <c r="C1460" s="30" t="s">
        <v>2697</v>
      </c>
      <c r="D1460" s="34">
        <v>5918365481</v>
      </c>
      <c r="E1460" s="34">
        <v>0</v>
      </c>
      <c r="F1460" s="34">
        <v>5918365481</v>
      </c>
    </row>
    <row r="1461" spans="1:6" ht="14" hidden="1" thickBot="1">
      <c r="A1461" s="27">
        <f t="shared" si="25"/>
        <v>9</v>
      </c>
      <c r="B1461" s="30" t="s">
        <v>2698</v>
      </c>
      <c r="C1461" s="30" t="s">
        <v>2699</v>
      </c>
      <c r="D1461" s="34">
        <v>172234531004</v>
      </c>
      <c r="E1461" s="34">
        <v>0</v>
      </c>
      <c r="F1461" s="34">
        <v>172234531004</v>
      </c>
    </row>
    <row r="1462" spans="1:6" ht="14" hidden="1" thickBot="1">
      <c r="A1462" s="27">
        <f t="shared" si="25"/>
        <v>9</v>
      </c>
      <c r="B1462" s="30" t="s">
        <v>2700</v>
      </c>
      <c r="C1462" s="30" t="s">
        <v>2701</v>
      </c>
      <c r="D1462" s="34">
        <v>200738184</v>
      </c>
      <c r="E1462" s="34">
        <v>0</v>
      </c>
      <c r="F1462" s="34">
        <v>200738184</v>
      </c>
    </row>
    <row r="1463" spans="1:6" ht="14" hidden="1" thickBot="1">
      <c r="A1463" s="27">
        <f t="shared" si="25"/>
        <v>9</v>
      </c>
      <c r="B1463" s="30" t="s">
        <v>2702</v>
      </c>
      <c r="C1463" s="30" t="s">
        <v>2703</v>
      </c>
      <c r="D1463" s="34">
        <v>28986065111</v>
      </c>
      <c r="E1463" s="34">
        <v>0</v>
      </c>
      <c r="F1463" s="34">
        <v>28986065111</v>
      </c>
    </row>
    <row r="1464" spans="1:6" ht="14" hidden="1" thickBot="1">
      <c r="A1464" s="27">
        <f t="shared" si="25"/>
        <v>9</v>
      </c>
      <c r="B1464" s="30" t="s">
        <v>2704</v>
      </c>
      <c r="C1464" s="30" t="s">
        <v>2705</v>
      </c>
      <c r="D1464" s="34">
        <v>26786187777</v>
      </c>
      <c r="E1464" s="34">
        <v>0</v>
      </c>
      <c r="F1464" s="34">
        <v>26786187777</v>
      </c>
    </row>
    <row r="1465" spans="1:6" ht="14" hidden="1" thickBot="1">
      <c r="A1465" s="27">
        <f t="shared" si="25"/>
        <v>9</v>
      </c>
      <c r="B1465" s="30" t="s">
        <v>2706</v>
      </c>
      <c r="C1465" s="30" t="s">
        <v>2707</v>
      </c>
      <c r="D1465" s="34">
        <v>849611190</v>
      </c>
      <c r="E1465" s="34">
        <v>0</v>
      </c>
      <c r="F1465" s="34">
        <v>849611190</v>
      </c>
    </row>
    <row r="1466" spans="1:6" ht="14" hidden="1" thickBot="1">
      <c r="A1466" s="27">
        <f t="shared" si="25"/>
        <v>9</v>
      </c>
      <c r="B1466" s="30" t="s">
        <v>2708</v>
      </c>
      <c r="C1466" s="30" t="s">
        <v>2709</v>
      </c>
      <c r="D1466" s="34">
        <v>8331739396</v>
      </c>
      <c r="E1466" s="34">
        <v>0</v>
      </c>
      <c r="F1466" s="34">
        <v>8331739396</v>
      </c>
    </row>
    <row r="1467" spans="1:6" ht="14" thickBot="1">
      <c r="A1467" s="27">
        <f t="shared" si="25"/>
        <v>6</v>
      </c>
      <c r="B1467" s="27" t="s">
        <v>369</v>
      </c>
      <c r="C1467" s="30" t="s">
        <v>2710</v>
      </c>
      <c r="D1467" s="34">
        <v>4894218963691</v>
      </c>
      <c r="E1467" s="34">
        <v>0</v>
      </c>
      <c r="F1467" s="34">
        <v>4894218963691</v>
      </c>
    </row>
    <row r="1468" spans="1:6" ht="14" hidden="1" thickBot="1">
      <c r="A1468" s="27">
        <f t="shared" si="25"/>
        <v>9</v>
      </c>
      <c r="B1468" s="30" t="s">
        <v>2711</v>
      </c>
      <c r="C1468" s="30" t="s">
        <v>2712</v>
      </c>
      <c r="D1468" s="34">
        <v>277475637</v>
      </c>
      <c r="E1468" s="34">
        <v>0</v>
      </c>
      <c r="F1468" s="34">
        <v>277475637</v>
      </c>
    </row>
    <row r="1469" spans="1:6" ht="14" hidden="1" thickBot="1">
      <c r="A1469" s="27">
        <f t="shared" si="25"/>
        <v>9</v>
      </c>
      <c r="B1469" s="30" t="s">
        <v>2713</v>
      </c>
      <c r="C1469" s="30" t="s">
        <v>2714</v>
      </c>
      <c r="D1469" s="34">
        <v>11572024</v>
      </c>
      <c r="E1469" s="34">
        <v>0</v>
      </c>
      <c r="F1469" s="34">
        <v>11572024</v>
      </c>
    </row>
    <row r="1470" spans="1:6" ht="14" hidden="1" thickBot="1">
      <c r="A1470" s="27">
        <f t="shared" si="25"/>
        <v>9</v>
      </c>
      <c r="B1470" s="30" t="s">
        <v>2715</v>
      </c>
      <c r="C1470" s="30" t="s">
        <v>2716</v>
      </c>
      <c r="D1470" s="34">
        <v>2002072344</v>
      </c>
      <c r="E1470" s="34">
        <v>0</v>
      </c>
      <c r="F1470" s="34">
        <v>2002072344</v>
      </c>
    </row>
    <row r="1471" spans="1:6" ht="14" hidden="1" thickBot="1">
      <c r="A1471" s="27">
        <f t="shared" si="25"/>
        <v>9</v>
      </c>
      <c r="B1471" s="30" t="s">
        <v>2717</v>
      </c>
      <c r="C1471" s="30" t="s">
        <v>2718</v>
      </c>
      <c r="D1471" s="34">
        <v>4294419404100</v>
      </c>
      <c r="E1471" s="34">
        <v>0</v>
      </c>
      <c r="F1471" s="34">
        <v>4294419404100</v>
      </c>
    </row>
    <row r="1472" spans="1:6" ht="14" hidden="1" thickBot="1">
      <c r="A1472" s="27">
        <f t="shared" si="25"/>
        <v>9</v>
      </c>
      <c r="B1472" s="30" t="s">
        <v>2719</v>
      </c>
      <c r="C1472" s="30" t="s">
        <v>2720</v>
      </c>
      <c r="D1472" s="34">
        <v>72672993200</v>
      </c>
      <c r="E1472" s="34">
        <v>0</v>
      </c>
      <c r="F1472" s="34">
        <v>72672993200</v>
      </c>
    </row>
    <row r="1473" spans="1:6" ht="14" hidden="1" thickBot="1">
      <c r="A1473" s="27">
        <f t="shared" si="25"/>
        <v>9</v>
      </c>
      <c r="B1473" s="30" t="s">
        <v>2721</v>
      </c>
      <c r="C1473" s="30" t="s">
        <v>2722</v>
      </c>
      <c r="D1473" s="34">
        <v>524835446386</v>
      </c>
      <c r="E1473" s="34">
        <v>0</v>
      </c>
      <c r="F1473" s="34">
        <v>524835446386</v>
      </c>
    </row>
    <row r="1474" spans="1:6" ht="14" thickBot="1">
      <c r="A1474" s="27">
        <f t="shared" si="25"/>
        <v>6</v>
      </c>
      <c r="B1474" s="27" t="s">
        <v>2723</v>
      </c>
      <c r="C1474" s="30" t="s">
        <v>2724</v>
      </c>
      <c r="D1474" s="33">
        <v>1292815062159.3799</v>
      </c>
      <c r="E1474" s="34">
        <v>0</v>
      </c>
      <c r="F1474" s="33">
        <v>1292815062159.3799</v>
      </c>
    </row>
    <row r="1475" spans="1:6" ht="14" hidden="1" thickBot="1">
      <c r="A1475" s="27">
        <f t="shared" si="25"/>
        <v>9</v>
      </c>
      <c r="B1475" s="30" t="s">
        <v>2725</v>
      </c>
      <c r="C1475" s="30" t="s">
        <v>2726</v>
      </c>
      <c r="D1475" s="33">
        <v>212212870923.41</v>
      </c>
      <c r="E1475" s="34">
        <v>0</v>
      </c>
      <c r="F1475" s="33">
        <v>212212870923.41</v>
      </c>
    </row>
    <row r="1476" spans="1:6" ht="14" hidden="1" thickBot="1">
      <c r="A1476" s="27">
        <f t="shared" si="25"/>
        <v>9</v>
      </c>
      <c r="B1476" s="30" t="s">
        <v>2727</v>
      </c>
      <c r="C1476" s="30" t="s">
        <v>2728</v>
      </c>
      <c r="D1476" s="33">
        <v>236996697943.04999</v>
      </c>
      <c r="E1476" s="34">
        <v>0</v>
      </c>
      <c r="F1476" s="33">
        <v>236996697943.04999</v>
      </c>
    </row>
    <row r="1477" spans="1:6" ht="14" hidden="1" thickBot="1">
      <c r="A1477" s="27">
        <f t="shared" si="25"/>
        <v>9</v>
      </c>
      <c r="B1477" s="30" t="s">
        <v>2729</v>
      </c>
      <c r="C1477" s="30" t="s">
        <v>2730</v>
      </c>
      <c r="D1477" s="33">
        <v>18917743511.849998</v>
      </c>
      <c r="E1477" s="34">
        <v>0</v>
      </c>
      <c r="F1477" s="33">
        <v>18917743511.849998</v>
      </c>
    </row>
    <row r="1478" spans="1:6" ht="14" hidden="1" thickBot="1">
      <c r="A1478" s="27">
        <f t="shared" si="25"/>
        <v>9</v>
      </c>
      <c r="B1478" s="30" t="s">
        <v>2731</v>
      </c>
      <c r="C1478" s="30" t="s">
        <v>2732</v>
      </c>
      <c r="D1478" s="33">
        <v>68619724320.779999</v>
      </c>
      <c r="E1478" s="34">
        <v>0</v>
      </c>
      <c r="F1478" s="33">
        <v>68619724320.779999</v>
      </c>
    </row>
    <row r="1479" spans="1:6" ht="14" hidden="1" thickBot="1">
      <c r="A1479" s="27">
        <f t="shared" si="25"/>
        <v>9</v>
      </c>
      <c r="B1479" s="30" t="s">
        <v>2733</v>
      </c>
      <c r="C1479" s="30" t="s">
        <v>2734</v>
      </c>
      <c r="D1479" s="33">
        <v>10838966549.940001</v>
      </c>
      <c r="E1479" s="34">
        <v>0</v>
      </c>
      <c r="F1479" s="33">
        <v>10838966549.940001</v>
      </c>
    </row>
    <row r="1480" spans="1:6" ht="14" hidden="1" thickBot="1">
      <c r="A1480" s="27">
        <f t="shared" si="25"/>
        <v>9</v>
      </c>
      <c r="B1480" s="30" t="s">
        <v>2735</v>
      </c>
      <c r="C1480" s="30" t="s">
        <v>2736</v>
      </c>
      <c r="D1480" s="33">
        <v>132557438232.35001</v>
      </c>
      <c r="E1480" s="34">
        <v>0</v>
      </c>
      <c r="F1480" s="33">
        <v>132557438232.35001</v>
      </c>
    </row>
    <row r="1481" spans="1:6" ht="14" hidden="1" thickBot="1">
      <c r="A1481" s="27">
        <f t="shared" si="25"/>
        <v>9</v>
      </c>
      <c r="B1481" s="30" t="s">
        <v>2737</v>
      </c>
      <c r="C1481" s="30" t="s">
        <v>2738</v>
      </c>
      <c r="D1481" s="33">
        <v>1587662096.9200001</v>
      </c>
      <c r="E1481" s="34">
        <v>0</v>
      </c>
      <c r="F1481" s="33">
        <v>1587662096.9200001</v>
      </c>
    </row>
    <row r="1482" spans="1:6" ht="14" hidden="1" thickBot="1">
      <c r="A1482" s="27">
        <f t="shared" si="25"/>
        <v>9</v>
      </c>
      <c r="B1482" s="30" t="s">
        <v>2739</v>
      </c>
      <c r="C1482" s="30" t="s">
        <v>1255</v>
      </c>
      <c r="D1482" s="33">
        <v>205974644.13999999</v>
      </c>
      <c r="E1482" s="34">
        <v>0</v>
      </c>
      <c r="F1482" s="33">
        <v>205974644.13999999</v>
      </c>
    </row>
    <row r="1483" spans="1:6" ht="14" hidden="1" thickBot="1">
      <c r="A1483" s="27">
        <f t="shared" si="25"/>
        <v>9</v>
      </c>
      <c r="B1483" s="30" t="s">
        <v>2740</v>
      </c>
      <c r="C1483" s="30" t="s">
        <v>2741</v>
      </c>
      <c r="D1483" s="34">
        <v>11280627076</v>
      </c>
      <c r="E1483" s="34">
        <v>0</v>
      </c>
      <c r="F1483" s="34">
        <v>11280627076</v>
      </c>
    </row>
    <row r="1484" spans="1:6" ht="14" hidden="1" thickBot="1">
      <c r="A1484" s="27">
        <f t="shared" si="25"/>
        <v>9</v>
      </c>
      <c r="B1484" s="30" t="s">
        <v>2742</v>
      </c>
      <c r="C1484" s="30" t="s">
        <v>2743</v>
      </c>
      <c r="D1484" s="33">
        <v>65267918930.400002</v>
      </c>
      <c r="E1484" s="34">
        <v>0</v>
      </c>
      <c r="F1484" s="33">
        <v>65267918930.400002</v>
      </c>
    </row>
    <row r="1485" spans="1:6" ht="14" hidden="1" thickBot="1">
      <c r="A1485" s="27">
        <f t="shared" si="25"/>
        <v>9</v>
      </c>
      <c r="B1485" s="30" t="s">
        <v>2744</v>
      </c>
      <c r="C1485" s="30" t="s">
        <v>2198</v>
      </c>
      <c r="D1485" s="33">
        <v>1168342645.22</v>
      </c>
      <c r="E1485" s="34">
        <v>0</v>
      </c>
      <c r="F1485" s="33">
        <v>1168342645.22</v>
      </c>
    </row>
    <row r="1486" spans="1:6" ht="14" hidden="1" thickBot="1">
      <c r="A1486" s="27">
        <f t="shared" si="25"/>
        <v>9</v>
      </c>
      <c r="B1486" s="30" t="s">
        <v>2745</v>
      </c>
      <c r="C1486" s="30" t="s">
        <v>2746</v>
      </c>
      <c r="D1486" s="33">
        <v>2160769869.5999999</v>
      </c>
      <c r="E1486" s="34">
        <v>0</v>
      </c>
      <c r="F1486" s="33">
        <v>2160769869.5999999</v>
      </c>
    </row>
    <row r="1487" spans="1:6" ht="14" hidden="1" thickBot="1">
      <c r="A1487" s="27">
        <f t="shared" si="25"/>
        <v>9</v>
      </c>
      <c r="B1487" s="30" t="s">
        <v>2747</v>
      </c>
      <c r="C1487" s="30" t="s">
        <v>2748</v>
      </c>
      <c r="D1487" s="33">
        <v>531000325415.71997</v>
      </c>
      <c r="E1487" s="34">
        <v>0</v>
      </c>
      <c r="F1487" s="33">
        <v>531000325415.71997</v>
      </c>
    </row>
    <row r="1488" spans="1:6" ht="14" thickBot="1">
      <c r="A1488" s="27">
        <f t="shared" si="25"/>
        <v>6</v>
      </c>
      <c r="B1488" s="27" t="s">
        <v>373</v>
      </c>
      <c r="C1488" s="30" t="s">
        <v>203</v>
      </c>
      <c r="D1488" s="33">
        <v>101853055553.14999</v>
      </c>
      <c r="E1488" s="34">
        <v>0</v>
      </c>
      <c r="F1488" s="33">
        <v>101853055553.14999</v>
      </c>
    </row>
    <row r="1489" spans="1:6" ht="14" hidden="1" thickBot="1">
      <c r="A1489" s="27">
        <f t="shared" si="25"/>
        <v>9</v>
      </c>
      <c r="B1489" s="30" t="s">
        <v>2749</v>
      </c>
      <c r="C1489" s="30" t="s">
        <v>1242</v>
      </c>
      <c r="D1489" s="33">
        <v>5056011494.1499996</v>
      </c>
      <c r="E1489" s="34">
        <v>0</v>
      </c>
      <c r="F1489" s="33">
        <v>5056011494.1499996</v>
      </c>
    </row>
    <row r="1490" spans="1:6" ht="14" hidden="1" thickBot="1">
      <c r="A1490" s="27">
        <f t="shared" si="25"/>
        <v>9</v>
      </c>
      <c r="B1490" s="30" t="s">
        <v>2750</v>
      </c>
      <c r="C1490" s="30" t="s">
        <v>2751</v>
      </c>
      <c r="D1490" s="34">
        <v>47673246634</v>
      </c>
      <c r="E1490" s="34">
        <v>0</v>
      </c>
      <c r="F1490" s="34">
        <v>47673246634</v>
      </c>
    </row>
    <row r="1491" spans="1:6" ht="57" hidden="1" thickBot="1">
      <c r="A1491" s="27">
        <f t="shared" si="25"/>
        <v>9</v>
      </c>
      <c r="B1491" s="30" t="s">
        <v>2752</v>
      </c>
      <c r="C1491" s="38" t="s">
        <v>2753</v>
      </c>
      <c r="D1491" s="40">
        <v>4938417163</v>
      </c>
      <c r="E1491" s="40">
        <v>0</v>
      </c>
      <c r="F1491" s="40">
        <v>4938417163</v>
      </c>
    </row>
    <row r="1492" spans="1:6" ht="14" hidden="1" thickBot="1">
      <c r="A1492" s="27">
        <f t="shared" si="25"/>
        <v>9</v>
      </c>
      <c r="B1492" s="30" t="s">
        <v>2754</v>
      </c>
      <c r="C1492" s="30" t="s">
        <v>2755</v>
      </c>
      <c r="D1492" s="34">
        <v>41662947517</v>
      </c>
      <c r="E1492" s="34">
        <v>0</v>
      </c>
      <c r="F1492" s="34">
        <v>41662947517</v>
      </c>
    </row>
    <row r="1493" spans="1:6" ht="14" hidden="1" thickBot="1">
      <c r="A1493" s="27">
        <f t="shared" ref="A1493:A1556" si="26">LEN(B1493)</f>
        <v>9</v>
      </c>
      <c r="B1493" s="30" t="s">
        <v>2756</v>
      </c>
      <c r="C1493" s="30" t="s">
        <v>2757</v>
      </c>
      <c r="D1493" s="34">
        <v>2522432745</v>
      </c>
      <c r="E1493" s="34">
        <v>0</v>
      </c>
      <c r="F1493" s="34">
        <v>2522432745</v>
      </c>
    </row>
    <row r="1494" spans="1:6" ht="14" thickBot="1">
      <c r="A1494" s="27">
        <f t="shared" si="26"/>
        <v>6</v>
      </c>
      <c r="B1494" s="27" t="s">
        <v>375</v>
      </c>
      <c r="C1494" s="30" t="s">
        <v>47</v>
      </c>
      <c r="D1494" s="34">
        <v>1057746433332</v>
      </c>
      <c r="E1494" s="34">
        <v>0</v>
      </c>
      <c r="F1494" s="34">
        <v>1057746433332</v>
      </c>
    </row>
    <row r="1495" spans="1:6" ht="14" hidden="1" thickBot="1">
      <c r="A1495" s="27">
        <f t="shared" si="26"/>
        <v>9</v>
      </c>
      <c r="B1495" s="30" t="s">
        <v>2758</v>
      </c>
      <c r="C1495" s="30" t="s">
        <v>2759</v>
      </c>
      <c r="D1495" s="33">
        <v>73818916503.589996</v>
      </c>
      <c r="E1495" s="34">
        <v>0</v>
      </c>
      <c r="F1495" s="33">
        <v>73818916503.589996</v>
      </c>
    </row>
    <row r="1496" spans="1:6" ht="14" hidden="1" thickBot="1">
      <c r="A1496" s="27">
        <f t="shared" si="26"/>
        <v>9</v>
      </c>
      <c r="B1496" s="30" t="s">
        <v>2760</v>
      </c>
      <c r="C1496" s="30" t="s">
        <v>2761</v>
      </c>
      <c r="D1496" s="33">
        <v>46875825480.889999</v>
      </c>
      <c r="E1496" s="34">
        <v>0</v>
      </c>
      <c r="F1496" s="33">
        <v>46875825480.889999</v>
      </c>
    </row>
    <row r="1497" spans="1:6" ht="14" hidden="1" thickBot="1">
      <c r="A1497" s="27">
        <f t="shared" si="26"/>
        <v>9</v>
      </c>
      <c r="B1497" s="30" t="s">
        <v>2762</v>
      </c>
      <c r="C1497" s="30" t="s">
        <v>2763</v>
      </c>
      <c r="D1497" s="33">
        <v>86611525860.800003</v>
      </c>
      <c r="E1497" s="34">
        <v>0</v>
      </c>
      <c r="F1497" s="33">
        <v>86611525860.800003</v>
      </c>
    </row>
    <row r="1498" spans="1:6" ht="14" hidden="1" thickBot="1">
      <c r="A1498" s="27">
        <f t="shared" si="26"/>
        <v>9</v>
      </c>
      <c r="B1498" s="30" t="s">
        <v>2764</v>
      </c>
      <c r="C1498" s="30" t="s">
        <v>2765</v>
      </c>
      <c r="D1498" s="33">
        <v>13483555737.450001</v>
      </c>
      <c r="E1498" s="34">
        <v>0</v>
      </c>
      <c r="F1498" s="33">
        <v>13483555737.450001</v>
      </c>
    </row>
    <row r="1499" spans="1:6" ht="14" hidden="1" thickBot="1">
      <c r="A1499" s="27">
        <f t="shared" si="26"/>
        <v>9</v>
      </c>
      <c r="B1499" s="30" t="s">
        <v>2766</v>
      </c>
      <c r="C1499" s="30" t="s">
        <v>2767</v>
      </c>
      <c r="D1499" s="34">
        <v>41169660207</v>
      </c>
      <c r="E1499" s="34">
        <v>0</v>
      </c>
      <c r="F1499" s="34">
        <v>41169660207</v>
      </c>
    </row>
    <row r="1500" spans="1:6" ht="14" hidden="1" thickBot="1">
      <c r="A1500" s="27">
        <f t="shared" si="26"/>
        <v>9</v>
      </c>
      <c r="B1500" s="30" t="s">
        <v>2768</v>
      </c>
      <c r="C1500" s="30" t="s">
        <v>2769</v>
      </c>
      <c r="D1500" s="34">
        <v>15000000</v>
      </c>
      <c r="E1500" s="34">
        <v>0</v>
      </c>
      <c r="F1500" s="34">
        <v>15000000</v>
      </c>
    </row>
    <row r="1501" spans="1:6" ht="14" hidden="1" thickBot="1">
      <c r="A1501" s="27">
        <f t="shared" si="26"/>
        <v>9</v>
      </c>
      <c r="B1501" s="30" t="s">
        <v>2770</v>
      </c>
      <c r="C1501" s="30" t="s">
        <v>2771</v>
      </c>
      <c r="D1501" s="34">
        <v>4590798</v>
      </c>
      <c r="E1501" s="34">
        <v>0</v>
      </c>
      <c r="F1501" s="34">
        <v>4590798</v>
      </c>
    </row>
    <row r="1502" spans="1:6" ht="14" hidden="1" thickBot="1">
      <c r="A1502" s="27">
        <f t="shared" si="26"/>
        <v>9</v>
      </c>
      <c r="B1502" s="30" t="s">
        <v>2772</v>
      </c>
      <c r="C1502" s="30" t="s">
        <v>1024</v>
      </c>
      <c r="D1502" s="34">
        <v>668563499885</v>
      </c>
      <c r="E1502" s="34">
        <v>0</v>
      </c>
      <c r="F1502" s="34">
        <v>668563499885</v>
      </c>
    </row>
    <row r="1503" spans="1:6" ht="14" hidden="1" thickBot="1">
      <c r="A1503" s="27">
        <f t="shared" si="26"/>
        <v>9</v>
      </c>
      <c r="B1503" s="30" t="s">
        <v>2773</v>
      </c>
      <c r="C1503" s="30" t="s">
        <v>1026</v>
      </c>
      <c r="D1503" s="33">
        <v>62929524647.870003</v>
      </c>
      <c r="E1503" s="34">
        <v>0</v>
      </c>
      <c r="F1503" s="33">
        <v>62929524647.870003</v>
      </c>
    </row>
    <row r="1504" spans="1:6" ht="14" hidden="1" thickBot="1">
      <c r="A1504" s="27">
        <f t="shared" si="26"/>
        <v>9</v>
      </c>
      <c r="B1504" s="30" t="s">
        <v>2774</v>
      </c>
      <c r="C1504" s="30" t="s">
        <v>1028</v>
      </c>
      <c r="D1504" s="33">
        <v>34030002109.099998</v>
      </c>
      <c r="E1504" s="34">
        <v>0</v>
      </c>
      <c r="F1504" s="33">
        <v>34030002109.099998</v>
      </c>
    </row>
    <row r="1505" spans="1:6" ht="14" hidden="1" thickBot="1">
      <c r="A1505" s="27">
        <f t="shared" si="26"/>
        <v>9</v>
      </c>
      <c r="B1505" s="30" t="s">
        <v>2775</v>
      </c>
      <c r="C1505" s="30" t="s">
        <v>1030</v>
      </c>
      <c r="D1505" s="33">
        <v>26131470611.189999</v>
      </c>
      <c r="E1505" s="34">
        <v>0</v>
      </c>
      <c r="F1505" s="33">
        <v>26131470611.189999</v>
      </c>
    </row>
    <row r="1506" spans="1:6" ht="14" hidden="1" thickBot="1">
      <c r="A1506" s="27">
        <f t="shared" si="26"/>
        <v>9</v>
      </c>
      <c r="B1506" s="30" t="s">
        <v>2776</v>
      </c>
      <c r="C1506" s="30" t="s">
        <v>1032</v>
      </c>
      <c r="D1506" s="34">
        <v>55166732</v>
      </c>
      <c r="E1506" s="34">
        <v>0</v>
      </c>
      <c r="F1506" s="34">
        <v>55166732</v>
      </c>
    </row>
    <row r="1507" spans="1:6" ht="14" hidden="1" thickBot="1">
      <c r="A1507" s="27">
        <f t="shared" si="26"/>
        <v>9</v>
      </c>
      <c r="B1507" s="30" t="s">
        <v>2777</v>
      </c>
      <c r="C1507" s="30" t="s">
        <v>1034</v>
      </c>
      <c r="D1507" s="34">
        <v>13504518</v>
      </c>
      <c r="E1507" s="34">
        <v>0</v>
      </c>
      <c r="F1507" s="34">
        <v>13504518</v>
      </c>
    </row>
    <row r="1508" spans="1:6" ht="14" hidden="1" thickBot="1">
      <c r="A1508" s="27">
        <f t="shared" si="26"/>
        <v>9</v>
      </c>
      <c r="B1508" s="30" t="s">
        <v>2778</v>
      </c>
      <c r="C1508" s="30" t="s">
        <v>2779</v>
      </c>
      <c r="D1508" s="34">
        <v>58765312</v>
      </c>
      <c r="E1508" s="34">
        <v>0</v>
      </c>
      <c r="F1508" s="34">
        <v>58765312</v>
      </c>
    </row>
    <row r="1509" spans="1:6" ht="14" hidden="1" thickBot="1">
      <c r="A1509" s="27">
        <f t="shared" si="26"/>
        <v>9</v>
      </c>
      <c r="B1509" s="30" t="s">
        <v>2780</v>
      </c>
      <c r="C1509" s="30" t="s">
        <v>2781</v>
      </c>
      <c r="D1509" s="33">
        <v>3985424929.1100001</v>
      </c>
      <c r="E1509" s="34">
        <v>0</v>
      </c>
      <c r="F1509" s="33">
        <v>3985424929.1100001</v>
      </c>
    </row>
    <row r="1510" spans="1:6" ht="14" thickBot="1">
      <c r="A1510" s="27">
        <f t="shared" si="26"/>
        <v>6</v>
      </c>
      <c r="B1510" s="27" t="s">
        <v>376</v>
      </c>
      <c r="C1510" s="30" t="s">
        <v>46</v>
      </c>
      <c r="D1510" s="33">
        <v>1329464413984.6001</v>
      </c>
      <c r="E1510" s="34">
        <v>0</v>
      </c>
      <c r="F1510" s="33">
        <v>1329464413984.6001</v>
      </c>
    </row>
    <row r="1511" spans="1:6" ht="14" hidden="1" thickBot="1">
      <c r="A1511" s="27">
        <f t="shared" si="26"/>
        <v>9</v>
      </c>
      <c r="B1511" s="30" t="s">
        <v>2782</v>
      </c>
      <c r="C1511" s="30" t="s">
        <v>2485</v>
      </c>
      <c r="D1511" s="34">
        <v>5278943947</v>
      </c>
      <c r="E1511" s="34">
        <v>0</v>
      </c>
      <c r="F1511" s="34">
        <v>5278943947</v>
      </c>
    </row>
    <row r="1512" spans="1:6" ht="14" hidden="1" thickBot="1">
      <c r="A1512" s="27">
        <f t="shared" si="26"/>
        <v>9</v>
      </c>
      <c r="B1512" s="30" t="s">
        <v>2783</v>
      </c>
      <c r="C1512" s="30" t="s">
        <v>1269</v>
      </c>
      <c r="D1512" s="33">
        <v>163747573436.76999</v>
      </c>
      <c r="E1512" s="34">
        <v>0</v>
      </c>
      <c r="F1512" s="33">
        <v>163747573436.76999</v>
      </c>
    </row>
    <row r="1513" spans="1:6" ht="14" hidden="1" thickBot="1">
      <c r="A1513" s="27">
        <f t="shared" si="26"/>
        <v>9</v>
      </c>
      <c r="B1513" s="30" t="s">
        <v>2784</v>
      </c>
      <c r="C1513" s="30" t="s">
        <v>1242</v>
      </c>
      <c r="D1513" s="33">
        <v>3709634142.8800001</v>
      </c>
      <c r="E1513" s="34">
        <v>0</v>
      </c>
      <c r="F1513" s="33">
        <v>3709634142.8800001</v>
      </c>
    </row>
    <row r="1514" spans="1:6" ht="14" hidden="1" thickBot="1">
      <c r="A1514" s="27">
        <f t="shared" si="26"/>
        <v>9</v>
      </c>
      <c r="B1514" s="30" t="s">
        <v>2785</v>
      </c>
      <c r="C1514" s="30" t="s">
        <v>2786</v>
      </c>
      <c r="D1514" s="33">
        <v>104684485938.02</v>
      </c>
      <c r="E1514" s="34">
        <v>0</v>
      </c>
      <c r="F1514" s="33">
        <v>104684485938.02</v>
      </c>
    </row>
    <row r="1515" spans="1:6" ht="14" hidden="1" thickBot="1">
      <c r="A1515" s="27">
        <f t="shared" si="26"/>
        <v>9</v>
      </c>
      <c r="B1515" s="30" t="s">
        <v>2787</v>
      </c>
      <c r="C1515" s="30" t="s">
        <v>2788</v>
      </c>
      <c r="D1515" s="33">
        <v>6875066062.3199997</v>
      </c>
      <c r="E1515" s="34">
        <v>0</v>
      </c>
      <c r="F1515" s="33">
        <v>6875066062.3199997</v>
      </c>
    </row>
    <row r="1516" spans="1:6" ht="14" hidden="1" thickBot="1">
      <c r="A1516" s="27">
        <f t="shared" si="26"/>
        <v>9</v>
      </c>
      <c r="B1516" s="30" t="s">
        <v>2789</v>
      </c>
      <c r="C1516" s="30" t="s">
        <v>2790</v>
      </c>
      <c r="D1516" s="33">
        <v>2503056442.3499999</v>
      </c>
      <c r="E1516" s="34">
        <v>0</v>
      </c>
      <c r="F1516" s="33">
        <v>2503056442.3499999</v>
      </c>
    </row>
    <row r="1517" spans="1:6" ht="14" hidden="1" thickBot="1">
      <c r="A1517" s="27">
        <f t="shared" si="26"/>
        <v>9</v>
      </c>
      <c r="B1517" s="30" t="s">
        <v>2791</v>
      </c>
      <c r="C1517" s="30" t="s">
        <v>2792</v>
      </c>
      <c r="D1517" s="33">
        <v>73857368885.860001</v>
      </c>
      <c r="E1517" s="34">
        <v>0</v>
      </c>
      <c r="F1517" s="33">
        <v>73857368885.860001</v>
      </c>
    </row>
    <row r="1518" spans="1:6" ht="14" hidden="1" thickBot="1">
      <c r="A1518" s="27">
        <f t="shared" si="26"/>
        <v>9</v>
      </c>
      <c r="B1518" s="30" t="s">
        <v>2793</v>
      </c>
      <c r="C1518" s="30" t="s">
        <v>2794</v>
      </c>
      <c r="D1518" s="33">
        <v>265298878.80000001</v>
      </c>
      <c r="E1518" s="34">
        <v>0</v>
      </c>
      <c r="F1518" s="33">
        <v>265298878.80000001</v>
      </c>
    </row>
    <row r="1519" spans="1:6" ht="14" hidden="1" thickBot="1">
      <c r="A1519" s="27">
        <f t="shared" si="26"/>
        <v>9</v>
      </c>
      <c r="B1519" s="30" t="s">
        <v>2795</v>
      </c>
      <c r="C1519" s="30" t="s">
        <v>2796</v>
      </c>
      <c r="D1519" s="33">
        <v>24561223158.130001</v>
      </c>
      <c r="E1519" s="34">
        <v>0</v>
      </c>
      <c r="F1519" s="33">
        <v>24561223158.130001</v>
      </c>
    </row>
    <row r="1520" spans="1:6" ht="14" hidden="1" thickBot="1">
      <c r="A1520" s="27">
        <f t="shared" si="26"/>
        <v>9</v>
      </c>
      <c r="B1520" s="30" t="s">
        <v>2797</v>
      </c>
      <c r="C1520" s="30" t="s">
        <v>2798</v>
      </c>
      <c r="D1520" s="34">
        <v>90408428</v>
      </c>
      <c r="E1520" s="34">
        <v>0</v>
      </c>
      <c r="F1520" s="34">
        <v>90408428</v>
      </c>
    </row>
    <row r="1521" spans="1:6" ht="14" hidden="1" thickBot="1">
      <c r="A1521" s="27">
        <f t="shared" si="26"/>
        <v>9</v>
      </c>
      <c r="B1521" s="30" t="s">
        <v>2799</v>
      </c>
      <c r="C1521" s="30" t="s">
        <v>2800</v>
      </c>
      <c r="D1521" s="33">
        <v>13945430584.77</v>
      </c>
      <c r="E1521" s="34">
        <v>0</v>
      </c>
      <c r="F1521" s="33">
        <v>13945430584.77</v>
      </c>
    </row>
    <row r="1522" spans="1:6" ht="14" hidden="1" thickBot="1">
      <c r="A1522" s="27">
        <f t="shared" si="26"/>
        <v>9</v>
      </c>
      <c r="B1522" s="30" t="s">
        <v>2801</v>
      </c>
      <c r="C1522" s="30" t="s">
        <v>2802</v>
      </c>
      <c r="D1522" s="34">
        <v>9360890</v>
      </c>
      <c r="E1522" s="34">
        <v>0</v>
      </c>
      <c r="F1522" s="34">
        <v>9360890</v>
      </c>
    </row>
    <row r="1523" spans="1:6" ht="14" hidden="1" thickBot="1">
      <c r="A1523" s="27">
        <f t="shared" si="26"/>
        <v>9</v>
      </c>
      <c r="B1523" s="30" t="s">
        <v>2803</v>
      </c>
      <c r="C1523" s="30" t="s">
        <v>2804</v>
      </c>
      <c r="D1523" s="34">
        <v>2633000</v>
      </c>
      <c r="E1523" s="34">
        <v>0</v>
      </c>
      <c r="F1523" s="34">
        <v>2633000</v>
      </c>
    </row>
    <row r="1524" spans="1:6" ht="14" hidden="1" thickBot="1">
      <c r="A1524" s="27">
        <f t="shared" si="26"/>
        <v>9</v>
      </c>
      <c r="B1524" s="30" t="s">
        <v>2805</v>
      </c>
      <c r="C1524" s="30" t="s">
        <v>2806</v>
      </c>
      <c r="D1524" s="33">
        <v>176084994243.66</v>
      </c>
      <c r="E1524" s="34">
        <v>0</v>
      </c>
      <c r="F1524" s="33">
        <v>176084994243.66</v>
      </c>
    </row>
    <row r="1525" spans="1:6" ht="14" hidden="1" thickBot="1">
      <c r="A1525" s="27">
        <f t="shared" si="26"/>
        <v>9</v>
      </c>
      <c r="B1525" s="30" t="s">
        <v>2807</v>
      </c>
      <c r="C1525" s="30" t="s">
        <v>2808</v>
      </c>
      <c r="D1525" s="34">
        <v>1868000</v>
      </c>
      <c r="E1525" s="34">
        <v>0</v>
      </c>
      <c r="F1525" s="34">
        <v>1868000</v>
      </c>
    </row>
    <row r="1526" spans="1:6" ht="14" hidden="1" thickBot="1">
      <c r="A1526" s="27">
        <f t="shared" si="26"/>
        <v>9</v>
      </c>
      <c r="B1526" s="30" t="s">
        <v>2809</v>
      </c>
      <c r="C1526" s="30" t="s">
        <v>2810</v>
      </c>
      <c r="D1526" s="33">
        <v>143569773865.47</v>
      </c>
      <c r="E1526" s="34">
        <v>0</v>
      </c>
      <c r="F1526" s="33">
        <v>143569773865.47</v>
      </c>
    </row>
    <row r="1527" spans="1:6" ht="14" hidden="1" thickBot="1">
      <c r="A1527" s="27">
        <f t="shared" si="26"/>
        <v>9</v>
      </c>
      <c r="B1527" s="30" t="s">
        <v>2811</v>
      </c>
      <c r="C1527" s="30" t="s">
        <v>1299</v>
      </c>
      <c r="D1527" s="33">
        <v>90796737921.580002</v>
      </c>
      <c r="E1527" s="34">
        <v>0</v>
      </c>
      <c r="F1527" s="33">
        <v>90796737921.580002</v>
      </c>
    </row>
    <row r="1528" spans="1:6" ht="14" hidden="1" thickBot="1">
      <c r="A1528" s="27">
        <f t="shared" si="26"/>
        <v>9</v>
      </c>
      <c r="B1528" s="30" t="s">
        <v>2812</v>
      </c>
      <c r="C1528" s="30" t="s">
        <v>2813</v>
      </c>
      <c r="D1528" s="33">
        <v>127701161470.05</v>
      </c>
      <c r="E1528" s="34">
        <v>0</v>
      </c>
      <c r="F1528" s="33">
        <v>127701161470.05</v>
      </c>
    </row>
    <row r="1529" spans="1:6" ht="14" hidden="1" thickBot="1">
      <c r="A1529" s="27">
        <f t="shared" si="26"/>
        <v>9</v>
      </c>
      <c r="B1529" s="30" t="s">
        <v>2814</v>
      </c>
      <c r="C1529" s="30" t="s">
        <v>2815</v>
      </c>
      <c r="D1529" s="33">
        <v>2850808598.23</v>
      </c>
      <c r="E1529" s="34">
        <v>0</v>
      </c>
      <c r="F1529" s="33">
        <v>2850808598.23</v>
      </c>
    </row>
    <row r="1530" spans="1:6" ht="14" hidden="1" thickBot="1">
      <c r="A1530" s="27">
        <f t="shared" si="26"/>
        <v>9</v>
      </c>
      <c r="B1530" s="30" t="s">
        <v>2816</v>
      </c>
      <c r="C1530" s="30" t="s">
        <v>2817</v>
      </c>
      <c r="D1530" s="33">
        <v>121834916308.98</v>
      </c>
      <c r="E1530" s="34">
        <v>0</v>
      </c>
      <c r="F1530" s="33">
        <v>121834916308.98</v>
      </c>
    </row>
    <row r="1531" spans="1:6" ht="14" hidden="1" thickBot="1">
      <c r="A1531" s="27">
        <f t="shared" si="26"/>
        <v>9</v>
      </c>
      <c r="B1531" s="30" t="s">
        <v>2818</v>
      </c>
      <c r="C1531" s="30" t="s">
        <v>2819</v>
      </c>
      <c r="D1531" s="33">
        <v>256910148483.85999</v>
      </c>
      <c r="E1531" s="34">
        <v>0</v>
      </c>
      <c r="F1531" s="33">
        <v>256910148483.85999</v>
      </c>
    </row>
    <row r="1532" spans="1:6" ht="14" hidden="1" thickBot="1">
      <c r="A1532" s="27">
        <f t="shared" si="26"/>
        <v>9</v>
      </c>
      <c r="B1532" s="30" t="s">
        <v>2820</v>
      </c>
      <c r="C1532" s="30" t="s">
        <v>2821</v>
      </c>
      <c r="D1532" s="33">
        <v>10183521297.870001</v>
      </c>
      <c r="E1532" s="34">
        <v>0</v>
      </c>
      <c r="F1532" s="33">
        <v>10183521297.870001</v>
      </c>
    </row>
    <row r="1533" spans="1:6" ht="14" thickBot="1">
      <c r="A1533" s="27">
        <f t="shared" si="26"/>
        <v>6</v>
      </c>
      <c r="B1533" s="27" t="s">
        <v>377</v>
      </c>
      <c r="C1533" s="30" t="s">
        <v>2822</v>
      </c>
      <c r="D1533" s="33">
        <v>275963264619.03003</v>
      </c>
      <c r="E1533" s="33">
        <v>2069090082.04</v>
      </c>
      <c r="F1533" s="33">
        <v>278032354701.07001</v>
      </c>
    </row>
    <row r="1534" spans="1:6" ht="14" hidden="1" thickBot="1">
      <c r="A1534" s="27">
        <f t="shared" si="26"/>
        <v>9</v>
      </c>
      <c r="B1534" s="30" t="s">
        <v>2823</v>
      </c>
      <c r="C1534" s="30" t="s">
        <v>763</v>
      </c>
      <c r="D1534" s="34">
        <v>39581579</v>
      </c>
      <c r="E1534" s="34">
        <v>0</v>
      </c>
      <c r="F1534" s="34">
        <v>39581579</v>
      </c>
    </row>
    <row r="1535" spans="1:6" ht="14" hidden="1" thickBot="1">
      <c r="A1535" s="27">
        <f t="shared" si="26"/>
        <v>9</v>
      </c>
      <c r="B1535" s="30" t="s">
        <v>2824</v>
      </c>
      <c r="C1535" s="30" t="s">
        <v>773</v>
      </c>
      <c r="D1535" s="34">
        <v>0</v>
      </c>
      <c r="E1535" s="34">
        <v>0</v>
      </c>
      <c r="F1535" s="34">
        <v>0</v>
      </c>
    </row>
    <row r="1536" spans="1:6" ht="14" hidden="1" thickBot="1">
      <c r="A1536" s="27">
        <f t="shared" si="26"/>
        <v>9</v>
      </c>
      <c r="B1536" s="30" t="s">
        <v>2825</v>
      </c>
      <c r="C1536" s="30" t="s">
        <v>775</v>
      </c>
      <c r="D1536" s="34">
        <v>171360089</v>
      </c>
      <c r="E1536" s="34">
        <v>0</v>
      </c>
      <c r="F1536" s="34">
        <v>171360089</v>
      </c>
    </row>
    <row r="1537" spans="1:6" ht="14" hidden="1" thickBot="1">
      <c r="A1537" s="27">
        <f t="shared" si="26"/>
        <v>9</v>
      </c>
      <c r="B1537" s="30" t="s">
        <v>2826</v>
      </c>
      <c r="C1537" s="30" t="s">
        <v>2827</v>
      </c>
      <c r="D1537" s="34">
        <v>0</v>
      </c>
      <c r="E1537" s="34">
        <v>0</v>
      </c>
      <c r="F1537" s="34">
        <v>0</v>
      </c>
    </row>
    <row r="1538" spans="1:6" ht="14" hidden="1" thickBot="1">
      <c r="A1538" s="27">
        <f t="shared" si="26"/>
        <v>9</v>
      </c>
      <c r="B1538" s="30" t="s">
        <v>2828</v>
      </c>
      <c r="C1538" s="30" t="s">
        <v>767</v>
      </c>
      <c r="D1538" s="34">
        <v>0</v>
      </c>
      <c r="E1538" s="34">
        <v>0</v>
      </c>
      <c r="F1538" s="34">
        <v>0</v>
      </c>
    </row>
    <row r="1539" spans="1:6" ht="14" hidden="1" thickBot="1">
      <c r="A1539" s="27">
        <f t="shared" si="26"/>
        <v>9</v>
      </c>
      <c r="B1539" s="30" t="s">
        <v>2829</v>
      </c>
      <c r="C1539" s="30" t="s">
        <v>765</v>
      </c>
      <c r="D1539" s="34">
        <v>0</v>
      </c>
      <c r="E1539" s="34">
        <v>0</v>
      </c>
      <c r="F1539" s="34">
        <v>0</v>
      </c>
    </row>
    <row r="1540" spans="1:6" ht="14" hidden="1" thickBot="1">
      <c r="A1540" s="27">
        <f t="shared" si="26"/>
        <v>9</v>
      </c>
      <c r="B1540" s="30" t="s">
        <v>2830</v>
      </c>
      <c r="C1540" s="30" t="s">
        <v>2831</v>
      </c>
      <c r="D1540" s="34">
        <v>78510878258</v>
      </c>
      <c r="E1540" s="34">
        <v>0</v>
      </c>
      <c r="F1540" s="34">
        <v>78510878258</v>
      </c>
    </row>
    <row r="1541" spans="1:6" ht="14" hidden="1" thickBot="1">
      <c r="A1541" s="27">
        <f t="shared" si="26"/>
        <v>9</v>
      </c>
      <c r="B1541" s="30" t="s">
        <v>2832</v>
      </c>
      <c r="C1541" s="30" t="s">
        <v>2833</v>
      </c>
      <c r="D1541" s="33">
        <v>1653095487.46</v>
      </c>
      <c r="E1541" s="34">
        <v>0</v>
      </c>
      <c r="F1541" s="33">
        <v>1653095487.46</v>
      </c>
    </row>
    <row r="1542" spans="1:6" ht="14" hidden="1" thickBot="1">
      <c r="A1542" s="27">
        <f t="shared" si="26"/>
        <v>9</v>
      </c>
      <c r="B1542" s="30" t="s">
        <v>2834</v>
      </c>
      <c r="C1542" s="30" t="s">
        <v>913</v>
      </c>
      <c r="D1542" s="33">
        <v>1265759230.9400001</v>
      </c>
      <c r="E1542" s="34">
        <v>0</v>
      </c>
      <c r="F1542" s="33">
        <v>1265759230.9400001</v>
      </c>
    </row>
    <row r="1543" spans="1:6" ht="14" hidden="1" thickBot="1">
      <c r="A1543" s="27">
        <f t="shared" si="26"/>
        <v>9</v>
      </c>
      <c r="B1543" s="30" t="s">
        <v>2835</v>
      </c>
      <c r="C1543" s="30" t="s">
        <v>797</v>
      </c>
      <c r="D1543" s="34">
        <v>0</v>
      </c>
      <c r="E1543" s="34">
        <v>0</v>
      </c>
      <c r="F1543" s="34">
        <v>0</v>
      </c>
    </row>
    <row r="1544" spans="1:6" ht="14" hidden="1" thickBot="1">
      <c r="A1544" s="27">
        <f t="shared" si="26"/>
        <v>9</v>
      </c>
      <c r="B1544" s="30" t="s">
        <v>2836</v>
      </c>
      <c r="C1544" s="30" t="s">
        <v>1120</v>
      </c>
      <c r="D1544" s="33">
        <v>4774827901.3400002</v>
      </c>
      <c r="E1544" s="34">
        <v>0</v>
      </c>
      <c r="F1544" s="33">
        <v>4774827901.3400002</v>
      </c>
    </row>
    <row r="1545" spans="1:6" ht="14" hidden="1" thickBot="1">
      <c r="A1545" s="27">
        <f t="shared" si="26"/>
        <v>9</v>
      </c>
      <c r="B1545" s="30" t="s">
        <v>2837</v>
      </c>
      <c r="C1545" s="30" t="s">
        <v>821</v>
      </c>
      <c r="D1545" s="33">
        <v>12794255892.139999</v>
      </c>
      <c r="E1545" s="34">
        <v>0</v>
      </c>
      <c r="F1545" s="33">
        <v>12794255892.139999</v>
      </c>
    </row>
    <row r="1546" spans="1:6" ht="14" hidden="1" thickBot="1">
      <c r="A1546" s="27">
        <f t="shared" si="26"/>
        <v>9</v>
      </c>
      <c r="B1546" s="30" t="s">
        <v>2838</v>
      </c>
      <c r="C1546" s="30" t="s">
        <v>825</v>
      </c>
      <c r="D1546" s="34">
        <v>0</v>
      </c>
      <c r="E1546" s="34">
        <v>0</v>
      </c>
      <c r="F1546" s="34">
        <v>0</v>
      </c>
    </row>
    <row r="1547" spans="1:6" ht="14" hidden="1" thickBot="1">
      <c r="A1547" s="27">
        <f t="shared" si="26"/>
        <v>9</v>
      </c>
      <c r="B1547" s="30" t="s">
        <v>2839</v>
      </c>
      <c r="C1547" s="30" t="s">
        <v>827</v>
      </c>
      <c r="D1547" s="34">
        <v>0</v>
      </c>
      <c r="E1547" s="34">
        <v>0</v>
      </c>
      <c r="F1547" s="34">
        <v>0</v>
      </c>
    </row>
    <row r="1548" spans="1:6" ht="14" hidden="1" thickBot="1">
      <c r="A1548" s="27">
        <f t="shared" si="26"/>
        <v>9</v>
      </c>
      <c r="B1548" s="30" t="s">
        <v>2840</v>
      </c>
      <c r="C1548" s="30" t="s">
        <v>911</v>
      </c>
      <c r="D1548" s="33">
        <v>87948726682.529999</v>
      </c>
      <c r="E1548" s="34">
        <v>0</v>
      </c>
      <c r="F1548" s="33">
        <v>87948726682.529999</v>
      </c>
    </row>
    <row r="1549" spans="1:6" ht="14" hidden="1" thickBot="1">
      <c r="A1549" s="27">
        <f t="shared" si="26"/>
        <v>9</v>
      </c>
      <c r="B1549" s="30" t="s">
        <v>2841</v>
      </c>
      <c r="C1549" s="30" t="s">
        <v>863</v>
      </c>
      <c r="D1549" s="33">
        <v>43668082493.300003</v>
      </c>
      <c r="E1549" s="34">
        <v>0</v>
      </c>
      <c r="F1549" s="33">
        <v>43668082493.300003</v>
      </c>
    </row>
    <row r="1550" spans="1:6" ht="14" hidden="1" thickBot="1">
      <c r="A1550" s="27">
        <f t="shared" si="26"/>
        <v>9</v>
      </c>
      <c r="B1550" s="30" t="s">
        <v>2842</v>
      </c>
      <c r="C1550" s="30" t="s">
        <v>2843</v>
      </c>
      <c r="D1550" s="34">
        <v>44233384</v>
      </c>
      <c r="E1550" s="34">
        <v>0</v>
      </c>
      <c r="F1550" s="34">
        <v>44233384</v>
      </c>
    </row>
    <row r="1551" spans="1:6" ht="14" hidden="1" thickBot="1">
      <c r="A1551" s="27">
        <f t="shared" si="26"/>
        <v>9</v>
      </c>
      <c r="B1551" s="30" t="s">
        <v>2844</v>
      </c>
      <c r="C1551" s="30" t="s">
        <v>843</v>
      </c>
      <c r="D1551" s="34">
        <v>0</v>
      </c>
      <c r="E1551" s="34">
        <v>0</v>
      </c>
      <c r="F1551" s="34">
        <v>0</v>
      </c>
    </row>
    <row r="1552" spans="1:6" ht="14" hidden="1" thickBot="1">
      <c r="A1552" s="27">
        <f t="shared" si="26"/>
        <v>9</v>
      </c>
      <c r="B1552" s="30" t="s">
        <v>2845</v>
      </c>
      <c r="C1552" s="30" t="s">
        <v>845</v>
      </c>
      <c r="D1552" s="34">
        <v>0</v>
      </c>
      <c r="E1552" s="34">
        <v>0</v>
      </c>
      <c r="F1552" s="34">
        <v>0</v>
      </c>
    </row>
    <row r="1553" spans="1:6" ht="14" hidden="1" thickBot="1">
      <c r="A1553" s="27">
        <f t="shared" si="26"/>
        <v>9</v>
      </c>
      <c r="B1553" s="30" t="s">
        <v>2846</v>
      </c>
      <c r="C1553" s="30" t="s">
        <v>847</v>
      </c>
      <c r="D1553" s="34">
        <v>0</v>
      </c>
      <c r="E1553" s="34">
        <v>0</v>
      </c>
      <c r="F1553" s="34">
        <v>0</v>
      </c>
    </row>
    <row r="1554" spans="1:6" ht="14" hidden="1" thickBot="1">
      <c r="A1554" s="27">
        <f t="shared" si="26"/>
        <v>9</v>
      </c>
      <c r="B1554" s="30" t="s">
        <v>2847</v>
      </c>
      <c r="C1554" s="30" t="s">
        <v>849</v>
      </c>
      <c r="D1554" s="34">
        <v>0</v>
      </c>
      <c r="E1554" s="34">
        <v>0</v>
      </c>
      <c r="F1554" s="34">
        <v>0</v>
      </c>
    </row>
    <row r="1555" spans="1:6" ht="14" hidden="1" thickBot="1">
      <c r="A1555" s="27">
        <f t="shared" si="26"/>
        <v>9</v>
      </c>
      <c r="B1555" s="30" t="s">
        <v>2848</v>
      </c>
      <c r="C1555" s="30" t="s">
        <v>2849</v>
      </c>
      <c r="D1555" s="33">
        <v>1556692009.6300001</v>
      </c>
      <c r="E1555" s="34">
        <v>75930508</v>
      </c>
      <c r="F1555" s="33">
        <v>1632622517.6300001</v>
      </c>
    </row>
    <row r="1556" spans="1:6" ht="14" hidden="1" thickBot="1">
      <c r="A1556" s="27">
        <f t="shared" si="26"/>
        <v>9</v>
      </c>
      <c r="B1556" s="30" t="s">
        <v>2850</v>
      </c>
      <c r="C1556" s="30" t="s">
        <v>887</v>
      </c>
      <c r="D1556" s="33">
        <v>24996023767.18</v>
      </c>
      <c r="E1556" s="33">
        <v>1986267784.04</v>
      </c>
      <c r="F1556" s="33">
        <v>26982291551.220001</v>
      </c>
    </row>
    <row r="1557" spans="1:6" ht="14" hidden="1" thickBot="1">
      <c r="A1557" s="27">
        <f t="shared" ref="A1557:A1620" si="27">LEN(B1557)</f>
        <v>9</v>
      </c>
      <c r="B1557" s="30" t="s">
        <v>2851</v>
      </c>
      <c r="C1557" s="30" t="s">
        <v>2852</v>
      </c>
      <c r="D1557" s="33">
        <v>16859113923.66</v>
      </c>
      <c r="E1557" s="34">
        <v>0</v>
      </c>
      <c r="F1557" s="33">
        <v>16859113923.66</v>
      </c>
    </row>
    <row r="1558" spans="1:6" ht="14" hidden="1" thickBot="1">
      <c r="A1558" s="27">
        <f t="shared" si="27"/>
        <v>9</v>
      </c>
      <c r="B1558" s="30" t="s">
        <v>2853</v>
      </c>
      <c r="C1558" s="30" t="s">
        <v>853</v>
      </c>
      <c r="D1558" s="34">
        <v>0</v>
      </c>
      <c r="E1558" s="34">
        <v>0</v>
      </c>
      <c r="F1558" s="34">
        <v>0</v>
      </c>
    </row>
    <row r="1559" spans="1:6" ht="14" hidden="1" thickBot="1">
      <c r="A1559" s="27">
        <f t="shared" si="27"/>
        <v>9</v>
      </c>
      <c r="B1559" s="30" t="s">
        <v>2854</v>
      </c>
      <c r="C1559" s="30" t="s">
        <v>855</v>
      </c>
      <c r="D1559" s="34">
        <v>0</v>
      </c>
      <c r="E1559" s="34">
        <v>0</v>
      </c>
      <c r="F1559" s="34">
        <v>0</v>
      </c>
    </row>
    <row r="1560" spans="1:6" ht="14" hidden="1" thickBot="1">
      <c r="A1560" s="27">
        <f t="shared" si="27"/>
        <v>9</v>
      </c>
      <c r="B1560" s="30" t="s">
        <v>2855</v>
      </c>
      <c r="C1560" s="30" t="s">
        <v>857</v>
      </c>
      <c r="D1560" s="34">
        <v>21222119</v>
      </c>
      <c r="E1560" s="34">
        <v>0</v>
      </c>
      <c r="F1560" s="34">
        <v>21222119</v>
      </c>
    </row>
    <row r="1561" spans="1:6" ht="14" hidden="1" thickBot="1">
      <c r="A1561" s="27">
        <f t="shared" si="27"/>
        <v>9</v>
      </c>
      <c r="B1561" s="30" t="s">
        <v>2856</v>
      </c>
      <c r="C1561" s="30" t="s">
        <v>859</v>
      </c>
      <c r="D1561" s="34">
        <v>0</v>
      </c>
      <c r="E1561" s="34">
        <v>0</v>
      </c>
      <c r="F1561" s="34">
        <v>0</v>
      </c>
    </row>
    <row r="1562" spans="1:6" ht="14" hidden="1" thickBot="1">
      <c r="A1562" s="27">
        <f t="shared" si="27"/>
        <v>9</v>
      </c>
      <c r="B1562" s="30" t="s">
        <v>2857</v>
      </c>
      <c r="C1562" s="30" t="s">
        <v>2858</v>
      </c>
      <c r="D1562" s="33">
        <v>1659411801.8499999</v>
      </c>
      <c r="E1562" s="34">
        <v>6891790</v>
      </c>
      <c r="F1562" s="33">
        <v>1666303591.8499999</v>
      </c>
    </row>
    <row r="1563" spans="1:6" ht="14" thickBot="1">
      <c r="A1563" s="27">
        <f t="shared" si="27"/>
        <v>6</v>
      </c>
      <c r="B1563" s="27" t="s">
        <v>378</v>
      </c>
      <c r="C1563" s="30" t="s">
        <v>44</v>
      </c>
      <c r="D1563" s="33">
        <v>321112245100.67999</v>
      </c>
      <c r="E1563" s="34">
        <v>0</v>
      </c>
      <c r="F1563" s="33">
        <v>321112245100.67999</v>
      </c>
    </row>
    <row r="1564" spans="1:6" ht="14" hidden="1" thickBot="1">
      <c r="A1564" s="27">
        <f t="shared" si="27"/>
        <v>9</v>
      </c>
      <c r="B1564" s="30" t="s">
        <v>2859</v>
      </c>
      <c r="C1564" s="30" t="s">
        <v>132</v>
      </c>
      <c r="D1564" s="33">
        <v>1204633765093.98</v>
      </c>
      <c r="E1564" s="34">
        <v>0</v>
      </c>
      <c r="F1564" s="33">
        <v>1204633765093.98</v>
      </c>
    </row>
    <row r="1565" spans="1:6" ht="14" hidden="1" thickBot="1">
      <c r="A1565" s="27">
        <f t="shared" si="27"/>
        <v>9</v>
      </c>
      <c r="B1565" s="30" t="s">
        <v>2860</v>
      </c>
      <c r="C1565" s="30" t="s">
        <v>2861</v>
      </c>
      <c r="D1565" s="33">
        <v>1710181698987.1001</v>
      </c>
      <c r="E1565" s="34">
        <v>0</v>
      </c>
      <c r="F1565" s="33">
        <v>1710181698987.1001</v>
      </c>
    </row>
    <row r="1566" spans="1:6" ht="14" hidden="1" thickBot="1">
      <c r="A1566" s="27">
        <f t="shared" si="27"/>
        <v>9</v>
      </c>
      <c r="B1566" s="30" t="s">
        <v>2862</v>
      </c>
      <c r="C1566" s="30" t="s">
        <v>2863</v>
      </c>
      <c r="D1566" s="33">
        <v>335370468.57999998</v>
      </c>
      <c r="E1566" s="34">
        <v>0</v>
      </c>
      <c r="F1566" s="33">
        <v>335370468.57999998</v>
      </c>
    </row>
    <row r="1567" spans="1:6" ht="14" hidden="1" thickBot="1">
      <c r="A1567" s="27">
        <f t="shared" si="27"/>
        <v>9</v>
      </c>
      <c r="B1567" s="30" t="s">
        <v>2864</v>
      </c>
      <c r="C1567" s="30" t="s">
        <v>2865</v>
      </c>
      <c r="D1567" s="34">
        <v>87319003</v>
      </c>
      <c r="E1567" s="34">
        <v>0</v>
      </c>
      <c r="F1567" s="34">
        <v>87319003</v>
      </c>
    </row>
    <row r="1568" spans="1:6" ht="14" hidden="1" thickBot="1">
      <c r="A1568" s="27">
        <f t="shared" si="27"/>
        <v>9</v>
      </c>
      <c r="B1568" s="30" t="s">
        <v>2866</v>
      </c>
      <c r="C1568" s="30" t="s">
        <v>2867</v>
      </c>
      <c r="D1568" s="33">
        <v>478513022760.84003</v>
      </c>
      <c r="E1568" s="34">
        <v>0</v>
      </c>
      <c r="F1568" s="33">
        <v>478513022760.84003</v>
      </c>
    </row>
    <row r="1569" spans="1:6" ht="14" hidden="1" thickBot="1">
      <c r="A1569" s="27">
        <f t="shared" si="27"/>
        <v>9</v>
      </c>
      <c r="B1569" s="30" t="s">
        <v>2868</v>
      </c>
      <c r="C1569" s="30" t="s">
        <v>2869</v>
      </c>
      <c r="D1569" s="33">
        <v>618686655819.18994</v>
      </c>
      <c r="E1569" s="34">
        <v>0</v>
      </c>
      <c r="F1569" s="33">
        <v>618686655819.18994</v>
      </c>
    </row>
    <row r="1570" spans="1:6" ht="14" hidden="1" thickBot="1">
      <c r="A1570" s="27">
        <f t="shared" si="27"/>
        <v>9</v>
      </c>
      <c r="B1570" s="30" t="s">
        <v>2870</v>
      </c>
      <c r="C1570" s="30" t="s">
        <v>2871</v>
      </c>
      <c r="D1570" s="33">
        <v>2392179927.0700002</v>
      </c>
      <c r="E1570" s="34">
        <v>0</v>
      </c>
      <c r="F1570" s="33">
        <v>2392179927.0700002</v>
      </c>
    </row>
    <row r="1571" spans="1:6" ht="14" hidden="1" thickBot="1">
      <c r="A1571" s="27">
        <f t="shared" si="27"/>
        <v>9</v>
      </c>
      <c r="B1571" s="30" t="s">
        <v>2872</v>
      </c>
      <c r="C1571" s="30" t="s">
        <v>2873</v>
      </c>
      <c r="D1571" s="33">
        <v>70402562487.899994</v>
      </c>
      <c r="E1571" s="34">
        <v>0</v>
      </c>
      <c r="F1571" s="33">
        <v>70402562487.899994</v>
      </c>
    </row>
    <row r="1572" spans="1:6" ht="14" hidden="1" thickBot="1">
      <c r="A1572" s="27">
        <f t="shared" si="27"/>
        <v>9</v>
      </c>
      <c r="B1572" s="30" t="s">
        <v>2874</v>
      </c>
      <c r="C1572" s="30" t="s">
        <v>2875</v>
      </c>
      <c r="D1572" s="33">
        <v>43882619506.660004</v>
      </c>
      <c r="E1572" s="34">
        <v>0</v>
      </c>
      <c r="F1572" s="33">
        <v>43882619506.660004</v>
      </c>
    </row>
    <row r="1573" spans="1:6" ht="14" hidden="1" thickBot="1">
      <c r="A1573" s="27">
        <f t="shared" si="27"/>
        <v>9</v>
      </c>
      <c r="B1573" s="30" t="s">
        <v>2876</v>
      </c>
      <c r="C1573" s="30" t="s">
        <v>2877</v>
      </c>
      <c r="D1573" s="33">
        <v>1380248867950.3201</v>
      </c>
      <c r="E1573" s="34">
        <v>0</v>
      </c>
      <c r="F1573" s="33">
        <v>1380248867950.3201</v>
      </c>
    </row>
    <row r="1574" spans="1:6" ht="14" thickBot="1">
      <c r="A1574" s="27">
        <f t="shared" si="27"/>
        <v>6</v>
      </c>
      <c r="B1574" s="27" t="s">
        <v>383</v>
      </c>
      <c r="C1574" s="30" t="s">
        <v>40</v>
      </c>
      <c r="D1574" s="33">
        <v>9152467981879.1191</v>
      </c>
      <c r="E1574" s="33">
        <v>825344117249.93994</v>
      </c>
      <c r="F1574" s="33">
        <v>9977812099129.0605</v>
      </c>
    </row>
    <row r="1575" spans="1:6" ht="14" hidden="1" thickBot="1">
      <c r="A1575" s="27">
        <f t="shared" si="27"/>
        <v>9</v>
      </c>
      <c r="B1575" s="30" t="s">
        <v>2878</v>
      </c>
      <c r="C1575" s="30" t="s">
        <v>2879</v>
      </c>
      <c r="D1575" s="33">
        <v>8029308729134.3799</v>
      </c>
      <c r="E1575" s="33">
        <v>640017024110.79004</v>
      </c>
      <c r="F1575" s="33">
        <v>8669325753245.1699</v>
      </c>
    </row>
    <row r="1576" spans="1:6" ht="14" hidden="1" thickBot="1">
      <c r="A1576" s="27">
        <f t="shared" si="27"/>
        <v>9</v>
      </c>
      <c r="B1576" s="30" t="s">
        <v>2880</v>
      </c>
      <c r="C1576" s="30" t="s">
        <v>2881</v>
      </c>
      <c r="D1576" s="33">
        <v>1108311012392.1899</v>
      </c>
      <c r="E1576" s="33">
        <v>181311897546.64999</v>
      </c>
      <c r="F1576" s="33">
        <v>1289622909938.8401</v>
      </c>
    </row>
    <row r="1577" spans="1:6" ht="14" hidden="1" thickBot="1">
      <c r="A1577" s="27">
        <f t="shared" si="27"/>
        <v>9</v>
      </c>
      <c r="B1577" s="30" t="s">
        <v>2882</v>
      </c>
      <c r="C1577" s="30" t="s">
        <v>2883</v>
      </c>
      <c r="D1577" s="33">
        <v>14848240352.549999</v>
      </c>
      <c r="E1577" s="33">
        <v>4015195592.5</v>
      </c>
      <c r="F1577" s="33">
        <v>18863435945.049999</v>
      </c>
    </row>
    <row r="1578" spans="1:6" ht="14" thickBot="1">
      <c r="A1578" s="27">
        <f t="shared" si="27"/>
        <v>6</v>
      </c>
      <c r="B1578" s="27" t="s">
        <v>384</v>
      </c>
      <c r="C1578" s="30" t="s">
        <v>39</v>
      </c>
      <c r="D1578" s="33">
        <v>55039352126.730003</v>
      </c>
      <c r="E1578" s="34">
        <v>232853923</v>
      </c>
      <c r="F1578" s="33">
        <v>55272206049.730003</v>
      </c>
    </row>
    <row r="1579" spans="1:6" ht="14" hidden="1" thickBot="1">
      <c r="A1579" s="27">
        <f t="shared" si="27"/>
        <v>9</v>
      </c>
      <c r="B1579" s="30" t="s">
        <v>2884</v>
      </c>
      <c r="C1579" s="30" t="s">
        <v>2885</v>
      </c>
      <c r="D1579" s="34">
        <v>16888750002</v>
      </c>
      <c r="E1579" s="34">
        <v>0</v>
      </c>
      <c r="F1579" s="34">
        <v>16888750002</v>
      </c>
    </row>
    <row r="1580" spans="1:6" ht="14" hidden="1" thickBot="1">
      <c r="A1580" s="27">
        <f t="shared" si="27"/>
        <v>9</v>
      </c>
      <c r="B1580" s="30" t="s">
        <v>2886</v>
      </c>
      <c r="C1580" s="30" t="s">
        <v>2887</v>
      </c>
      <c r="D1580" s="34">
        <v>8922138305</v>
      </c>
      <c r="E1580" s="34">
        <v>0</v>
      </c>
      <c r="F1580" s="34">
        <v>8922138305</v>
      </c>
    </row>
    <row r="1581" spans="1:6" ht="14" hidden="1" thickBot="1">
      <c r="A1581" s="27">
        <f t="shared" si="27"/>
        <v>9</v>
      </c>
      <c r="B1581" s="30" t="s">
        <v>2888</v>
      </c>
      <c r="C1581" s="30" t="s">
        <v>2889</v>
      </c>
      <c r="D1581" s="33">
        <v>22995672243.73</v>
      </c>
      <c r="E1581" s="34">
        <v>0</v>
      </c>
      <c r="F1581" s="33">
        <v>22995672243.73</v>
      </c>
    </row>
    <row r="1582" spans="1:6" ht="14" hidden="1" thickBot="1">
      <c r="A1582" s="27">
        <f t="shared" si="27"/>
        <v>9</v>
      </c>
      <c r="B1582" s="30" t="s">
        <v>2890</v>
      </c>
      <c r="C1582" s="30" t="s">
        <v>2891</v>
      </c>
      <c r="D1582" s="34">
        <v>1092214880</v>
      </c>
      <c r="E1582" s="34">
        <v>0</v>
      </c>
      <c r="F1582" s="34">
        <v>1092214880</v>
      </c>
    </row>
    <row r="1583" spans="1:6" ht="14" hidden="1" thickBot="1">
      <c r="A1583" s="27">
        <f t="shared" si="27"/>
        <v>9</v>
      </c>
      <c r="B1583" s="30" t="s">
        <v>2892</v>
      </c>
      <c r="C1583" s="30" t="s">
        <v>2893</v>
      </c>
      <c r="D1583" s="34">
        <v>5140576696</v>
      </c>
      <c r="E1583" s="34">
        <v>232853923</v>
      </c>
      <c r="F1583" s="34">
        <v>5373430619</v>
      </c>
    </row>
    <row r="1584" spans="1:6" ht="14" thickBot="1">
      <c r="A1584" s="27">
        <f t="shared" si="27"/>
        <v>6</v>
      </c>
      <c r="B1584" s="27" t="s">
        <v>385</v>
      </c>
      <c r="C1584" s="30" t="s">
        <v>185</v>
      </c>
      <c r="D1584" s="34">
        <v>0</v>
      </c>
      <c r="E1584" s="34">
        <v>0</v>
      </c>
      <c r="F1584" s="34">
        <v>0</v>
      </c>
    </row>
    <row r="1585" spans="1:6" ht="14" hidden="1" thickBot="1">
      <c r="A1585" s="27">
        <f t="shared" si="27"/>
        <v>9</v>
      </c>
      <c r="B1585" s="30" t="s">
        <v>2894</v>
      </c>
      <c r="C1585" s="30" t="s">
        <v>1204</v>
      </c>
      <c r="D1585" s="34">
        <v>0</v>
      </c>
      <c r="E1585" s="34">
        <v>0</v>
      </c>
      <c r="F1585" s="34">
        <v>0</v>
      </c>
    </row>
    <row r="1586" spans="1:6" ht="14" thickBot="1">
      <c r="A1586" s="27">
        <f t="shared" si="27"/>
        <v>6</v>
      </c>
      <c r="B1586" s="27" t="s">
        <v>386</v>
      </c>
      <c r="C1586" s="30" t="s">
        <v>2895</v>
      </c>
      <c r="D1586" s="33">
        <v>1404929591.3</v>
      </c>
      <c r="E1586" s="33">
        <v>20001871.879999999</v>
      </c>
      <c r="F1586" s="33">
        <v>1424931463.1800001</v>
      </c>
    </row>
    <row r="1587" spans="1:6" ht="14" hidden="1" thickBot="1">
      <c r="A1587" s="27">
        <f t="shared" si="27"/>
        <v>9</v>
      </c>
      <c r="B1587" s="30" t="s">
        <v>2896</v>
      </c>
      <c r="C1587" s="30" t="s">
        <v>2897</v>
      </c>
      <c r="D1587" s="34">
        <v>174447744</v>
      </c>
      <c r="E1587" s="34">
        <v>0</v>
      </c>
      <c r="F1587" s="34">
        <v>174447744</v>
      </c>
    </row>
    <row r="1588" spans="1:6" ht="14" hidden="1" thickBot="1">
      <c r="A1588" s="27">
        <f t="shared" si="27"/>
        <v>9</v>
      </c>
      <c r="B1588" s="30" t="s">
        <v>2898</v>
      </c>
      <c r="C1588" s="30" t="s">
        <v>2899</v>
      </c>
      <c r="D1588" s="33">
        <v>1228557835.3</v>
      </c>
      <c r="E1588" s="33">
        <v>20001871.879999999</v>
      </c>
      <c r="F1588" s="33">
        <v>1248559707.1800001</v>
      </c>
    </row>
    <row r="1589" spans="1:6" ht="14" hidden="1" thickBot="1">
      <c r="A1589" s="27">
        <f t="shared" si="27"/>
        <v>9</v>
      </c>
      <c r="B1589" s="30" t="s">
        <v>2900</v>
      </c>
      <c r="C1589" s="30" t="s">
        <v>2901</v>
      </c>
      <c r="D1589" s="34">
        <v>805700</v>
      </c>
      <c r="E1589" s="34">
        <v>0</v>
      </c>
      <c r="F1589" s="34">
        <v>805700</v>
      </c>
    </row>
    <row r="1590" spans="1:6" ht="14" hidden="1" thickBot="1">
      <c r="A1590" s="27">
        <f t="shared" si="27"/>
        <v>9</v>
      </c>
      <c r="B1590" s="30" t="s">
        <v>2902</v>
      </c>
      <c r="C1590" s="30" t="s">
        <v>2903</v>
      </c>
      <c r="D1590" s="34">
        <v>1118312</v>
      </c>
      <c r="E1590" s="34">
        <v>0</v>
      </c>
      <c r="F1590" s="34">
        <v>1118312</v>
      </c>
    </row>
    <row r="1591" spans="1:6" ht="14" thickBot="1">
      <c r="A1591" s="27">
        <f t="shared" si="27"/>
        <v>6</v>
      </c>
      <c r="B1591" s="27" t="s">
        <v>387</v>
      </c>
      <c r="C1591" s="30" t="s">
        <v>158</v>
      </c>
      <c r="D1591" s="33">
        <v>42330031700.190002</v>
      </c>
      <c r="E1591" s="33">
        <v>444920286.38</v>
      </c>
      <c r="F1591" s="33">
        <v>42774951986.57</v>
      </c>
    </row>
    <row r="1592" spans="1:6" ht="14" hidden="1" thickBot="1">
      <c r="A1592" s="27">
        <f t="shared" si="27"/>
        <v>9</v>
      </c>
      <c r="B1592" s="30" t="s">
        <v>2904</v>
      </c>
      <c r="C1592" s="30" t="s">
        <v>1188</v>
      </c>
      <c r="D1592" s="33">
        <v>37978620931.419998</v>
      </c>
      <c r="E1592" s="33">
        <v>132389178.38</v>
      </c>
      <c r="F1592" s="33">
        <v>38111010109.800003</v>
      </c>
    </row>
    <row r="1593" spans="1:6" ht="14" hidden="1" thickBot="1">
      <c r="A1593" s="27">
        <f t="shared" si="27"/>
        <v>9</v>
      </c>
      <c r="B1593" s="30" t="s">
        <v>2905</v>
      </c>
      <c r="C1593" s="30" t="s">
        <v>2906</v>
      </c>
      <c r="D1593" s="34">
        <v>4689989</v>
      </c>
      <c r="E1593" s="34">
        <v>434773</v>
      </c>
      <c r="F1593" s="34">
        <v>5124762</v>
      </c>
    </row>
    <row r="1594" spans="1:6" ht="14" hidden="1" thickBot="1">
      <c r="A1594" s="27">
        <f t="shared" si="27"/>
        <v>9</v>
      </c>
      <c r="B1594" s="30" t="s">
        <v>2907</v>
      </c>
      <c r="C1594" s="30" t="s">
        <v>2908</v>
      </c>
      <c r="D1594" s="34">
        <v>158794557</v>
      </c>
      <c r="E1594" s="34">
        <v>0</v>
      </c>
      <c r="F1594" s="34">
        <v>158794557</v>
      </c>
    </row>
    <row r="1595" spans="1:6" ht="14" hidden="1" thickBot="1">
      <c r="A1595" s="27">
        <f t="shared" si="27"/>
        <v>9</v>
      </c>
      <c r="B1595" s="30" t="s">
        <v>2909</v>
      </c>
      <c r="C1595" s="30" t="s">
        <v>2910</v>
      </c>
      <c r="D1595" s="34">
        <v>3183823</v>
      </c>
      <c r="E1595" s="34">
        <v>1022598</v>
      </c>
      <c r="F1595" s="34">
        <v>4206421</v>
      </c>
    </row>
    <row r="1596" spans="1:6" ht="14" hidden="1" thickBot="1">
      <c r="A1596" s="27">
        <f t="shared" si="27"/>
        <v>9</v>
      </c>
      <c r="B1596" s="30" t="s">
        <v>2911</v>
      </c>
      <c r="C1596" s="30" t="s">
        <v>1122</v>
      </c>
      <c r="D1596" s="34">
        <v>413529007</v>
      </c>
      <c r="E1596" s="34">
        <v>0</v>
      </c>
      <c r="F1596" s="34">
        <v>413529007</v>
      </c>
    </row>
    <row r="1597" spans="1:6" ht="14" hidden="1" thickBot="1">
      <c r="A1597" s="27">
        <f t="shared" si="27"/>
        <v>9</v>
      </c>
      <c r="B1597" s="30" t="s">
        <v>2912</v>
      </c>
      <c r="C1597" s="30" t="s">
        <v>2913</v>
      </c>
      <c r="D1597" s="34">
        <v>297600</v>
      </c>
      <c r="E1597" s="34">
        <v>0</v>
      </c>
      <c r="F1597" s="34">
        <v>297600</v>
      </c>
    </row>
    <row r="1598" spans="1:6" ht="14" hidden="1" thickBot="1">
      <c r="A1598" s="27">
        <f t="shared" si="27"/>
        <v>9</v>
      </c>
      <c r="B1598" s="30" t="s">
        <v>2914</v>
      </c>
      <c r="C1598" s="30" t="s">
        <v>2915</v>
      </c>
      <c r="D1598" s="33">
        <v>2047466330.77</v>
      </c>
      <c r="E1598" s="34">
        <v>0</v>
      </c>
      <c r="F1598" s="33">
        <v>2047466330.77</v>
      </c>
    </row>
    <row r="1599" spans="1:6" ht="14" hidden="1" thickBot="1">
      <c r="A1599" s="27">
        <f t="shared" si="27"/>
        <v>9</v>
      </c>
      <c r="B1599" s="30" t="s">
        <v>2916</v>
      </c>
      <c r="C1599" s="30" t="s">
        <v>2917</v>
      </c>
      <c r="D1599" s="34">
        <v>1723449462</v>
      </c>
      <c r="E1599" s="34">
        <v>311073737</v>
      </c>
      <c r="F1599" s="34">
        <v>2034523199</v>
      </c>
    </row>
    <row r="1600" spans="1:6" ht="14" thickBot="1">
      <c r="A1600" s="27">
        <f t="shared" si="27"/>
        <v>6</v>
      </c>
      <c r="B1600" s="27" t="s">
        <v>2918</v>
      </c>
      <c r="C1600" s="30" t="s">
        <v>210</v>
      </c>
      <c r="D1600" s="34">
        <v>15396343293</v>
      </c>
      <c r="E1600" s="34">
        <v>0</v>
      </c>
      <c r="F1600" s="34">
        <v>15396343293</v>
      </c>
    </row>
    <row r="1601" spans="1:6" ht="14" hidden="1" thickBot="1">
      <c r="A1601" s="27">
        <f t="shared" si="27"/>
        <v>9</v>
      </c>
      <c r="B1601" s="30" t="s">
        <v>2919</v>
      </c>
      <c r="C1601" s="30" t="s">
        <v>2920</v>
      </c>
      <c r="D1601" s="34">
        <v>1182096310</v>
      </c>
      <c r="E1601" s="34">
        <v>0</v>
      </c>
      <c r="F1601" s="34">
        <v>1182096310</v>
      </c>
    </row>
    <row r="1602" spans="1:6" ht="14" hidden="1" thickBot="1">
      <c r="A1602" s="27">
        <f t="shared" si="27"/>
        <v>9</v>
      </c>
      <c r="B1602" s="30" t="s">
        <v>2921</v>
      </c>
      <c r="C1602" s="30" t="s">
        <v>2922</v>
      </c>
      <c r="D1602" s="34">
        <v>14214246983</v>
      </c>
      <c r="E1602" s="34">
        <v>0</v>
      </c>
      <c r="F1602" s="34">
        <v>14214246983</v>
      </c>
    </row>
    <row r="1603" spans="1:6" ht="14" thickBot="1">
      <c r="A1603" s="27">
        <f t="shared" si="27"/>
        <v>6</v>
      </c>
      <c r="B1603" s="27" t="s">
        <v>388</v>
      </c>
      <c r="C1603" s="30" t="s">
        <v>38</v>
      </c>
      <c r="D1603" s="33">
        <v>1696913657582.72</v>
      </c>
      <c r="E1603" s="33">
        <v>368909285849.51001</v>
      </c>
      <c r="F1603" s="33">
        <v>2065822943432.23</v>
      </c>
    </row>
    <row r="1604" spans="1:6" ht="14" hidden="1" thickBot="1">
      <c r="A1604" s="27">
        <f t="shared" si="27"/>
        <v>9</v>
      </c>
      <c r="B1604" s="30" t="s">
        <v>2923</v>
      </c>
      <c r="C1604" s="30" t="s">
        <v>2924</v>
      </c>
      <c r="D1604" s="33">
        <v>1307226231233.1599</v>
      </c>
      <c r="E1604" s="33">
        <v>326095965859.20001</v>
      </c>
      <c r="F1604" s="33">
        <v>1633322197092.3601</v>
      </c>
    </row>
    <row r="1605" spans="1:6" ht="14" hidden="1" thickBot="1">
      <c r="A1605" s="27">
        <f t="shared" si="27"/>
        <v>9</v>
      </c>
      <c r="B1605" s="30" t="s">
        <v>2925</v>
      </c>
      <c r="C1605" s="30" t="s">
        <v>2926</v>
      </c>
      <c r="D1605" s="33">
        <v>311104335873.51001</v>
      </c>
      <c r="E1605" s="33">
        <v>4529130618.9300003</v>
      </c>
      <c r="F1605" s="33">
        <v>315633466492.44</v>
      </c>
    </row>
    <row r="1606" spans="1:6" ht="14" hidden="1" thickBot="1">
      <c r="A1606" s="27">
        <f t="shared" si="27"/>
        <v>9</v>
      </c>
      <c r="B1606" s="30" t="s">
        <v>2927</v>
      </c>
      <c r="C1606" s="30" t="s">
        <v>2928</v>
      </c>
      <c r="D1606" s="33">
        <v>72009260687.050003</v>
      </c>
      <c r="E1606" s="33">
        <v>29788074504.380001</v>
      </c>
      <c r="F1606" s="33">
        <v>101797335191.42999</v>
      </c>
    </row>
    <row r="1607" spans="1:6" ht="14" hidden="1" thickBot="1">
      <c r="A1607" s="27">
        <f t="shared" si="27"/>
        <v>9</v>
      </c>
      <c r="B1607" s="30" t="s">
        <v>2929</v>
      </c>
      <c r="C1607" s="30" t="s">
        <v>2689</v>
      </c>
      <c r="D1607" s="34">
        <v>6573829789</v>
      </c>
      <c r="E1607" s="34">
        <v>8496114867</v>
      </c>
      <c r="F1607" s="34">
        <v>15069944656</v>
      </c>
    </row>
    <row r="1608" spans="1:6" ht="14" thickBot="1">
      <c r="A1608" s="27">
        <f t="shared" si="27"/>
        <v>6</v>
      </c>
      <c r="B1608" s="27" t="s">
        <v>2930</v>
      </c>
      <c r="C1608" s="30" t="s">
        <v>176</v>
      </c>
      <c r="D1608" s="33">
        <v>1641852094157.2</v>
      </c>
      <c r="E1608" s="33">
        <v>246739340.40000001</v>
      </c>
      <c r="F1608" s="33">
        <v>1642098833497.6001</v>
      </c>
    </row>
    <row r="1609" spans="1:6" ht="14" hidden="1" thickBot="1">
      <c r="A1609" s="27">
        <f t="shared" si="27"/>
        <v>9</v>
      </c>
      <c r="B1609" s="30" t="s">
        <v>2931</v>
      </c>
      <c r="C1609" s="30" t="s">
        <v>2932</v>
      </c>
      <c r="D1609" s="34">
        <v>19688697234</v>
      </c>
      <c r="E1609" s="34">
        <v>0</v>
      </c>
      <c r="F1609" s="34">
        <v>19688697234</v>
      </c>
    </row>
    <row r="1610" spans="1:6" ht="14" hidden="1" thickBot="1">
      <c r="A1610" s="27">
        <f t="shared" si="27"/>
        <v>9</v>
      </c>
      <c r="B1610" s="30" t="s">
        <v>2933</v>
      </c>
      <c r="C1610" s="30" t="s">
        <v>2934</v>
      </c>
      <c r="D1610" s="33">
        <v>319105005862.23999</v>
      </c>
      <c r="E1610" s="34">
        <v>0</v>
      </c>
      <c r="F1610" s="33">
        <v>319105005862.23999</v>
      </c>
    </row>
    <row r="1611" spans="1:6" ht="14" hidden="1" thickBot="1">
      <c r="A1611" s="27">
        <f t="shared" si="27"/>
        <v>9</v>
      </c>
      <c r="B1611" s="30" t="s">
        <v>2935</v>
      </c>
      <c r="C1611" s="30" t="s">
        <v>2936</v>
      </c>
      <c r="D1611" s="34">
        <v>944457801</v>
      </c>
      <c r="E1611" s="34">
        <v>0</v>
      </c>
      <c r="F1611" s="34">
        <v>944457801</v>
      </c>
    </row>
    <row r="1612" spans="1:6" ht="14" hidden="1" thickBot="1">
      <c r="A1612" s="27">
        <f t="shared" si="27"/>
        <v>9</v>
      </c>
      <c r="B1612" s="30" t="s">
        <v>2937</v>
      </c>
      <c r="C1612" s="30" t="s">
        <v>2938</v>
      </c>
      <c r="D1612" s="34">
        <v>41800</v>
      </c>
      <c r="E1612" s="34">
        <v>0</v>
      </c>
      <c r="F1612" s="34">
        <v>41800</v>
      </c>
    </row>
    <row r="1613" spans="1:6" ht="14" hidden="1" thickBot="1">
      <c r="A1613" s="27">
        <f t="shared" si="27"/>
        <v>9</v>
      </c>
      <c r="B1613" s="30" t="s">
        <v>2939</v>
      </c>
      <c r="C1613" s="30" t="s">
        <v>2940</v>
      </c>
      <c r="D1613" s="34">
        <v>235432141</v>
      </c>
      <c r="E1613" s="34">
        <v>0</v>
      </c>
      <c r="F1613" s="34">
        <v>235432141</v>
      </c>
    </row>
    <row r="1614" spans="1:6" ht="14" hidden="1" thickBot="1">
      <c r="A1614" s="27">
        <f t="shared" si="27"/>
        <v>9</v>
      </c>
      <c r="B1614" s="30" t="s">
        <v>2941</v>
      </c>
      <c r="C1614" s="30" t="s">
        <v>2942</v>
      </c>
      <c r="D1614" s="34">
        <v>618887012</v>
      </c>
      <c r="E1614" s="34">
        <v>0</v>
      </c>
      <c r="F1614" s="34">
        <v>618887012</v>
      </c>
    </row>
    <row r="1615" spans="1:6" ht="14" hidden="1" thickBot="1">
      <c r="A1615" s="27">
        <f t="shared" si="27"/>
        <v>9</v>
      </c>
      <c r="B1615" s="30" t="s">
        <v>2943</v>
      </c>
      <c r="C1615" s="30" t="s">
        <v>2944</v>
      </c>
      <c r="D1615" s="34">
        <v>41657748928</v>
      </c>
      <c r="E1615" s="34">
        <v>0</v>
      </c>
      <c r="F1615" s="34">
        <v>41657748928</v>
      </c>
    </row>
    <row r="1616" spans="1:6" ht="14" hidden="1" thickBot="1">
      <c r="A1616" s="27">
        <f t="shared" si="27"/>
        <v>9</v>
      </c>
      <c r="B1616" s="30" t="s">
        <v>2945</v>
      </c>
      <c r="C1616" s="30" t="s">
        <v>2946</v>
      </c>
      <c r="D1616" s="34">
        <v>1195289969261</v>
      </c>
      <c r="E1616" s="34">
        <v>0</v>
      </c>
      <c r="F1616" s="34">
        <v>1195289969261</v>
      </c>
    </row>
    <row r="1617" spans="1:6" ht="14" hidden="1" thickBot="1">
      <c r="A1617" s="27">
        <f t="shared" si="27"/>
        <v>9</v>
      </c>
      <c r="B1617" s="30" t="s">
        <v>2947</v>
      </c>
      <c r="C1617" s="30" t="s">
        <v>2948</v>
      </c>
      <c r="D1617" s="34">
        <v>370888582</v>
      </c>
      <c r="E1617" s="34">
        <v>0</v>
      </c>
      <c r="F1617" s="34">
        <v>370888582</v>
      </c>
    </row>
    <row r="1618" spans="1:6" ht="14" hidden="1" thickBot="1">
      <c r="A1618" s="27">
        <f t="shared" si="27"/>
        <v>9</v>
      </c>
      <c r="B1618" s="30" t="s">
        <v>2949</v>
      </c>
      <c r="C1618" s="30" t="s">
        <v>2950</v>
      </c>
      <c r="D1618" s="34">
        <v>3545849</v>
      </c>
      <c r="E1618" s="34">
        <v>98807031</v>
      </c>
      <c r="F1618" s="34">
        <v>102352880</v>
      </c>
    </row>
    <row r="1619" spans="1:6" ht="14" hidden="1" thickBot="1">
      <c r="A1619" s="27">
        <f t="shared" si="27"/>
        <v>9</v>
      </c>
      <c r="B1619" s="30" t="s">
        <v>2951</v>
      </c>
      <c r="C1619" s="30" t="s">
        <v>2952</v>
      </c>
      <c r="D1619" s="34">
        <v>4180490452</v>
      </c>
      <c r="E1619" s="34">
        <v>0</v>
      </c>
      <c r="F1619" s="34">
        <v>4180490452</v>
      </c>
    </row>
    <row r="1620" spans="1:6" ht="14" hidden="1" thickBot="1">
      <c r="A1620" s="27">
        <f t="shared" si="27"/>
        <v>9</v>
      </c>
      <c r="B1620" s="30" t="s">
        <v>2953</v>
      </c>
      <c r="C1620" s="30" t="s">
        <v>2954</v>
      </c>
      <c r="D1620" s="34">
        <v>7112144785</v>
      </c>
      <c r="E1620" s="34">
        <v>0</v>
      </c>
      <c r="F1620" s="34">
        <v>7112144785</v>
      </c>
    </row>
    <row r="1621" spans="1:6" ht="14" hidden="1" thickBot="1">
      <c r="A1621" s="27">
        <f t="shared" ref="A1621:A1684" si="28">LEN(B1621)</f>
        <v>9</v>
      </c>
      <c r="B1621" s="30" t="s">
        <v>2955</v>
      </c>
      <c r="C1621" s="30" t="s">
        <v>2956</v>
      </c>
      <c r="D1621" s="34">
        <v>0</v>
      </c>
      <c r="E1621" s="34">
        <v>247100</v>
      </c>
      <c r="F1621" s="34">
        <v>247100</v>
      </c>
    </row>
    <row r="1622" spans="1:6" ht="14" hidden="1" thickBot="1">
      <c r="A1622" s="27">
        <f t="shared" si="28"/>
        <v>9</v>
      </c>
      <c r="B1622" s="30" t="s">
        <v>2957</v>
      </c>
      <c r="C1622" s="30" t="s">
        <v>2958</v>
      </c>
      <c r="D1622" s="33">
        <v>34701729575.959999</v>
      </c>
      <c r="E1622" s="34">
        <v>140295033</v>
      </c>
      <c r="F1622" s="33">
        <v>34842024608.959999</v>
      </c>
    </row>
    <row r="1623" spans="1:6" ht="14" hidden="1" thickBot="1">
      <c r="A1623" s="27">
        <f t="shared" si="28"/>
        <v>9</v>
      </c>
      <c r="B1623" s="30" t="s">
        <v>2959</v>
      </c>
      <c r="C1623" s="30" t="s">
        <v>2960</v>
      </c>
      <c r="D1623" s="34">
        <v>17943054874</v>
      </c>
      <c r="E1623" s="33">
        <v>7390176.4000000004</v>
      </c>
      <c r="F1623" s="33">
        <v>17950445050.400002</v>
      </c>
    </row>
    <row r="1624" spans="1:6" ht="14" thickBot="1">
      <c r="A1624" s="27">
        <f t="shared" si="28"/>
        <v>6</v>
      </c>
      <c r="B1624" s="27" t="s">
        <v>2961</v>
      </c>
      <c r="C1624" s="30" t="s">
        <v>2962</v>
      </c>
      <c r="D1624" s="34">
        <v>11056406245</v>
      </c>
      <c r="E1624" s="34">
        <v>0</v>
      </c>
      <c r="F1624" s="34">
        <v>11056406245</v>
      </c>
    </row>
    <row r="1625" spans="1:6" ht="14" hidden="1" thickBot="1">
      <c r="A1625" s="27">
        <f t="shared" si="28"/>
        <v>9</v>
      </c>
      <c r="B1625" s="30" t="s">
        <v>2963</v>
      </c>
      <c r="C1625" s="30" t="s">
        <v>2964</v>
      </c>
      <c r="D1625" s="34">
        <v>11056406245</v>
      </c>
      <c r="E1625" s="34">
        <v>0</v>
      </c>
      <c r="F1625" s="34">
        <v>11056406245</v>
      </c>
    </row>
    <row r="1626" spans="1:6" ht="14" thickBot="1">
      <c r="A1626" s="27">
        <f t="shared" si="28"/>
        <v>6</v>
      </c>
      <c r="B1626" s="27" t="s">
        <v>2965</v>
      </c>
      <c r="C1626" s="30" t="s">
        <v>2966</v>
      </c>
      <c r="D1626" s="33">
        <v>706450515998.02002</v>
      </c>
      <c r="E1626" s="34">
        <v>191946567895</v>
      </c>
      <c r="F1626" s="33">
        <v>898397083893.02002</v>
      </c>
    </row>
    <row r="1627" spans="1:6" ht="14" hidden="1" thickBot="1">
      <c r="A1627" s="27">
        <f t="shared" si="28"/>
        <v>9</v>
      </c>
      <c r="B1627" s="30" t="s">
        <v>2967</v>
      </c>
      <c r="C1627" s="30" t="s">
        <v>2968</v>
      </c>
      <c r="D1627" s="34">
        <v>246579526</v>
      </c>
      <c r="E1627" s="34">
        <v>0</v>
      </c>
      <c r="F1627" s="34">
        <v>246579526</v>
      </c>
    </row>
    <row r="1628" spans="1:6" ht="14" hidden="1" thickBot="1">
      <c r="A1628" s="27">
        <f t="shared" si="28"/>
        <v>9</v>
      </c>
      <c r="B1628" s="30" t="s">
        <v>2969</v>
      </c>
      <c r="C1628" s="30" t="s">
        <v>2970</v>
      </c>
      <c r="D1628" s="33">
        <v>630982115773.14001</v>
      </c>
      <c r="E1628" s="34">
        <v>15351424444</v>
      </c>
      <c r="F1628" s="33">
        <v>646333540217.14001</v>
      </c>
    </row>
    <row r="1629" spans="1:6" ht="14" hidden="1" thickBot="1">
      <c r="A1629" s="27">
        <f t="shared" si="28"/>
        <v>9</v>
      </c>
      <c r="B1629" s="30" t="s">
        <v>2971</v>
      </c>
      <c r="C1629" s="30" t="s">
        <v>1184</v>
      </c>
      <c r="D1629" s="34">
        <v>0</v>
      </c>
      <c r="E1629" s="34">
        <v>172504146809</v>
      </c>
      <c r="F1629" s="34">
        <v>172504146809</v>
      </c>
    </row>
    <row r="1630" spans="1:6" ht="14" hidden="1" thickBot="1">
      <c r="A1630" s="27">
        <f t="shared" si="28"/>
        <v>9</v>
      </c>
      <c r="B1630" s="30" t="s">
        <v>2972</v>
      </c>
      <c r="C1630" s="30" t="s">
        <v>2973</v>
      </c>
      <c r="D1630" s="34">
        <v>3872772</v>
      </c>
      <c r="E1630" s="34">
        <v>0</v>
      </c>
      <c r="F1630" s="34">
        <v>3872772</v>
      </c>
    </row>
    <row r="1631" spans="1:6" ht="14" hidden="1" thickBot="1">
      <c r="A1631" s="27">
        <f t="shared" si="28"/>
        <v>9</v>
      </c>
      <c r="B1631" s="30" t="s">
        <v>2974</v>
      </c>
      <c r="C1631" s="30" t="s">
        <v>2975</v>
      </c>
      <c r="D1631" s="34">
        <v>0</v>
      </c>
      <c r="E1631" s="34">
        <v>4090996642</v>
      </c>
      <c r="F1631" s="34">
        <v>4090996642</v>
      </c>
    </row>
    <row r="1632" spans="1:6" ht="14" hidden="1" thickBot="1">
      <c r="A1632" s="27">
        <f t="shared" si="28"/>
        <v>9</v>
      </c>
      <c r="B1632" s="30" t="s">
        <v>2976</v>
      </c>
      <c r="C1632" s="30" t="s">
        <v>1178</v>
      </c>
      <c r="D1632" s="33">
        <v>6480577358.0500002</v>
      </c>
      <c r="E1632" s="34">
        <v>0</v>
      </c>
      <c r="F1632" s="33">
        <v>6480577358.0500002</v>
      </c>
    </row>
    <row r="1633" spans="1:6" ht="14" hidden="1" thickBot="1">
      <c r="A1633" s="27">
        <f t="shared" si="28"/>
        <v>9</v>
      </c>
      <c r="B1633" s="30" t="s">
        <v>2977</v>
      </c>
      <c r="C1633" s="30" t="s">
        <v>2978</v>
      </c>
      <c r="D1633" s="33">
        <v>68737370568.830002</v>
      </c>
      <c r="E1633" s="34">
        <v>0</v>
      </c>
      <c r="F1633" s="33">
        <v>68737370568.830002</v>
      </c>
    </row>
    <row r="1634" spans="1:6" ht="14" thickBot="1">
      <c r="A1634" s="27">
        <f t="shared" si="28"/>
        <v>6</v>
      </c>
      <c r="B1634" s="27" t="s">
        <v>389</v>
      </c>
      <c r="C1634" s="30" t="s">
        <v>37</v>
      </c>
      <c r="D1634" s="33">
        <v>29828286146387.699</v>
      </c>
      <c r="E1634" s="33">
        <v>1560087743834.49</v>
      </c>
      <c r="F1634" s="33">
        <v>31388373890222.199</v>
      </c>
    </row>
    <row r="1635" spans="1:6" ht="14" hidden="1" thickBot="1">
      <c r="A1635" s="27">
        <f t="shared" si="28"/>
        <v>9</v>
      </c>
      <c r="B1635" s="30" t="s">
        <v>2979</v>
      </c>
      <c r="C1635" s="30" t="s">
        <v>2980</v>
      </c>
      <c r="D1635" s="33">
        <v>948396724187.70996</v>
      </c>
      <c r="E1635" s="33">
        <v>7708843661.3100004</v>
      </c>
      <c r="F1635" s="33">
        <v>956105567849.02002</v>
      </c>
    </row>
    <row r="1636" spans="1:6" ht="14" hidden="1" thickBot="1">
      <c r="A1636" s="27">
        <f t="shared" si="28"/>
        <v>9</v>
      </c>
      <c r="B1636" s="30" t="s">
        <v>2981</v>
      </c>
      <c r="C1636" s="30" t="s">
        <v>2982</v>
      </c>
      <c r="D1636" s="33">
        <v>856058545501.41003</v>
      </c>
      <c r="E1636" s="33">
        <v>1196227842.99</v>
      </c>
      <c r="F1636" s="33">
        <v>857254773344.40002</v>
      </c>
    </row>
    <row r="1637" spans="1:6" ht="14" hidden="1" thickBot="1">
      <c r="A1637" s="27">
        <f t="shared" si="28"/>
        <v>9</v>
      </c>
      <c r="B1637" s="30" t="s">
        <v>2983</v>
      </c>
      <c r="C1637" s="30" t="s">
        <v>2984</v>
      </c>
      <c r="D1637" s="33">
        <v>14693461425.24</v>
      </c>
      <c r="E1637" s="33">
        <v>936686086.74000001</v>
      </c>
      <c r="F1637" s="33">
        <v>15630147511.98</v>
      </c>
    </row>
    <row r="1638" spans="1:6" ht="14" hidden="1" thickBot="1">
      <c r="A1638" s="27">
        <f t="shared" si="28"/>
        <v>9</v>
      </c>
      <c r="B1638" s="30" t="s">
        <v>2985</v>
      </c>
      <c r="C1638" s="30" t="s">
        <v>2986</v>
      </c>
      <c r="D1638" s="33">
        <v>877404216532.66003</v>
      </c>
      <c r="E1638" s="33">
        <v>62104267136.580002</v>
      </c>
      <c r="F1638" s="33">
        <v>939508483669.23999</v>
      </c>
    </row>
    <row r="1639" spans="1:6" ht="14" hidden="1" thickBot="1">
      <c r="A1639" s="27">
        <f t="shared" si="28"/>
        <v>9</v>
      </c>
      <c r="B1639" s="30" t="s">
        <v>2987</v>
      </c>
      <c r="C1639" s="30" t="s">
        <v>2988</v>
      </c>
      <c r="D1639" s="34">
        <v>287926294</v>
      </c>
      <c r="E1639" s="34">
        <v>0</v>
      </c>
      <c r="F1639" s="34">
        <v>287926294</v>
      </c>
    </row>
    <row r="1640" spans="1:6" ht="14" hidden="1" thickBot="1">
      <c r="A1640" s="27">
        <f t="shared" si="28"/>
        <v>9</v>
      </c>
      <c r="B1640" s="30" t="s">
        <v>2989</v>
      </c>
      <c r="C1640" s="30" t="s">
        <v>2990</v>
      </c>
      <c r="D1640" s="34">
        <v>5453698695</v>
      </c>
      <c r="E1640" s="34">
        <v>254505687</v>
      </c>
      <c r="F1640" s="34">
        <v>5708204382</v>
      </c>
    </row>
    <row r="1641" spans="1:6" ht="14" hidden="1" thickBot="1">
      <c r="A1641" s="27">
        <f t="shared" si="28"/>
        <v>9</v>
      </c>
      <c r="B1641" s="30" t="s">
        <v>2991</v>
      </c>
      <c r="C1641" s="30" t="s">
        <v>2992</v>
      </c>
      <c r="D1641" s="34">
        <v>0</v>
      </c>
      <c r="E1641" s="34">
        <v>100000</v>
      </c>
      <c r="F1641" s="34">
        <v>100000</v>
      </c>
    </row>
    <row r="1642" spans="1:6" ht="14" hidden="1" thickBot="1">
      <c r="A1642" s="27">
        <f t="shared" si="28"/>
        <v>9</v>
      </c>
      <c r="B1642" s="30" t="s">
        <v>2993</v>
      </c>
      <c r="C1642" s="30" t="s">
        <v>2994</v>
      </c>
      <c r="D1642" s="33">
        <v>62912656956.870003</v>
      </c>
      <c r="E1642" s="34">
        <v>31567384337</v>
      </c>
      <c r="F1642" s="33">
        <v>94480041293.869995</v>
      </c>
    </row>
    <row r="1643" spans="1:6" ht="14" hidden="1" thickBot="1">
      <c r="A1643" s="27">
        <f t="shared" si="28"/>
        <v>9</v>
      </c>
      <c r="B1643" s="30" t="s">
        <v>2995</v>
      </c>
      <c r="C1643" s="30" t="s">
        <v>2996</v>
      </c>
      <c r="D1643" s="33">
        <v>2849707969.2199998</v>
      </c>
      <c r="E1643" s="33">
        <v>532002306.43000001</v>
      </c>
      <c r="F1643" s="33">
        <v>3381710275.6500001</v>
      </c>
    </row>
    <row r="1644" spans="1:6" ht="14" hidden="1" thickBot="1">
      <c r="A1644" s="27">
        <f t="shared" si="28"/>
        <v>9</v>
      </c>
      <c r="B1644" s="30" t="s">
        <v>2997</v>
      </c>
      <c r="C1644" s="30" t="s">
        <v>2998</v>
      </c>
      <c r="D1644" s="33">
        <v>29888240444.950001</v>
      </c>
      <c r="E1644" s="33">
        <v>1596586020.9000001</v>
      </c>
      <c r="F1644" s="33">
        <v>31484826465.849998</v>
      </c>
    </row>
    <row r="1645" spans="1:6" ht="14" hidden="1" thickBot="1">
      <c r="A1645" s="27">
        <f t="shared" si="28"/>
        <v>9</v>
      </c>
      <c r="B1645" s="30" t="s">
        <v>2999</v>
      </c>
      <c r="C1645" s="30" t="s">
        <v>2198</v>
      </c>
      <c r="D1645" s="33">
        <v>90746554632.889999</v>
      </c>
      <c r="E1645" s="33">
        <v>3540324872.9899998</v>
      </c>
      <c r="F1645" s="33">
        <v>94286879505.880005</v>
      </c>
    </row>
    <row r="1646" spans="1:6" ht="14" hidden="1" thickBot="1">
      <c r="A1646" s="27">
        <f t="shared" si="28"/>
        <v>9</v>
      </c>
      <c r="B1646" s="30" t="s">
        <v>3000</v>
      </c>
      <c r="C1646" s="30" t="s">
        <v>3001</v>
      </c>
      <c r="D1646" s="34">
        <v>436243528</v>
      </c>
      <c r="E1646" s="34">
        <v>0</v>
      </c>
      <c r="F1646" s="34">
        <v>436243528</v>
      </c>
    </row>
    <row r="1647" spans="1:6" ht="14" hidden="1" thickBot="1">
      <c r="A1647" s="27">
        <f t="shared" si="28"/>
        <v>9</v>
      </c>
      <c r="B1647" s="30" t="s">
        <v>3002</v>
      </c>
      <c r="C1647" s="30" t="s">
        <v>3003</v>
      </c>
      <c r="D1647" s="33">
        <v>32363386193.709999</v>
      </c>
      <c r="E1647" s="33">
        <v>176148184.06999999</v>
      </c>
      <c r="F1647" s="33">
        <v>32539534377.779999</v>
      </c>
    </row>
    <row r="1648" spans="1:6" ht="14" hidden="1" thickBot="1">
      <c r="A1648" s="27">
        <f t="shared" si="28"/>
        <v>9</v>
      </c>
      <c r="B1648" s="30" t="s">
        <v>3004</v>
      </c>
      <c r="C1648" s="30" t="s">
        <v>3005</v>
      </c>
      <c r="D1648" s="33">
        <v>307222436132.54999</v>
      </c>
      <c r="E1648" s="33">
        <v>996388281114.79004</v>
      </c>
      <c r="F1648" s="33">
        <v>1303610717247.3401</v>
      </c>
    </row>
    <row r="1649" spans="1:6" ht="14" hidden="1" thickBot="1">
      <c r="A1649" s="27">
        <f t="shared" si="28"/>
        <v>9</v>
      </c>
      <c r="B1649" s="30" t="s">
        <v>3006</v>
      </c>
      <c r="C1649" s="30" t="s">
        <v>3007</v>
      </c>
      <c r="D1649" s="34">
        <v>167140320</v>
      </c>
      <c r="E1649" s="34">
        <v>95580160</v>
      </c>
      <c r="F1649" s="34">
        <v>262720480</v>
      </c>
    </row>
    <row r="1650" spans="1:6" ht="14" hidden="1" thickBot="1">
      <c r="A1650" s="27">
        <f t="shared" si="28"/>
        <v>9</v>
      </c>
      <c r="B1650" s="30" t="s">
        <v>3008</v>
      </c>
      <c r="C1650" s="30" t="s">
        <v>3009</v>
      </c>
      <c r="D1650" s="33">
        <v>8990064663.7700005</v>
      </c>
      <c r="E1650" s="33">
        <v>1644281727.98</v>
      </c>
      <c r="F1650" s="33">
        <v>10634346391.75</v>
      </c>
    </row>
    <row r="1651" spans="1:6" ht="14" hidden="1" thickBot="1">
      <c r="A1651" s="27">
        <f t="shared" si="28"/>
        <v>9</v>
      </c>
      <c r="B1651" s="30" t="s">
        <v>3010</v>
      </c>
      <c r="C1651" s="30" t="s">
        <v>925</v>
      </c>
      <c r="D1651" s="34">
        <v>643292896</v>
      </c>
      <c r="E1651" s="34">
        <v>0</v>
      </c>
      <c r="F1651" s="34">
        <v>643292896</v>
      </c>
    </row>
    <row r="1652" spans="1:6" ht="14" hidden="1" thickBot="1">
      <c r="A1652" s="27">
        <f t="shared" si="28"/>
        <v>9</v>
      </c>
      <c r="B1652" s="30" t="s">
        <v>3011</v>
      </c>
      <c r="C1652" s="30" t="s">
        <v>3012</v>
      </c>
      <c r="D1652" s="34">
        <v>24402663348</v>
      </c>
      <c r="E1652" s="34">
        <v>0</v>
      </c>
      <c r="F1652" s="34">
        <v>24402663348</v>
      </c>
    </row>
    <row r="1653" spans="1:6" ht="14" hidden="1" thickBot="1">
      <c r="A1653" s="27">
        <f t="shared" si="28"/>
        <v>9</v>
      </c>
      <c r="B1653" s="30" t="s">
        <v>3013</v>
      </c>
      <c r="C1653" s="30" t="s">
        <v>3014</v>
      </c>
      <c r="D1653" s="33">
        <v>1014496253.08</v>
      </c>
      <c r="E1653" s="34">
        <v>1087077872</v>
      </c>
      <c r="F1653" s="33">
        <v>2101574125.0799999</v>
      </c>
    </row>
    <row r="1654" spans="1:6" ht="14" hidden="1" thickBot="1">
      <c r="A1654" s="27">
        <f t="shared" si="28"/>
        <v>9</v>
      </c>
      <c r="B1654" s="30" t="s">
        <v>3015</v>
      </c>
      <c r="C1654" s="30" t="s">
        <v>1114</v>
      </c>
      <c r="D1654" s="33">
        <v>2426601101.8800001</v>
      </c>
      <c r="E1654" s="33">
        <v>828383581.77999997</v>
      </c>
      <c r="F1654" s="33">
        <v>3254984683.6599998</v>
      </c>
    </row>
    <row r="1655" spans="1:6" ht="14" hidden="1" thickBot="1">
      <c r="A1655" s="27">
        <f t="shared" si="28"/>
        <v>9</v>
      </c>
      <c r="B1655" s="30" t="s">
        <v>3016</v>
      </c>
      <c r="C1655" s="30" t="s">
        <v>3017</v>
      </c>
      <c r="D1655" s="33">
        <v>20383729180798</v>
      </c>
      <c r="E1655" s="34">
        <v>6887917980</v>
      </c>
      <c r="F1655" s="33">
        <v>20390617098778</v>
      </c>
    </row>
    <row r="1656" spans="1:6" ht="14" hidden="1" thickBot="1">
      <c r="A1656" s="27">
        <f t="shared" si="28"/>
        <v>9</v>
      </c>
      <c r="B1656" s="30" t="s">
        <v>3018</v>
      </c>
      <c r="C1656" s="30" t="s">
        <v>3019</v>
      </c>
      <c r="D1656" s="33">
        <v>1571286990725.3401</v>
      </c>
      <c r="E1656" s="33">
        <v>24123382321.880001</v>
      </c>
      <c r="F1656" s="33">
        <v>1595410373047.22</v>
      </c>
    </row>
    <row r="1657" spans="1:6" ht="14" hidden="1" thickBot="1">
      <c r="A1657" s="27">
        <f t="shared" si="28"/>
        <v>9</v>
      </c>
      <c r="B1657" s="30" t="s">
        <v>3020</v>
      </c>
      <c r="C1657" s="30" t="s">
        <v>3021</v>
      </c>
      <c r="D1657" s="34">
        <v>2255908010</v>
      </c>
      <c r="E1657" s="34">
        <v>0</v>
      </c>
      <c r="F1657" s="34">
        <v>2255908010</v>
      </c>
    </row>
    <row r="1658" spans="1:6" ht="14" hidden="1" thickBot="1">
      <c r="A1658" s="27">
        <f t="shared" si="28"/>
        <v>9</v>
      </c>
      <c r="B1658" s="30" t="s">
        <v>3022</v>
      </c>
      <c r="C1658" s="30" t="s">
        <v>1120</v>
      </c>
      <c r="D1658" s="33">
        <v>1598445240.3900001</v>
      </c>
      <c r="E1658" s="33">
        <v>1053006198.21</v>
      </c>
      <c r="F1658" s="33">
        <v>2651451438.5999999</v>
      </c>
    </row>
    <row r="1659" spans="1:6" ht="14" hidden="1" thickBot="1">
      <c r="A1659" s="27">
        <f t="shared" si="28"/>
        <v>9</v>
      </c>
      <c r="B1659" s="30" t="s">
        <v>3023</v>
      </c>
      <c r="C1659" s="30" t="s">
        <v>3024</v>
      </c>
      <c r="D1659" s="33">
        <v>16092082267.24</v>
      </c>
      <c r="E1659" s="33">
        <v>8493595557.5799999</v>
      </c>
      <c r="F1659" s="33">
        <v>24585677824.82</v>
      </c>
    </row>
    <row r="1660" spans="1:6" ht="14" hidden="1" thickBot="1">
      <c r="A1660" s="27">
        <f t="shared" si="28"/>
        <v>9</v>
      </c>
      <c r="B1660" s="30" t="s">
        <v>3025</v>
      </c>
      <c r="C1660" s="30" t="s">
        <v>972</v>
      </c>
      <c r="D1660" s="33">
        <v>30613249841.77</v>
      </c>
      <c r="E1660" s="33">
        <v>1631566121.49</v>
      </c>
      <c r="F1660" s="33">
        <v>32244815963.259998</v>
      </c>
    </row>
    <row r="1661" spans="1:6" ht="14" hidden="1" thickBot="1">
      <c r="A1661" s="27">
        <f t="shared" si="28"/>
        <v>9</v>
      </c>
      <c r="B1661" s="30" t="s">
        <v>3026</v>
      </c>
      <c r="C1661" s="30" t="s">
        <v>3027</v>
      </c>
      <c r="D1661" s="34">
        <v>234274524</v>
      </c>
      <c r="E1661" s="34">
        <v>3009600</v>
      </c>
      <c r="F1661" s="34">
        <v>237284124</v>
      </c>
    </row>
    <row r="1662" spans="1:6" ht="14" hidden="1" thickBot="1">
      <c r="A1662" s="27">
        <f t="shared" si="28"/>
        <v>9</v>
      </c>
      <c r="B1662" s="30" t="s">
        <v>3028</v>
      </c>
      <c r="C1662" s="30" t="s">
        <v>3029</v>
      </c>
      <c r="D1662" s="34">
        <v>1012722584</v>
      </c>
      <c r="E1662" s="34">
        <v>0</v>
      </c>
      <c r="F1662" s="34">
        <v>1012722584</v>
      </c>
    </row>
    <row r="1663" spans="1:6" ht="14" hidden="1" thickBot="1">
      <c r="A1663" s="27">
        <f t="shared" si="28"/>
        <v>9</v>
      </c>
      <c r="B1663" s="30" t="s">
        <v>3030</v>
      </c>
      <c r="C1663" s="30" t="s">
        <v>3031</v>
      </c>
      <c r="D1663" s="33">
        <v>47025805011.25</v>
      </c>
      <c r="E1663" s="33">
        <v>7248864368.5100002</v>
      </c>
      <c r="F1663" s="33">
        <v>54274669379.760002</v>
      </c>
    </row>
    <row r="1664" spans="1:6" ht="14" hidden="1" thickBot="1">
      <c r="A1664" s="27">
        <f t="shared" si="28"/>
        <v>9</v>
      </c>
      <c r="B1664" s="30" t="s">
        <v>3032</v>
      </c>
      <c r="C1664" s="30" t="s">
        <v>130</v>
      </c>
      <c r="D1664" s="33">
        <v>174139493256.06</v>
      </c>
      <c r="E1664" s="33">
        <v>31339148796.439999</v>
      </c>
      <c r="F1664" s="33">
        <v>205478642052.5</v>
      </c>
    </row>
    <row r="1665" spans="1:6" ht="14" hidden="1" thickBot="1">
      <c r="A1665" s="27">
        <f t="shared" si="28"/>
        <v>9</v>
      </c>
      <c r="B1665" s="30" t="s">
        <v>3033</v>
      </c>
      <c r="C1665" s="30" t="s">
        <v>3034</v>
      </c>
      <c r="D1665" s="33">
        <v>535469761.56999999</v>
      </c>
      <c r="E1665" s="34">
        <v>0</v>
      </c>
      <c r="F1665" s="33">
        <v>535469761.56999999</v>
      </c>
    </row>
    <row r="1666" spans="1:6" ht="14" hidden="1" thickBot="1">
      <c r="A1666" s="27">
        <f t="shared" si="28"/>
        <v>9</v>
      </c>
      <c r="B1666" s="30" t="s">
        <v>3035</v>
      </c>
      <c r="C1666" s="30" t="s">
        <v>1242</v>
      </c>
      <c r="D1666" s="33">
        <v>65043632492.639999</v>
      </c>
      <c r="E1666" s="33">
        <v>1011133963.47</v>
      </c>
      <c r="F1666" s="33">
        <v>66054766456.110001</v>
      </c>
    </row>
    <row r="1667" spans="1:6" ht="14" hidden="1" thickBot="1">
      <c r="A1667" s="27">
        <f t="shared" si="28"/>
        <v>9</v>
      </c>
      <c r="B1667" s="30" t="s">
        <v>3036</v>
      </c>
      <c r="C1667" s="30" t="s">
        <v>1269</v>
      </c>
      <c r="D1667" s="33">
        <v>972045390271.58997</v>
      </c>
      <c r="E1667" s="33">
        <v>53072541581.949997</v>
      </c>
      <c r="F1667" s="33">
        <v>1025117931853.54</v>
      </c>
    </row>
    <row r="1668" spans="1:6" ht="14" hidden="1" thickBot="1">
      <c r="A1668" s="27">
        <f t="shared" si="28"/>
        <v>9</v>
      </c>
      <c r="B1668" s="30" t="s">
        <v>3037</v>
      </c>
      <c r="C1668" s="30" t="s">
        <v>2786</v>
      </c>
      <c r="D1668" s="33">
        <v>1438434178045.05</v>
      </c>
      <c r="E1668" s="33">
        <v>64516841147.25</v>
      </c>
      <c r="F1668" s="33">
        <v>1502951019192.3</v>
      </c>
    </row>
    <row r="1669" spans="1:6" ht="14" hidden="1" thickBot="1">
      <c r="A1669" s="27">
        <f t="shared" si="28"/>
        <v>9</v>
      </c>
      <c r="B1669" s="30" t="s">
        <v>3038</v>
      </c>
      <c r="C1669" s="30" t="s">
        <v>2485</v>
      </c>
      <c r="D1669" s="33">
        <v>53273818895.139999</v>
      </c>
      <c r="E1669" s="34">
        <v>2948628750</v>
      </c>
      <c r="F1669" s="33">
        <v>56222447645.139999</v>
      </c>
    </row>
    <row r="1670" spans="1:6" ht="14" hidden="1" thickBot="1">
      <c r="A1670" s="27">
        <f t="shared" si="28"/>
        <v>9</v>
      </c>
      <c r="B1670" s="30" t="s">
        <v>3039</v>
      </c>
      <c r="C1670" s="30" t="s">
        <v>1265</v>
      </c>
      <c r="D1670" s="33">
        <v>483483341456.94</v>
      </c>
      <c r="E1670" s="33">
        <v>1029295928.09</v>
      </c>
      <c r="F1670" s="33">
        <v>484512637385.03003</v>
      </c>
    </row>
    <row r="1671" spans="1:6" ht="14" hidden="1" thickBot="1">
      <c r="A1671" s="27">
        <f t="shared" si="28"/>
        <v>9</v>
      </c>
      <c r="B1671" s="30" t="s">
        <v>3040</v>
      </c>
      <c r="C1671" s="30" t="s">
        <v>1303</v>
      </c>
      <c r="D1671" s="33">
        <v>150339671958.17999</v>
      </c>
      <c r="E1671" s="34">
        <v>3000749043</v>
      </c>
      <c r="F1671" s="33">
        <v>153340421001.17999</v>
      </c>
    </row>
    <row r="1672" spans="1:6" ht="14" hidden="1" thickBot="1">
      <c r="A1672" s="27">
        <f t="shared" si="28"/>
        <v>9</v>
      </c>
      <c r="B1672" s="30" t="s">
        <v>3041</v>
      </c>
      <c r="C1672" s="30" t="s">
        <v>3042</v>
      </c>
      <c r="D1672" s="34">
        <v>112266111</v>
      </c>
      <c r="E1672" s="33">
        <v>75508914789.509995</v>
      </c>
      <c r="F1672" s="33">
        <v>75621180900.509995</v>
      </c>
    </row>
    <row r="1673" spans="1:6" ht="14" hidden="1" thickBot="1">
      <c r="A1673" s="27">
        <f t="shared" si="28"/>
        <v>9</v>
      </c>
      <c r="B1673" s="30" t="s">
        <v>3043</v>
      </c>
      <c r="C1673" s="30" t="s">
        <v>3044</v>
      </c>
      <c r="D1673" s="33">
        <v>652587622.39999998</v>
      </c>
      <c r="E1673" s="34">
        <v>2470088163</v>
      </c>
      <c r="F1673" s="33">
        <v>3122675785.4000001</v>
      </c>
    </row>
    <row r="1674" spans="1:6" ht="14" hidden="1" thickBot="1">
      <c r="A1674" s="27">
        <f t="shared" si="28"/>
        <v>9</v>
      </c>
      <c r="B1674" s="30" t="s">
        <v>3045</v>
      </c>
      <c r="C1674" s="30" t="s">
        <v>3046</v>
      </c>
      <c r="D1674" s="33">
        <v>499870284.83999997</v>
      </c>
      <c r="E1674" s="33">
        <v>32288454.510000002</v>
      </c>
      <c r="F1674" s="33">
        <v>532158739.35000002</v>
      </c>
    </row>
    <row r="1675" spans="1:6" ht="14" hidden="1" thickBot="1">
      <c r="A1675" s="27">
        <f t="shared" si="28"/>
        <v>9</v>
      </c>
      <c r="B1675" s="30" t="s">
        <v>3047</v>
      </c>
      <c r="C1675" s="30" t="s">
        <v>3048</v>
      </c>
      <c r="D1675" s="34">
        <v>890023031</v>
      </c>
      <c r="E1675" s="34">
        <v>0</v>
      </c>
      <c r="F1675" s="34">
        <v>890023031</v>
      </c>
    </row>
    <row r="1676" spans="1:6" ht="14" hidden="1" thickBot="1">
      <c r="A1676" s="27">
        <f t="shared" si="28"/>
        <v>9</v>
      </c>
      <c r="B1676" s="30" t="s">
        <v>3049</v>
      </c>
      <c r="C1676" s="30" t="s">
        <v>37</v>
      </c>
      <c r="D1676" s="33">
        <v>1168629687122.3201</v>
      </c>
      <c r="E1676" s="33">
        <v>166060090477.04001</v>
      </c>
      <c r="F1676" s="33">
        <v>1334689777599.3601</v>
      </c>
    </row>
    <row r="1677" spans="1:6" ht="14" thickBot="1">
      <c r="A1677" s="27">
        <f t="shared" si="28"/>
        <v>6</v>
      </c>
      <c r="B1677" s="27" t="s">
        <v>3050</v>
      </c>
      <c r="C1677" s="30" t="s">
        <v>3051</v>
      </c>
      <c r="D1677" s="33">
        <v>605030139271.76001</v>
      </c>
      <c r="E1677" s="34">
        <v>30905633250</v>
      </c>
      <c r="F1677" s="33">
        <v>635935772521.76001</v>
      </c>
    </row>
    <row r="1678" spans="1:6" ht="14" hidden="1" thickBot="1">
      <c r="A1678" s="27">
        <f t="shared" si="28"/>
        <v>9</v>
      </c>
      <c r="B1678" s="30" t="s">
        <v>3052</v>
      </c>
      <c r="C1678" s="30" t="s">
        <v>56</v>
      </c>
      <c r="D1678" s="34">
        <v>1054265973</v>
      </c>
      <c r="E1678" s="34">
        <v>0</v>
      </c>
      <c r="F1678" s="34">
        <v>1054265973</v>
      </c>
    </row>
    <row r="1679" spans="1:6" ht="14" hidden="1" thickBot="1">
      <c r="A1679" s="27">
        <f t="shared" si="28"/>
        <v>9</v>
      </c>
      <c r="B1679" s="30" t="s">
        <v>3053</v>
      </c>
      <c r="C1679" s="30" t="s">
        <v>54</v>
      </c>
      <c r="D1679" s="34">
        <v>52251821</v>
      </c>
      <c r="E1679" s="34">
        <v>0</v>
      </c>
      <c r="F1679" s="34">
        <v>52251821</v>
      </c>
    </row>
    <row r="1680" spans="1:6" ht="14" hidden="1" thickBot="1">
      <c r="A1680" s="27">
        <f t="shared" si="28"/>
        <v>9</v>
      </c>
      <c r="B1680" s="30" t="s">
        <v>3054</v>
      </c>
      <c r="C1680" s="30" t="s">
        <v>3055</v>
      </c>
      <c r="D1680" s="34">
        <v>32252</v>
      </c>
      <c r="E1680" s="34">
        <v>0</v>
      </c>
      <c r="F1680" s="34">
        <v>32252</v>
      </c>
    </row>
    <row r="1681" spans="1:6" ht="14" hidden="1" thickBot="1">
      <c r="A1681" s="27">
        <f t="shared" si="28"/>
        <v>9</v>
      </c>
      <c r="B1681" s="30" t="s">
        <v>3056</v>
      </c>
      <c r="C1681" s="30" t="s">
        <v>3057</v>
      </c>
      <c r="D1681" s="33">
        <v>603923589225.76001</v>
      </c>
      <c r="E1681" s="34">
        <v>30905633250</v>
      </c>
      <c r="F1681" s="33">
        <v>634829222475.76001</v>
      </c>
    </row>
    <row r="1682" spans="1:6" ht="14" hidden="1" thickBot="1">
      <c r="A1682" s="27">
        <f t="shared" si="28"/>
        <v>3</v>
      </c>
      <c r="B1682" s="27" t="s">
        <v>390</v>
      </c>
      <c r="C1682" s="30" t="s">
        <v>3058</v>
      </c>
      <c r="D1682" s="33">
        <v>48788107797079.203</v>
      </c>
      <c r="E1682" s="33">
        <v>276987317705882</v>
      </c>
      <c r="F1682" s="33">
        <v>325775425502961</v>
      </c>
    </row>
    <row r="1683" spans="1:6" ht="14" thickBot="1">
      <c r="A1683" s="35">
        <f t="shared" si="28"/>
        <v>3</v>
      </c>
      <c r="B1683" s="27" t="s">
        <v>390</v>
      </c>
      <c r="C1683" s="36" t="s">
        <v>3059</v>
      </c>
      <c r="D1683" s="37">
        <f>D1684+D1718+D1724+D1735+D1736</f>
        <v>32103066977953.438</v>
      </c>
      <c r="E1683" s="37">
        <f t="shared" ref="E1683:F1683" si="29">E1684+E1718+E1724+E1735+E1736</f>
        <v>209650042403033.53</v>
      </c>
      <c r="F1683" s="37">
        <f t="shared" si="29"/>
        <v>241753109380987.34</v>
      </c>
    </row>
    <row r="1684" spans="1:6" ht="14" thickBot="1">
      <c r="A1684" s="27">
        <f t="shared" si="28"/>
        <v>6</v>
      </c>
      <c r="B1684" s="27" t="s">
        <v>3060</v>
      </c>
      <c r="C1684" s="30" t="s">
        <v>3061</v>
      </c>
      <c r="D1684" s="33">
        <v>6719806518730.8496</v>
      </c>
      <c r="E1684" s="34">
        <v>0</v>
      </c>
      <c r="F1684" s="33">
        <v>6719806518730.8496</v>
      </c>
    </row>
    <row r="1685" spans="1:6" ht="14" hidden="1" thickBot="1">
      <c r="A1685" s="27">
        <f t="shared" ref="A1685:A1753" si="30">LEN(B1685)</f>
        <v>9</v>
      </c>
      <c r="B1685" s="30" t="s">
        <v>3062</v>
      </c>
      <c r="C1685" s="30" t="s">
        <v>3063</v>
      </c>
      <c r="D1685" s="33">
        <v>400542799179.82001</v>
      </c>
      <c r="E1685" s="34">
        <v>0</v>
      </c>
      <c r="F1685" s="33">
        <v>400542799179.82001</v>
      </c>
    </row>
    <row r="1686" spans="1:6" ht="14" hidden="1" thickBot="1">
      <c r="A1686" s="27">
        <f t="shared" si="30"/>
        <v>9</v>
      </c>
      <c r="B1686" s="30" t="s">
        <v>3064</v>
      </c>
      <c r="C1686" s="30" t="s">
        <v>3065</v>
      </c>
      <c r="D1686" s="33">
        <v>1839561898435.79</v>
      </c>
      <c r="E1686" s="34">
        <v>0</v>
      </c>
      <c r="F1686" s="33">
        <v>1839561898435.79</v>
      </c>
    </row>
    <row r="1687" spans="1:6" ht="14" hidden="1" thickBot="1">
      <c r="A1687" s="27">
        <f t="shared" si="30"/>
        <v>9</v>
      </c>
      <c r="B1687" s="30" t="s">
        <v>3066</v>
      </c>
      <c r="C1687" s="30" t="s">
        <v>3067</v>
      </c>
      <c r="D1687" s="33">
        <v>130055499956.52</v>
      </c>
      <c r="E1687" s="34">
        <v>0</v>
      </c>
      <c r="F1687" s="33">
        <v>130055499956.52</v>
      </c>
    </row>
    <row r="1688" spans="1:6" ht="14" hidden="1" thickBot="1">
      <c r="A1688" s="27">
        <f t="shared" si="30"/>
        <v>9</v>
      </c>
      <c r="B1688" s="30" t="s">
        <v>3068</v>
      </c>
      <c r="C1688" s="30" t="s">
        <v>3069</v>
      </c>
      <c r="D1688" s="33">
        <v>974619793653.84998</v>
      </c>
      <c r="E1688" s="34">
        <v>0</v>
      </c>
      <c r="F1688" s="33">
        <v>974619793653.84998</v>
      </c>
    </row>
    <row r="1689" spans="1:6" ht="14" hidden="1" thickBot="1">
      <c r="A1689" s="27">
        <f t="shared" si="30"/>
        <v>9</v>
      </c>
      <c r="B1689" s="30" t="s">
        <v>3070</v>
      </c>
      <c r="C1689" s="30" t="s">
        <v>3071</v>
      </c>
      <c r="D1689" s="33">
        <v>862645596340.07996</v>
      </c>
      <c r="E1689" s="34">
        <v>0</v>
      </c>
      <c r="F1689" s="33">
        <v>862645596340.07996</v>
      </c>
    </row>
    <row r="1690" spans="1:6" ht="14" hidden="1" thickBot="1">
      <c r="A1690" s="27">
        <f t="shared" si="30"/>
        <v>9</v>
      </c>
      <c r="B1690" s="30" t="s">
        <v>3072</v>
      </c>
      <c r="C1690" s="30" t="s">
        <v>3073</v>
      </c>
      <c r="D1690" s="33">
        <v>532815562320.54999</v>
      </c>
      <c r="E1690" s="34">
        <v>0</v>
      </c>
      <c r="F1690" s="33">
        <v>532815562320.54999</v>
      </c>
    </row>
    <row r="1691" spans="1:6" ht="14" hidden="1" thickBot="1">
      <c r="A1691" s="27">
        <f t="shared" si="30"/>
        <v>9</v>
      </c>
      <c r="B1691" s="30" t="s">
        <v>3074</v>
      </c>
      <c r="C1691" s="30" t="s">
        <v>3075</v>
      </c>
      <c r="D1691" s="33">
        <v>796213114979.35999</v>
      </c>
      <c r="E1691" s="34">
        <v>0</v>
      </c>
      <c r="F1691" s="33">
        <v>796213114979.35999</v>
      </c>
    </row>
    <row r="1692" spans="1:6" ht="14" hidden="1" thickBot="1">
      <c r="A1692" s="27">
        <f t="shared" si="30"/>
        <v>9</v>
      </c>
      <c r="B1692" s="30" t="s">
        <v>3076</v>
      </c>
      <c r="C1692" s="30" t="s">
        <v>897</v>
      </c>
      <c r="D1692" s="34">
        <v>398258642</v>
      </c>
      <c r="E1692" s="34">
        <v>0</v>
      </c>
      <c r="F1692" s="34">
        <v>398258642</v>
      </c>
    </row>
    <row r="1693" spans="1:6" ht="14" hidden="1" thickBot="1">
      <c r="A1693" s="27">
        <f t="shared" si="30"/>
        <v>9</v>
      </c>
      <c r="B1693" s="30" t="s">
        <v>3077</v>
      </c>
      <c r="C1693" s="30" t="s">
        <v>3078</v>
      </c>
      <c r="D1693" s="34">
        <v>520804118442</v>
      </c>
      <c r="E1693" s="34">
        <v>0</v>
      </c>
      <c r="F1693" s="34">
        <v>520804118442</v>
      </c>
    </row>
    <row r="1694" spans="1:6" ht="14" hidden="1" thickBot="1">
      <c r="A1694" s="27">
        <f t="shared" si="30"/>
        <v>9</v>
      </c>
      <c r="B1694" s="30" t="s">
        <v>3079</v>
      </c>
      <c r="C1694" s="30" t="s">
        <v>3080</v>
      </c>
      <c r="D1694" s="33">
        <v>100908046201.42</v>
      </c>
      <c r="E1694" s="34">
        <v>0</v>
      </c>
      <c r="F1694" s="33">
        <v>100908046201.42</v>
      </c>
    </row>
    <row r="1695" spans="1:6" ht="14" hidden="1" thickBot="1">
      <c r="A1695" s="27">
        <f t="shared" si="30"/>
        <v>9</v>
      </c>
      <c r="B1695" s="30" t="s">
        <v>3081</v>
      </c>
      <c r="C1695" s="30" t="s">
        <v>3082</v>
      </c>
      <c r="D1695" s="33">
        <v>12847819248.07</v>
      </c>
      <c r="E1695" s="34">
        <v>0</v>
      </c>
      <c r="F1695" s="33">
        <v>12847819248.07</v>
      </c>
    </row>
    <row r="1696" spans="1:6" ht="14" hidden="1" thickBot="1">
      <c r="A1696" s="27">
        <f t="shared" si="30"/>
        <v>9</v>
      </c>
      <c r="B1696" s="30" t="s">
        <v>3083</v>
      </c>
      <c r="C1696" s="30" t="s">
        <v>2975</v>
      </c>
      <c r="D1696" s="33">
        <v>1586164622.6400001</v>
      </c>
      <c r="E1696" s="34">
        <v>0</v>
      </c>
      <c r="F1696" s="33">
        <v>1586164622.6400001</v>
      </c>
    </row>
    <row r="1697" spans="1:6" ht="14" hidden="1" thickBot="1">
      <c r="A1697" s="27">
        <f t="shared" si="30"/>
        <v>9</v>
      </c>
      <c r="B1697" s="30" t="s">
        <v>3084</v>
      </c>
      <c r="C1697" s="30" t="s">
        <v>3085</v>
      </c>
      <c r="D1697" s="33">
        <v>44373701195.089996</v>
      </c>
      <c r="E1697" s="34">
        <v>0</v>
      </c>
      <c r="F1697" s="33">
        <v>44373701195.089996</v>
      </c>
    </row>
    <row r="1698" spans="1:6" ht="14" hidden="1" thickBot="1">
      <c r="A1698" s="27">
        <f t="shared" si="30"/>
        <v>9</v>
      </c>
      <c r="B1698" s="30" t="s">
        <v>3086</v>
      </c>
      <c r="C1698" s="30" t="s">
        <v>3087</v>
      </c>
      <c r="D1698" s="33">
        <v>29740915999.59</v>
      </c>
      <c r="E1698" s="34">
        <v>0</v>
      </c>
      <c r="F1698" s="33">
        <v>29740915999.59</v>
      </c>
    </row>
    <row r="1699" spans="1:6" ht="14" hidden="1" thickBot="1">
      <c r="A1699" s="27">
        <f t="shared" si="30"/>
        <v>9</v>
      </c>
      <c r="B1699" s="30" t="s">
        <v>3088</v>
      </c>
      <c r="C1699" s="30" t="s">
        <v>3089</v>
      </c>
      <c r="D1699" s="33">
        <v>10140676361.74</v>
      </c>
      <c r="E1699" s="34">
        <v>0</v>
      </c>
      <c r="F1699" s="33">
        <v>10140676361.74</v>
      </c>
    </row>
    <row r="1700" spans="1:6" ht="14" hidden="1" thickBot="1">
      <c r="A1700" s="27">
        <f t="shared" si="30"/>
        <v>9</v>
      </c>
      <c r="B1700" s="30" t="s">
        <v>3090</v>
      </c>
      <c r="C1700" s="30" t="s">
        <v>3091</v>
      </c>
      <c r="D1700" s="34">
        <v>16508411</v>
      </c>
      <c r="E1700" s="34">
        <v>0</v>
      </c>
      <c r="F1700" s="34">
        <v>16508411</v>
      </c>
    </row>
    <row r="1701" spans="1:6" ht="14" hidden="1" thickBot="1">
      <c r="A1701" s="27">
        <f t="shared" si="30"/>
        <v>9</v>
      </c>
      <c r="B1701" s="30" t="s">
        <v>3092</v>
      </c>
      <c r="C1701" s="30" t="s">
        <v>3093</v>
      </c>
      <c r="D1701" s="33">
        <v>4458917828.9499998</v>
      </c>
      <c r="E1701" s="34">
        <v>0</v>
      </c>
      <c r="F1701" s="33">
        <v>4458917828.9499998</v>
      </c>
    </row>
    <row r="1702" spans="1:6" ht="14" hidden="1" thickBot="1">
      <c r="A1702" s="27">
        <f t="shared" si="30"/>
        <v>9</v>
      </c>
      <c r="B1702" s="30" t="s">
        <v>3094</v>
      </c>
      <c r="C1702" s="30" t="s">
        <v>3095</v>
      </c>
      <c r="D1702" s="33">
        <v>532538735.48000002</v>
      </c>
      <c r="E1702" s="34">
        <v>0</v>
      </c>
      <c r="F1702" s="33">
        <v>532538735.48000002</v>
      </c>
    </row>
    <row r="1703" spans="1:6" ht="14" hidden="1" thickBot="1">
      <c r="A1703" s="27">
        <f t="shared" si="30"/>
        <v>9</v>
      </c>
      <c r="B1703" s="30" t="s">
        <v>3096</v>
      </c>
      <c r="C1703" s="30" t="s">
        <v>1242</v>
      </c>
      <c r="D1703" s="34">
        <v>171359086</v>
      </c>
      <c r="E1703" s="34">
        <v>0</v>
      </c>
      <c r="F1703" s="34">
        <v>171359086</v>
      </c>
    </row>
    <row r="1704" spans="1:6" ht="14" hidden="1" thickBot="1">
      <c r="A1704" s="27">
        <f t="shared" si="30"/>
        <v>9</v>
      </c>
      <c r="B1704" s="30" t="s">
        <v>3097</v>
      </c>
      <c r="C1704" s="30" t="s">
        <v>3098</v>
      </c>
      <c r="D1704" s="33">
        <v>155676192657.81</v>
      </c>
      <c r="E1704" s="34">
        <v>0</v>
      </c>
      <c r="F1704" s="33">
        <v>155676192657.81</v>
      </c>
    </row>
    <row r="1705" spans="1:6" ht="14" hidden="1" thickBot="1">
      <c r="A1705" s="27">
        <f t="shared" si="30"/>
        <v>9</v>
      </c>
      <c r="B1705" s="30" t="s">
        <v>3099</v>
      </c>
      <c r="C1705" s="30" t="s">
        <v>3100</v>
      </c>
      <c r="D1705" s="33">
        <v>117697243889.44</v>
      </c>
      <c r="E1705" s="34">
        <v>0</v>
      </c>
      <c r="F1705" s="33">
        <v>117697243889.44</v>
      </c>
    </row>
    <row r="1706" spans="1:6" ht="14" hidden="1" thickBot="1">
      <c r="A1706" s="27">
        <f t="shared" si="30"/>
        <v>9</v>
      </c>
      <c r="B1706" s="30" t="s">
        <v>3101</v>
      </c>
      <c r="C1706" s="30" t="s">
        <v>3102</v>
      </c>
      <c r="D1706" s="33">
        <v>46567542895.139999</v>
      </c>
      <c r="E1706" s="34">
        <v>0</v>
      </c>
      <c r="F1706" s="33">
        <v>46567542895.139999</v>
      </c>
    </row>
    <row r="1707" spans="1:6" ht="14" hidden="1" thickBot="1">
      <c r="A1707" s="27">
        <f t="shared" si="30"/>
        <v>9</v>
      </c>
      <c r="B1707" s="30" t="s">
        <v>3103</v>
      </c>
      <c r="C1707" s="30" t="s">
        <v>2908</v>
      </c>
      <c r="D1707" s="33">
        <v>125182052.04000001</v>
      </c>
      <c r="E1707" s="34">
        <v>0</v>
      </c>
      <c r="F1707" s="33">
        <v>125182052.04000001</v>
      </c>
    </row>
    <row r="1708" spans="1:6" ht="14" hidden="1" thickBot="1">
      <c r="A1708" s="27">
        <f t="shared" si="30"/>
        <v>9</v>
      </c>
      <c r="B1708" s="30" t="s">
        <v>3104</v>
      </c>
      <c r="C1708" s="30" t="s">
        <v>3105</v>
      </c>
      <c r="D1708" s="34">
        <v>2103802370</v>
      </c>
      <c r="E1708" s="34">
        <v>0</v>
      </c>
      <c r="F1708" s="34">
        <v>2103802370</v>
      </c>
    </row>
    <row r="1709" spans="1:6" ht="14" hidden="1" thickBot="1">
      <c r="A1709" s="27">
        <f t="shared" si="30"/>
        <v>9</v>
      </c>
      <c r="B1709" s="30" t="s">
        <v>3106</v>
      </c>
      <c r="C1709" s="30" t="s">
        <v>3107</v>
      </c>
      <c r="D1709" s="34">
        <v>16141067</v>
      </c>
      <c r="E1709" s="34">
        <v>0</v>
      </c>
      <c r="F1709" s="34">
        <v>16141067</v>
      </c>
    </row>
    <row r="1710" spans="1:6" ht="14" hidden="1" thickBot="1">
      <c r="A1710" s="27">
        <f t="shared" si="30"/>
        <v>9</v>
      </c>
      <c r="B1710" s="30" t="s">
        <v>3108</v>
      </c>
      <c r="C1710" s="30" t="s">
        <v>3109</v>
      </c>
      <c r="D1710" s="33">
        <v>135187124159.47</v>
      </c>
      <c r="E1710" s="34">
        <v>0</v>
      </c>
      <c r="F1710" s="33">
        <v>135187124159.47</v>
      </c>
    </row>
    <row r="1711" spans="1:6" ht="14" thickBot="1">
      <c r="A1711" s="27">
        <f t="shared" si="30"/>
        <v>6</v>
      </c>
      <c r="B1711" s="27" t="s">
        <v>3110</v>
      </c>
      <c r="C1711" s="30" t="s">
        <v>3111</v>
      </c>
      <c r="D1711" s="33">
        <v>804785870888.90002</v>
      </c>
      <c r="E1711" s="33">
        <v>7174438389210.9297</v>
      </c>
      <c r="F1711" s="33">
        <v>7979224260099.8301</v>
      </c>
    </row>
    <row r="1712" spans="1:6" ht="14" hidden="1" thickBot="1">
      <c r="A1712" s="27">
        <f t="shared" si="30"/>
        <v>9</v>
      </c>
      <c r="B1712" s="30" t="s">
        <v>3112</v>
      </c>
      <c r="C1712" s="30" t="s">
        <v>3078</v>
      </c>
      <c r="D1712" s="33">
        <v>11577051538.639999</v>
      </c>
      <c r="E1712" s="33">
        <v>147313186103.42999</v>
      </c>
      <c r="F1712" s="33">
        <v>158890237642.07001</v>
      </c>
    </row>
    <row r="1713" spans="1:6" ht="14" hidden="1" thickBot="1">
      <c r="A1713" s="27">
        <f t="shared" si="30"/>
        <v>9</v>
      </c>
      <c r="B1713" s="30" t="s">
        <v>3113</v>
      </c>
      <c r="C1713" s="30" t="s">
        <v>3114</v>
      </c>
      <c r="D1713" s="33">
        <v>498659104481.70001</v>
      </c>
      <c r="E1713" s="33">
        <v>5682025126834.0498</v>
      </c>
      <c r="F1713" s="33">
        <v>6180684231315.75</v>
      </c>
    </row>
    <row r="1714" spans="1:6" ht="14" hidden="1" thickBot="1">
      <c r="A1714" s="27">
        <f t="shared" si="30"/>
        <v>9</v>
      </c>
      <c r="B1714" s="30" t="s">
        <v>3115</v>
      </c>
      <c r="C1714" s="30" t="s">
        <v>3087</v>
      </c>
      <c r="D1714" s="34">
        <v>307747839</v>
      </c>
      <c r="E1714" s="34">
        <v>12163697004</v>
      </c>
      <c r="F1714" s="34">
        <v>12471444843</v>
      </c>
    </row>
    <row r="1715" spans="1:6" ht="14" hidden="1" thickBot="1">
      <c r="A1715" s="27">
        <f t="shared" si="30"/>
        <v>9</v>
      </c>
      <c r="B1715" s="30" t="s">
        <v>3116</v>
      </c>
      <c r="C1715" s="30" t="s">
        <v>3117</v>
      </c>
      <c r="D1715" s="33">
        <v>243900015049.57001</v>
      </c>
      <c r="E1715" s="33">
        <v>689981922255.42004</v>
      </c>
      <c r="F1715" s="33">
        <v>933881937304.98999</v>
      </c>
    </row>
    <row r="1716" spans="1:6" ht="14" hidden="1" thickBot="1">
      <c r="A1716" s="27">
        <f t="shared" si="30"/>
        <v>9</v>
      </c>
      <c r="B1716" s="30" t="s">
        <v>3118</v>
      </c>
      <c r="C1716" s="30" t="s">
        <v>3119</v>
      </c>
      <c r="D1716" s="33">
        <v>50341951979.989998</v>
      </c>
      <c r="E1716" s="33">
        <v>642954457014.03003</v>
      </c>
      <c r="F1716" s="33">
        <v>693296408994.02002</v>
      </c>
    </row>
    <row r="1717" spans="1:6" ht="14" hidden="1" thickBot="1">
      <c r="A1717" s="35">
        <v>6</v>
      </c>
      <c r="C1717" s="36" t="s">
        <v>3120</v>
      </c>
      <c r="D1717" s="37">
        <f>-D1102</f>
        <v>-665343280625.52002</v>
      </c>
      <c r="E1717" s="37">
        <f t="shared" ref="E1717:F1717" si="31">-E1102</f>
        <v>-2933986138248.21</v>
      </c>
      <c r="F1717" s="37">
        <f t="shared" si="31"/>
        <v>-3599329418873.73</v>
      </c>
    </row>
    <row r="1718" spans="1:6" ht="14" hidden="1" thickBot="1">
      <c r="A1718" s="35">
        <v>6</v>
      </c>
      <c r="C1718" s="36" t="s">
        <v>3121</v>
      </c>
      <c r="D1718" s="37">
        <f>D1711+D1717</f>
        <v>139442590263.38</v>
      </c>
      <c r="E1718" s="37">
        <f t="shared" ref="E1718:F1718" si="32">E1711+E1717</f>
        <v>4240452250962.7197</v>
      </c>
      <c r="F1718" s="37">
        <f t="shared" si="32"/>
        <v>4379894841226.1001</v>
      </c>
    </row>
    <row r="1719" spans="1:6" ht="14" thickBot="1">
      <c r="A1719" s="27">
        <f t="shared" si="30"/>
        <v>6</v>
      </c>
      <c r="B1719" s="27" t="s">
        <v>3122</v>
      </c>
      <c r="C1719" s="30" t="s">
        <v>3123</v>
      </c>
      <c r="D1719" s="33">
        <v>35739287753.300003</v>
      </c>
      <c r="E1719" s="33">
        <v>122270574925.5</v>
      </c>
      <c r="F1719" s="33">
        <v>158009862678.79999</v>
      </c>
    </row>
    <row r="1720" spans="1:6" ht="14" hidden="1" thickBot="1">
      <c r="A1720" s="27">
        <f t="shared" si="30"/>
        <v>9</v>
      </c>
      <c r="B1720" s="30" t="s">
        <v>3124</v>
      </c>
      <c r="C1720" s="30" t="s">
        <v>1271</v>
      </c>
      <c r="D1720" s="33">
        <v>30346490216.299999</v>
      </c>
      <c r="E1720" s="33">
        <v>93117701135.5</v>
      </c>
      <c r="F1720" s="33">
        <v>123464191351.8</v>
      </c>
    </row>
    <row r="1721" spans="1:6" ht="14" hidden="1" thickBot="1">
      <c r="A1721" s="27">
        <f t="shared" si="30"/>
        <v>9</v>
      </c>
      <c r="B1721" s="30" t="s">
        <v>3125</v>
      </c>
      <c r="C1721" s="30" t="s">
        <v>3087</v>
      </c>
      <c r="D1721" s="34">
        <v>1545758460</v>
      </c>
      <c r="E1721" s="34">
        <v>7532964804</v>
      </c>
      <c r="F1721" s="34">
        <v>9078723264</v>
      </c>
    </row>
    <row r="1722" spans="1:6" ht="14" hidden="1" thickBot="1">
      <c r="A1722" s="27">
        <f t="shared" si="30"/>
        <v>9</v>
      </c>
      <c r="B1722" s="30" t="s">
        <v>3126</v>
      </c>
      <c r="C1722" s="30" t="s">
        <v>3127</v>
      </c>
      <c r="D1722" s="34">
        <v>3847039077</v>
      </c>
      <c r="E1722" s="34">
        <v>21619908986</v>
      </c>
      <c r="F1722" s="34">
        <v>25466948063</v>
      </c>
    </row>
    <row r="1723" spans="1:6" ht="14" hidden="1" thickBot="1">
      <c r="A1723" s="35">
        <v>6</v>
      </c>
      <c r="C1723" s="36" t="s">
        <v>3128</v>
      </c>
      <c r="D1723" s="41">
        <f>-D1110</f>
        <v>-188287773607.17001</v>
      </c>
      <c r="E1723" s="41">
        <f t="shared" ref="E1723:F1723" si="33">-E1110</f>
        <v>-103950100794.75999</v>
      </c>
      <c r="F1723" s="41">
        <f t="shared" si="33"/>
        <v>-292237874401.92999</v>
      </c>
    </row>
    <row r="1724" spans="1:6" ht="14" hidden="1" thickBot="1">
      <c r="A1724" s="35">
        <v>6</v>
      </c>
      <c r="C1724" s="36" t="s">
        <v>3129</v>
      </c>
      <c r="D1724" s="41">
        <f>D1719+D1723</f>
        <v>-152548485853.87</v>
      </c>
      <c r="E1724" s="41">
        <f t="shared" ref="E1724:F1724" si="34">E1719+E1723</f>
        <v>18320474130.740005</v>
      </c>
      <c r="F1724" s="41">
        <f t="shared" si="34"/>
        <v>-134228011723.13</v>
      </c>
    </row>
    <row r="1725" spans="1:6" ht="14" thickBot="1">
      <c r="A1725" s="27">
        <f t="shared" si="30"/>
        <v>6</v>
      </c>
      <c r="B1725" s="27" t="s">
        <v>3130</v>
      </c>
      <c r="C1725" s="30" t="s">
        <v>3131</v>
      </c>
      <c r="D1725" s="33">
        <v>40747309408388.5</v>
      </c>
      <c r="E1725" s="33">
        <v>262877397455915</v>
      </c>
      <c r="F1725" s="33">
        <v>303624706864304</v>
      </c>
    </row>
    <row r="1726" spans="1:6" ht="14" hidden="1" thickBot="1">
      <c r="A1726" s="27">
        <f t="shared" si="30"/>
        <v>9</v>
      </c>
      <c r="B1726" s="30" t="s">
        <v>3132</v>
      </c>
      <c r="C1726" s="30" t="s">
        <v>3133</v>
      </c>
      <c r="D1726" s="33">
        <v>4506713220373.9697</v>
      </c>
      <c r="E1726" s="33">
        <v>1753213029328.75</v>
      </c>
      <c r="F1726" s="33">
        <v>6259926249702.7197</v>
      </c>
    </row>
    <row r="1727" spans="1:6" ht="14" hidden="1" thickBot="1">
      <c r="A1727" s="27">
        <f t="shared" si="30"/>
        <v>9</v>
      </c>
      <c r="B1727" s="30" t="s">
        <v>3134</v>
      </c>
      <c r="C1727" s="30" t="s">
        <v>3135</v>
      </c>
      <c r="D1727" s="34">
        <v>5403616298</v>
      </c>
      <c r="E1727" s="33">
        <v>843975086.60000002</v>
      </c>
      <c r="F1727" s="33">
        <v>6247591384.6000004</v>
      </c>
    </row>
    <row r="1728" spans="1:6" ht="14" hidden="1" thickBot="1">
      <c r="A1728" s="27">
        <f t="shared" si="30"/>
        <v>9</v>
      </c>
      <c r="B1728" s="30" t="s">
        <v>3136</v>
      </c>
      <c r="C1728" s="30" t="s">
        <v>3137</v>
      </c>
      <c r="D1728" s="33">
        <v>13799709461.629999</v>
      </c>
      <c r="E1728" s="34">
        <v>1204897897</v>
      </c>
      <c r="F1728" s="33">
        <v>15004607358.629999</v>
      </c>
    </row>
    <row r="1729" spans="1:6" ht="14" hidden="1" thickBot="1">
      <c r="A1729" s="27">
        <f t="shared" si="30"/>
        <v>9</v>
      </c>
      <c r="B1729" s="30" t="s">
        <v>3138</v>
      </c>
      <c r="C1729" s="30" t="s">
        <v>1178</v>
      </c>
      <c r="D1729" s="33">
        <v>946317346416.66003</v>
      </c>
      <c r="E1729" s="33">
        <v>1123816744770.6599</v>
      </c>
      <c r="F1729" s="33">
        <v>2070134091187.3201</v>
      </c>
    </row>
    <row r="1730" spans="1:6" ht="14" hidden="1" thickBot="1">
      <c r="A1730" s="27">
        <f t="shared" si="30"/>
        <v>9</v>
      </c>
      <c r="B1730" s="30" t="s">
        <v>3139</v>
      </c>
      <c r="C1730" s="30" t="s">
        <v>3140</v>
      </c>
      <c r="D1730" s="33">
        <v>29921777596345</v>
      </c>
      <c r="E1730" s="34">
        <v>217999464373104</v>
      </c>
      <c r="F1730" s="33">
        <v>247921241969449</v>
      </c>
    </row>
    <row r="1731" spans="1:6" ht="14" hidden="1" thickBot="1">
      <c r="A1731" s="27">
        <f t="shared" si="30"/>
        <v>9</v>
      </c>
      <c r="B1731" s="30" t="s">
        <v>3141</v>
      </c>
      <c r="C1731" s="30" t="s">
        <v>3142</v>
      </c>
      <c r="D1731" s="33">
        <v>1170944502872.3799</v>
      </c>
      <c r="E1731" s="33">
        <v>34811801905502.801</v>
      </c>
      <c r="F1731" s="33">
        <v>35982746408375.203</v>
      </c>
    </row>
    <row r="1732" spans="1:6" ht="14" hidden="1" thickBot="1">
      <c r="A1732" s="27">
        <f t="shared" si="30"/>
        <v>9</v>
      </c>
      <c r="B1732" s="30" t="s">
        <v>3143</v>
      </c>
      <c r="C1732" s="30" t="s">
        <v>3144</v>
      </c>
      <c r="D1732" s="33">
        <v>4159453399060.29</v>
      </c>
      <c r="E1732" s="33">
        <v>6883961144113.6797</v>
      </c>
      <c r="F1732" s="33">
        <v>11043414543174</v>
      </c>
    </row>
    <row r="1733" spans="1:6" ht="14" hidden="1" thickBot="1">
      <c r="A1733" s="27">
        <f t="shared" si="30"/>
        <v>9</v>
      </c>
      <c r="B1733" s="30" t="s">
        <v>3145</v>
      </c>
      <c r="C1733" s="30" t="s">
        <v>3146</v>
      </c>
      <c r="D1733" s="33">
        <v>14553892623.34</v>
      </c>
      <c r="E1733" s="33">
        <v>302637533897.91998</v>
      </c>
      <c r="F1733" s="33">
        <v>317191426521.26001</v>
      </c>
    </row>
    <row r="1734" spans="1:6" ht="14" hidden="1" thickBot="1">
      <c r="A1734" s="35">
        <v>6</v>
      </c>
      <c r="C1734" s="36" t="s">
        <v>3120</v>
      </c>
      <c r="D1734" s="41">
        <f>-D1115</f>
        <v>-15831409764893.1</v>
      </c>
      <c r="E1734" s="41">
        <f t="shared" ref="E1734:F1734" si="35">-E1115</f>
        <v>-64299339063805.203</v>
      </c>
      <c r="F1734" s="41">
        <f t="shared" si="35"/>
        <v>-80130748828698.406</v>
      </c>
    </row>
    <row r="1735" spans="1:6" ht="14" hidden="1" thickBot="1">
      <c r="A1735" s="35">
        <v>6</v>
      </c>
      <c r="C1735" s="36" t="s">
        <v>3147</v>
      </c>
      <c r="D1735" s="41">
        <f>D1725+D1734</f>
        <v>24915899643495.398</v>
      </c>
      <c r="E1735" s="41">
        <f t="shared" ref="E1735:F1735" si="36">E1725+E1734</f>
        <v>198578058392109.81</v>
      </c>
      <c r="F1735" s="41">
        <f t="shared" si="36"/>
        <v>223493958035605.59</v>
      </c>
    </row>
    <row r="1736" spans="1:6" ht="14" thickBot="1">
      <c r="A1736" s="27">
        <f t="shared" si="30"/>
        <v>6</v>
      </c>
      <c r="B1736" s="27" t="s">
        <v>3148</v>
      </c>
      <c r="C1736" s="30" t="s">
        <v>3149</v>
      </c>
      <c r="D1736" s="33">
        <v>480466711317.67999</v>
      </c>
      <c r="E1736" s="33">
        <v>6813211285830.25</v>
      </c>
      <c r="F1736" s="33">
        <v>7293677997147.9297</v>
      </c>
    </row>
    <row r="1737" spans="1:6" ht="14" hidden="1" thickBot="1">
      <c r="A1737" s="27">
        <f t="shared" si="30"/>
        <v>9</v>
      </c>
      <c r="B1737" s="30" t="s">
        <v>3150</v>
      </c>
      <c r="C1737" s="30" t="s">
        <v>3151</v>
      </c>
      <c r="D1737" s="33">
        <v>480263281761.67999</v>
      </c>
      <c r="E1737" s="33">
        <v>6813211285830.25</v>
      </c>
      <c r="F1737" s="33">
        <v>7293474567591.9297</v>
      </c>
    </row>
    <row r="1738" spans="1:6" ht="14" hidden="1" thickBot="1">
      <c r="A1738" s="27">
        <f t="shared" si="30"/>
        <v>9</v>
      </c>
      <c r="B1738" s="30" t="s">
        <v>3152</v>
      </c>
      <c r="C1738" s="30" t="s">
        <v>3153</v>
      </c>
      <c r="D1738" s="34">
        <v>203429556</v>
      </c>
      <c r="E1738" s="34">
        <v>0</v>
      </c>
      <c r="F1738" s="34">
        <v>203429556</v>
      </c>
    </row>
    <row r="1739" spans="1:6" ht="14" thickBot="1">
      <c r="A1739" s="27">
        <f t="shared" si="30"/>
        <v>3</v>
      </c>
      <c r="B1739" s="27" t="s">
        <v>396</v>
      </c>
      <c r="C1739" s="30" t="s">
        <v>2413</v>
      </c>
      <c r="D1739" s="33">
        <v>117644727810.88</v>
      </c>
      <c r="E1739" s="34">
        <v>87140700033</v>
      </c>
      <c r="F1739" s="33">
        <v>204785427843.88</v>
      </c>
    </row>
    <row r="1740" spans="1:6" ht="14" thickBot="1">
      <c r="A1740" s="27">
        <f t="shared" si="30"/>
        <v>6</v>
      </c>
      <c r="B1740" s="27" t="s">
        <v>3154</v>
      </c>
      <c r="C1740" s="30" t="s">
        <v>723</v>
      </c>
      <c r="D1740" s="33">
        <v>33817669648.880001</v>
      </c>
      <c r="E1740" s="34">
        <v>83938412009</v>
      </c>
      <c r="F1740" s="33">
        <v>117756081657.88</v>
      </c>
    </row>
    <row r="1741" spans="1:6" ht="14" hidden="1" thickBot="1">
      <c r="A1741" s="27">
        <f t="shared" si="30"/>
        <v>9</v>
      </c>
      <c r="B1741" s="30" t="s">
        <v>3155</v>
      </c>
      <c r="C1741" s="30" t="s">
        <v>3156</v>
      </c>
      <c r="D1741" s="34">
        <v>1892374341882</v>
      </c>
      <c r="E1741" s="34">
        <v>3781016632370</v>
      </c>
      <c r="F1741" s="34">
        <v>5673390974252</v>
      </c>
    </row>
    <row r="1742" spans="1:6" ht="14" hidden="1" thickBot="1">
      <c r="A1742" s="27">
        <f t="shared" si="30"/>
        <v>9</v>
      </c>
      <c r="B1742" s="30" t="s">
        <v>3157</v>
      </c>
      <c r="C1742" s="30" t="s">
        <v>3158</v>
      </c>
      <c r="D1742" s="34">
        <v>1914430916622</v>
      </c>
      <c r="E1742" s="34">
        <v>3864949614379</v>
      </c>
      <c r="F1742" s="34">
        <v>5779380531001</v>
      </c>
    </row>
    <row r="1743" spans="1:6" ht="14" hidden="1" thickBot="1">
      <c r="A1743" s="27">
        <f t="shared" si="30"/>
        <v>9</v>
      </c>
      <c r="B1743" s="30" t="s">
        <v>3159</v>
      </c>
      <c r="C1743" s="30" t="s">
        <v>3160</v>
      </c>
      <c r="D1743" s="34">
        <v>9090990000</v>
      </c>
      <c r="E1743" s="34">
        <v>0</v>
      </c>
      <c r="F1743" s="34">
        <v>9090990000</v>
      </c>
    </row>
    <row r="1744" spans="1:6" ht="14" hidden="1" thickBot="1">
      <c r="A1744" s="27">
        <f t="shared" si="30"/>
        <v>9</v>
      </c>
      <c r="B1744" s="30" t="s">
        <v>3161</v>
      </c>
      <c r="C1744" s="30" t="s">
        <v>3162</v>
      </c>
      <c r="D1744" s="34">
        <v>9090990000</v>
      </c>
      <c r="E1744" s="34">
        <v>0</v>
      </c>
      <c r="F1744" s="34">
        <v>9090990000</v>
      </c>
    </row>
    <row r="1745" spans="1:6" ht="14" hidden="1" thickBot="1">
      <c r="A1745" s="27">
        <f t="shared" si="30"/>
        <v>9</v>
      </c>
      <c r="B1745" s="30" t="s">
        <v>3163</v>
      </c>
      <c r="C1745" s="30" t="s">
        <v>3164</v>
      </c>
      <c r="D1745" s="34">
        <v>8650082966</v>
      </c>
      <c r="E1745" s="34">
        <v>0</v>
      </c>
      <c r="F1745" s="34">
        <v>8650082966</v>
      </c>
    </row>
    <row r="1746" spans="1:6" ht="14" hidden="1" thickBot="1">
      <c r="A1746" s="27">
        <f t="shared" si="30"/>
        <v>9</v>
      </c>
      <c r="B1746" s="30" t="s">
        <v>3165</v>
      </c>
      <c r="C1746" s="30" t="s">
        <v>3166</v>
      </c>
      <c r="D1746" s="33">
        <v>20400248703.880001</v>
      </c>
      <c r="E1746" s="34">
        <v>0</v>
      </c>
      <c r="F1746" s="33">
        <v>20400248703.880001</v>
      </c>
    </row>
    <row r="1747" spans="1:6" ht="14" hidden="1" thickBot="1">
      <c r="A1747" s="27">
        <f t="shared" si="30"/>
        <v>9</v>
      </c>
      <c r="B1747" s="30" t="s">
        <v>3167</v>
      </c>
      <c r="C1747" s="30" t="s">
        <v>3168</v>
      </c>
      <c r="D1747" s="34">
        <v>0</v>
      </c>
      <c r="E1747" s="34">
        <v>19498500000</v>
      </c>
      <c r="F1747" s="34">
        <v>19498500000</v>
      </c>
    </row>
    <row r="1748" spans="1:6" ht="14" hidden="1" thickBot="1">
      <c r="A1748" s="27">
        <f t="shared" si="30"/>
        <v>9</v>
      </c>
      <c r="B1748" s="30" t="s">
        <v>3169</v>
      </c>
      <c r="C1748" s="30" t="s">
        <v>3170</v>
      </c>
      <c r="D1748" s="34">
        <v>10929171</v>
      </c>
      <c r="E1748" s="34">
        <v>19503930000</v>
      </c>
      <c r="F1748" s="34">
        <v>19514859171</v>
      </c>
    </row>
    <row r="1749" spans="1:6" ht="14" thickBot="1">
      <c r="A1749" s="27">
        <f t="shared" si="30"/>
        <v>6</v>
      </c>
      <c r="B1749" s="27" t="s">
        <v>3171</v>
      </c>
      <c r="C1749" s="30" t="s">
        <v>739</v>
      </c>
      <c r="D1749" s="34">
        <v>83827058161</v>
      </c>
      <c r="E1749" s="34">
        <v>3202288024</v>
      </c>
      <c r="F1749" s="34">
        <v>87029346185</v>
      </c>
    </row>
    <row r="1750" spans="1:6" ht="14" hidden="1" thickBot="1">
      <c r="A1750" s="27">
        <f t="shared" si="30"/>
        <v>9</v>
      </c>
      <c r="B1750" s="30" t="s">
        <v>3172</v>
      </c>
      <c r="C1750" s="30" t="s">
        <v>3156</v>
      </c>
      <c r="D1750" s="34">
        <v>94133677208</v>
      </c>
      <c r="E1750" s="34">
        <v>0</v>
      </c>
      <c r="F1750" s="34">
        <v>94133677208</v>
      </c>
    </row>
    <row r="1751" spans="1:6" ht="14" hidden="1" thickBot="1">
      <c r="A1751" s="27">
        <f t="shared" si="30"/>
        <v>9</v>
      </c>
      <c r="B1751" s="30" t="s">
        <v>3173</v>
      </c>
      <c r="C1751" s="30" t="s">
        <v>3158</v>
      </c>
      <c r="D1751" s="34">
        <v>177960735369</v>
      </c>
      <c r="E1751" s="34">
        <v>0</v>
      </c>
      <c r="F1751" s="34">
        <v>177960735369</v>
      </c>
    </row>
    <row r="1752" spans="1:6" ht="14" hidden="1" thickBot="1">
      <c r="A1752" s="27">
        <f t="shared" si="30"/>
        <v>9</v>
      </c>
      <c r="B1752" s="30" t="s">
        <v>3174</v>
      </c>
      <c r="C1752" s="30" t="s">
        <v>3166</v>
      </c>
      <c r="D1752" s="34">
        <v>0</v>
      </c>
      <c r="E1752" s="34">
        <v>3202288024</v>
      </c>
      <c r="F1752" s="34">
        <v>3202288024</v>
      </c>
    </row>
    <row r="1753" spans="1:6" ht="14" thickBot="1">
      <c r="A1753" s="27">
        <f t="shared" si="30"/>
        <v>6</v>
      </c>
      <c r="B1753" s="27" t="s">
        <v>3175</v>
      </c>
      <c r="C1753" s="30" t="s">
        <v>743</v>
      </c>
      <c r="D1753" s="34">
        <v>1</v>
      </c>
      <c r="E1753" s="34">
        <v>0</v>
      </c>
      <c r="F1753" s="34">
        <v>1</v>
      </c>
    </row>
    <row r="1754" spans="1:6" ht="14" hidden="1" thickBot="1">
      <c r="A1754" s="27">
        <f t="shared" ref="A1754:A1819" si="37">LEN(B1754)</f>
        <v>9</v>
      </c>
      <c r="B1754" s="30" t="s">
        <v>3176</v>
      </c>
      <c r="C1754" s="30" t="s">
        <v>3162</v>
      </c>
      <c r="D1754" s="34">
        <v>1</v>
      </c>
      <c r="E1754" s="34">
        <v>0</v>
      </c>
      <c r="F1754" s="34">
        <v>1</v>
      </c>
    </row>
    <row r="1755" spans="1:6" ht="14" thickBot="1">
      <c r="A1755" s="27">
        <f t="shared" si="37"/>
        <v>3</v>
      </c>
      <c r="B1755" s="27" t="s">
        <v>399</v>
      </c>
      <c r="C1755" s="30" t="s">
        <v>2415</v>
      </c>
      <c r="D1755" s="33">
        <v>24297064885659.5</v>
      </c>
      <c r="E1755" s="33">
        <v>55961895005453</v>
      </c>
      <c r="F1755" s="33">
        <v>80258959891112.5</v>
      </c>
    </row>
    <row r="1756" spans="1:6" ht="14" thickBot="1">
      <c r="A1756" s="27">
        <f t="shared" si="37"/>
        <v>6</v>
      </c>
      <c r="B1756" s="27" t="s">
        <v>3177</v>
      </c>
      <c r="C1756" s="30" t="s">
        <v>3178</v>
      </c>
      <c r="D1756" s="33">
        <v>14997667109630.6</v>
      </c>
      <c r="E1756" s="33">
        <v>45647402400716</v>
      </c>
      <c r="F1756" s="33">
        <v>60645069510346.703</v>
      </c>
    </row>
    <row r="1757" spans="1:6" ht="14" hidden="1" thickBot="1">
      <c r="A1757" s="27">
        <f t="shared" si="37"/>
        <v>9</v>
      </c>
      <c r="B1757" s="30" t="s">
        <v>3179</v>
      </c>
      <c r="C1757" s="30" t="s">
        <v>3180</v>
      </c>
      <c r="D1757" s="33">
        <v>411253694098.21997</v>
      </c>
      <c r="E1757" s="33">
        <v>978118348447.48999</v>
      </c>
      <c r="F1757" s="33">
        <v>1389372042545.71</v>
      </c>
    </row>
    <row r="1758" spans="1:6" ht="14" hidden="1" thickBot="1">
      <c r="A1758" s="27">
        <f t="shared" si="37"/>
        <v>9</v>
      </c>
      <c r="B1758" s="30" t="s">
        <v>3181</v>
      </c>
      <c r="C1758" s="30" t="s">
        <v>3182</v>
      </c>
      <c r="D1758" s="33">
        <v>28557278445.59</v>
      </c>
      <c r="E1758" s="33">
        <v>17978183067.09</v>
      </c>
      <c r="F1758" s="33">
        <v>46535461512.68</v>
      </c>
    </row>
    <row r="1759" spans="1:6" ht="14" hidden="1" thickBot="1">
      <c r="A1759" s="27">
        <f t="shared" si="37"/>
        <v>9</v>
      </c>
      <c r="B1759" s="30" t="s">
        <v>3183</v>
      </c>
      <c r="C1759" s="30" t="s">
        <v>3184</v>
      </c>
      <c r="D1759" s="33">
        <v>11754510823738.9</v>
      </c>
      <c r="E1759" s="33">
        <v>37639337328064.602</v>
      </c>
      <c r="F1759" s="33">
        <v>49393848151803.5</v>
      </c>
    </row>
    <row r="1760" spans="1:6" ht="14" hidden="1" thickBot="1">
      <c r="A1760" s="27">
        <f t="shared" si="37"/>
        <v>9</v>
      </c>
      <c r="B1760" s="30" t="s">
        <v>3185</v>
      </c>
      <c r="C1760" s="30" t="s">
        <v>3186</v>
      </c>
      <c r="D1760" s="33">
        <v>35427066515.550003</v>
      </c>
      <c r="E1760" s="33">
        <v>36799238015.870003</v>
      </c>
      <c r="F1760" s="33">
        <v>72226304531.419998</v>
      </c>
    </row>
    <row r="1761" spans="1:6" ht="14" hidden="1" thickBot="1">
      <c r="A1761" s="27">
        <f t="shared" si="37"/>
        <v>9</v>
      </c>
      <c r="B1761" s="30" t="s">
        <v>3187</v>
      </c>
      <c r="C1761" s="30" t="s">
        <v>3188</v>
      </c>
      <c r="D1761" s="33">
        <v>1344061223123.05</v>
      </c>
      <c r="E1761" s="33">
        <v>2401659709099.9102</v>
      </c>
      <c r="F1761" s="33">
        <v>3745720932222.96</v>
      </c>
    </row>
    <row r="1762" spans="1:6" ht="14" hidden="1" thickBot="1">
      <c r="A1762" s="27">
        <f t="shared" si="37"/>
        <v>9</v>
      </c>
      <c r="B1762" s="30" t="s">
        <v>3189</v>
      </c>
      <c r="C1762" s="30" t="s">
        <v>3190</v>
      </c>
      <c r="D1762" s="33">
        <v>1423857023709.3</v>
      </c>
      <c r="E1762" s="33">
        <v>4573509594021.1104</v>
      </c>
      <c r="F1762" s="33">
        <v>5997366617730.4102</v>
      </c>
    </row>
    <row r="1763" spans="1:6" ht="14" thickBot="1">
      <c r="A1763" s="27">
        <f t="shared" si="37"/>
        <v>6</v>
      </c>
      <c r="B1763" s="27" t="s">
        <v>3191</v>
      </c>
      <c r="C1763" s="30" t="s">
        <v>3192</v>
      </c>
      <c r="D1763" s="34">
        <v>21761135260</v>
      </c>
      <c r="E1763" s="33">
        <v>17392943925.099998</v>
      </c>
      <c r="F1763" s="33">
        <v>39154079185.099998</v>
      </c>
    </row>
    <row r="1764" spans="1:6" ht="14" hidden="1" thickBot="1">
      <c r="A1764" s="27">
        <f t="shared" si="37"/>
        <v>9</v>
      </c>
      <c r="B1764" s="30" t="s">
        <v>3193</v>
      </c>
      <c r="C1764" s="30" t="s">
        <v>3194</v>
      </c>
      <c r="D1764" s="34">
        <v>11942598726</v>
      </c>
      <c r="E1764" s="33">
        <v>2709523967.0999999</v>
      </c>
      <c r="F1764" s="33">
        <v>14652122693.1</v>
      </c>
    </row>
    <row r="1765" spans="1:6" ht="14" hidden="1" thickBot="1">
      <c r="A1765" s="27">
        <f t="shared" si="37"/>
        <v>9</v>
      </c>
      <c r="B1765" s="30" t="s">
        <v>3195</v>
      </c>
      <c r="C1765" s="30" t="s">
        <v>2990</v>
      </c>
      <c r="D1765" s="34">
        <v>9818536534</v>
      </c>
      <c r="E1765" s="34">
        <v>14683419958</v>
      </c>
      <c r="F1765" s="34">
        <v>24501956492</v>
      </c>
    </row>
    <row r="1766" spans="1:6" ht="14" thickBot="1">
      <c r="A1766" s="27">
        <f t="shared" si="37"/>
        <v>6</v>
      </c>
      <c r="B1766" s="27" t="s">
        <v>406</v>
      </c>
      <c r="C1766" s="30" t="s">
        <v>28</v>
      </c>
      <c r="D1766" s="34">
        <v>3319974834979</v>
      </c>
      <c r="E1766" s="34">
        <v>1439085511854</v>
      </c>
      <c r="F1766" s="34">
        <v>4759060346833</v>
      </c>
    </row>
    <row r="1767" spans="1:6" ht="14" hidden="1" thickBot="1">
      <c r="A1767" s="27">
        <f t="shared" si="37"/>
        <v>9</v>
      </c>
      <c r="B1767" s="30" t="s">
        <v>3196</v>
      </c>
      <c r="C1767" s="30" t="s">
        <v>3197</v>
      </c>
      <c r="D1767" s="34">
        <v>1817033388</v>
      </c>
      <c r="E1767" s="34">
        <v>256104046751</v>
      </c>
      <c r="F1767" s="34">
        <v>257921080139</v>
      </c>
    </row>
    <row r="1768" spans="1:6" ht="14" hidden="1" thickBot="1">
      <c r="A1768" s="27">
        <f t="shared" si="37"/>
        <v>9</v>
      </c>
      <c r="B1768" s="30" t="s">
        <v>3198</v>
      </c>
      <c r="C1768" s="30" t="s">
        <v>3199</v>
      </c>
      <c r="D1768" s="34">
        <v>17353262713</v>
      </c>
      <c r="E1768" s="34">
        <v>1000409130171</v>
      </c>
      <c r="F1768" s="34">
        <v>1017762392884</v>
      </c>
    </row>
    <row r="1769" spans="1:6" ht="14" hidden="1" thickBot="1">
      <c r="A1769" s="27">
        <f t="shared" si="37"/>
        <v>9</v>
      </c>
      <c r="B1769" s="30" t="s">
        <v>3200</v>
      </c>
      <c r="C1769" s="30" t="s">
        <v>3201</v>
      </c>
      <c r="D1769" s="34">
        <v>3298478891260</v>
      </c>
      <c r="E1769" s="34">
        <v>182572334932</v>
      </c>
      <c r="F1769" s="34">
        <v>3481051226192</v>
      </c>
    </row>
    <row r="1770" spans="1:6" ht="14" hidden="1" thickBot="1">
      <c r="A1770" s="27">
        <f t="shared" si="37"/>
        <v>9</v>
      </c>
      <c r="B1770" s="30" t="s">
        <v>3202</v>
      </c>
      <c r="C1770" s="30" t="s">
        <v>3203</v>
      </c>
      <c r="D1770" s="34">
        <v>2325647618</v>
      </c>
      <c r="E1770" s="34">
        <v>0</v>
      </c>
      <c r="F1770" s="34">
        <v>2325647618</v>
      </c>
    </row>
    <row r="1771" spans="1:6" ht="14" thickBot="1">
      <c r="A1771" s="27">
        <f t="shared" si="37"/>
        <v>6</v>
      </c>
      <c r="B1771" s="27" t="s">
        <v>407</v>
      </c>
      <c r="C1771" s="30" t="s">
        <v>220</v>
      </c>
      <c r="D1771" s="34">
        <v>2029413583775</v>
      </c>
      <c r="E1771" s="34">
        <v>573628452186</v>
      </c>
      <c r="F1771" s="34">
        <v>2603042035961</v>
      </c>
    </row>
    <row r="1772" spans="1:6" ht="14" hidden="1" thickBot="1">
      <c r="A1772" s="27">
        <f t="shared" si="37"/>
        <v>9</v>
      </c>
      <c r="B1772" s="30" t="s">
        <v>3204</v>
      </c>
      <c r="C1772" s="30" t="s">
        <v>3205</v>
      </c>
      <c r="D1772" s="34">
        <v>268553205048</v>
      </c>
      <c r="E1772" s="34">
        <v>0</v>
      </c>
      <c r="F1772" s="34">
        <v>268553205048</v>
      </c>
    </row>
    <row r="1773" spans="1:6" ht="14" hidden="1" thickBot="1">
      <c r="A1773" s="27">
        <f t="shared" si="37"/>
        <v>9</v>
      </c>
      <c r="B1773" s="30" t="s">
        <v>3206</v>
      </c>
      <c r="C1773" s="30" t="s">
        <v>3199</v>
      </c>
      <c r="D1773" s="34">
        <v>249359449143</v>
      </c>
      <c r="E1773" s="34">
        <v>0</v>
      </c>
      <c r="F1773" s="34">
        <v>249359449143</v>
      </c>
    </row>
    <row r="1774" spans="1:6" ht="14" hidden="1" thickBot="1">
      <c r="A1774" s="27">
        <f t="shared" si="37"/>
        <v>9</v>
      </c>
      <c r="B1774" s="30" t="s">
        <v>3207</v>
      </c>
      <c r="C1774" s="30" t="s">
        <v>3208</v>
      </c>
      <c r="D1774" s="34">
        <v>1511500929584</v>
      </c>
      <c r="E1774" s="34">
        <v>573628452186</v>
      </c>
      <c r="F1774" s="34">
        <v>2085129381770</v>
      </c>
    </row>
    <row r="1775" spans="1:6" ht="14" thickBot="1">
      <c r="A1775" s="27">
        <f t="shared" si="37"/>
        <v>6</v>
      </c>
      <c r="B1775" s="27" t="s">
        <v>408</v>
      </c>
      <c r="C1775" s="30" t="s">
        <v>27</v>
      </c>
      <c r="D1775" s="33">
        <v>3928248222014.8799</v>
      </c>
      <c r="E1775" s="33">
        <v>8284385696771.8896</v>
      </c>
      <c r="F1775" s="33">
        <v>12212633918786.801</v>
      </c>
    </row>
    <row r="1776" spans="1:6" ht="14" hidden="1" thickBot="1">
      <c r="A1776" s="27">
        <f t="shared" si="37"/>
        <v>9</v>
      </c>
      <c r="B1776" s="30" t="s">
        <v>3209</v>
      </c>
      <c r="C1776" s="30" t="s">
        <v>3210</v>
      </c>
      <c r="D1776" s="34">
        <v>47148941221</v>
      </c>
      <c r="E1776" s="33">
        <v>71821331547.919998</v>
      </c>
      <c r="F1776" s="33">
        <v>118970272768.92</v>
      </c>
    </row>
    <row r="1777" spans="1:6" ht="14" hidden="1" thickBot="1">
      <c r="A1777" s="27">
        <f t="shared" si="37"/>
        <v>9</v>
      </c>
      <c r="B1777" s="30" t="s">
        <v>3211</v>
      </c>
      <c r="C1777" s="30" t="s">
        <v>3212</v>
      </c>
      <c r="D1777" s="33">
        <v>168664294380.73001</v>
      </c>
      <c r="E1777" s="34">
        <v>19585553885</v>
      </c>
      <c r="F1777" s="33">
        <v>188249848265.73001</v>
      </c>
    </row>
    <row r="1778" spans="1:6" ht="14" hidden="1" thickBot="1">
      <c r="A1778" s="27">
        <f t="shared" si="37"/>
        <v>9</v>
      </c>
      <c r="B1778" s="30" t="s">
        <v>3213</v>
      </c>
      <c r="C1778" s="30" t="s">
        <v>3214</v>
      </c>
      <c r="D1778" s="33">
        <v>423808565187.15997</v>
      </c>
      <c r="E1778" s="33">
        <v>26049046804.299999</v>
      </c>
      <c r="F1778" s="33">
        <v>449857611991.46002</v>
      </c>
    </row>
    <row r="1779" spans="1:6" ht="14" hidden="1" thickBot="1">
      <c r="A1779" s="27">
        <f t="shared" si="37"/>
        <v>9</v>
      </c>
      <c r="B1779" s="30" t="s">
        <v>3215</v>
      </c>
      <c r="C1779" s="30" t="s">
        <v>3216</v>
      </c>
      <c r="D1779" s="33">
        <v>86113437186.720001</v>
      </c>
      <c r="E1779" s="33">
        <v>31462873599.23</v>
      </c>
      <c r="F1779" s="33">
        <v>117576310785.95</v>
      </c>
    </row>
    <row r="1780" spans="1:6" ht="14" hidden="1" thickBot="1">
      <c r="A1780" s="27">
        <f t="shared" si="37"/>
        <v>9</v>
      </c>
      <c r="B1780" s="30" t="s">
        <v>3217</v>
      </c>
      <c r="C1780" s="30" t="s">
        <v>3218</v>
      </c>
      <c r="D1780" s="34">
        <v>547506015</v>
      </c>
      <c r="E1780" s="34">
        <v>0</v>
      </c>
      <c r="F1780" s="34">
        <v>547506015</v>
      </c>
    </row>
    <row r="1781" spans="1:6" ht="14" hidden="1" thickBot="1">
      <c r="A1781" s="27">
        <f t="shared" si="37"/>
        <v>9</v>
      </c>
      <c r="B1781" s="30" t="s">
        <v>3219</v>
      </c>
      <c r="C1781" s="30" t="s">
        <v>3220</v>
      </c>
      <c r="D1781" s="33">
        <v>704084020266.93994</v>
      </c>
      <c r="E1781" s="33">
        <v>5027472384069.5801</v>
      </c>
      <c r="F1781" s="33">
        <v>5731556404336.5195</v>
      </c>
    </row>
    <row r="1782" spans="1:6" ht="14" hidden="1" thickBot="1">
      <c r="A1782" s="27">
        <f t="shared" si="37"/>
        <v>9</v>
      </c>
      <c r="B1782" s="30" t="s">
        <v>3221</v>
      </c>
      <c r="C1782" s="30" t="s">
        <v>3222</v>
      </c>
      <c r="D1782" s="33">
        <v>405832948226.75</v>
      </c>
      <c r="E1782" s="33">
        <v>56853773193.959999</v>
      </c>
      <c r="F1782" s="33">
        <v>462686721420.71002</v>
      </c>
    </row>
    <row r="1783" spans="1:6" ht="14" hidden="1" thickBot="1">
      <c r="A1783" s="27">
        <f t="shared" si="37"/>
        <v>9</v>
      </c>
      <c r="B1783" s="30" t="s">
        <v>3223</v>
      </c>
      <c r="C1783" s="30" t="s">
        <v>3224</v>
      </c>
      <c r="D1783" s="34">
        <v>115179144499</v>
      </c>
      <c r="E1783" s="33">
        <v>157019294.88</v>
      </c>
      <c r="F1783" s="33">
        <v>115336163793.88</v>
      </c>
    </row>
    <row r="1784" spans="1:6" ht="14" hidden="1" thickBot="1">
      <c r="A1784" s="27">
        <f t="shared" si="37"/>
        <v>9</v>
      </c>
      <c r="B1784" s="30" t="s">
        <v>3225</v>
      </c>
      <c r="C1784" s="30" t="s">
        <v>3226</v>
      </c>
      <c r="D1784" s="34">
        <v>3403891335</v>
      </c>
      <c r="E1784" s="33">
        <v>189733461.22999999</v>
      </c>
      <c r="F1784" s="33">
        <v>3593624796.23</v>
      </c>
    </row>
    <row r="1785" spans="1:6" ht="14" hidden="1" thickBot="1">
      <c r="A1785" s="27">
        <f t="shared" si="37"/>
        <v>9</v>
      </c>
      <c r="B1785" s="30" t="s">
        <v>3227</v>
      </c>
      <c r="C1785" s="30" t="s">
        <v>3228</v>
      </c>
      <c r="D1785" s="34">
        <v>32348767984</v>
      </c>
      <c r="E1785" s="34">
        <v>0</v>
      </c>
      <c r="F1785" s="34">
        <v>32348767984</v>
      </c>
    </row>
    <row r="1786" spans="1:6" ht="14" hidden="1" thickBot="1">
      <c r="A1786" s="27">
        <f t="shared" si="37"/>
        <v>9</v>
      </c>
      <c r="B1786" s="30" t="s">
        <v>3229</v>
      </c>
      <c r="C1786" s="30" t="s">
        <v>3230</v>
      </c>
      <c r="D1786" s="34">
        <v>0</v>
      </c>
      <c r="E1786" s="34">
        <v>46295762</v>
      </c>
      <c r="F1786" s="34">
        <v>46295762</v>
      </c>
    </row>
    <row r="1787" spans="1:6" ht="14" hidden="1" thickBot="1">
      <c r="A1787" s="27">
        <f t="shared" si="37"/>
        <v>9</v>
      </c>
      <c r="B1787" s="30" t="s">
        <v>3231</v>
      </c>
      <c r="C1787" s="30" t="s">
        <v>3232</v>
      </c>
      <c r="D1787" s="33">
        <v>297428451.20999998</v>
      </c>
      <c r="E1787" s="33">
        <v>14524269424.76</v>
      </c>
      <c r="F1787" s="33">
        <v>14821697875.969999</v>
      </c>
    </row>
    <row r="1788" spans="1:6" ht="14" hidden="1" thickBot="1">
      <c r="A1788" s="27">
        <f t="shared" si="37"/>
        <v>9</v>
      </c>
      <c r="B1788" s="30" t="s">
        <v>3233</v>
      </c>
      <c r="C1788" s="30" t="s">
        <v>3234</v>
      </c>
      <c r="D1788" s="33">
        <v>1940819277261.3701</v>
      </c>
      <c r="E1788" s="33">
        <v>3036223415729.0298</v>
      </c>
      <c r="F1788" s="33">
        <v>4977042692990.4004</v>
      </c>
    </row>
    <row r="1789" spans="1:6" ht="14" thickBot="1">
      <c r="A1789" s="27">
        <f t="shared" si="37"/>
        <v>3</v>
      </c>
      <c r="B1789" s="27" t="s">
        <v>409</v>
      </c>
      <c r="C1789" s="30" t="s">
        <v>162</v>
      </c>
      <c r="D1789" s="33">
        <v>116118621538630</v>
      </c>
      <c r="E1789" s="33">
        <v>41252912558383.297</v>
      </c>
      <c r="F1789" s="34">
        <v>157371534097013</v>
      </c>
    </row>
    <row r="1790" spans="1:6" ht="14" thickBot="1">
      <c r="A1790" s="27">
        <f t="shared" si="37"/>
        <v>6</v>
      </c>
      <c r="B1790" s="27" t="s">
        <v>3235</v>
      </c>
      <c r="C1790" s="30" t="s">
        <v>43</v>
      </c>
      <c r="D1790" s="33">
        <v>464104819115.01001</v>
      </c>
      <c r="E1790" s="33">
        <v>245555799919.78</v>
      </c>
      <c r="F1790" s="33">
        <v>709660619034.79004</v>
      </c>
    </row>
    <row r="1791" spans="1:6" ht="14" hidden="1" thickBot="1">
      <c r="A1791" s="27">
        <f t="shared" si="37"/>
        <v>9</v>
      </c>
      <c r="B1791" s="30" t="s">
        <v>3236</v>
      </c>
      <c r="C1791" s="30" t="s">
        <v>3237</v>
      </c>
      <c r="D1791" s="33">
        <v>81298314307.860001</v>
      </c>
      <c r="E1791" s="33">
        <v>123732207730.42</v>
      </c>
      <c r="F1791" s="33">
        <v>205030522038.28</v>
      </c>
    </row>
    <row r="1792" spans="1:6" ht="14" hidden="1" thickBot="1">
      <c r="A1792" s="27">
        <f t="shared" si="37"/>
        <v>9</v>
      </c>
      <c r="B1792" s="30" t="s">
        <v>3238</v>
      </c>
      <c r="C1792" s="30" t="s">
        <v>2227</v>
      </c>
      <c r="D1792" s="33">
        <v>267788008744.76999</v>
      </c>
      <c r="E1792" s="33">
        <v>101254994905.03</v>
      </c>
      <c r="F1792" s="33">
        <v>369043003649.79999</v>
      </c>
    </row>
    <row r="1793" spans="1:6" ht="14" hidden="1" thickBot="1">
      <c r="A1793" s="27">
        <f t="shared" si="37"/>
        <v>9</v>
      </c>
      <c r="B1793" s="30" t="s">
        <v>3239</v>
      </c>
      <c r="C1793" s="30" t="s">
        <v>3240</v>
      </c>
      <c r="D1793" s="34">
        <v>169762946</v>
      </c>
      <c r="E1793" s="34">
        <v>920799775</v>
      </c>
      <c r="F1793" s="34">
        <v>1090562721</v>
      </c>
    </row>
    <row r="1794" spans="1:6" ht="14" thickBot="1">
      <c r="A1794" s="27">
        <f t="shared" si="37"/>
        <v>6</v>
      </c>
      <c r="B1794" s="27" t="s">
        <v>3241</v>
      </c>
      <c r="C1794" s="30" t="s">
        <v>42</v>
      </c>
      <c r="D1794" s="33">
        <v>10772576029282.4</v>
      </c>
      <c r="E1794" s="33">
        <v>1454552102590.1699</v>
      </c>
      <c r="F1794" s="33">
        <v>12227128131872.5</v>
      </c>
    </row>
    <row r="1795" spans="1:6" ht="14" hidden="1" thickBot="1">
      <c r="A1795" s="27">
        <f t="shared" si="37"/>
        <v>9</v>
      </c>
      <c r="B1795" s="30" t="s">
        <v>3242</v>
      </c>
      <c r="C1795" s="30" t="s">
        <v>2262</v>
      </c>
      <c r="D1795" s="33">
        <v>10772576029282.4</v>
      </c>
      <c r="E1795" s="33">
        <v>1454552102590.1699</v>
      </c>
      <c r="F1795" s="33">
        <v>12227128131872.5</v>
      </c>
    </row>
    <row r="1796" spans="1:6" ht="14" thickBot="1">
      <c r="A1796" s="27">
        <f t="shared" si="37"/>
        <v>6</v>
      </c>
      <c r="B1796" s="27" t="s">
        <v>3243</v>
      </c>
      <c r="C1796" s="30" t="s">
        <v>41</v>
      </c>
      <c r="D1796" s="33">
        <v>695724312364.21997</v>
      </c>
      <c r="E1796" s="33">
        <v>113912948361.39</v>
      </c>
      <c r="F1796" s="33">
        <v>809637260725.60999</v>
      </c>
    </row>
    <row r="1797" spans="1:6" ht="14" hidden="1" thickBot="1">
      <c r="A1797" s="27">
        <f t="shared" si="37"/>
        <v>9</v>
      </c>
      <c r="B1797" s="30" t="s">
        <v>3244</v>
      </c>
      <c r="C1797" s="30" t="s">
        <v>2275</v>
      </c>
      <c r="D1797" s="33">
        <v>15868592805.58</v>
      </c>
      <c r="E1797" s="33">
        <v>5011807195.2299995</v>
      </c>
      <c r="F1797" s="33">
        <v>20880400000.810001</v>
      </c>
    </row>
    <row r="1798" spans="1:6" ht="14" hidden="1" thickBot="1">
      <c r="A1798" s="27">
        <f t="shared" si="37"/>
        <v>9</v>
      </c>
      <c r="B1798" s="30" t="s">
        <v>3245</v>
      </c>
      <c r="C1798" s="30" t="s">
        <v>2277</v>
      </c>
      <c r="D1798" s="33">
        <v>297343013748.71002</v>
      </c>
      <c r="E1798" s="33">
        <v>2246163566.0500002</v>
      </c>
      <c r="F1798" s="33">
        <v>299589177314.76001</v>
      </c>
    </row>
    <row r="1799" spans="1:6" ht="14" hidden="1" thickBot="1">
      <c r="A1799" s="27">
        <f t="shared" si="37"/>
        <v>9</v>
      </c>
      <c r="B1799" s="30" t="s">
        <v>3246</v>
      </c>
      <c r="C1799" s="30" t="s">
        <v>2279</v>
      </c>
      <c r="D1799" s="33">
        <v>40069810315.470001</v>
      </c>
      <c r="E1799" s="33">
        <v>6871821083.1499996</v>
      </c>
      <c r="F1799" s="33">
        <v>46941631398.620003</v>
      </c>
    </row>
    <row r="1800" spans="1:6" ht="14" hidden="1" thickBot="1">
      <c r="A1800" s="27">
        <f t="shared" si="37"/>
        <v>9</v>
      </c>
      <c r="B1800" s="30" t="s">
        <v>3247</v>
      </c>
      <c r="C1800" s="30" t="s">
        <v>2281</v>
      </c>
      <c r="D1800" s="33">
        <v>229028246803.37</v>
      </c>
      <c r="E1800" s="33">
        <v>89063818145.570007</v>
      </c>
      <c r="F1800" s="33">
        <v>318092064948.94</v>
      </c>
    </row>
    <row r="1801" spans="1:6" ht="14" hidden="1" thickBot="1">
      <c r="A1801" s="27">
        <f t="shared" si="37"/>
        <v>9</v>
      </c>
      <c r="B1801" s="30" t="s">
        <v>3248</v>
      </c>
      <c r="C1801" s="30" t="s">
        <v>116</v>
      </c>
      <c r="D1801" s="33">
        <v>720784220.37</v>
      </c>
      <c r="E1801" s="34">
        <v>0</v>
      </c>
      <c r="F1801" s="33">
        <v>720784220.37</v>
      </c>
    </row>
    <row r="1802" spans="1:6" ht="14" hidden="1" thickBot="1">
      <c r="A1802" s="27">
        <f t="shared" si="37"/>
        <v>9</v>
      </c>
      <c r="B1802" s="30" t="s">
        <v>3249</v>
      </c>
      <c r="C1802" s="30" t="s">
        <v>526</v>
      </c>
      <c r="D1802" s="33">
        <v>112693864470.72</v>
      </c>
      <c r="E1802" s="33">
        <v>10719338371.389999</v>
      </c>
      <c r="F1802" s="33">
        <v>123413202842.11</v>
      </c>
    </row>
    <row r="1803" spans="1:6" ht="14" thickBot="1">
      <c r="A1803" s="27">
        <f t="shared" si="37"/>
        <v>6</v>
      </c>
      <c r="B1803" s="27" t="s">
        <v>3250</v>
      </c>
      <c r="C1803" s="30" t="s">
        <v>3251</v>
      </c>
      <c r="D1803" s="34">
        <v>200077732693</v>
      </c>
      <c r="E1803" s="33">
        <v>1930360671.8499999</v>
      </c>
      <c r="F1803" s="33">
        <v>202008093364.85001</v>
      </c>
    </row>
    <row r="1804" spans="1:6" ht="14" hidden="1" thickBot="1">
      <c r="A1804" s="27">
        <f t="shared" si="37"/>
        <v>9</v>
      </c>
      <c r="B1804" s="30" t="s">
        <v>3252</v>
      </c>
      <c r="C1804" s="30" t="s">
        <v>3253</v>
      </c>
      <c r="D1804" s="34">
        <v>21741264</v>
      </c>
      <c r="E1804" s="34">
        <v>532524572</v>
      </c>
      <c r="F1804" s="34">
        <v>554265836</v>
      </c>
    </row>
    <row r="1805" spans="1:6" ht="14" hidden="1" thickBot="1">
      <c r="A1805" s="27">
        <f t="shared" si="37"/>
        <v>9</v>
      </c>
      <c r="B1805" s="30" t="s">
        <v>3254</v>
      </c>
      <c r="C1805" s="30" t="s">
        <v>3255</v>
      </c>
      <c r="D1805" s="34">
        <v>6320302398</v>
      </c>
      <c r="E1805" s="34">
        <v>0</v>
      </c>
      <c r="F1805" s="34">
        <v>6320302398</v>
      </c>
    </row>
    <row r="1806" spans="1:6" ht="14" hidden="1" thickBot="1">
      <c r="A1806" s="27">
        <f t="shared" si="37"/>
        <v>9</v>
      </c>
      <c r="B1806" s="30" t="s">
        <v>3256</v>
      </c>
      <c r="C1806" s="30" t="s">
        <v>3257</v>
      </c>
      <c r="D1806" s="34">
        <v>87994995</v>
      </c>
      <c r="E1806" s="34">
        <v>0</v>
      </c>
      <c r="F1806" s="34">
        <v>87994995</v>
      </c>
    </row>
    <row r="1807" spans="1:6" ht="14" hidden="1" thickBot="1">
      <c r="A1807" s="27">
        <f t="shared" si="37"/>
        <v>9</v>
      </c>
      <c r="B1807" s="30" t="s">
        <v>3258</v>
      </c>
      <c r="C1807" s="30" t="s">
        <v>3259</v>
      </c>
      <c r="D1807" s="34">
        <v>34076262914</v>
      </c>
      <c r="E1807" s="34">
        <v>91047530</v>
      </c>
      <c r="F1807" s="34">
        <v>34167310444</v>
      </c>
    </row>
    <row r="1808" spans="1:6" ht="14" hidden="1" thickBot="1">
      <c r="A1808" s="27">
        <f t="shared" si="37"/>
        <v>9</v>
      </c>
      <c r="B1808" s="30" t="s">
        <v>3260</v>
      </c>
      <c r="C1808" s="30" t="s">
        <v>3261</v>
      </c>
      <c r="D1808" s="34">
        <v>23658639922</v>
      </c>
      <c r="E1808" s="33">
        <v>1306788569.8499999</v>
      </c>
      <c r="F1808" s="33">
        <v>24965428491.849998</v>
      </c>
    </row>
    <row r="1809" spans="1:6" ht="14" hidden="1" thickBot="1">
      <c r="A1809" s="27">
        <f t="shared" si="37"/>
        <v>9</v>
      </c>
      <c r="B1809" s="30" t="s">
        <v>3262</v>
      </c>
      <c r="C1809" s="30" t="s">
        <v>3263</v>
      </c>
      <c r="D1809" s="34">
        <v>82847274644</v>
      </c>
      <c r="E1809" s="34">
        <v>0</v>
      </c>
      <c r="F1809" s="34">
        <v>82847274644</v>
      </c>
    </row>
    <row r="1810" spans="1:6" ht="14" hidden="1" thickBot="1">
      <c r="A1810" s="27">
        <f t="shared" si="37"/>
        <v>9</v>
      </c>
      <c r="B1810" s="30" t="s">
        <v>3264</v>
      </c>
      <c r="C1810" s="30" t="s">
        <v>3265</v>
      </c>
      <c r="D1810" s="34">
        <v>19849051523</v>
      </c>
      <c r="E1810" s="34">
        <v>0</v>
      </c>
      <c r="F1810" s="34">
        <v>19849051523</v>
      </c>
    </row>
    <row r="1811" spans="1:6" ht="14" hidden="1" thickBot="1">
      <c r="A1811" s="27">
        <f t="shared" si="37"/>
        <v>9</v>
      </c>
      <c r="B1811" s="30" t="s">
        <v>3266</v>
      </c>
      <c r="C1811" s="30" t="s">
        <v>3267</v>
      </c>
      <c r="D1811" s="34">
        <v>24138319755</v>
      </c>
      <c r="E1811" s="34">
        <v>0</v>
      </c>
      <c r="F1811" s="34">
        <v>24138319755</v>
      </c>
    </row>
    <row r="1812" spans="1:6" ht="14" hidden="1" thickBot="1">
      <c r="A1812" s="27">
        <f t="shared" si="37"/>
        <v>9</v>
      </c>
      <c r="B1812" s="30" t="s">
        <v>3268</v>
      </c>
      <c r="C1812" s="30" t="s">
        <v>3269</v>
      </c>
      <c r="D1812" s="34">
        <v>503557229</v>
      </c>
      <c r="E1812" s="34">
        <v>0</v>
      </c>
      <c r="F1812" s="34">
        <v>503557229</v>
      </c>
    </row>
    <row r="1813" spans="1:6" ht="14" hidden="1" thickBot="1">
      <c r="A1813" s="27">
        <f t="shared" si="37"/>
        <v>9</v>
      </c>
      <c r="B1813" s="30" t="s">
        <v>3270</v>
      </c>
      <c r="C1813" s="30" t="s">
        <v>3271</v>
      </c>
      <c r="D1813" s="34">
        <v>8574588049</v>
      </c>
      <c r="E1813" s="34">
        <v>0</v>
      </c>
      <c r="F1813" s="34">
        <v>8574588049</v>
      </c>
    </row>
    <row r="1814" spans="1:6" ht="14" thickBot="1">
      <c r="A1814" s="27">
        <f t="shared" si="37"/>
        <v>6</v>
      </c>
      <c r="B1814" s="27" t="s">
        <v>411</v>
      </c>
      <c r="C1814" s="30" t="s">
        <v>25</v>
      </c>
      <c r="D1814" s="33">
        <v>1664158858998.3301</v>
      </c>
      <c r="E1814" s="33">
        <v>944380455600.09998</v>
      </c>
      <c r="F1814" s="33">
        <v>2608539314598.4302</v>
      </c>
    </row>
    <row r="1815" spans="1:6" ht="14" hidden="1" thickBot="1">
      <c r="A1815" s="27">
        <f t="shared" si="37"/>
        <v>9</v>
      </c>
      <c r="B1815" s="30" t="s">
        <v>3272</v>
      </c>
      <c r="C1815" s="30" t="s">
        <v>867</v>
      </c>
      <c r="D1815" s="33">
        <v>22905302756.279999</v>
      </c>
      <c r="E1815" s="33">
        <v>5152748820.6099997</v>
      </c>
      <c r="F1815" s="33">
        <v>28058051576.889999</v>
      </c>
    </row>
    <row r="1816" spans="1:6" ht="14" hidden="1" thickBot="1">
      <c r="A1816" s="27">
        <f t="shared" si="37"/>
        <v>9</v>
      </c>
      <c r="B1816" s="30" t="s">
        <v>3273</v>
      </c>
      <c r="C1816" s="30" t="s">
        <v>1242</v>
      </c>
      <c r="D1816" s="33">
        <v>63852526024.760002</v>
      </c>
      <c r="E1816" s="34">
        <v>18073288970</v>
      </c>
      <c r="F1816" s="33">
        <v>81925814994.759995</v>
      </c>
    </row>
    <row r="1817" spans="1:6" ht="14" hidden="1" thickBot="1">
      <c r="A1817" s="27">
        <f t="shared" si="37"/>
        <v>9</v>
      </c>
      <c r="B1817" s="30" t="s">
        <v>3274</v>
      </c>
      <c r="C1817" s="30" t="s">
        <v>1303</v>
      </c>
      <c r="D1817" s="33">
        <v>99706962450.229996</v>
      </c>
      <c r="E1817" s="33">
        <v>9997225495.5900002</v>
      </c>
      <c r="F1817" s="33">
        <v>109704187945.82001</v>
      </c>
    </row>
    <row r="1818" spans="1:6" ht="14" hidden="1" thickBot="1">
      <c r="A1818" s="27">
        <f t="shared" si="37"/>
        <v>9</v>
      </c>
      <c r="B1818" s="30" t="s">
        <v>3275</v>
      </c>
      <c r="C1818" s="30" t="s">
        <v>1269</v>
      </c>
      <c r="D1818" s="33">
        <v>19369824205.16</v>
      </c>
      <c r="E1818" s="34">
        <v>686014170</v>
      </c>
      <c r="F1818" s="33">
        <v>20055838375.16</v>
      </c>
    </row>
    <row r="1819" spans="1:6" ht="14" hidden="1" thickBot="1">
      <c r="A1819" s="27">
        <f t="shared" si="37"/>
        <v>9</v>
      </c>
      <c r="B1819" s="30" t="s">
        <v>3276</v>
      </c>
      <c r="C1819" s="30" t="s">
        <v>3277</v>
      </c>
      <c r="D1819" s="33">
        <v>477146132519.5</v>
      </c>
      <c r="E1819" s="33">
        <v>345547390262.63</v>
      </c>
      <c r="F1819" s="33">
        <v>822693522782.13</v>
      </c>
    </row>
    <row r="1820" spans="1:6" ht="14" hidden="1" thickBot="1">
      <c r="A1820" s="27">
        <f t="shared" ref="A1820:A1883" si="38">LEN(B1820)</f>
        <v>9</v>
      </c>
      <c r="B1820" s="30" t="s">
        <v>3278</v>
      </c>
      <c r="C1820" s="30" t="s">
        <v>911</v>
      </c>
      <c r="D1820" s="33">
        <v>150786074275.38</v>
      </c>
      <c r="E1820" s="34">
        <v>2710742950</v>
      </c>
      <c r="F1820" s="33">
        <v>153496817225.38</v>
      </c>
    </row>
    <row r="1821" spans="1:6" ht="14" hidden="1" thickBot="1">
      <c r="A1821" s="27">
        <f t="shared" si="38"/>
        <v>9</v>
      </c>
      <c r="B1821" s="30" t="s">
        <v>3279</v>
      </c>
      <c r="C1821" s="30" t="s">
        <v>3280</v>
      </c>
      <c r="D1821" s="33">
        <v>20207473217.66</v>
      </c>
      <c r="E1821" s="33">
        <v>62614911508.18</v>
      </c>
      <c r="F1821" s="33">
        <v>82822384725.839996</v>
      </c>
    </row>
    <row r="1822" spans="1:6" ht="14" hidden="1" thickBot="1">
      <c r="A1822" s="27">
        <f t="shared" si="38"/>
        <v>9</v>
      </c>
      <c r="B1822" s="30" t="s">
        <v>3281</v>
      </c>
      <c r="C1822" s="30" t="s">
        <v>3282</v>
      </c>
      <c r="D1822" s="33">
        <v>1867280609.1800001</v>
      </c>
      <c r="E1822" s="33">
        <v>172052933.41</v>
      </c>
      <c r="F1822" s="33">
        <v>2039333542.5899999</v>
      </c>
    </row>
    <row r="1823" spans="1:6" ht="14" hidden="1" thickBot="1">
      <c r="A1823" s="27">
        <f t="shared" si="38"/>
        <v>9</v>
      </c>
      <c r="B1823" s="30" t="s">
        <v>3283</v>
      </c>
      <c r="C1823" s="30" t="s">
        <v>3284</v>
      </c>
      <c r="D1823" s="33">
        <v>108438264.37</v>
      </c>
      <c r="E1823" s="34">
        <v>1771487</v>
      </c>
      <c r="F1823" s="33">
        <v>110209751.37</v>
      </c>
    </row>
    <row r="1824" spans="1:6" ht="14" hidden="1" thickBot="1">
      <c r="A1824" s="27">
        <f t="shared" si="38"/>
        <v>9</v>
      </c>
      <c r="B1824" s="30" t="s">
        <v>3285</v>
      </c>
      <c r="C1824" s="30" t="s">
        <v>3286</v>
      </c>
      <c r="D1824" s="33">
        <v>1011376019.4400001</v>
      </c>
      <c r="E1824" s="34">
        <v>7097590</v>
      </c>
      <c r="F1824" s="33">
        <v>1018473609.4400001</v>
      </c>
    </row>
    <row r="1825" spans="1:6" ht="14" hidden="1" thickBot="1">
      <c r="A1825" s="27">
        <f t="shared" si="38"/>
        <v>9</v>
      </c>
      <c r="B1825" s="30" t="s">
        <v>3287</v>
      </c>
      <c r="C1825" s="30" t="s">
        <v>3288</v>
      </c>
      <c r="D1825" s="33">
        <v>59307121467.5</v>
      </c>
      <c r="E1825" s="34">
        <v>0</v>
      </c>
      <c r="F1825" s="33">
        <v>59307121467.5</v>
      </c>
    </row>
    <row r="1826" spans="1:6" ht="14" hidden="1" thickBot="1">
      <c r="A1826" s="27">
        <f t="shared" si="38"/>
        <v>9</v>
      </c>
      <c r="B1826" s="30" t="s">
        <v>3289</v>
      </c>
      <c r="C1826" s="30" t="s">
        <v>3290</v>
      </c>
      <c r="D1826" s="34">
        <v>36442358329</v>
      </c>
      <c r="E1826" s="34">
        <v>11838736799</v>
      </c>
      <c r="F1826" s="34">
        <v>48281095128</v>
      </c>
    </row>
    <row r="1827" spans="1:6" ht="14" hidden="1" thickBot="1">
      <c r="A1827" s="27">
        <f t="shared" si="38"/>
        <v>9</v>
      </c>
      <c r="B1827" s="30" t="s">
        <v>3291</v>
      </c>
      <c r="C1827" s="30" t="s">
        <v>1299</v>
      </c>
      <c r="D1827" s="33">
        <v>4395529216.5</v>
      </c>
      <c r="E1827" s="33">
        <v>344865156.93000001</v>
      </c>
      <c r="F1827" s="33">
        <v>4740394373.4300003</v>
      </c>
    </row>
    <row r="1828" spans="1:6" ht="14" hidden="1" thickBot="1">
      <c r="A1828" s="27">
        <f t="shared" si="38"/>
        <v>9</v>
      </c>
      <c r="B1828" s="30" t="s">
        <v>3292</v>
      </c>
      <c r="C1828" s="30" t="s">
        <v>964</v>
      </c>
      <c r="D1828" s="33">
        <v>199487828808.10999</v>
      </c>
      <c r="E1828" s="33">
        <v>8924590045.9400005</v>
      </c>
      <c r="F1828" s="33">
        <v>208412418854.04999</v>
      </c>
    </row>
    <row r="1829" spans="1:6" ht="14" hidden="1" thickBot="1">
      <c r="A1829" s="27">
        <f t="shared" si="38"/>
        <v>9</v>
      </c>
      <c r="B1829" s="30" t="s">
        <v>3293</v>
      </c>
      <c r="C1829" s="30" t="s">
        <v>3294</v>
      </c>
      <c r="D1829" s="33">
        <v>507564630835.26001</v>
      </c>
      <c r="E1829" s="33">
        <v>478309019410.81</v>
      </c>
      <c r="F1829" s="33">
        <v>985873650246.06995</v>
      </c>
    </row>
    <row r="1830" spans="1:6" ht="14" thickBot="1">
      <c r="A1830" s="27">
        <f t="shared" si="38"/>
        <v>6</v>
      </c>
      <c r="B1830" s="27" t="s">
        <v>413</v>
      </c>
      <c r="C1830" s="30" t="s">
        <v>3295</v>
      </c>
      <c r="D1830" s="33">
        <v>96219063447775</v>
      </c>
      <c r="E1830" s="33">
        <v>881340802379.84998</v>
      </c>
      <c r="F1830" s="33">
        <v>97100404250154.906</v>
      </c>
    </row>
    <row r="1831" spans="1:6" ht="14" hidden="1" thickBot="1">
      <c r="A1831" s="27">
        <f t="shared" si="38"/>
        <v>9</v>
      </c>
      <c r="B1831" s="30" t="s">
        <v>3296</v>
      </c>
      <c r="C1831" s="30" t="s">
        <v>3297</v>
      </c>
      <c r="D1831" s="34">
        <v>5465832129557</v>
      </c>
      <c r="E1831" s="34">
        <v>0</v>
      </c>
      <c r="F1831" s="34">
        <v>5465832129557</v>
      </c>
    </row>
    <row r="1832" spans="1:6" ht="14" hidden="1" thickBot="1">
      <c r="A1832" s="27">
        <f t="shared" si="38"/>
        <v>9</v>
      </c>
      <c r="B1832" s="30" t="s">
        <v>3298</v>
      </c>
      <c r="C1832" s="30" t="s">
        <v>3299</v>
      </c>
      <c r="D1832" s="34">
        <v>75751146926056</v>
      </c>
      <c r="E1832" s="34">
        <v>345000</v>
      </c>
      <c r="F1832" s="34">
        <v>75751147271056</v>
      </c>
    </row>
    <row r="1833" spans="1:6" ht="14" hidden="1" thickBot="1">
      <c r="A1833" s="27">
        <f t="shared" si="38"/>
        <v>9</v>
      </c>
      <c r="B1833" s="30" t="s">
        <v>3300</v>
      </c>
      <c r="C1833" s="30" t="s">
        <v>3301</v>
      </c>
      <c r="D1833" s="34">
        <v>11390667816714</v>
      </c>
      <c r="E1833" s="34">
        <v>44000</v>
      </c>
      <c r="F1833" s="34">
        <v>11390667860714</v>
      </c>
    </row>
    <row r="1834" spans="1:6" ht="14" hidden="1" thickBot="1">
      <c r="A1834" s="27">
        <f t="shared" si="38"/>
        <v>9</v>
      </c>
      <c r="B1834" s="30" t="s">
        <v>3302</v>
      </c>
      <c r="C1834" s="30" t="s">
        <v>3303</v>
      </c>
      <c r="D1834" s="33">
        <v>476153234932.48999</v>
      </c>
      <c r="E1834" s="33">
        <v>171325984637.29999</v>
      </c>
      <c r="F1834" s="33">
        <v>647479219569.79004</v>
      </c>
    </row>
    <row r="1835" spans="1:6" ht="14" hidden="1" thickBot="1">
      <c r="A1835" s="27">
        <f t="shared" si="38"/>
        <v>9</v>
      </c>
      <c r="B1835" s="30" t="s">
        <v>3304</v>
      </c>
      <c r="C1835" s="30" t="s">
        <v>2251</v>
      </c>
      <c r="D1835" s="33">
        <v>682583742768.87</v>
      </c>
      <c r="E1835" s="34">
        <v>708309647448</v>
      </c>
      <c r="F1835" s="33">
        <v>1390893390216.8701</v>
      </c>
    </row>
    <row r="1836" spans="1:6" ht="14" hidden="1" thickBot="1">
      <c r="A1836" s="27">
        <f t="shared" si="38"/>
        <v>9</v>
      </c>
      <c r="B1836" s="30" t="s">
        <v>3305</v>
      </c>
      <c r="C1836" s="30" t="s">
        <v>3306</v>
      </c>
      <c r="D1836" s="33">
        <v>1103038825.99</v>
      </c>
      <c r="E1836" s="34">
        <v>497590104</v>
      </c>
      <c r="F1836" s="33">
        <v>1600628929.99</v>
      </c>
    </row>
    <row r="1837" spans="1:6" ht="14" hidden="1" thickBot="1">
      <c r="A1837" s="27">
        <f t="shared" si="38"/>
        <v>9</v>
      </c>
      <c r="B1837" s="30" t="s">
        <v>3307</v>
      </c>
      <c r="C1837" s="30" t="s">
        <v>2852</v>
      </c>
      <c r="D1837" s="34">
        <v>2321669998000</v>
      </c>
      <c r="E1837" s="34">
        <v>0</v>
      </c>
      <c r="F1837" s="34">
        <v>2321669998000</v>
      </c>
    </row>
    <row r="1838" spans="1:6" ht="14" hidden="1" thickBot="1">
      <c r="A1838" s="27">
        <f t="shared" si="38"/>
        <v>9</v>
      </c>
      <c r="B1838" s="30" t="s">
        <v>3308</v>
      </c>
      <c r="C1838" s="30" t="s">
        <v>3309</v>
      </c>
      <c r="D1838" s="33">
        <v>129906560920.7</v>
      </c>
      <c r="E1838" s="33">
        <v>1207191190.55</v>
      </c>
      <c r="F1838" s="33">
        <v>131113752111.25</v>
      </c>
    </row>
    <row r="1839" spans="1:6" ht="14" thickBot="1">
      <c r="A1839" s="27">
        <f t="shared" si="38"/>
        <v>6</v>
      </c>
      <c r="B1839" s="27" t="s">
        <v>3310</v>
      </c>
      <c r="C1839" s="30" t="s">
        <v>3311</v>
      </c>
      <c r="D1839" s="33">
        <v>675101268630.97998</v>
      </c>
      <c r="E1839" s="33">
        <v>10042951448142.9</v>
      </c>
      <c r="F1839" s="33">
        <v>10718052716773.9</v>
      </c>
    </row>
    <row r="1840" spans="1:6" ht="14" hidden="1" thickBot="1">
      <c r="A1840" s="27">
        <f t="shared" si="38"/>
        <v>9</v>
      </c>
      <c r="B1840" s="30" t="s">
        <v>3312</v>
      </c>
      <c r="C1840" s="30" t="s">
        <v>474</v>
      </c>
      <c r="D1840" s="34">
        <v>2880209</v>
      </c>
      <c r="E1840" s="33">
        <v>81452483376.820007</v>
      </c>
      <c r="F1840" s="33">
        <v>81455363585.820007</v>
      </c>
    </row>
    <row r="1841" spans="1:6" ht="14" hidden="1" thickBot="1">
      <c r="A1841" s="27">
        <f t="shared" si="38"/>
        <v>9</v>
      </c>
      <c r="B1841" s="30" t="s">
        <v>3313</v>
      </c>
      <c r="C1841" s="30" t="s">
        <v>149</v>
      </c>
      <c r="D1841" s="33">
        <v>74600271313.960007</v>
      </c>
      <c r="E1841" s="33">
        <v>306554936431.88</v>
      </c>
      <c r="F1841" s="33">
        <v>381155207745.84003</v>
      </c>
    </row>
    <row r="1842" spans="1:6" ht="14" hidden="1" thickBot="1">
      <c r="A1842" s="27">
        <f t="shared" si="38"/>
        <v>9</v>
      </c>
      <c r="B1842" s="30" t="s">
        <v>3314</v>
      </c>
      <c r="C1842" s="30" t="s">
        <v>760</v>
      </c>
      <c r="D1842" s="33">
        <v>18317388908.759998</v>
      </c>
      <c r="E1842" s="33">
        <v>284955330495.87</v>
      </c>
      <c r="F1842" s="33">
        <v>303272719404.63</v>
      </c>
    </row>
    <row r="1843" spans="1:6" ht="14" hidden="1" thickBot="1">
      <c r="A1843" s="27">
        <f t="shared" si="38"/>
        <v>9</v>
      </c>
      <c r="B1843" s="30" t="s">
        <v>3315</v>
      </c>
      <c r="C1843" s="30" t="s">
        <v>1383</v>
      </c>
      <c r="D1843" s="34">
        <v>0</v>
      </c>
      <c r="E1843" s="33">
        <v>9492611015.1399994</v>
      </c>
      <c r="F1843" s="33">
        <v>9492611015.1399994</v>
      </c>
    </row>
    <row r="1844" spans="1:6" ht="14" hidden="1" thickBot="1">
      <c r="A1844" s="27">
        <f t="shared" si="38"/>
        <v>9</v>
      </c>
      <c r="B1844" s="30" t="s">
        <v>3316</v>
      </c>
      <c r="C1844" s="30" t="s">
        <v>116</v>
      </c>
      <c r="D1844" s="34">
        <v>263060579</v>
      </c>
      <c r="E1844" s="33">
        <v>1041273852.99</v>
      </c>
      <c r="F1844" s="33">
        <v>1304334431.99</v>
      </c>
    </row>
    <row r="1845" spans="1:6" ht="14" hidden="1" thickBot="1">
      <c r="A1845" s="27">
        <f t="shared" si="38"/>
        <v>9</v>
      </c>
      <c r="B1845" s="30" t="s">
        <v>3317</v>
      </c>
      <c r="C1845" s="30" t="s">
        <v>193</v>
      </c>
      <c r="D1845" s="33">
        <v>481319241074.75</v>
      </c>
      <c r="E1845" s="33">
        <v>7530581679670.9697</v>
      </c>
      <c r="F1845" s="33">
        <v>8011900920745.7197</v>
      </c>
    </row>
    <row r="1846" spans="1:6" ht="14" hidden="1" thickBot="1">
      <c r="A1846" s="27">
        <f t="shared" si="38"/>
        <v>9</v>
      </c>
      <c r="B1846" s="30" t="s">
        <v>3318</v>
      </c>
      <c r="C1846" s="30" t="s">
        <v>2330</v>
      </c>
      <c r="D1846" s="34">
        <v>973126607</v>
      </c>
      <c r="E1846" s="33">
        <v>21672109083.32</v>
      </c>
      <c r="F1846" s="33">
        <v>22645235690.32</v>
      </c>
    </row>
    <row r="1847" spans="1:6" ht="14" hidden="1" thickBot="1">
      <c r="A1847" s="27">
        <f t="shared" si="38"/>
        <v>9</v>
      </c>
      <c r="B1847" s="30" t="s">
        <v>3319</v>
      </c>
      <c r="C1847" s="30" t="s">
        <v>93</v>
      </c>
      <c r="D1847" s="34">
        <v>3434117758</v>
      </c>
      <c r="E1847" s="33">
        <v>55818966582.660004</v>
      </c>
      <c r="F1847" s="33">
        <v>59253084340.660004</v>
      </c>
    </row>
    <row r="1848" spans="1:6" ht="14" hidden="1" thickBot="1">
      <c r="A1848" s="27">
        <f t="shared" si="38"/>
        <v>9</v>
      </c>
      <c r="B1848" s="30" t="s">
        <v>3320</v>
      </c>
      <c r="C1848" s="30" t="s">
        <v>2401</v>
      </c>
      <c r="D1848" s="34">
        <v>693456</v>
      </c>
      <c r="E1848" s="33">
        <v>15954185959.23</v>
      </c>
      <c r="F1848" s="33">
        <v>15954879415.23</v>
      </c>
    </row>
    <row r="1849" spans="1:6" ht="14" hidden="1" thickBot="1">
      <c r="A1849" s="27">
        <f t="shared" si="38"/>
        <v>9</v>
      </c>
      <c r="B1849" s="30" t="s">
        <v>3321</v>
      </c>
      <c r="C1849" s="30" t="s">
        <v>82</v>
      </c>
      <c r="D1849" s="34">
        <v>53726827315</v>
      </c>
      <c r="E1849" s="33">
        <v>68531143900.809998</v>
      </c>
      <c r="F1849" s="33">
        <v>122257971215.81</v>
      </c>
    </row>
    <row r="1850" spans="1:6" ht="14" hidden="1" thickBot="1">
      <c r="A1850" s="27">
        <f t="shared" si="38"/>
        <v>9</v>
      </c>
      <c r="B1850" s="30" t="s">
        <v>3322</v>
      </c>
      <c r="C1850" s="30" t="s">
        <v>2404</v>
      </c>
      <c r="D1850" s="34">
        <v>107206335</v>
      </c>
      <c r="E1850" s="34">
        <v>6239332721</v>
      </c>
      <c r="F1850" s="34">
        <v>6346539056</v>
      </c>
    </row>
    <row r="1851" spans="1:6" ht="14" hidden="1" thickBot="1">
      <c r="A1851" s="27">
        <f t="shared" si="38"/>
        <v>9</v>
      </c>
      <c r="B1851" s="30" t="s">
        <v>3323</v>
      </c>
      <c r="C1851" s="30" t="s">
        <v>2408</v>
      </c>
      <c r="D1851" s="34">
        <v>110197215</v>
      </c>
      <c r="E1851" s="33">
        <v>60867852691.779999</v>
      </c>
      <c r="F1851" s="33">
        <v>60978049906.779999</v>
      </c>
    </row>
    <row r="1852" spans="1:6" ht="14" hidden="1" thickBot="1">
      <c r="A1852" s="27">
        <f t="shared" si="38"/>
        <v>9</v>
      </c>
      <c r="B1852" s="30" t="s">
        <v>3324</v>
      </c>
      <c r="C1852" s="30" t="s">
        <v>57</v>
      </c>
      <c r="D1852" s="34">
        <v>5614119437</v>
      </c>
      <c r="E1852" s="34">
        <v>124215941914</v>
      </c>
      <c r="F1852" s="34">
        <v>129830061351</v>
      </c>
    </row>
    <row r="1853" spans="1:6" ht="14" hidden="1" thickBot="1">
      <c r="A1853" s="27">
        <f t="shared" si="38"/>
        <v>9</v>
      </c>
      <c r="B1853" s="30" t="s">
        <v>3325</v>
      </c>
      <c r="C1853" s="30" t="s">
        <v>2411</v>
      </c>
      <c r="D1853" s="34">
        <v>2412744597</v>
      </c>
      <c r="E1853" s="33">
        <v>168422918859.79001</v>
      </c>
      <c r="F1853" s="33">
        <v>170835663456.79001</v>
      </c>
    </row>
    <row r="1854" spans="1:6" ht="14" hidden="1" thickBot="1">
      <c r="A1854" s="27">
        <f t="shared" si="38"/>
        <v>9</v>
      </c>
      <c r="B1854" s="30" t="s">
        <v>3326</v>
      </c>
      <c r="C1854" s="30" t="s">
        <v>2413</v>
      </c>
      <c r="D1854" s="34">
        <v>0</v>
      </c>
      <c r="E1854" s="33">
        <v>10178509533.42</v>
      </c>
      <c r="F1854" s="33">
        <v>10178509533.42</v>
      </c>
    </row>
    <row r="1855" spans="1:6" ht="14" hidden="1" thickBot="1">
      <c r="A1855" s="27">
        <f t="shared" si="38"/>
        <v>9</v>
      </c>
      <c r="B1855" s="30" t="s">
        <v>3327</v>
      </c>
      <c r="C1855" s="30" t="s">
        <v>2415</v>
      </c>
      <c r="D1855" s="33">
        <v>2229419915.8099999</v>
      </c>
      <c r="E1855" s="33">
        <v>-10481386333.040001</v>
      </c>
      <c r="F1855" s="33">
        <v>-8251966417.2299995</v>
      </c>
    </row>
    <row r="1856" spans="1:6" ht="14" hidden="1" thickBot="1">
      <c r="A1856" s="27">
        <f t="shared" si="38"/>
        <v>9</v>
      </c>
      <c r="B1856" s="30" t="s">
        <v>3328</v>
      </c>
      <c r="C1856" s="30" t="s">
        <v>162</v>
      </c>
      <c r="D1856" s="33">
        <v>31989973909.700001</v>
      </c>
      <c r="E1856" s="33">
        <v>1307453558386.23</v>
      </c>
      <c r="F1856" s="33">
        <v>1339443532295.9299</v>
      </c>
    </row>
    <row r="1857" spans="1:6" ht="14" thickBot="1">
      <c r="A1857" s="27">
        <f t="shared" si="38"/>
        <v>6</v>
      </c>
      <c r="B1857" s="27" t="s">
        <v>3329</v>
      </c>
      <c r="C1857" s="30" t="s">
        <v>178</v>
      </c>
      <c r="D1857" s="33">
        <v>3987917755900.0698</v>
      </c>
      <c r="E1857" s="33">
        <v>7038218346906.9805</v>
      </c>
      <c r="F1857" s="33">
        <v>11026136102807.1</v>
      </c>
    </row>
    <row r="1858" spans="1:6" ht="14" hidden="1" thickBot="1">
      <c r="A1858" s="27">
        <f t="shared" si="38"/>
        <v>9</v>
      </c>
      <c r="B1858" s="30" t="s">
        <v>3330</v>
      </c>
      <c r="C1858" s="30" t="s">
        <v>3331</v>
      </c>
      <c r="D1858" s="33">
        <v>3987917755900.0698</v>
      </c>
      <c r="E1858" s="33">
        <v>7038218346906.9805</v>
      </c>
      <c r="F1858" s="33">
        <v>11026136102807.1</v>
      </c>
    </row>
    <row r="1859" spans="1:6" ht="14" thickBot="1">
      <c r="A1859" s="27">
        <f t="shared" si="38"/>
        <v>6</v>
      </c>
      <c r="B1859" s="27" t="s">
        <v>3332</v>
      </c>
      <c r="C1859" s="30" t="s">
        <v>3333</v>
      </c>
      <c r="D1859" s="33">
        <v>905507408275.93005</v>
      </c>
      <c r="E1859" s="33">
        <v>20528911244253.301</v>
      </c>
      <c r="F1859" s="33">
        <v>21434418652529.199</v>
      </c>
    </row>
    <row r="1860" spans="1:6" ht="14" hidden="1" thickBot="1">
      <c r="A1860" s="27">
        <f t="shared" si="38"/>
        <v>9</v>
      </c>
      <c r="B1860" s="30" t="s">
        <v>3334</v>
      </c>
      <c r="C1860" s="30" t="s">
        <v>3335</v>
      </c>
      <c r="D1860" s="33">
        <v>24071798371.049999</v>
      </c>
      <c r="E1860" s="33">
        <v>188275910286.14001</v>
      </c>
      <c r="F1860" s="33">
        <v>212347708657.19</v>
      </c>
    </row>
    <row r="1861" spans="1:6" ht="14" hidden="1" thickBot="1">
      <c r="A1861" s="27">
        <f t="shared" si="38"/>
        <v>9</v>
      </c>
      <c r="B1861" s="30" t="s">
        <v>3336</v>
      </c>
      <c r="C1861" s="30" t="s">
        <v>3337</v>
      </c>
      <c r="D1861" s="33">
        <v>108350076075.17</v>
      </c>
      <c r="E1861" s="33">
        <v>101009521673.45</v>
      </c>
      <c r="F1861" s="33">
        <v>209359597748.62</v>
      </c>
    </row>
    <row r="1862" spans="1:6" ht="14" hidden="1" thickBot="1">
      <c r="A1862" s="27">
        <f t="shared" si="38"/>
        <v>9</v>
      </c>
      <c r="B1862" s="30" t="s">
        <v>3338</v>
      </c>
      <c r="C1862" s="30" t="s">
        <v>3339</v>
      </c>
      <c r="D1862" s="34">
        <v>95377636278</v>
      </c>
      <c r="E1862" s="33">
        <v>19581551543189.898</v>
      </c>
      <c r="F1862" s="33">
        <v>19676929179467.898</v>
      </c>
    </row>
    <row r="1863" spans="1:6" ht="14" hidden="1" thickBot="1">
      <c r="A1863" s="27">
        <f t="shared" si="38"/>
        <v>9</v>
      </c>
      <c r="B1863" s="30" t="s">
        <v>3340</v>
      </c>
      <c r="C1863" s="30" t="s">
        <v>3333</v>
      </c>
      <c r="D1863" s="33">
        <v>677707897551.70996</v>
      </c>
      <c r="E1863" s="33">
        <v>658074269103.83997</v>
      </c>
      <c r="F1863" s="33">
        <v>1335782166655.55</v>
      </c>
    </row>
    <row r="1864" spans="1:6" ht="14" thickBot="1">
      <c r="A1864" s="27">
        <f t="shared" si="38"/>
        <v>6</v>
      </c>
      <c r="B1864" s="27" t="s">
        <v>3341</v>
      </c>
      <c r="C1864" s="30" t="s">
        <v>3342</v>
      </c>
      <c r="D1864" s="33">
        <v>532887813013.19</v>
      </c>
      <c r="E1864" s="34">
        <v>735356527</v>
      </c>
      <c r="F1864" s="33">
        <v>533623169540.19</v>
      </c>
    </row>
    <row r="1865" spans="1:6" ht="14" hidden="1" thickBot="1">
      <c r="A1865" s="27">
        <f t="shared" si="38"/>
        <v>9</v>
      </c>
      <c r="B1865" s="30" t="s">
        <v>3343</v>
      </c>
      <c r="C1865" s="30" t="s">
        <v>57</v>
      </c>
      <c r="D1865" s="33">
        <v>73582110443.630005</v>
      </c>
      <c r="E1865" s="34">
        <v>46751740</v>
      </c>
      <c r="F1865" s="33">
        <v>73628862183.630005</v>
      </c>
    </row>
    <row r="1866" spans="1:6" ht="14" hidden="1" thickBot="1">
      <c r="A1866" s="27">
        <f t="shared" si="38"/>
        <v>9</v>
      </c>
      <c r="B1866" s="30" t="s">
        <v>3344</v>
      </c>
      <c r="C1866" s="30" t="s">
        <v>2408</v>
      </c>
      <c r="D1866" s="33">
        <v>97320078417.619995</v>
      </c>
      <c r="E1866" s="34">
        <v>0</v>
      </c>
      <c r="F1866" s="33">
        <v>97320078417.619995</v>
      </c>
    </row>
    <row r="1867" spans="1:6" ht="14" hidden="1" thickBot="1">
      <c r="A1867" s="27">
        <f t="shared" si="38"/>
        <v>9</v>
      </c>
      <c r="B1867" s="30" t="s">
        <v>3345</v>
      </c>
      <c r="C1867" s="30" t="s">
        <v>2415</v>
      </c>
      <c r="D1867" s="33">
        <v>115567243245.06</v>
      </c>
      <c r="E1867" s="34">
        <v>309502054</v>
      </c>
      <c r="F1867" s="33">
        <v>115876745299.06</v>
      </c>
    </row>
    <row r="1868" spans="1:6" ht="14" hidden="1" thickBot="1">
      <c r="A1868" s="27">
        <f t="shared" si="38"/>
        <v>9</v>
      </c>
      <c r="B1868" s="30" t="s">
        <v>3346</v>
      </c>
      <c r="C1868" s="30" t="s">
        <v>3058</v>
      </c>
      <c r="D1868" s="33">
        <v>9954388538.9300003</v>
      </c>
      <c r="E1868" s="34">
        <v>94902341</v>
      </c>
      <c r="F1868" s="33">
        <v>10049290879.93</v>
      </c>
    </row>
    <row r="1869" spans="1:6" ht="14" hidden="1" thickBot="1">
      <c r="A1869" s="27">
        <f t="shared" si="38"/>
        <v>9</v>
      </c>
      <c r="B1869" s="30" t="s">
        <v>3347</v>
      </c>
      <c r="C1869" s="30" t="s">
        <v>3348</v>
      </c>
      <c r="D1869" s="33">
        <v>236463992367.95001</v>
      </c>
      <c r="E1869" s="34">
        <v>284200392</v>
      </c>
      <c r="F1869" s="33">
        <v>236748192759.95001</v>
      </c>
    </row>
    <row r="1870" spans="1:6" ht="14" thickBot="1">
      <c r="A1870" s="27">
        <f t="shared" si="38"/>
        <v>6</v>
      </c>
      <c r="B1870" s="27" t="s">
        <v>3349</v>
      </c>
      <c r="C1870" s="30" t="s">
        <v>3350</v>
      </c>
      <c r="D1870" s="33">
        <v>1502092581.54</v>
      </c>
      <c r="E1870" s="34">
        <v>423693030</v>
      </c>
      <c r="F1870" s="33">
        <v>1925785611.54</v>
      </c>
    </row>
    <row r="1871" spans="1:6" ht="14" hidden="1" thickBot="1">
      <c r="A1871" s="27">
        <f t="shared" si="38"/>
        <v>9</v>
      </c>
      <c r="B1871" s="30" t="s">
        <v>3351</v>
      </c>
      <c r="C1871" s="30" t="s">
        <v>57</v>
      </c>
      <c r="D1871" s="33">
        <v>996992804.53999996</v>
      </c>
      <c r="E1871" s="34">
        <v>0</v>
      </c>
      <c r="F1871" s="33">
        <v>996992804.53999996</v>
      </c>
    </row>
    <row r="1872" spans="1:6" ht="14" hidden="1" thickBot="1">
      <c r="A1872" s="27">
        <f t="shared" si="38"/>
        <v>9</v>
      </c>
      <c r="B1872" s="30" t="s">
        <v>3352</v>
      </c>
      <c r="C1872" s="30" t="s">
        <v>2415</v>
      </c>
      <c r="D1872" s="34">
        <v>1045350</v>
      </c>
      <c r="E1872" s="34">
        <v>0</v>
      </c>
      <c r="F1872" s="34">
        <v>1045350</v>
      </c>
    </row>
    <row r="1873" spans="1:6" ht="14" hidden="1" thickBot="1">
      <c r="A1873" s="27">
        <f t="shared" si="38"/>
        <v>9</v>
      </c>
      <c r="B1873" s="30" t="s">
        <v>3353</v>
      </c>
      <c r="C1873" s="30" t="s">
        <v>3058</v>
      </c>
      <c r="D1873" s="34">
        <v>284648741</v>
      </c>
      <c r="E1873" s="34">
        <v>0</v>
      </c>
      <c r="F1873" s="34">
        <v>284648741</v>
      </c>
    </row>
    <row r="1874" spans="1:6" ht="14" hidden="1" thickBot="1">
      <c r="A1874" s="27">
        <f t="shared" si="38"/>
        <v>9</v>
      </c>
      <c r="B1874" s="30" t="s">
        <v>3354</v>
      </c>
      <c r="C1874" s="30" t="s">
        <v>3355</v>
      </c>
      <c r="D1874" s="34">
        <v>219405686</v>
      </c>
      <c r="E1874" s="34">
        <v>423693030</v>
      </c>
      <c r="F1874" s="34">
        <v>643098716</v>
      </c>
    </row>
    <row r="1875" spans="1:6" ht="14" thickBot="1">
      <c r="A1875" s="27">
        <f t="shared" si="38"/>
        <v>4</v>
      </c>
      <c r="B1875" s="27" t="s">
        <v>416</v>
      </c>
      <c r="C1875" s="30" t="s">
        <v>180</v>
      </c>
      <c r="D1875" s="33">
        <v>6721739238942.8896</v>
      </c>
      <c r="E1875" s="33">
        <v>4845357910804.7197</v>
      </c>
      <c r="F1875" s="33">
        <v>11567097149747.6</v>
      </c>
    </row>
    <row r="1876" spans="1:6" ht="14" hidden="1" thickBot="1">
      <c r="A1876" s="27">
        <f t="shared" si="38"/>
        <v>7</v>
      </c>
      <c r="B1876" s="30" t="s">
        <v>3356</v>
      </c>
      <c r="C1876" s="30" t="s">
        <v>66</v>
      </c>
      <c r="D1876" s="33">
        <v>258822611584.87</v>
      </c>
      <c r="E1876" s="34">
        <v>0</v>
      </c>
      <c r="F1876" s="33">
        <v>258822611584.87</v>
      </c>
    </row>
    <row r="1877" spans="1:6" ht="14" hidden="1" thickBot="1">
      <c r="A1877" s="27">
        <f t="shared" si="38"/>
        <v>10</v>
      </c>
      <c r="B1877" s="30" t="s">
        <v>3357</v>
      </c>
      <c r="C1877" s="30" t="s">
        <v>65</v>
      </c>
      <c r="D1877" s="33">
        <v>258822611584.87</v>
      </c>
      <c r="E1877" s="34">
        <v>0</v>
      </c>
      <c r="F1877" s="33">
        <v>258822611584.87</v>
      </c>
    </row>
    <row r="1878" spans="1:6" ht="14" hidden="1" thickBot="1">
      <c r="A1878" s="27">
        <f t="shared" si="38"/>
        <v>7</v>
      </c>
      <c r="B1878" s="30" t="s">
        <v>3358</v>
      </c>
      <c r="C1878" s="30" t="s">
        <v>3359</v>
      </c>
      <c r="D1878" s="33">
        <v>156610447261.04999</v>
      </c>
      <c r="E1878" s="33">
        <v>869084786330.90002</v>
      </c>
      <c r="F1878" s="33">
        <v>1025695233591.95</v>
      </c>
    </row>
    <row r="1879" spans="1:6" ht="14" hidden="1" thickBot="1">
      <c r="A1879" s="27">
        <f t="shared" si="38"/>
        <v>10</v>
      </c>
      <c r="B1879" s="30" t="s">
        <v>3360</v>
      </c>
      <c r="C1879" s="30" t="s">
        <v>3361</v>
      </c>
      <c r="D1879" s="33">
        <v>156610447261.04999</v>
      </c>
      <c r="E1879" s="34">
        <v>91294101221</v>
      </c>
      <c r="F1879" s="33">
        <v>247904548482.04999</v>
      </c>
    </row>
    <row r="1880" spans="1:6" ht="14" hidden="1" thickBot="1">
      <c r="A1880" s="27">
        <f t="shared" si="38"/>
        <v>10</v>
      </c>
      <c r="B1880" s="30" t="s">
        <v>3362</v>
      </c>
      <c r="C1880" s="30" t="s">
        <v>3363</v>
      </c>
      <c r="D1880" s="34">
        <v>0</v>
      </c>
      <c r="E1880" s="33">
        <v>777790685109.90002</v>
      </c>
      <c r="F1880" s="33">
        <v>777790685109.90002</v>
      </c>
    </row>
    <row r="1881" spans="1:6" ht="14" hidden="1" thickBot="1">
      <c r="A1881" s="27">
        <f t="shared" si="38"/>
        <v>7</v>
      </c>
      <c r="B1881" s="30" t="s">
        <v>3364</v>
      </c>
      <c r="C1881" s="30" t="s">
        <v>3365</v>
      </c>
      <c r="D1881" s="33">
        <v>3638863055096.3799</v>
      </c>
      <c r="E1881" s="33">
        <v>790807556425.39001</v>
      </c>
      <c r="F1881" s="33">
        <v>4429670611521.7695</v>
      </c>
    </row>
    <row r="1882" spans="1:6" ht="14" hidden="1" thickBot="1">
      <c r="A1882" s="27">
        <f t="shared" si="38"/>
        <v>10</v>
      </c>
      <c r="B1882" s="30" t="s">
        <v>3366</v>
      </c>
      <c r="C1882" s="30" t="s">
        <v>1334</v>
      </c>
      <c r="D1882" s="33">
        <v>114561487249.72</v>
      </c>
      <c r="E1882" s="34">
        <v>7124137625</v>
      </c>
      <c r="F1882" s="33">
        <v>121685624874.72</v>
      </c>
    </row>
    <row r="1883" spans="1:6" ht="14" hidden="1" thickBot="1">
      <c r="A1883" s="27">
        <f t="shared" si="38"/>
        <v>10</v>
      </c>
      <c r="B1883" s="30" t="s">
        <v>3367</v>
      </c>
      <c r="C1883" s="30" t="s">
        <v>3368</v>
      </c>
      <c r="D1883" s="33">
        <v>332767235685.85999</v>
      </c>
      <c r="E1883" s="33">
        <v>62693236264.480003</v>
      </c>
      <c r="F1883" s="33">
        <v>395460471950.34003</v>
      </c>
    </row>
    <row r="1884" spans="1:6" ht="14" hidden="1" thickBot="1">
      <c r="A1884" s="27">
        <f t="shared" ref="A1884:A1948" si="39">LEN(B1884)</f>
        <v>10</v>
      </c>
      <c r="B1884" s="30" t="s">
        <v>3369</v>
      </c>
      <c r="C1884" s="30" t="s">
        <v>154</v>
      </c>
      <c r="D1884" s="33">
        <v>8548548378.6599998</v>
      </c>
      <c r="E1884" s="33">
        <v>1126081797.52</v>
      </c>
      <c r="F1884" s="33">
        <v>9674630176.1800003</v>
      </c>
    </row>
    <row r="1885" spans="1:6" ht="14" hidden="1" thickBot="1">
      <c r="A1885" s="27">
        <f t="shared" si="39"/>
        <v>10</v>
      </c>
      <c r="B1885" s="30" t="s">
        <v>3370</v>
      </c>
      <c r="C1885" s="30" t="s">
        <v>3371</v>
      </c>
      <c r="D1885" s="33">
        <v>1066244662641.5601</v>
      </c>
      <c r="E1885" s="33">
        <v>34576500614.089996</v>
      </c>
      <c r="F1885" s="33">
        <v>1100821163255.6499</v>
      </c>
    </row>
    <row r="1886" spans="1:6" ht="14" hidden="1" thickBot="1">
      <c r="A1886" s="27">
        <f t="shared" si="39"/>
        <v>10</v>
      </c>
      <c r="B1886" s="30" t="s">
        <v>3372</v>
      </c>
      <c r="C1886" s="30" t="s">
        <v>2473</v>
      </c>
      <c r="D1886" s="33">
        <v>18442808595.450001</v>
      </c>
      <c r="E1886" s="34">
        <v>11672357</v>
      </c>
      <c r="F1886" s="33">
        <v>18454480952.450001</v>
      </c>
    </row>
    <row r="1887" spans="1:6" ht="14" hidden="1" thickBot="1">
      <c r="A1887" s="27">
        <f t="shared" si="39"/>
        <v>10</v>
      </c>
      <c r="B1887" s="30" t="s">
        <v>3373</v>
      </c>
      <c r="C1887" s="30" t="s">
        <v>2475</v>
      </c>
      <c r="D1887" s="33">
        <v>267801556281.5</v>
      </c>
      <c r="E1887" s="34">
        <v>15880480</v>
      </c>
      <c r="F1887" s="33">
        <v>267817436761.5</v>
      </c>
    </row>
    <row r="1888" spans="1:6" ht="14" hidden="1" thickBot="1">
      <c r="A1888" s="27">
        <f t="shared" si="39"/>
        <v>10</v>
      </c>
      <c r="B1888" s="30" t="s">
        <v>3374</v>
      </c>
      <c r="C1888" s="30" t="s">
        <v>2477</v>
      </c>
      <c r="D1888" s="33">
        <v>128494251517.77</v>
      </c>
      <c r="E1888" s="33">
        <v>20786975122.580002</v>
      </c>
      <c r="F1888" s="33">
        <v>149281226640.35001</v>
      </c>
    </row>
    <row r="1889" spans="1:6" ht="14" hidden="1" thickBot="1">
      <c r="A1889" s="27">
        <f t="shared" si="39"/>
        <v>10</v>
      </c>
      <c r="B1889" s="30" t="s">
        <v>3375</v>
      </c>
      <c r="C1889" s="30" t="s">
        <v>2479</v>
      </c>
      <c r="D1889" s="33">
        <v>191927409819.01999</v>
      </c>
      <c r="E1889" s="33">
        <v>38266433902.849998</v>
      </c>
      <c r="F1889" s="33">
        <v>230193843721.87</v>
      </c>
    </row>
    <row r="1890" spans="1:6" ht="14" hidden="1" thickBot="1">
      <c r="A1890" s="27">
        <f t="shared" si="39"/>
        <v>10</v>
      </c>
      <c r="B1890" s="30" t="s">
        <v>3376</v>
      </c>
      <c r="C1890" s="30" t="s">
        <v>2481</v>
      </c>
      <c r="D1890" s="33">
        <v>743736986276.12</v>
      </c>
      <c r="E1890" s="33">
        <v>154829079438.39001</v>
      </c>
      <c r="F1890" s="33">
        <v>898566065714.51001</v>
      </c>
    </row>
    <row r="1891" spans="1:6" ht="14" hidden="1" thickBot="1">
      <c r="A1891" s="27">
        <f t="shared" si="39"/>
        <v>10</v>
      </c>
      <c r="B1891" s="30" t="s">
        <v>3377</v>
      </c>
      <c r="C1891" s="30" t="s">
        <v>1230</v>
      </c>
      <c r="D1891" s="33">
        <v>420828286114.02002</v>
      </c>
      <c r="E1891" s="33">
        <v>62877250287.879997</v>
      </c>
      <c r="F1891" s="33">
        <v>483705536401.90002</v>
      </c>
    </row>
    <row r="1892" spans="1:6" ht="14" hidden="1" thickBot="1">
      <c r="A1892" s="27">
        <f t="shared" si="39"/>
        <v>10</v>
      </c>
      <c r="B1892" s="30" t="s">
        <v>3378</v>
      </c>
      <c r="C1892" s="30" t="s">
        <v>1242</v>
      </c>
      <c r="D1892" s="33">
        <v>5455111214.5299997</v>
      </c>
      <c r="E1892" s="34">
        <v>0</v>
      </c>
      <c r="F1892" s="33">
        <v>5455111214.5299997</v>
      </c>
    </row>
    <row r="1893" spans="1:6" ht="14" hidden="1" thickBot="1">
      <c r="A1893" s="27">
        <f t="shared" si="39"/>
        <v>10</v>
      </c>
      <c r="B1893" s="30" t="s">
        <v>3379</v>
      </c>
      <c r="C1893" s="30" t="s">
        <v>2485</v>
      </c>
      <c r="D1893" s="33">
        <v>47822832361.870003</v>
      </c>
      <c r="E1893" s="33">
        <v>400055213686.40002</v>
      </c>
      <c r="F1893" s="33">
        <v>447878046048.27002</v>
      </c>
    </row>
    <row r="1894" spans="1:6" ht="14" hidden="1" thickBot="1">
      <c r="A1894" s="27">
        <f t="shared" si="39"/>
        <v>10</v>
      </c>
      <c r="B1894" s="30" t="s">
        <v>3380</v>
      </c>
      <c r="C1894" s="30" t="s">
        <v>3381</v>
      </c>
      <c r="D1894" s="33">
        <v>90006364446.830002</v>
      </c>
      <c r="E1894" s="34">
        <v>1427390569</v>
      </c>
      <c r="F1894" s="33">
        <v>91433755015.830002</v>
      </c>
    </row>
    <row r="1895" spans="1:6" ht="14" hidden="1" thickBot="1">
      <c r="A1895" s="27">
        <f t="shared" si="39"/>
        <v>10</v>
      </c>
      <c r="B1895" s="30" t="s">
        <v>3382</v>
      </c>
      <c r="C1895" s="30" t="s">
        <v>2489</v>
      </c>
      <c r="D1895" s="34">
        <v>35280160634</v>
      </c>
      <c r="E1895" s="34">
        <v>4122596943</v>
      </c>
      <c r="F1895" s="34">
        <v>39402757577</v>
      </c>
    </row>
    <row r="1896" spans="1:6" ht="14" hidden="1" thickBot="1">
      <c r="A1896" s="27">
        <f t="shared" si="39"/>
        <v>10</v>
      </c>
      <c r="B1896" s="30" t="s">
        <v>3383</v>
      </c>
      <c r="C1896" s="30" t="s">
        <v>3384</v>
      </c>
      <c r="D1896" s="33">
        <v>2570681896.2600002</v>
      </c>
      <c r="E1896" s="33">
        <v>519869682.32999998</v>
      </c>
      <c r="F1896" s="33">
        <v>3090551578.5900002</v>
      </c>
    </row>
    <row r="1897" spans="1:6" ht="14" hidden="1" thickBot="1">
      <c r="A1897" s="27">
        <f t="shared" si="39"/>
        <v>10</v>
      </c>
      <c r="B1897" s="30" t="s">
        <v>3385</v>
      </c>
      <c r="C1897" s="30" t="s">
        <v>1120</v>
      </c>
      <c r="D1897" s="33">
        <v>20844801706.209999</v>
      </c>
      <c r="E1897" s="33">
        <v>1270363298.6500001</v>
      </c>
      <c r="F1897" s="33">
        <v>22115165004.860001</v>
      </c>
    </row>
    <row r="1898" spans="1:6" ht="14" hidden="1" thickBot="1">
      <c r="A1898" s="27">
        <f t="shared" si="39"/>
        <v>10</v>
      </c>
      <c r="B1898" s="30" t="s">
        <v>3386</v>
      </c>
      <c r="C1898" s="30" t="s">
        <v>1303</v>
      </c>
      <c r="D1898" s="33">
        <v>14145608814.02</v>
      </c>
      <c r="E1898" s="34">
        <v>8701550</v>
      </c>
      <c r="F1898" s="33">
        <v>14154310364.02</v>
      </c>
    </row>
    <row r="1899" spans="1:6" ht="14" hidden="1" thickBot="1">
      <c r="A1899" s="27">
        <f t="shared" si="39"/>
        <v>10</v>
      </c>
      <c r="B1899" s="30" t="s">
        <v>3387</v>
      </c>
      <c r="C1899" s="30" t="s">
        <v>3388</v>
      </c>
      <c r="D1899" s="33">
        <v>85148741258.979996</v>
      </c>
      <c r="E1899" s="33">
        <v>1096172806.22</v>
      </c>
      <c r="F1899" s="33">
        <v>86244914065.199997</v>
      </c>
    </row>
    <row r="1900" spans="1:6" ht="14" hidden="1" thickBot="1">
      <c r="A1900" s="27">
        <f t="shared" si="39"/>
        <v>10</v>
      </c>
      <c r="B1900" s="30" t="s">
        <v>3389</v>
      </c>
      <c r="C1900" s="30" t="s">
        <v>3390</v>
      </c>
      <c r="D1900" s="34">
        <v>44235520204</v>
      </c>
      <c r="E1900" s="34">
        <v>0</v>
      </c>
      <c r="F1900" s="34">
        <v>44235520204</v>
      </c>
    </row>
    <row r="1901" spans="1:6" ht="14" hidden="1" thickBot="1">
      <c r="A1901" s="27">
        <f t="shared" si="39"/>
        <v>7</v>
      </c>
      <c r="B1901" s="30" t="s">
        <v>3391</v>
      </c>
      <c r="C1901" s="30" t="s">
        <v>3392</v>
      </c>
      <c r="D1901" s="34">
        <v>0</v>
      </c>
      <c r="E1901" s="33">
        <v>1022753144920.36</v>
      </c>
      <c r="F1901" s="33">
        <v>1022753144920.36</v>
      </c>
    </row>
    <row r="1902" spans="1:6" ht="14" hidden="1" thickBot="1">
      <c r="A1902" s="27">
        <f t="shared" si="39"/>
        <v>10</v>
      </c>
      <c r="B1902" s="30" t="s">
        <v>3393</v>
      </c>
      <c r="C1902" s="30" t="s">
        <v>3394</v>
      </c>
      <c r="D1902" s="34">
        <v>0</v>
      </c>
      <c r="E1902" s="33">
        <v>549357388832.87</v>
      </c>
      <c r="F1902" s="33">
        <v>549357388832.87</v>
      </c>
    </row>
    <row r="1903" spans="1:6" ht="14" hidden="1" thickBot="1">
      <c r="A1903" s="27">
        <f t="shared" si="39"/>
        <v>10</v>
      </c>
      <c r="B1903" s="30" t="s">
        <v>3395</v>
      </c>
      <c r="C1903" s="30" t="s">
        <v>3396</v>
      </c>
      <c r="D1903" s="34">
        <v>0</v>
      </c>
      <c r="E1903" s="33">
        <v>473395756087.48999</v>
      </c>
      <c r="F1903" s="33">
        <v>473395756087.48999</v>
      </c>
    </row>
    <row r="1904" spans="1:6" ht="14" hidden="1" thickBot="1">
      <c r="A1904" s="27">
        <f t="shared" si="39"/>
        <v>7</v>
      </c>
      <c r="B1904" s="30" t="s">
        <v>3397</v>
      </c>
      <c r="C1904" s="30" t="s">
        <v>162</v>
      </c>
      <c r="D1904" s="33">
        <v>2667443125000.5898</v>
      </c>
      <c r="E1904" s="33">
        <v>2162712423128.0701</v>
      </c>
      <c r="F1904" s="33">
        <v>4830155548128.6602</v>
      </c>
    </row>
    <row r="1905" spans="1:6" ht="14" hidden="1" thickBot="1">
      <c r="A1905" s="27">
        <f t="shared" si="39"/>
        <v>10</v>
      </c>
      <c r="B1905" s="30" t="s">
        <v>3398</v>
      </c>
      <c r="C1905" s="30" t="s">
        <v>25</v>
      </c>
      <c r="D1905" s="34">
        <v>895940894</v>
      </c>
      <c r="E1905" s="34">
        <v>24535107553</v>
      </c>
      <c r="F1905" s="34">
        <v>25431048447</v>
      </c>
    </row>
    <row r="1906" spans="1:6" ht="14" hidden="1" thickBot="1">
      <c r="A1906" s="27">
        <f t="shared" si="39"/>
        <v>10</v>
      </c>
      <c r="B1906" s="30" t="s">
        <v>3399</v>
      </c>
      <c r="C1906" s="30" t="s">
        <v>43</v>
      </c>
      <c r="D1906" s="33">
        <v>251191835616.17999</v>
      </c>
      <c r="E1906" s="33">
        <v>27868163129.580002</v>
      </c>
      <c r="F1906" s="33">
        <v>279059998745.76001</v>
      </c>
    </row>
    <row r="1907" spans="1:6" ht="14" hidden="1" thickBot="1">
      <c r="A1907" s="27">
        <f t="shared" si="39"/>
        <v>10</v>
      </c>
      <c r="B1907" s="30" t="s">
        <v>3400</v>
      </c>
      <c r="C1907" s="30" t="s">
        <v>23</v>
      </c>
      <c r="D1907" s="33">
        <v>378728492619.35999</v>
      </c>
      <c r="E1907" s="33">
        <v>37095904111.489998</v>
      </c>
      <c r="F1907" s="33">
        <v>415824396730.84998</v>
      </c>
    </row>
    <row r="1908" spans="1:6" ht="14" hidden="1" thickBot="1">
      <c r="A1908" s="27">
        <f t="shared" si="39"/>
        <v>10</v>
      </c>
      <c r="B1908" s="30" t="s">
        <v>3401</v>
      </c>
      <c r="C1908" s="30" t="s">
        <v>42</v>
      </c>
      <c r="D1908" s="33">
        <v>1971012821317.02</v>
      </c>
      <c r="E1908" s="33">
        <v>1775046219514.49</v>
      </c>
      <c r="F1908" s="33">
        <v>3746059040831.5098</v>
      </c>
    </row>
    <row r="1909" spans="1:6" ht="14" hidden="1" thickBot="1">
      <c r="A1909" s="27">
        <f t="shared" si="39"/>
        <v>10</v>
      </c>
      <c r="B1909" s="30" t="s">
        <v>3402</v>
      </c>
      <c r="C1909" s="30" t="s">
        <v>41</v>
      </c>
      <c r="D1909" s="33">
        <v>22770481146.029999</v>
      </c>
      <c r="E1909" s="33">
        <v>20295918717.82</v>
      </c>
      <c r="F1909" s="33">
        <v>43066399863.849998</v>
      </c>
    </row>
    <row r="1910" spans="1:6" ht="14" hidden="1" thickBot="1">
      <c r="A1910" s="27">
        <f t="shared" si="39"/>
        <v>10</v>
      </c>
      <c r="B1910" s="30" t="s">
        <v>3403</v>
      </c>
      <c r="C1910" s="30" t="s">
        <v>3404</v>
      </c>
      <c r="D1910" s="34">
        <v>42843553408</v>
      </c>
      <c r="E1910" s="33">
        <v>277871110101.69</v>
      </c>
      <c r="F1910" s="33">
        <v>320714663509.69</v>
      </c>
    </row>
    <row r="1911" spans="1:6" ht="14" hidden="1" thickBot="1">
      <c r="A1911" s="27">
        <f t="shared" si="39"/>
        <v>1</v>
      </c>
      <c r="B1911" s="27" t="s">
        <v>3405</v>
      </c>
      <c r="C1911" s="30" t="s">
        <v>22</v>
      </c>
      <c r="D1911" s="34">
        <v>0</v>
      </c>
      <c r="E1911" s="33">
        <v>67894048752308.297</v>
      </c>
      <c r="F1911" s="33">
        <v>67894048752308.297</v>
      </c>
    </row>
    <row r="1912" spans="1:6" ht="14" thickBot="1">
      <c r="A1912" s="35">
        <f t="shared" si="39"/>
        <v>1</v>
      </c>
      <c r="B1912" s="27" t="s">
        <v>3405</v>
      </c>
      <c r="C1912" s="36" t="s">
        <v>3406</v>
      </c>
      <c r="D1912" s="41">
        <v>0</v>
      </c>
      <c r="E1912" s="37">
        <f>E1913+E2004+E2104+E2114+E2117</f>
        <v>100811342290044.28</v>
      </c>
      <c r="F1912" s="37">
        <f>F1913+F2004+F2104+F2114+F2117</f>
        <v>100811342290044.3</v>
      </c>
    </row>
    <row r="1913" spans="1:6" ht="14" thickBot="1">
      <c r="A1913" s="27">
        <f t="shared" si="39"/>
        <v>3</v>
      </c>
      <c r="B1913" s="27" t="s">
        <v>418</v>
      </c>
      <c r="C1913" s="30" t="s">
        <v>3407</v>
      </c>
      <c r="D1913" s="34">
        <v>0</v>
      </c>
      <c r="E1913" s="33">
        <v>-30013367670398.699</v>
      </c>
      <c r="F1913" s="33">
        <v>-30013367670398.699</v>
      </c>
    </row>
    <row r="1914" spans="1:6" ht="14" thickBot="1">
      <c r="A1914" s="27">
        <f t="shared" si="39"/>
        <v>6</v>
      </c>
      <c r="B1914" s="27" t="s">
        <v>419</v>
      </c>
      <c r="C1914" s="30" t="s">
        <v>16</v>
      </c>
      <c r="D1914" s="34">
        <v>0</v>
      </c>
      <c r="E1914" s="33">
        <v>-112641115885302</v>
      </c>
      <c r="F1914" s="33">
        <v>-112641115885302</v>
      </c>
    </row>
    <row r="1915" spans="1:6" ht="14" hidden="1" thickBot="1">
      <c r="A1915" s="27">
        <f t="shared" si="39"/>
        <v>9</v>
      </c>
      <c r="B1915" s="30" t="s">
        <v>3408</v>
      </c>
      <c r="C1915" s="30" t="s">
        <v>16</v>
      </c>
      <c r="D1915" s="34">
        <v>0</v>
      </c>
      <c r="E1915" s="33">
        <v>-112641115885302</v>
      </c>
      <c r="F1915" s="33">
        <v>-112641115885302</v>
      </c>
    </row>
    <row r="1916" spans="1:6" ht="14" thickBot="1">
      <c r="A1916" s="27">
        <f t="shared" si="39"/>
        <v>6</v>
      </c>
      <c r="B1916" s="27" t="s">
        <v>3409</v>
      </c>
      <c r="C1916" s="30" t="s">
        <v>183</v>
      </c>
      <c r="D1916" s="34">
        <v>0</v>
      </c>
      <c r="E1916" s="33">
        <v>60492353746532.203</v>
      </c>
      <c r="F1916" s="33">
        <v>60492353746532.203</v>
      </c>
    </row>
    <row r="1917" spans="1:6" ht="14" hidden="1" thickBot="1">
      <c r="A1917" s="27">
        <f t="shared" si="39"/>
        <v>9</v>
      </c>
      <c r="B1917" s="30" t="s">
        <v>3410</v>
      </c>
      <c r="C1917" s="30" t="s">
        <v>183</v>
      </c>
      <c r="D1917" s="34">
        <v>0</v>
      </c>
      <c r="E1917" s="33">
        <v>6888270246030.8301</v>
      </c>
      <c r="F1917" s="33">
        <v>6888270246030.8301</v>
      </c>
    </row>
    <row r="1918" spans="1:6" ht="14" hidden="1" thickBot="1">
      <c r="A1918" s="27">
        <f t="shared" si="39"/>
        <v>9</v>
      </c>
      <c r="B1918" s="30" t="s">
        <v>3411</v>
      </c>
      <c r="C1918" s="30" t="s">
        <v>3412</v>
      </c>
      <c r="D1918" s="34">
        <v>0</v>
      </c>
      <c r="E1918" s="33">
        <v>617976672122.08997</v>
      </c>
      <c r="F1918" s="33">
        <v>617976672122.08997</v>
      </c>
    </row>
    <row r="1919" spans="1:6" ht="14" hidden="1" thickBot="1">
      <c r="A1919" s="27">
        <f t="shared" si="39"/>
        <v>9</v>
      </c>
      <c r="B1919" s="30" t="s">
        <v>3413</v>
      </c>
      <c r="C1919" s="30" t="s">
        <v>3414</v>
      </c>
      <c r="D1919" s="34">
        <v>0</v>
      </c>
      <c r="E1919" s="33">
        <v>16457786192.280001</v>
      </c>
      <c r="F1919" s="33">
        <v>16457786192.280001</v>
      </c>
    </row>
    <row r="1920" spans="1:6" ht="14" hidden="1" thickBot="1">
      <c r="A1920" s="27">
        <f t="shared" si="39"/>
        <v>9</v>
      </c>
      <c r="B1920" s="30" t="s">
        <v>3415</v>
      </c>
      <c r="C1920" s="30" t="s">
        <v>3416</v>
      </c>
      <c r="D1920" s="34">
        <v>0</v>
      </c>
      <c r="E1920" s="34">
        <v>52969649042187</v>
      </c>
      <c r="F1920" s="34">
        <v>52969649042187</v>
      </c>
    </row>
    <row r="1921" spans="1:6" ht="14" thickBot="1">
      <c r="A1921" s="27">
        <f t="shared" si="39"/>
        <v>6</v>
      </c>
      <c r="B1921" s="27" t="s">
        <v>3417</v>
      </c>
      <c r="C1921" s="30" t="s">
        <v>18</v>
      </c>
      <c r="D1921" s="34">
        <v>0</v>
      </c>
      <c r="E1921" s="34">
        <v>87963800155</v>
      </c>
      <c r="F1921" s="34">
        <v>87963800155</v>
      </c>
    </row>
    <row r="1922" spans="1:6" ht="14" hidden="1" thickBot="1">
      <c r="A1922" s="27">
        <f t="shared" si="39"/>
        <v>9</v>
      </c>
      <c r="B1922" s="30" t="s">
        <v>3418</v>
      </c>
      <c r="C1922" s="30" t="s">
        <v>612</v>
      </c>
      <c r="D1922" s="34">
        <v>0</v>
      </c>
      <c r="E1922" s="34">
        <v>87963800155</v>
      </c>
      <c r="F1922" s="34">
        <v>87963800155</v>
      </c>
    </row>
    <row r="1923" spans="1:6" ht="14" thickBot="1">
      <c r="A1923" s="27">
        <f t="shared" si="39"/>
        <v>6</v>
      </c>
      <c r="B1923" s="27" t="s">
        <v>3419</v>
      </c>
      <c r="C1923" s="30" t="s">
        <v>17</v>
      </c>
      <c r="D1923" s="34">
        <v>0</v>
      </c>
      <c r="E1923" s="33">
        <v>37644596703.739998</v>
      </c>
      <c r="F1923" s="33">
        <v>37644596703.739998</v>
      </c>
    </row>
    <row r="1924" spans="1:6" ht="14" hidden="1" thickBot="1">
      <c r="A1924" s="27">
        <f t="shared" si="39"/>
        <v>9</v>
      </c>
      <c r="B1924" s="30" t="s">
        <v>3420</v>
      </c>
      <c r="C1924" s="30" t="s">
        <v>3421</v>
      </c>
      <c r="D1924" s="34">
        <v>0</v>
      </c>
      <c r="E1924" s="33">
        <v>53832763274.970001</v>
      </c>
      <c r="F1924" s="33">
        <v>53832763274.970001</v>
      </c>
    </row>
    <row r="1925" spans="1:6" ht="14" hidden="1" thickBot="1">
      <c r="A1925" s="27">
        <f t="shared" si="39"/>
        <v>9</v>
      </c>
      <c r="B1925" s="30" t="s">
        <v>3422</v>
      </c>
      <c r="C1925" s="30" t="s">
        <v>3423</v>
      </c>
      <c r="D1925" s="34">
        <v>0</v>
      </c>
      <c r="E1925" s="33">
        <v>16131789571.23</v>
      </c>
      <c r="F1925" s="33">
        <v>16131789571.23</v>
      </c>
    </row>
    <row r="1926" spans="1:6" ht="14" hidden="1" thickBot="1">
      <c r="A1926" s="27">
        <f t="shared" si="39"/>
        <v>9</v>
      </c>
      <c r="B1926" s="30" t="s">
        <v>3424</v>
      </c>
      <c r="C1926" s="30" t="s">
        <v>3425</v>
      </c>
      <c r="D1926" s="34">
        <v>0</v>
      </c>
      <c r="E1926" s="34">
        <v>56377000</v>
      </c>
      <c r="F1926" s="34">
        <v>56377000</v>
      </c>
    </row>
    <row r="1927" spans="1:6" ht="14" thickBot="1">
      <c r="A1927" s="27">
        <f t="shared" si="39"/>
        <v>6</v>
      </c>
      <c r="B1927" s="27" t="s">
        <v>3426</v>
      </c>
      <c r="C1927" s="30" t="s">
        <v>11</v>
      </c>
      <c r="D1927" s="34">
        <v>0</v>
      </c>
      <c r="E1927" s="33">
        <v>-10322010627651.4</v>
      </c>
      <c r="F1927" s="33">
        <v>-10322010627651.4</v>
      </c>
    </row>
    <row r="1928" spans="1:6" ht="14" hidden="1" thickBot="1">
      <c r="A1928" s="27">
        <f t="shared" si="39"/>
        <v>9</v>
      </c>
      <c r="B1928" s="30" t="s">
        <v>3427</v>
      </c>
      <c r="C1928" s="30" t="s">
        <v>3428</v>
      </c>
      <c r="D1928" s="34">
        <v>0</v>
      </c>
      <c r="E1928" s="33">
        <v>17397735941305.699</v>
      </c>
      <c r="F1928" s="33">
        <v>17397735941305.699</v>
      </c>
    </row>
    <row r="1929" spans="1:6" ht="14" hidden="1" thickBot="1">
      <c r="A1929" s="27">
        <f t="shared" si="39"/>
        <v>9</v>
      </c>
      <c r="B1929" s="30" t="s">
        <v>3429</v>
      </c>
      <c r="C1929" s="30" t="s">
        <v>3430</v>
      </c>
      <c r="D1929" s="34">
        <v>0</v>
      </c>
      <c r="E1929" s="33">
        <v>27721129475458.699</v>
      </c>
      <c r="F1929" s="33">
        <v>27721129475458.699</v>
      </c>
    </row>
    <row r="1930" spans="1:6" ht="14" hidden="1" thickBot="1">
      <c r="A1930" s="27">
        <f t="shared" si="39"/>
        <v>9</v>
      </c>
      <c r="B1930" s="30" t="s">
        <v>3431</v>
      </c>
      <c r="C1930" s="30" t="s">
        <v>3432</v>
      </c>
      <c r="D1930" s="34">
        <v>0</v>
      </c>
      <c r="E1930" s="34">
        <v>1840267543</v>
      </c>
      <c r="F1930" s="34">
        <v>1840267543</v>
      </c>
    </row>
    <row r="1931" spans="1:6" ht="14" hidden="1" thickBot="1">
      <c r="A1931" s="27">
        <f t="shared" si="39"/>
        <v>9</v>
      </c>
      <c r="B1931" s="30" t="s">
        <v>3433</v>
      </c>
      <c r="C1931" s="30" t="s">
        <v>3434</v>
      </c>
      <c r="D1931" s="34">
        <v>0</v>
      </c>
      <c r="E1931" s="33">
        <v>457361041.33999997</v>
      </c>
      <c r="F1931" s="33">
        <v>457361041.33999997</v>
      </c>
    </row>
    <row r="1932" spans="1:6" ht="14" thickBot="1">
      <c r="A1932" s="27">
        <f t="shared" si="39"/>
        <v>6</v>
      </c>
      <c r="B1932" s="27" t="s">
        <v>3435</v>
      </c>
      <c r="C1932" s="30" t="s">
        <v>3436</v>
      </c>
      <c r="D1932" s="34">
        <v>0</v>
      </c>
      <c r="E1932" s="34">
        <v>0</v>
      </c>
      <c r="F1932" s="34">
        <v>0</v>
      </c>
    </row>
    <row r="1933" spans="1:6" ht="14" hidden="1" thickBot="1">
      <c r="A1933" s="27">
        <f t="shared" si="39"/>
        <v>9</v>
      </c>
      <c r="B1933" s="30" t="s">
        <v>3437</v>
      </c>
      <c r="C1933" s="30" t="s">
        <v>3438</v>
      </c>
      <c r="D1933" s="34">
        <v>0</v>
      </c>
      <c r="E1933" s="34">
        <v>0</v>
      </c>
      <c r="F1933" s="34">
        <v>0</v>
      </c>
    </row>
    <row r="1934" spans="1:6" ht="14" hidden="1" thickBot="1">
      <c r="A1934" s="27">
        <f t="shared" si="39"/>
        <v>9</v>
      </c>
      <c r="B1934" s="30" t="s">
        <v>3439</v>
      </c>
      <c r="C1934" s="30" t="s">
        <v>3440</v>
      </c>
      <c r="D1934" s="34">
        <v>0</v>
      </c>
      <c r="E1934" s="34">
        <v>0</v>
      </c>
      <c r="F1934" s="34">
        <v>0</v>
      </c>
    </row>
    <row r="1935" spans="1:6" ht="14" hidden="1" thickBot="1">
      <c r="A1935" s="27">
        <f t="shared" si="39"/>
        <v>9</v>
      </c>
      <c r="B1935" s="30" t="s">
        <v>3441</v>
      </c>
      <c r="C1935" s="30" t="s">
        <v>3442</v>
      </c>
      <c r="D1935" s="34">
        <v>0</v>
      </c>
      <c r="E1935" s="34">
        <v>0</v>
      </c>
      <c r="F1935" s="34">
        <v>0</v>
      </c>
    </row>
    <row r="1936" spans="1:6" ht="14" hidden="1" thickBot="1">
      <c r="A1936" s="27">
        <f t="shared" si="39"/>
        <v>9</v>
      </c>
      <c r="B1936" s="30" t="s">
        <v>3443</v>
      </c>
      <c r="C1936" s="30" t="s">
        <v>3444</v>
      </c>
      <c r="D1936" s="34">
        <v>0</v>
      </c>
      <c r="E1936" s="34">
        <v>0</v>
      </c>
      <c r="F1936" s="34">
        <v>0</v>
      </c>
    </row>
    <row r="1937" spans="1:6" ht="14" thickBot="1">
      <c r="A1937" s="27">
        <f t="shared" si="39"/>
        <v>6</v>
      </c>
      <c r="B1937" s="27" t="s">
        <v>3445</v>
      </c>
      <c r="C1937" s="30" t="s">
        <v>15</v>
      </c>
      <c r="D1937" s="34">
        <v>0</v>
      </c>
      <c r="E1937" s="34">
        <v>115446</v>
      </c>
      <c r="F1937" s="34">
        <v>115446</v>
      </c>
    </row>
    <row r="1938" spans="1:6" ht="14" hidden="1" thickBot="1">
      <c r="A1938" s="27">
        <f t="shared" si="39"/>
        <v>9</v>
      </c>
      <c r="B1938" s="30" t="s">
        <v>3446</v>
      </c>
      <c r="C1938" s="30" t="s">
        <v>3447</v>
      </c>
      <c r="D1938" s="34">
        <v>0</v>
      </c>
      <c r="E1938" s="34">
        <v>115446</v>
      </c>
      <c r="F1938" s="34">
        <v>115446</v>
      </c>
    </row>
    <row r="1939" spans="1:6" ht="14" thickBot="1">
      <c r="A1939" s="27">
        <f t="shared" si="39"/>
        <v>6</v>
      </c>
      <c r="B1939" s="27" t="s">
        <v>3448</v>
      </c>
      <c r="C1939" s="30" t="s">
        <v>14</v>
      </c>
      <c r="D1939" s="34">
        <v>0</v>
      </c>
      <c r="E1939" s="33">
        <v>336000757215.22998</v>
      </c>
      <c r="F1939" s="33">
        <v>336000757215.22998</v>
      </c>
    </row>
    <row r="1940" spans="1:6" ht="14" hidden="1" thickBot="1">
      <c r="A1940" s="27">
        <f t="shared" si="39"/>
        <v>9</v>
      </c>
      <c r="B1940" s="30" t="s">
        <v>3449</v>
      </c>
      <c r="C1940" s="30" t="s">
        <v>3450</v>
      </c>
      <c r="D1940" s="34">
        <v>0</v>
      </c>
      <c r="E1940" s="33">
        <v>18399491258.619999</v>
      </c>
      <c r="F1940" s="33">
        <v>18399491258.619999</v>
      </c>
    </row>
    <row r="1941" spans="1:6" ht="14" hidden="1" thickBot="1">
      <c r="A1941" s="27">
        <f t="shared" si="39"/>
        <v>9</v>
      </c>
      <c r="B1941" s="30" t="s">
        <v>3451</v>
      </c>
      <c r="C1941" s="30" t="s">
        <v>3452</v>
      </c>
      <c r="D1941" s="34">
        <v>0</v>
      </c>
      <c r="E1941" s="33">
        <v>4406006165.5299997</v>
      </c>
      <c r="F1941" s="33">
        <v>4406006165.5299997</v>
      </c>
    </row>
    <row r="1942" spans="1:6" ht="14" hidden="1" thickBot="1">
      <c r="A1942" s="27">
        <f t="shared" si="39"/>
        <v>9</v>
      </c>
      <c r="B1942" s="30" t="s">
        <v>3453</v>
      </c>
      <c r="C1942" s="30" t="s">
        <v>3454</v>
      </c>
      <c r="D1942" s="34">
        <v>0</v>
      </c>
      <c r="E1942" s="33">
        <v>14416053481.07</v>
      </c>
      <c r="F1942" s="33">
        <v>14416053481.07</v>
      </c>
    </row>
    <row r="1943" spans="1:6" ht="14" hidden="1" thickBot="1">
      <c r="A1943" s="27">
        <f t="shared" si="39"/>
        <v>9</v>
      </c>
      <c r="B1943" s="30" t="s">
        <v>3455</v>
      </c>
      <c r="C1943" s="30" t="s">
        <v>3456</v>
      </c>
      <c r="D1943" s="34">
        <v>0</v>
      </c>
      <c r="E1943" s="33">
        <v>283266405858.07001</v>
      </c>
      <c r="F1943" s="33">
        <v>283266405858.07001</v>
      </c>
    </row>
    <row r="1944" spans="1:6" ht="14" hidden="1" thickBot="1">
      <c r="A1944" s="27">
        <f t="shared" si="39"/>
        <v>9</v>
      </c>
      <c r="B1944" s="30" t="s">
        <v>3457</v>
      </c>
      <c r="C1944" s="30" t="s">
        <v>3458</v>
      </c>
      <c r="D1944" s="34">
        <v>0</v>
      </c>
      <c r="E1944" s="33">
        <v>15512800451.940001</v>
      </c>
      <c r="F1944" s="33">
        <v>15512800451.940001</v>
      </c>
    </row>
    <row r="1945" spans="1:6" ht="14" thickBot="1">
      <c r="A1945" s="27">
        <f t="shared" si="39"/>
        <v>6</v>
      </c>
      <c r="B1945" s="27" t="s">
        <v>3459</v>
      </c>
      <c r="C1945" s="30" t="s">
        <v>13</v>
      </c>
      <c r="D1945" s="34">
        <v>0</v>
      </c>
      <c r="E1945" s="34">
        <v>38221118814</v>
      </c>
      <c r="F1945" s="34">
        <v>38221118814</v>
      </c>
    </row>
    <row r="1946" spans="1:6" ht="14" hidden="1" thickBot="1">
      <c r="A1946" s="27">
        <f t="shared" si="39"/>
        <v>9</v>
      </c>
      <c r="B1946" s="30" t="s">
        <v>3460</v>
      </c>
      <c r="C1946" s="30" t="s">
        <v>3461</v>
      </c>
      <c r="D1946" s="34">
        <v>0</v>
      </c>
      <c r="E1946" s="34">
        <v>38220645954</v>
      </c>
      <c r="F1946" s="34">
        <v>38220645954</v>
      </c>
    </row>
    <row r="1947" spans="1:6" ht="14" hidden="1" thickBot="1">
      <c r="A1947" s="27">
        <f t="shared" si="39"/>
        <v>9</v>
      </c>
      <c r="B1947" s="30" t="s">
        <v>3462</v>
      </c>
      <c r="C1947" s="30" t="s">
        <v>3463</v>
      </c>
      <c r="D1947" s="34">
        <v>0</v>
      </c>
      <c r="E1947" s="34">
        <v>472860</v>
      </c>
      <c r="F1947" s="34">
        <v>472860</v>
      </c>
    </row>
    <row r="1948" spans="1:6" ht="14" thickBot="1">
      <c r="A1948" s="27">
        <f t="shared" si="39"/>
        <v>6</v>
      </c>
      <c r="B1948" s="27" t="s">
        <v>3464</v>
      </c>
      <c r="C1948" s="30" t="s">
        <v>181</v>
      </c>
      <c r="D1948" s="34">
        <v>0</v>
      </c>
      <c r="E1948" s="33">
        <v>41475706.729999997</v>
      </c>
      <c r="F1948" s="33">
        <v>41475706.729999997</v>
      </c>
    </row>
    <row r="1949" spans="1:6" ht="14" hidden="1" thickBot="1">
      <c r="A1949" s="27">
        <f t="shared" ref="A1949:A2012" si="40">LEN(B1949)</f>
        <v>9</v>
      </c>
      <c r="B1949" s="30" t="s">
        <v>3465</v>
      </c>
      <c r="C1949" s="30" t="s">
        <v>181</v>
      </c>
      <c r="D1949" s="34">
        <v>0</v>
      </c>
      <c r="E1949" s="33">
        <v>41475706.729999997</v>
      </c>
      <c r="F1949" s="33">
        <v>41475706.729999997</v>
      </c>
    </row>
    <row r="1950" spans="1:6" ht="14" thickBot="1">
      <c r="A1950" s="27">
        <f t="shared" si="40"/>
        <v>6</v>
      </c>
      <c r="B1950" s="27" t="s">
        <v>423</v>
      </c>
      <c r="C1950" s="30" t="s">
        <v>3466</v>
      </c>
      <c r="D1950" s="34">
        <v>0</v>
      </c>
      <c r="E1950" s="34">
        <v>25802990577217</v>
      </c>
      <c r="F1950" s="34">
        <v>25802990577217</v>
      </c>
    </row>
    <row r="1951" spans="1:6" ht="14" hidden="1" thickBot="1">
      <c r="A1951" s="27">
        <f t="shared" si="40"/>
        <v>9</v>
      </c>
      <c r="B1951" s="30" t="s">
        <v>3467</v>
      </c>
      <c r="C1951" s="30" t="s">
        <v>2161</v>
      </c>
      <c r="D1951" s="34">
        <v>0</v>
      </c>
      <c r="E1951" s="34">
        <v>25802990577217</v>
      </c>
      <c r="F1951" s="34">
        <v>25802990577217</v>
      </c>
    </row>
    <row r="1952" spans="1:6" ht="14" thickBot="1">
      <c r="A1952" s="27">
        <f t="shared" si="40"/>
        <v>6</v>
      </c>
      <c r="B1952" s="27" t="s">
        <v>424</v>
      </c>
      <c r="C1952" s="30" t="s">
        <v>3468</v>
      </c>
      <c r="D1952" s="34">
        <v>0</v>
      </c>
      <c r="E1952" s="34">
        <v>14601409846351</v>
      </c>
      <c r="F1952" s="34">
        <v>14601409846351</v>
      </c>
    </row>
    <row r="1953" spans="1:6" ht="14" hidden="1" thickBot="1">
      <c r="A1953" s="27">
        <f t="shared" si="40"/>
        <v>9</v>
      </c>
      <c r="B1953" s="30" t="s">
        <v>3469</v>
      </c>
      <c r="C1953" s="30" t="s">
        <v>2159</v>
      </c>
      <c r="D1953" s="34">
        <v>0</v>
      </c>
      <c r="E1953" s="34">
        <v>1426811112089</v>
      </c>
      <c r="F1953" s="34">
        <v>1426811112089</v>
      </c>
    </row>
    <row r="1954" spans="1:6" ht="14" hidden="1" thickBot="1">
      <c r="A1954" s="27">
        <f t="shared" si="40"/>
        <v>9</v>
      </c>
      <c r="B1954" s="30" t="s">
        <v>3470</v>
      </c>
      <c r="C1954" s="30" t="s">
        <v>2161</v>
      </c>
      <c r="D1954" s="34">
        <v>0</v>
      </c>
      <c r="E1954" s="34">
        <v>13174598734262</v>
      </c>
      <c r="F1954" s="34">
        <v>13174598734262</v>
      </c>
    </row>
    <row r="1955" spans="1:6" ht="14" thickBot="1">
      <c r="A1955" s="27">
        <f t="shared" si="40"/>
        <v>6</v>
      </c>
      <c r="B1955" s="27" t="s">
        <v>3471</v>
      </c>
      <c r="C1955" s="30" t="s">
        <v>3472</v>
      </c>
      <c r="D1955" s="34">
        <v>0</v>
      </c>
      <c r="E1955" s="33">
        <v>6581642584420.7002</v>
      </c>
      <c r="F1955" s="33">
        <v>6581642584420.7002</v>
      </c>
    </row>
    <row r="1956" spans="1:6" ht="14" hidden="1" thickBot="1">
      <c r="A1956" s="27">
        <f t="shared" si="40"/>
        <v>9</v>
      </c>
      <c r="B1956" s="30" t="s">
        <v>3473</v>
      </c>
      <c r="C1956" s="30" t="s">
        <v>474</v>
      </c>
      <c r="D1956" s="34">
        <v>0</v>
      </c>
      <c r="E1956" s="33">
        <v>-446236761760.78998</v>
      </c>
      <c r="F1956" s="33">
        <v>-446236761760.78998</v>
      </c>
    </row>
    <row r="1957" spans="1:6" ht="14" hidden="1" thickBot="1">
      <c r="A1957" s="27">
        <f t="shared" si="40"/>
        <v>9</v>
      </c>
      <c r="B1957" s="30" t="s">
        <v>3474</v>
      </c>
      <c r="C1957" s="30" t="s">
        <v>149</v>
      </c>
      <c r="D1957" s="34">
        <v>0</v>
      </c>
      <c r="E1957" s="33">
        <v>10345561269064</v>
      </c>
      <c r="F1957" s="33">
        <v>10345561269064</v>
      </c>
    </row>
    <row r="1958" spans="1:6" ht="14" hidden="1" thickBot="1">
      <c r="A1958" s="27">
        <f t="shared" si="40"/>
        <v>9</v>
      </c>
      <c r="B1958" s="30" t="s">
        <v>3475</v>
      </c>
      <c r="C1958" s="30" t="s">
        <v>760</v>
      </c>
      <c r="D1958" s="34">
        <v>0</v>
      </c>
      <c r="E1958" s="33">
        <v>-41479283145664.102</v>
      </c>
      <c r="F1958" s="33">
        <v>-41479283145664.102</v>
      </c>
    </row>
    <row r="1959" spans="1:6" ht="14" hidden="1" thickBot="1">
      <c r="A1959" s="27">
        <f t="shared" si="40"/>
        <v>9</v>
      </c>
      <c r="B1959" s="30" t="s">
        <v>3476</v>
      </c>
      <c r="C1959" s="30" t="s">
        <v>1383</v>
      </c>
      <c r="D1959" s="34">
        <v>0</v>
      </c>
      <c r="E1959" s="33">
        <v>208383037124.14999</v>
      </c>
      <c r="F1959" s="33">
        <v>208383037124.14999</v>
      </c>
    </row>
    <row r="1960" spans="1:6" ht="14" hidden="1" thickBot="1">
      <c r="A1960" s="27">
        <f t="shared" si="40"/>
        <v>9</v>
      </c>
      <c r="B1960" s="30" t="s">
        <v>3477</v>
      </c>
      <c r="C1960" s="30" t="s">
        <v>116</v>
      </c>
      <c r="D1960" s="34">
        <v>0</v>
      </c>
      <c r="E1960" s="33">
        <v>-271745125653.48999</v>
      </c>
      <c r="F1960" s="33">
        <v>-271745125653.48999</v>
      </c>
    </row>
    <row r="1961" spans="1:6" ht="14" hidden="1" thickBot="1">
      <c r="A1961" s="27">
        <f t="shared" si="40"/>
        <v>9</v>
      </c>
      <c r="B1961" s="30" t="s">
        <v>3478</v>
      </c>
      <c r="C1961" s="30" t="s">
        <v>193</v>
      </c>
      <c r="D1961" s="34">
        <v>0</v>
      </c>
      <c r="E1961" s="33">
        <v>81453329497369.703</v>
      </c>
      <c r="F1961" s="33">
        <v>81453329497369.703</v>
      </c>
    </row>
    <row r="1962" spans="1:6" ht="14" hidden="1" thickBot="1">
      <c r="A1962" s="27">
        <f t="shared" si="40"/>
        <v>9</v>
      </c>
      <c r="B1962" s="30" t="s">
        <v>3479</v>
      </c>
      <c r="C1962" s="30" t="s">
        <v>2330</v>
      </c>
      <c r="D1962" s="34">
        <v>0</v>
      </c>
      <c r="E1962" s="33">
        <v>633836337997.17004</v>
      </c>
      <c r="F1962" s="33">
        <v>633836337997.17004</v>
      </c>
    </row>
    <row r="1963" spans="1:6" ht="14" hidden="1" thickBot="1">
      <c r="A1963" s="27">
        <f t="shared" si="40"/>
        <v>9</v>
      </c>
      <c r="B1963" s="30" t="s">
        <v>3480</v>
      </c>
      <c r="C1963" s="30" t="s">
        <v>93</v>
      </c>
      <c r="D1963" s="34">
        <v>0</v>
      </c>
      <c r="E1963" s="33">
        <v>746854761677.97998</v>
      </c>
      <c r="F1963" s="33">
        <v>746854761677.97998</v>
      </c>
    </row>
    <row r="1964" spans="1:6" ht="14" hidden="1" thickBot="1">
      <c r="A1964" s="27">
        <f t="shared" si="40"/>
        <v>9</v>
      </c>
      <c r="B1964" s="30" t="s">
        <v>3481</v>
      </c>
      <c r="C1964" s="30" t="s">
        <v>2401</v>
      </c>
      <c r="D1964" s="34">
        <v>0</v>
      </c>
      <c r="E1964" s="33">
        <v>113055898.95999999</v>
      </c>
      <c r="F1964" s="33">
        <v>113055898.95999999</v>
      </c>
    </row>
    <row r="1965" spans="1:6" ht="14" hidden="1" thickBot="1">
      <c r="A1965" s="27">
        <f t="shared" si="40"/>
        <v>9</v>
      </c>
      <c r="B1965" s="30" t="s">
        <v>3482</v>
      </c>
      <c r="C1965" s="30" t="s">
        <v>2447</v>
      </c>
      <c r="D1965" s="34">
        <v>0</v>
      </c>
      <c r="E1965" s="33">
        <v>104989590104780</v>
      </c>
      <c r="F1965" s="33">
        <v>104989590104780</v>
      </c>
    </row>
    <row r="1966" spans="1:6" ht="14" hidden="1" thickBot="1">
      <c r="A1966" s="27">
        <f t="shared" si="40"/>
        <v>9</v>
      </c>
      <c r="B1966" s="30" t="s">
        <v>3483</v>
      </c>
      <c r="C1966" s="30" t="s">
        <v>87</v>
      </c>
      <c r="D1966" s="34">
        <v>0</v>
      </c>
      <c r="E1966" s="33">
        <v>189926911141.95001</v>
      </c>
      <c r="F1966" s="33">
        <v>189926911141.95001</v>
      </c>
    </row>
    <row r="1967" spans="1:6" ht="14" hidden="1" thickBot="1">
      <c r="A1967" s="27">
        <f t="shared" si="40"/>
        <v>9</v>
      </c>
      <c r="B1967" s="30" t="s">
        <v>3484</v>
      </c>
      <c r="C1967" s="30" t="s">
        <v>82</v>
      </c>
      <c r="D1967" s="34">
        <v>0</v>
      </c>
      <c r="E1967" s="33">
        <v>1009634968450.09</v>
      </c>
      <c r="F1967" s="33">
        <v>1009634968450.09</v>
      </c>
    </row>
    <row r="1968" spans="1:6" ht="14" hidden="1" thickBot="1">
      <c r="A1968" s="27">
        <f t="shared" si="40"/>
        <v>9</v>
      </c>
      <c r="B1968" s="30" t="s">
        <v>3485</v>
      </c>
      <c r="C1968" s="30" t="s">
        <v>2406</v>
      </c>
      <c r="D1968" s="34">
        <v>0</v>
      </c>
      <c r="E1968" s="33">
        <v>-1398758069423.6399</v>
      </c>
      <c r="F1968" s="33">
        <v>-1398758069423.6399</v>
      </c>
    </row>
    <row r="1969" spans="1:6" ht="14" hidden="1" thickBot="1">
      <c r="A1969" s="27">
        <f t="shared" si="40"/>
        <v>9</v>
      </c>
      <c r="B1969" s="30" t="s">
        <v>3486</v>
      </c>
      <c r="C1969" s="30" t="s">
        <v>2408</v>
      </c>
      <c r="D1969" s="34">
        <v>0</v>
      </c>
      <c r="E1969" s="33">
        <v>93110846922.160004</v>
      </c>
      <c r="F1969" s="33">
        <v>93110846922.160004</v>
      </c>
    </row>
    <row r="1970" spans="1:6" ht="14" hidden="1" thickBot="1">
      <c r="A1970" s="27">
        <f t="shared" si="40"/>
        <v>9</v>
      </c>
      <c r="B1970" s="30" t="s">
        <v>3487</v>
      </c>
      <c r="C1970" s="30" t="s">
        <v>57</v>
      </c>
      <c r="D1970" s="34">
        <v>0</v>
      </c>
      <c r="E1970" s="33">
        <v>-5621271505642.54</v>
      </c>
      <c r="F1970" s="33">
        <v>-5621271505642.54</v>
      </c>
    </row>
    <row r="1971" spans="1:6" ht="14" hidden="1" thickBot="1">
      <c r="A1971" s="27">
        <f t="shared" si="40"/>
        <v>9</v>
      </c>
      <c r="B1971" s="30" t="s">
        <v>3488</v>
      </c>
      <c r="C1971" s="30" t="s">
        <v>2411</v>
      </c>
      <c r="D1971" s="34">
        <v>0</v>
      </c>
      <c r="E1971" s="33">
        <v>-214359193415229</v>
      </c>
      <c r="F1971" s="33">
        <v>-214359193415229</v>
      </c>
    </row>
    <row r="1972" spans="1:6" ht="14" hidden="1" thickBot="1">
      <c r="A1972" s="27">
        <f t="shared" si="40"/>
        <v>9</v>
      </c>
      <c r="B1972" s="30" t="s">
        <v>3489</v>
      </c>
      <c r="C1972" s="30" t="s">
        <v>2413</v>
      </c>
      <c r="D1972" s="34">
        <v>0</v>
      </c>
      <c r="E1972" s="33">
        <v>29030622638.73</v>
      </c>
      <c r="F1972" s="33">
        <v>29030622638.73</v>
      </c>
    </row>
    <row r="1973" spans="1:6" ht="14" hidden="1" thickBot="1">
      <c r="A1973" s="27">
        <f t="shared" si="40"/>
        <v>9</v>
      </c>
      <c r="B1973" s="30" t="s">
        <v>3490</v>
      </c>
      <c r="C1973" s="30" t="s">
        <v>2415</v>
      </c>
      <c r="D1973" s="34">
        <v>0</v>
      </c>
      <c r="E1973" s="33">
        <v>169941332044.34</v>
      </c>
      <c r="F1973" s="33">
        <v>169941332044.34</v>
      </c>
    </row>
    <row r="1974" spans="1:6" ht="14" hidden="1" thickBot="1">
      <c r="A1974" s="27">
        <f t="shared" si="40"/>
        <v>9</v>
      </c>
      <c r="B1974" s="30" t="s">
        <v>3491</v>
      </c>
      <c r="C1974" s="30" t="s">
        <v>162</v>
      </c>
      <c r="D1974" s="34">
        <v>0</v>
      </c>
      <c r="E1974" s="33">
        <v>-7459289897108.6504</v>
      </c>
      <c r="F1974" s="33">
        <v>-7459289897108.6504</v>
      </c>
    </row>
    <row r="1975" spans="1:6" ht="14" hidden="1" thickBot="1">
      <c r="A1975" s="27">
        <f t="shared" si="40"/>
        <v>9</v>
      </c>
      <c r="B1975" s="30" t="s">
        <v>3492</v>
      </c>
      <c r="C1975" s="30" t="s">
        <v>3493</v>
      </c>
      <c r="D1975" s="34">
        <v>0</v>
      </c>
      <c r="E1975" s="33">
        <v>77748107759793.5</v>
      </c>
      <c r="F1975" s="33">
        <v>77748107759793.5</v>
      </c>
    </row>
    <row r="1976" spans="1:6" ht="57" thickBot="1">
      <c r="A1976" s="27">
        <f t="shared" si="40"/>
        <v>6</v>
      </c>
      <c r="B1976" s="27" t="s">
        <v>3494</v>
      </c>
      <c r="C1976" s="38" t="s">
        <v>3495</v>
      </c>
      <c r="D1976" s="40">
        <v>0</v>
      </c>
      <c r="E1976" s="39">
        <v>905796195213.31006</v>
      </c>
      <c r="F1976" s="39">
        <v>905796195213.31006</v>
      </c>
    </row>
    <row r="1977" spans="1:6" ht="14" hidden="1" thickBot="1">
      <c r="A1977" s="27">
        <f t="shared" si="40"/>
        <v>9</v>
      </c>
      <c r="B1977" s="30" t="s">
        <v>3496</v>
      </c>
      <c r="C1977" s="30" t="s">
        <v>623</v>
      </c>
      <c r="D1977" s="34">
        <v>0</v>
      </c>
      <c r="E1977" s="34">
        <v>52332</v>
      </c>
      <c r="F1977" s="34">
        <v>52332</v>
      </c>
    </row>
    <row r="1978" spans="1:6" ht="14" hidden="1" thickBot="1">
      <c r="A1978" s="27">
        <f t="shared" si="40"/>
        <v>9</v>
      </c>
      <c r="B1978" s="30" t="s">
        <v>3497</v>
      </c>
      <c r="C1978" s="30" t="s">
        <v>625</v>
      </c>
      <c r="D1978" s="34">
        <v>0</v>
      </c>
      <c r="E1978" s="33">
        <v>862302418038.97998</v>
      </c>
      <c r="F1978" s="33">
        <v>862302418038.97998</v>
      </c>
    </row>
    <row r="1979" spans="1:6" ht="14" hidden="1" thickBot="1">
      <c r="A1979" s="27">
        <f t="shared" si="40"/>
        <v>9</v>
      </c>
      <c r="B1979" s="30" t="s">
        <v>3498</v>
      </c>
      <c r="C1979" s="30" t="s">
        <v>629</v>
      </c>
      <c r="D1979" s="34">
        <v>0</v>
      </c>
      <c r="E1979" s="33">
        <v>19165011808.279999</v>
      </c>
      <c r="F1979" s="33">
        <v>19165011808.279999</v>
      </c>
    </row>
    <row r="1980" spans="1:6" ht="14" hidden="1" thickBot="1">
      <c r="A1980" s="27">
        <f t="shared" si="40"/>
        <v>9</v>
      </c>
      <c r="B1980" s="30" t="s">
        <v>3499</v>
      </c>
      <c r="C1980" s="30" t="s">
        <v>631</v>
      </c>
      <c r="D1980" s="34">
        <v>0</v>
      </c>
      <c r="E1980" s="33">
        <v>23698779194.25</v>
      </c>
      <c r="F1980" s="33">
        <v>23698779194.25</v>
      </c>
    </row>
    <row r="1981" spans="1:6" ht="14" hidden="1" thickBot="1">
      <c r="A1981" s="27">
        <f t="shared" si="40"/>
        <v>9</v>
      </c>
      <c r="B1981" s="30" t="s">
        <v>3500</v>
      </c>
      <c r="C1981" s="30" t="s">
        <v>633</v>
      </c>
      <c r="D1981" s="34">
        <v>0</v>
      </c>
      <c r="E1981" s="33">
        <v>677174179.76999998</v>
      </c>
      <c r="F1981" s="33">
        <v>677174179.76999998</v>
      </c>
    </row>
    <row r="1982" spans="1:6" ht="14" hidden="1" thickBot="1">
      <c r="A1982" s="27">
        <f t="shared" si="40"/>
        <v>9</v>
      </c>
      <c r="B1982" s="30" t="s">
        <v>3501</v>
      </c>
      <c r="C1982" s="30" t="s">
        <v>3502</v>
      </c>
      <c r="D1982" s="34">
        <v>0</v>
      </c>
      <c r="E1982" s="33">
        <v>-47240339.969999999</v>
      </c>
      <c r="F1982" s="33">
        <v>-47240339.969999999</v>
      </c>
    </row>
    <row r="1983" spans="1:6" ht="14" thickBot="1">
      <c r="A1983" s="27">
        <f t="shared" si="40"/>
        <v>6</v>
      </c>
      <c r="B1983" s="27" t="s">
        <v>3503</v>
      </c>
      <c r="C1983" s="30" t="s">
        <v>3504</v>
      </c>
      <c r="D1983" s="34">
        <v>0</v>
      </c>
      <c r="E1983" s="34">
        <v>3505370763</v>
      </c>
      <c r="F1983" s="34">
        <v>3505370763</v>
      </c>
    </row>
    <row r="1984" spans="1:6" ht="14" hidden="1" thickBot="1">
      <c r="A1984" s="27">
        <f t="shared" si="40"/>
        <v>9</v>
      </c>
      <c r="B1984" s="30" t="s">
        <v>3505</v>
      </c>
      <c r="C1984" s="30" t="s">
        <v>3506</v>
      </c>
      <c r="D1984" s="34">
        <v>0</v>
      </c>
      <c r="E1984" s="34">
        <v>3505370763</v>
      </c>
      <c r="F1984" s="34">
        <v>3505370763</v>
      </c>
    </row>
    <row r="1985" spans="1:6" ht="57" thickBot="1">
      <c r="A1985" s="27">
        <f t="shared" si="40"/>
        <v>6</v>
      </c>
      <c r="B1985" s="27" t="s">
        <v>3507</v>
      </c>
      <c r="C1985" s="38" t="s">
        <v>3508</v>
      </c>
      <c r="D1985" s="40">
        <v>0</v>
      </c>
      <c r="E1985" s="39">
        <v>25365617371942.199</v>
      </c>
      <c r="F1985" s="39">
        <v>25365617371942.199</v>
      </c>
    </row>
    <row r="1986" spans="1:6" ht="14" hidden="1" thickBot="1">
      <c r="A1986" s="27">
        <f t="shared" si="40"/>
        <v>9</v>
      </c>
      <c r="B1986" s="30" t="s">
        <v>3509</v>
      </c>
      <c r="C1986" s="30" t="s">
        <v>3510</v>
      </c>
      <c r="D1986" s="34">
        <v>0</v>
      </c>
      <c r="E1986" s="33">
        <v>1057707688134.96</v>
      </c>
      <c r="F1986" s="33">
        <v>1057707688134.96</v>
      </c>
    </row>
    <row r="1987" spans="1:6" ht="14" hidden="1" thickBot="1">
      <c r="A1987" s="27">
        <f t="shared" si="40"/>
        <v>9</v>
      </c>
      <c r="B1987" s="30" t="s">
        <v>3511</v>
      </c>
      <c r="C1987" s="30" t="s">
        <v>3512</v>
      </c>
      <c r="D1987" s="34">
        <v>0</v>
      </c>
      <c r="E1987" s="33">
        <v>23955689209335.301</v>
      </c>
      <c r="F1987" s="33">
        <v>23955689209335.301</v>
      </c>
    </row>
    <row r="1988" spans="1:6" ht="14" hidden="1" thickBot="1">
      <c r="A1988" s="27">
        <f t="shared" si="40"/>
        <v>9</v>
      </c>
      <c r="B1988" s="30" t="s">
        <v>3513</v>
      </c>
      <c r="C1988" s="30" t="s">
        <v>3514</v>
      </c>
      <c r="D1988" s="34">
        <v>0</v>
      </c>
      <c r="E1988" s="33">
        <v>312199230171.91998</v>
      </c>
      <c r="F1988" s="33">
        <v>312199230171.91998</v>
      </c>
    </row>
    <row r="1989" spans="1:6" ht="14" hidden="1" thickBot="1">
      <c r="A1989" s="27">
        <f t="shared" si="40"/>
        <v>9</v>
      </c>
      <c r="B1989" s="30" t="s">
        <v>3515</v>
      </c>
      <c r="C1989" s="30" t="s">
        <v>3516</v>
      </c>
      <c r="D1989" s="34">
        <v>0</v>
      </c>
      <c r="E1989" s="34">
        <v>40021244300</v>
      </c>
      <c r="F1989" s="34">
        <v>40021244300</v>
      </c>
    </row>
    <row r="1990" spans="1:6" ht="57" thickBot="1">
      <c r="A1990" s="27">
        <f t="shared" si="40"/>
        <v>6</v>
      </c>
      <c r="B1990" s="27" t="s">
        <v>3517</v>
      </c>
      <c r="C1990" s="38" t="s">
        <v>3518</v>
      </c>
      <c r="D1990" s="40">
        <v>0</v>
      </c>
      <c r="E1990" s="39">
        <v>359153116173.83002</v>
      </c>
      <c r="F1990" s="39">
        <v>359153116173.83002</v>
      </c>
    </row>
    <row r="1991" spans="1:6" ht="14" hidden="1" thickBot="1">
      <c r="A1991" s="27">
        <f t="shared" si="40"/>
        <v>9</v>
      </c>
      <c r="B1991" s="30" t="s">
        <v>3519</v>
      </c>
      <c r="C1991" s="30" t="s">
        <v>3510</v>
      </c>
      <c r="D1991" s="34">
        <v>0</v>
      </c>
      <c r="E1991" s="33">
        <v>25455309472.310001</v>
      </c>
      <c r="F1991" s="33">
        <v>25455309472.310001</v>
      </c>
    </row>
    <row r="1992" spans="1:6" ht="14" hidden="1" thickBot="1">
      <c r="A1992" s="27">
        <f t="shared" si="40"/>
        <v>9</v>
      </c>
      <c r="B1992" s="30" t="s">
        <v>3520</v>
      </c>
      <c r="C1992" s="30" t="s">
        <v>3512</v>
      </c>
      <c r="D1992" s="34">
        <v>0</v>
      </c>
      <c r="E1992" s="33">
        <v>316980119259.67999</v>
      </c>
      <c r="F1992" s="33">
        <v>316980119259.67999</v>
      </c>
    </row>
    <row r="1993" spans="1:6" ht="14" hidden="1" thickBot="1">
      <c r="A1993" s="27">
        <f t="shared" si="40"/>
        <v>9</v>
      </c>
      <c r="B1993" s="30" t="s">
        <v>3521</v>
      </c>
      <c r="C1993" s="30" t="s">
        <v>3514</v>
      </c>
      <c r="D1993" s="34">
        <v>0</v>
      </c>
      <c r="E1993" s="33">
        <v>10604669537.700001</v>
      </c>
      <c r="F1993" s="33">
        <v>10604669537.700001</v>
      </c>
    </row>
    <row r="1994" spans="1:6" ht="14" hidden="1" thickBot="1">
      <c r="A1994" s="27">
        <f t="shared" si="40"/>
        <v>9</v>
      </c>
      <c r="B1994" s="30" t="s">
        <v>3522</v>
      </c>
      <c r="C1994" s="30" t="s">
        <v>3516</v>
      </c>
      <c r="D1994" s="34">
        <v>0</v>
      </c>
      <c r="E1994" s="33">
        <v>6113017904.1400003</v>
      </c>
      <c r="F1994" s="33">
        <v>6113017904.1400003</v>
      </c>
    </row>
    <row r="1995" spans="1:6" ht="13.5" customHeight="1" thickBot="1">
      <c r="A1995" s="27">
        <f t="shared" si="40"/>
        <v>6</v>
      </c>
      <c r="B1995" s="27" t="s">
        <v>3523</v>
      </c>
      <c r="C1995" s="38" t="s">
        <v>3524</v>
      </c>
      <c r="D1995" s="40">
        <v>0</v>
      </c>
      <c r="E1995" s="39">
        <v>2647497218.1999998</v>
      </c>
      <c r="F1995" s="39">
        <v>2647497218.1999998</v>
      </c>
    </row>
    <row r="1996" spans="1:6" ht="14" hidden="1" thickBot="1">
      <c r="A1996" s="27">
        <f t="shared" si="40"/>
        <v>9</v>
      </c>
      <c r="B1996" s="30" t="s">
        <v>3525</v>
      </c>
      <c r="C1996" s="30" t="s">
        <v>3512</v>
      </c>
      <c r="D1996" s="34">
        <v>0</v>
      </c>
      <c r="E1996" s="33">
        <v>2619107440.1999998</v>
      </c>
      <c r="F1996" s="33">
        <v>2619107440.1999998</v>
      </c>
    </row>
    <row r="1997" spans="1:6" ht="14" hidden="1" thickBot="1">
      <c r="A1997" s="27">
        <f t="shared" si="40"/>
        <v>9</v>
      </c>
      <c r="B1997" s="30" t="s">
        <v>3526</v>
      </c>
      <c r="C1997" s="30" t="s">
        <v>3514</v>
      </c>
      <c r="D1997" s="34">
        <v>0</v>
      </c>
      <c r="E1997" s="34">
        <v>28389778</v>
      </c>
      <c r="F1997" s="34">
        <v>28389778</v>
      </c>
    </row>
    <row r="1998" spans="1:6" ht="14" thickBot="1">
      <c r="A1998" s="27">
        <f t="shared" si="40"/>
        <v>6</v>
      </c>
      <c r="B1998" s="27" t="s">
        <v>3527</v>
      </c>
      <c r="C1998" s="30" t="s">
        <v>3528</v>
      </c>
      <c r="D1998" s="34">
        <v>0</v>
      </c>
      <c r="E1998" s="33">
        <v>-12471338910931.801</v>
      </c>
      <c r="F1998" s="33">
        <v>-12471338910931.801</v>
      </c>
    </row>
    <row r="1999" spans="1:6" ht="14" hidden="1" thickBot="1">
      <c r="A1999" s="27">
        <f t="shared" si="40"/>
        <v>9</v>
      </c>
      <c r="B1999" s="30" t="s">
        <v>3529</v>
      </c>
      <c r="C1999" s="30" t="s">
        <v>3530</v>
      </c>
      <c r="D1999" s="34">
        <v>0</v>
      </c>
      <c r="E1999" s="33">
        <v>-12229444570928.1</v>
      </c>
      <c r="F1999" s="33">
        <v>-12229444570928.1</v>
      </c>
    </row>
    <row r="2000" spans="1:6" ht="14" hidden="1" thickBot="1">
      <c r="A2000" s="27">
        <f t="shared" si="40"/>
        <v>9</v>
      </c>
      <c r="B2000" s="30" t="s">
        <v>3531</v>
      </c>
      <c r="C2000" s="30" t="s">
        <v>3532</v>
      </c>
      <c r="D2000" s="34">
        <v>0</v>
      </c>
      <c r="E2000" s="33">
        <v>-241894340003.70999</v>
      </c>
      <c r="F2000" s="33">
        <v>-241894340003.70999</v>
      </c>
    </row>
    <row r="2001" spans="1:6" ht="13.5" customHeight="1" thickBot="1">
      <c r="A2001" s="27">
        <f t="shared" si="40"/>
        <v>6</v>
      </c>
      <c r="B2001" s="27" t="s">
        <v>3533</v>
      </c>
      <c r="C2001" s="38" t="s">
        <v>3534</v>
      </c>
      <c r="D2001" s="40">
        <v>0</v>
      </c>
      <c r="E2001" s="39">
        <v>8929276316.6599998</v>
      </c>
      <c r="F2001" s="39">
        <v>8929276316.6599998</v>
      </c>
    </row>
    <row r="2002" spans="1:6" ht="13.5" hidden="1" customHeight="1" thickBot="1">
      <c r="A2002" s="27">
        <f t="shared" si="40"/>
        <v>9</v>
      </c>
      <c r="B2002" s="30" t="s">
        <v>3535</v>
      </c>
      <c r="C2002" s="38" t="s">
        <v>3536</v>
      </c>
      <c r="D2002" s="40">
        <v>0</v>
      </c>
      <c r="E2002" s="39">
        <v>17904615.5</v>
      </c>
      <c r="F2002" s="39">
        <v>17904615.5</v>
      </c>
    </row>
    <row r="2003" spans="1:6" ht="13.5" hidden="1" customHeight="1" thickBot="1">
      <c r="A2003" s="27">
        <f t="shared" si="40"/>
        <v>9</v>
      </c>
      <c r="B2003" s="30" t="s">
        <v>3537</v>
      </c>
      <c r="C2003" s="38" t="s">
        <v>3538</v>
      </c>
      <c r="D2003" s="40">
        <v>0</v>
      </c>
      <c r="E2003" s="39">
        <v>8911371701.1599998</v>
      </c>
      <c r="F2003" s="39">
        <v>8911371701.1599998</v>
      </c>
    </row>
    <row r="2004" spans="1:6" ht="14" thickBot="1">
      <c r="A2004" s="27">
        <f t="shared" si="40"/>
        <v>3</v>
      </c>
      <c r="B2004" s="27" t="s">
        <v>426</v>
      </c>
      <c r="C2004" s="30" t="s">
        <v>3539</v>
      </c>
      <c r="D2004" s="34">
        <v>0</v>
      </c>
      <c r="E2004" s="33">
        <v>138914642800715</v>
      </c>
      <c r="F2004" s="33">
        <v>138914642800715</v>
      </c>
    </row>
    <row r="2005" spans="1:6" ht="14" thickBot="1">
      <c r="A2005" s="27">
        <f t="shared" si="40"/>
        <v>6</v>
      </c>
      <c r="B2005" s="27" t="s">
        <v>427</v>
      </c>
      <c r="C2005" s="30" t="s">
        <v>18</v>
      </c>
      <c r="D2005" s="34">
        <v>0</v>
      </c>
      <c r="E2005" s="33">
        <v>97561440403.600006</v>
      </c>
      <c r="F2005" s="33">
        <v>97561440403.600006</v>
      </c>
    </row>
    <row r="2006" spans="1:6" ht="14" hidden="1" thickBot="1">
      <c r="A2006" s="27">
        <f t="shared" si="40"/>
        <v>9</v>
      </c>
      <c r="B2006" s="30" t="s">
        <v>3540</v>
      </c>
      <c r="C2006" s="30" t="s">
        <v>612</v>
      </c>
      <c r="D2006" s="34">
        <v>0</v>
      </c>
      <c r="E2006" s="33">
        <v>97561440403.600006</v>
      </c>
      <c r="F2006" s="33">
        <v>97561440403.600006</v>
      </c>
    </row>
    <row r="2007" spans="1:6" ht="14" thickBot="1">
      <c r="A2007" s="27">
        <f t="shared" si="40"/>
        <v>6</v>
      </c>
      <c r="B2007" s="27" t="s">
        <v>428</v>
      </c>
      <c r="C2007" s="30" t="s">
        <v>17</v>
      </c>
      <c r="D2007" s="34">
        <v>0</v>
      </c>
      <c r="E2007" s="33">
        <v>2527554818573.6699</v>
      </c>
      <c r="F2007" s="33">
        <v>2527554818573.6699</v>
      </c>
    </row>
    <row r="2008" spans="1:6" ht="14" hidden="1" thickBot="1">
      <c r="A2008" s="27">
        <f t="shared" si="40"/>
        <v>9</v>
      </c>
      <c r="B2008" s="30" t="s">
        <v>3541</v>
      </c>
      <c r="C2008" s="30" t="s">
        <v>3421</v>
      </c>
      <c r="D2008" s="34">
        <v>0</v>
      </c>
      <c r="E2008" s="33">
        <v>2529237546756.4102</v>
      </c>
      <c r="F2008" s="33">
        <v>2529237546756.4102</v>
      </c>
    </row>
    <row r="2009" spans="1:6" ht="14" hidden="1" thickBot="1">
      <c r="A2009" s="27">
        <f t="shared" si="40"/>
        <v>9</v>
      </c>
      <c r="B2009" s="30" t="s">
        <v>3542</v>
      </c>
      <c r="C2009" s="30" t="s">
        <v>3423</v>
      </c>
      <c r="D2009" s="34">
        <v>0</v>
      </c>
      <c r="E2009" s="33">
        <v>1681128182.74</v>
      </c>
      <c r="F2009" s="33">
        <v>1681128182.74</v>
      </c>
    </row>
    <row r="2010" spans="1:6" ht="14" hidden="1" thickBot="1">
      <c r="A2010" s="27">
        <f t="shared" si="40"/>
        <v>9</v>
      </c>
      <c r="B2010" s="30" t="s">
        <v>3543</v>
      </c>
      <c r="C2010" s="30" t="s">
        <v>3425</v>
      </c>
      <c r="D2010" s="34">
        <v>0</v>
      </c>
      <c r="E2010" s="34">
        <v>1600000</v>
      </c>
      <c r="F2010" s="34">
        <v>1600000</v>
      </c>
    </row>
    <row r="2011" spans="1:6" ht="14" thickBot="1">
      <c r="A2011" s="27">
        <f t="shared" si="40"/>
        <v>6</v>
      </c>
      <c r="B2011" s="27" t="s">
        <v>431</v>
      </c>
      <c r="C2011" s="30" t="s">
        <v>16</v>
      </c>
      <c r="D2011" s="34">
        <v>0</v>
      </c>
      <c r="E2011" s="33">
        <v>16882455096387.9</v>
      </c>
      <c r="F2011" s="33">
        <v>16882455096387.9</v>
      </c>
    </row>
    <row r="2012" spans="1:6" ht="14" hidden="1" thickBot="1">
      <c r="A2012" s="27">
        <f t="shared" si="40"/>
        <v>9</v>
      </c>
      <c r="B2012" s="30" t="s">
        <v>3544</v>
      </c>
      <c r="C2012" s="30" t="s">
        <v>16</v>
      </c>
      <c r="D2012" s="34">
        <v>0</v>
      </c>
      <c r="E2012" s="33">
        <v>16882455096387.9</v>
      </c>
      <c r="F2012" s="33">
        <v>16882455096387.9</v>
      </c>
    </row>
    <row r="2013" spans="1:6" ht="14" thickBot="1">
      <c r="A2013" s="27">
        <f t="shared" ref="A2013:A2076" si="41">LEN(B2013)</f>
        <v>6</v>
      </c>
      <c r="B2013" s="27" t="s">
        <v>433</v>
      </c>
      <c r="C2013" s="30" t="s">
        <v>15</v>
      </c>
      <c r="D2013" s="34">
        <v>0</v>
      </c>
      <c r="E2013" s="33">
        <v>25776805.07</v>
      </c>
      <c r="F2013" s="33">
        <v>25776805.07</v>
      </c>
    </row>
    <row r="2014" spans="1:6" ht="14" hidden="1" thickBot="1">
      <c r="A2014" s="27">
        <f t="shared" si="41"/>
        <v>9</v>
      </c>
      <c r="B2014" s="30" t="s">
        <v>3545</v>
      </c>
      <c r="C2014" s="30" t="s">
        <v>3447</v>
      </c>
      <c r="D2014" s="34">
        <v>0</v>
      </c>
      <c r="E2014" s="33">
        <v>24181326.07</v>
      </c>
      <c r="F2014" s="33">
        <v>24181326.07</v>
      </c>
    </row>
    <row r="2015" spans="1:6" ht="14" hidden="1" thickBot="1">
      <c r="A2015" s="27">
        <f t="shared" si="41"/>
        <v>9</v>
      </c>
      <c r="B2015" s="30" t="s">
        <v>3546</v>
      </c>
      <c r="C2015" s="30" t="s">
        <v>3547</v>
      </c>
      <c r="D2015" s="34">
        <v>0</v>
      </c>
      <c r="E2015" s="34">
        <v>0</v>
      </c>
      <c r="F2015" s="34">
        <v>0</v>
      </c>
    </row>
    <row r="2016" spans="1:6" ht="14" hidden="1" thickBot="1">
      <c r="A2016" s="27">
        <f t="shared" si="41"/>
        <v>9</v>
      </c>
      <c r="B2016" s="30" t="s">
        <v>3548</v>
      </c>
      <c r="C2016" s="30" t="s">
        <v>3549</v>
      </c>
      <c r="D2016" s="34">
        <v>0</v>
      </c>
      <c r="E2016" s="34">
        <v>1595479</v>
      </c>
      <c r="F2016" s="34">
        <v>1595479</v>
      </c>
    </row>
    <row r="2017" spans="1:6" ht="14" thickBot="1">
      <c r="A2017" s="27">
        <f t="shared" si="41"/>
        <v>6</v>
      </c>
      <c r="B2017" s="27" t="s">
        <v>3550</v>
      </c>
      <c r="C2017" s="30" t="s">
        <v>3551</v>
      </c>
      <c r="D2017" s="34">
        <v>0</v>
      </c>
      <c r="E2017" s="34">
        <v>15431186919339</v>
      </c>
      <c r="F2017" s="34">
        <v>15431186919339</v>
      </c>
    </row>
    <row r="2018" spans="1:6" ht="14" hidden="1" thickBot="1">
      <c r="A2018" s="27">
        <f t="shared" si="41"/>
        <v>9</v>
      </c>
      <c r="B2018" s="30" t="s">
        <v>3552</v>
      </c>
      <c r="C2018" s="30" t="s">
        <v>3551</v>
      </c>
      <c r="D2018" s="34">
        <v>0</v>
      </c>
      <c r="E2018" s="34">
        <v>15431186919339</v>
      </c>
      <c r="F2018" s="34">
        <v>15431186919339</v>
      </c>
    </row>
    <row r="2019" spans="1:6" ht="14" thickBot="1">
      <c r="A2019" s="27">
        <f t="shared" si="41"/>
        <v>6</v>
      </c>
      <c r="B2019" s="27" t="s">
        <v>434</v>
      </c>
      <c r="C2019" s="30" t="s">
        <v>14</v>
      </c>
      <c r="D2019" s="34">
        <v>0</v>
      </c>
      <c r="E2019" s="33">
        <v>5985799299361.2402</v>
      </c>
      <c r="F2019" s="33">
        <v>5985799299361.2402</v>
      </c>
    </row>
    <row r="2020" spans="1:6" ht="14" hidden="1" thickBot="1">
      <c r="A2020" s="27">
        <f t="shared" si="41"/>
        <v>9</v>
      </c>
      <c r="B2020" s="30" t="s">
        <v>3553</v>
      </c>
      <c r="C2020" s="30" t="s">
        <v>3450</v>
      </c>
      <c r="D2020" s="34">
        <v>0</v>
      </c>
      <c r="E2020" s="33">
        <v>2239341058864.6499</v>
      </c>
      <c r="F2020" s="33">
        <v>2239341058864.6499</v>
      </c>
    </row>
    <row r="2021" spans="1:6" ht="14" hidden="1" thickBot="1">
      <c r="A2021" s="27">
        <f t="shared" si="41"/>
        <v>9</v>
      </c>
      <c r="B2021" s="30" t="s">
        <v>3554</v>
      </c>
      <c r="C2021" s="30" t="s">
        <v>3452</v>
      </c>
      <c r="D2021" s="34">
        <v>0</v>
      </c>
      <c r="E2021" s="33">
        <v>437154222408.57001</v>
      </c>
      <c r="F2021" s="33">
        <v>437154222408.57001</v>
      </c>
    </row>
    <row r="2022" spans="1:6" ht="14" hidden="1" thickBot="1">
      <c r="A2022" s="27">
        <f t="shared" si="41"/>
        <v>9</v>
      </c>
      <c r="B2022" s="30" t="s">
        <v>3555</v>
      </c>
      <c r="C2022" s="30" t="s">
        <v>3454</v>
      </c>
      <c r="D2022" s="34">
        <v>0</v>
      </c>
      <c r="E2022" s="33">
        <v>1224070605147.29</v>
      </c>
      <c r="F2022" s="33">
        <v>1224070605147.29</v>
      </c>
    </row>
    <row r="2023" spans="1:6" ht="14" hidden="1" thickBot="1">
      <c r="A2023" s="27">
        <f t="shared" si="41"/>
        <v>9</v>
      </c>
      <c r="B2023" s="30" t="s">
        <v>3556</v>
      </c>
      <c r="C2023" s="30" t="s">
        <v>3557</v>
      </c>
      <c r="D2023" s="34">
        <v>0</v>
      </c>
      <c r="E2023" s="34">
        <v>153881200</v>
      </c>
      <c r="F2023" s="34">
        <v>153881200</v>
      </c>
    </row>
    <row r="2024" spans="1:6" ht="14" hidden="1" thickBot="1">
      <c r="A2024" s="27">
        <f t="shared" si="41"/>
        <v>9</v>
      </c>
      <c r="B2024" s="30" t="s">
        <v>3558</v>
      </c>
      <c r="C2024" s="30" t="s">
        <v>3456</v>
      </c>
      <c r="D2024" s="34">
        <v>0</v>
      </c>
      <c r="E2024" s="33">
        <v>81037371312.929993</v>
      </c>
      <c r="F2024" s="33">
        <v>81037371312.929993</v>
      </c>
    </row>
    <row r="2025" spans="1:6" ht="14" hidden="1" thickBot="1">
      <c r="A2025" s="27">
        <f t="shared" si="41"/>
        <v>9</v>
      </c>
      <c r="B2025" s="30" t="s">
        <v>3559</v>
      </c>
      <c r="C2025" s="30" t="s">
        <v>3560</v>
      </c>
      <c r="D2025" s="34">
        <v>0</v>
      </c>
      <c r="E2025" s="33">
        <v>513076175673.40002</v>
      </c>
      <c r="F2025" s="33">
        <v>513076175673.40002</v>
      </c>
    </row>
    <row r="2026" spans="1:6" ht="14" hidden="1" thickBot="1">
      <c r="A2026" s="27">
        <f t="shared" si="41"/>
        <v>9</v>
      </c>
      <c r="B2026" s="30" t="s">
        <v>3561</v>
      </c>
      <c r="C2026" s="30" t="s">
        <v>3562</v>
      </c>
      <c r="D2026" s="34">
        <v>0</v>
      </c>
      <c r="E2026" s="34">
        <v>153881200</v>
      </c>
      <c r="F2026" s="34">
        <v>153881200</v>
      </c>
    </row>
    <row r="2027" spans="1:6" ht="14" hidden="1" thickBot="1">
      <c r="A2027" s="27">
        <f t="shared" si="41"/>
        <v>9</v>
      </c>
      <c r="B2027" s="30" t="s">
        <v>3563</v>
      </c>
      <c r="C2027" s="30" t="s">
        <v>3458</v>
      </c>
      <c r="D2027" s="34">
        <v>0</v>
      </c>
      <c r="E2027" s="33">
        <v>1491119865954.3999</v>
      </c>
      <c r="F2027" s="33">
        <v>1491119865954.3999</v>
      </c>
    </row>
    <row r="2028" spans="1:6" ht="14" thickBot="1">
      <c r="A2028" s="27">
        <f t="shared" si="41"/>
        <v>6</v>
      </c>
      <c r="B2028" s="27" t="s">
        <v>435</v>
      </c>
      <c r="C2028" s="30" t="s">
        <v>13</v>
      </c>
      <c r="D2028" s="34">
        <v>0</v>
      </c>
      <c r="E2028" s="34">
        <v>889637895</v>
      </c>
      <c r="F2028" s="34">
        <v>889637895</v>
      </c>
    </row>
    <row r="2029" spans="1:6" ht="14" hidden="1" thickBot="1">
      <c r="A2029" s="27">
        <f t="shared" si="41"/>
        <v>9</v>
      </c>
      <c r="B2029" s="30" t="s">
        <v>3564</v>
      </c>
      <c r="C2029" s="30" t="s">
        <v>3461</v>
      </c>
      <c r="D2029" s="34">
        <v>0</v>
      </c>
      <c r="E2029" s="34">
        <v>301554110</v>
      </c>
      <c r="F2029" s="34">
        <v>301554110</v>
      </c>
    </row>
    <row r="2030" spans="1:6" ht="14" hidden="1" thickBot="1">
      <c r="A2030" s="27">
        <f t="shared" si="41"/>
        <v>9</v>
      </c>
      <c r="B2030" s="30" t="s">
        <v>3565</v>
      </c>
      <c r="C2030" s="30" t="s">
        <v>3463</v>
      </c>
      <c r="D2030" s="34">
        <v>0</v>
      </c>
      <c r="E2030" s="34">
        <v>588083785</v>
      </c>
      <c r="F2030" s="34">
        <v>588083785</v>
      </c>
    </row>
    <row r="2031" spans="1:6" ht="14" thickBot="1">
      <c r="A2031" s="27">
        <f t="shared" si="41"/>
        <v>6</v>
      </c>
      <c r="B2031" s="27" t="s">
        <v>437</v>
      </c>
      <c r="C2031" s="30" t="s">
        <v>11</v>
      </c>
      <c r="D2031" s="34">
        <v>0</v>
      </c>
      <c r="E2031" s="33">
        <v>12517543635626.6</v>
      </c>
      <c r="F2031" s="33">
        <v>12517543635626.6</v>
      </c>
    </row>
    <row r="2032" spans="1:6" ht="14" hidden="1" thickBot="1">
      <c r="A2032" s="27">
        <f t="shared" si="41"/>
        <v>9</v>
      </c>
      <c r="B2032" s="30" t="s">
        <v>3566</v>
      </c>
      <c r="C2032" s="30" t="s">
        <v>3428</v>
      </c>
      <c r="D2032" s="34">
        <v>0</v>
      </c>
      <c r="E2032" s="33">
        <v>17909981853125</v>
      </c>
      <c r="F2032" s="33">
        <v>17909981853125</v>
      </c>
    </row>
    <row r="2033" spans="1:6" ht="14" hidden="1" thickBot="1">
      <c r="A2033" s="27">
        <f t="shared" si="41"/>
        <v>9</v>
      </c>
      <c r="B2033" s="30" t="s">
        <v>3567</v>
      </c>
      <c r="C2033" s="30" t="s">
        <v>3568</v>
      </c>
      <c r="D2033" s="34">
        <v>0</v>
      </c>
      <c r="E2033" s="33">
        <v>5264205427136.0898</v>
      </c>
      <c r="F2033" s="33">
        <v>5264205427136.0898</v>
      </c>
    </row>
    <row r="2034" spans="1:6" ht="14" hidden="1" thickBot="1">
      <c r="A2034" s="27">
        <f t="shared" si="41"/>
        <v>9</v>
      </c>
      <c r="B2034" s="30" t="s">
        <v>3569</v>
      </c>
      <c r="C2034" s="30" t="s">
        <v>3432</v>
      </c>
      <c r="D2034" s="34">
        <v>0</v>
      </c>
      <c r="E2034" s="34">
        <v>32230946</v>
      </c>
      <c r="F2034" s="34">
        <v>32230946</v>
      </c>
    </row>
    <row r="2035" spans="1:6" ht="14" hidden="1" thickBot="1">
      <c r="A2035" s="27">
        <f t="shared" si="41"/>
        <v>9</v>
      </c>
      <c r="B2035" s="30" t="s">
        <v>3570</v>
      </c>
      <c r="C2035" s="30" t="s">
        <v>3434</v>
      </c>
      <c r="D2035" s="34">
        <v>0</v>
      </c>
      <c r="E2035" s="33">
        <v>128265021308.28</v>
      </c>
      <c r="F2035" s="33">
        <v>128265021308.28</v>
      </c>
    </row>
    <row r="2036" spans="1:6" ht="14" thickBot="1">
      <c r="A2036" s="27">
        <f t="shared" si="41"/>
        <v>6</v>
      </c>
      <c r="B2036" s="27" t="s">
        <v>3571</v>
      </c>
      <c r="C2036" s="30" t="s">
        <v>3436</v>
      </c>
      <c r="D2036" s="34">
        <v>0</v>
      </c>
      <c r="E2036" s="34">
        <v>0</v>
      </c>
      <c r="F2036" s="34">
        <v>0</v>
      </c>
    </row>
    <row r="2037" spans="1:6" ht="14" hidden="1" thickBot="1">
      <c r="A2037" s="27">
        <f t="shared" si="41"/>
        <v>9</v>
      </c>
      <c r="B2037" s="30" t="s">
        <v>3572</v>
      </c>
      <c r="C2037" s="30" t="s">
        <v>3438</v>
      </c>
      <c r="D2037" s="34">
        <v>0</v>
      </c>
      <c r="E2037" s="34">
        <v>0</v>
      </c>
      <c r="F2037" s="34">
        <v>0</v>
      </c>
    </row>
    <row r="2038" spans="1:6" ht="14" hidden="1" thickBot="1">
      <c r="A2038" s="27">
        <f t="shared" si="41"/>
        <v>9</v>
      </c>
      <c r="B2038" s="30" t="s">
        <v>3573</v>
      </c>
      <c r="C2038" s="30" t="s">
        <v>3440</v>
      </c>
      <c r="D2038" s="34">
        <v>0</v>
      </c>
      <c r="E2038" s="34">
        <v>0</v>
      </c>
      <c r="F2038" s="34">
        <v>0</v>
      </c>
    </row>
    <row r="2039" spans="1:6" ht="14" hidden="1" thickBot="1">
      <c r="A2039" s="27">
        <f t="shared" si="41"/>
        <v>9</v>
      </c>
      <c r="B2039" s="30" t="s">
        <v>3574</v>
      </c>
      <c r="C2039" s="30" t="s">
        <v>3442</v>
      </c>
      <c r="D2039" s="34">
        <v>0</v>
      </c>
      <c r="E2039" s="34">
        <v>0</v>
      </c>
      <c r="F2039" s="34">
        <v>0</v>
      </c>
    </row>
    <row r="2040" spans="1:6" ht="14" hidden="1" thickBot="1">
      <c r="A2040" s="27">
        <f t="shared" si="41"/>
        <v>9</v>
      </c>
      <c r="B2040" s="30" t="s">
        <v>3575</v>
      </c>
      <c r="C2040" s="30" t="s">
        <v>3444</v>
      </c>
      <c r="D2040" s="34">
        <v>0</v>
      </c>
      <c r="E2040" s="34">
        <v>0</v>
      </c>
      <c r="F2040" s="34">
        <v>0</v>
      </c>
    </row>
    <row r="2041" spans="1:6" ht="14" thickBot="1">
      <c r="A2041" s="27">
        <f t="shared" si="41"/>
        <v>6</v>
      </c>
      <c r="B2041" s="27" t="s">
        <v>441</v>
      </c>
      <c r="C2041" s="30" t="s">
        <v>223</v>
      </c>
      <c r="D2041" s="34">
        <v>0</v>
      </c>
      <c r="E2041" s="34">
        <v>68249039241745</v>
      </c>
      <c r="F2041" s="34">
        <v>68249039241745</v>
      </c>
    </row>
    <row r="2042" spans="1:6" ht="14" hidden="1" thickBot="1">
      <c r="A2042" s="27">
        <f t="shared" si="41"/>
        <v>9</v>
      </c>
      <c r="B2042" s="30" t="s">
        <v>3576</v>
      </c>
      <c r="C2042" s="30" t="s">
        <v>3577</v>
      </c>
      <c r="D2042" s="34">
        <v>0</v>
      </c>
      <c r="E2042" s="34">
        <v>520542281389</v>
      </c>
      <c r="F2042" s="34">
        <v>520542281389</v>
      </c>
    </row>
    <row r="2043" spans="1:6" ht="14" hidden="1" thickBot="1">
      <c r="A2043" s="27">
        <f t="shared" si="41"/>
        <v>9</v>
      </c>
      <c r="B2043" s="30" t="s">
        <v>3578</v>
      </c>
      <c r="C2043" s="30" t="s">
        <v>3579</v>
      </c>
      <c r="D2043" s="34">
        <v>0</v>
      </c>
      <c r="E2043" s="34">
        <v>67445954081343</v>
      </c>
      <c r="F2043" s="34">
        <v>67445954081343</v>
      </c>
    </row>
    <row r="2044" spans="1:6" ht="14" hidden="1" thickBot="1">
      <c r="A2044" s="27">
        <f t="shared" si="41"/>
        <v>9</v>
      </c>
      <c r="B2044" s="30" t="s">
        <v>3580</v>
      </c>
      <c r="C2044" s="30" t="s">
        <v>3581</v>
      </c>
      <c r="D2044" s="34">
        <v>0</v>
      </c>
      <c r="E2044" s="34">
        <v>282542879013</v>
      </c>
      <c r="F2044" s="34">
        <v>282542879013</v>
      </c>
    </row>
    <row r="2045" spans="1:6" ht="14" thickBot="1">
      <c r="A2045" s="27">
        <f t="shared" si="41"/>
        <v>6</v>
      </c>
      <c r="B2045" s="27" t="s">
        <v>3582</v>
      </c>
      <c r="C2045" s="30" t="s">
        <v>3472</v>
      </c>
      <c r="D2045" s="34">
        <v>0</v>
      </c>
      <c r="E2045" s="33">
        <v>16743182753555</v>
      </c>
      <c r="F2045" s="33">
        <v>16743182753555</v>
      </c>
    </row>
    <row r="2046" spans="1:6" ht="14" hidden="1" thickBot="1">
      <c r="A2046" s="27">
        <f t="shared" si="41"/>
        <v>9</v>
      </c>
      <c r="B2046" s="30" t="s">
        <v>3583</v>
      </c>
      <c r="C2046" s="30" t="s">
        <v>474</v>
      </c>
      <c r="D2046" s="34">
        <v>0</v>
      </c>
      <c r="E2046" s="33">
        <v>35795099353.779999</v>
      </c>
      <c r="F2046" s="33">
        <v>35795099353.779999</v>
      </c>
    </row>
    <row r="2047" spans="1:6" ht="14" hidden="1" thickBot="1">
      <c r="A2047" s="27">
        <f t="shared" si="41"/>
        <v>9</v>
      </c>
      <c r="B2047" s="30" t="s">
        <v>3584</v>
      </c>
      <c r="C2047" s="30" t="s">
        <v>149</v>
      </c>
      <c r="D2047" s="34">
        <v>0</v>
      </c>
      <c r="E2047" s="33">
        <v>2726638361189.1602</v>
      </c>
      <c r="F2047" s="33">
        <v>2726638361189.1602</v>
      </c>
    </row>
    <row r="2048" spans="1:6" ht="14" hidden="1" thickBot="1">
      <c r="A2048" s="27">
        <f t="shared" si="41"/>
        <v>9</v>
      </c>
      <c r="B2048" s="30" t="s">
        <v>3585</v>
      </c>
      <c r="C2048" s="30" t="s">
        <v>760</v>
      </c>
      <c r="D2048" s="34">
        <v>0</v>
      </c>
      <c r="E2048" s="33">
        <v>-341931594540.56</v>
      </c>
      <c r="F2048" s="33">
        <v>-341931594540.56</v>
      </c>
    </row>
    <row r="2049" spans="1:6" ht="14" hidden="1" thickBot="1">
      <c r="A2049" s="27">
        <f t="shared" si="41"/>
        <v>9</v>
      </c>
      <c r="B2049" s="30" t="s">
        <v>3586</v>
      </c>
      <c r="C2049" s="30" t="s">
        <v>1383</v>
      </c>
      <c r="D2049" s="34">
        <v>0</v>
      </c>
      <c r="E2049" s="33">
        <v>-9458547529.9899998</v>
      </c>
      <c r="F2049" s="33">
        <v>-9458547529.9899998</v>
      </c>
    </row>
    <row r="2050" spans="1:6" ht="14" hidden="1" thickBot="1">
      <c r="A2050" s="27">
        <f t="shared" si="41"/>
        <v>9</v>
      </c>
      <c r="B2050" s="30" t="s">
        <v>3587</v>
      </c>
      <c r="C2050" s="30" t="s">
        <v>116</v>
      </c>
      <c r="D2050" s="34">
        <v>0</v>
      </c>
      <c r="E2050" s="33">
        <v>-9640820208.4099998</v>
      </c>
      <c r="F2050" s="33">
        <v>-9640820208.4099998</v>
      </c>
    </row>
    <row r="2051" spans="1:6" ht="14" hidden="1" thickBot="1">
      <c r="A2051" s="27">
        <f t="shared" si="41"/>
        <v>9</v>
      </c>
      <c r="B2051" s="30" t="s">
        <v>3588</v>
      </c>
      <c r="C2051" s="30" t="s">
        <v>193</v>
      </c>
      <c r="D2051" s="34">
        <v>0</v>
      </c>
      <c r="E2051" s="33">
        <v>10663679056342.801</v>
      </c>
      <c r="F2051" s="33">
        <v>10663679056342.801</v>
      </c>
    </row>
    <row r="2052" spans="1:6" ht="14" hidden="1" thickBot="1">
      <c r="A2052" s="27">
        <f t="shared" si="41"/>
        <v>9</v>
      </c>
      <c r="B2052" s="30" t="s">
        <v>3589</v>
      </c>
      <c r="C2052" s="30" t="s">
        <v>2330</v>
      </c>
      <c r="D2052" s="34">
        <v>0</v>
      </c>
      <c r="E2052" s="33">
        <v>-135582469985.23</v>
      </c>
      <c r="F2052" s="33">
        <v>-135582469985.23</v>
      </c>
    </row>
    <row r="2053" spans="1:6" ht="14" hidden="1" thickBot="1">
      <c r="A2053" s="27">
        <f t="shared" si="41"/>
        <v>9</v>
      </c>
      <c r="B2053" s="30" t="s">
        <v>3590</v>
      </c>
      <c r="C2053" s="30" t="s">
        <v>93</v>
      </c>
      <c r="D2053" s="34">
        <v>0</v>
      </c>
      <c r="E2053" s="33">
        <v>213418221525.17001</v>
      </c>
      <c r="F2053" s="33">
        <v>213418221525.17001</v>
      </c>
    </row>
    <row r="2054" spans="1:6" ht="14" hidden="1" thickBot="1">
      <c r="A2054" s="27">
        <f t="shared" si="41"/>
        <v>9</v>
      </c>
      <c r="B2054" s="30" t="s">
        <v>3591</v>
      </c>
      <c r="C2054" s="30" t="s">
        <v>2401</v>
      </c>
      <c r="D2054" s="34">
        <v>0</v>
      </c>
      <c r="E2054" s="34">
        <v>-135022495</v>
      </c>
      <c r="F2054" s="34">
        <v>-135022495</v>
      </c>
    </row>
    <row r="2055" spans="1:6" ht="14" hidden="1" thickBot="1">
      <c r="A2055" s="27">
        <f t="shared" si="41"/>
        <v>9</v>
      </c>
      <c r="B2055" s="30" t="s">
        <v>3592</v>
      </c>
      <c r="C2055" s="30" t="s">
        <v>82</v>
      </c>
      <c r="D2055" s="34">
        <v>0</v>
      </c>
      <c r="E2055" s="33">
        <v>2937830507.5599999</v>
      </c>
      <c r="F2055" s="33">
        <v>2937830507.5599999</v>
      </c>
    </row>
    <row r="2056" spans="1:6" ht="14" hidden="1" thickBot="1">
      <c r="A2056" s="27">
        <f t="shared" si="41"/>
        <v>9</v>
      </c>
      <c r="B2056" s="30" t="s">
        <v>3593</v>
      </c>
      <c r="C2056" s="30" t="s">
        <v>66</v>
      </c>
      <c r="D2056" s="34">
        <v>0</v>
      </c>
      <c r="E2056" s="33">
        <v>34153304306.209999</v>
      </c>
      <c r="F2056" s="33">
        <v>34153304306.209999</v>
      </c>
    </row>
    <row r="2057" spans="1:6" ht="14" hidden="1" thickBot="1">
      <c r="A2057" s="27">
        <f t="shared" si="41"/>
        <v>9</v>
      </c>
      <c r="B2057" s="30" t="s">
        <v>3594</v>
      </c>
      <c r="C2057" s="30" t="s">
        <v>2406</v>
      </c>
      <c r="D2057" s="34">
        <v>0</v>
      </c>
      <c r="E2057" s="34">
        <v>59074036</v>
      </c>
      <c r="F2057" s="34">
        <v>59074036</v>
      </c>
    </row>
    <row r="2058" spans="1:6" ht="14" hidden="1" thickBot="1">
      <c r="A2058" s="27">
        <f t="shared" si="41"/>
        <v>9</v>
      </c>
      <c r="B2058" s="30" t="s">
        <v>3595</v>
      </c>
      <c r="C2058" s="30" t="s">
        <v>2408</v>
      </c>
      <c r="D2058" s="34">
        <v>0</v>
      </c>
      <c r="E2058" s="33">
        <v>-132469140663.84</v>
      </c>
      <c r="F2058" s="33">
        <v>-132469140663.84</v>
      </c>
    </row>
    <row r="2059" spans="1:6" ht="14" hidden="1" thickBot="1">
      <c r="A2059" s="27">
        <f t="shared" si="41"/>
        <v>9</v>
      </c>
      <c r="B2059" s="30" t="s">
        <v>3596</v>
      </c>
      <c r="C2059" s="30" t="s">
        <v>57</v>
      </c>
      <c r="D2059" s="34">
        <v>0</v>
      </c>
      <c r="E2059" s="33">
        <v>-49582799643.589996</v>
      </c>
      <c r="F2059" s="33">
        <v>-49582799643.589996</v>
      </c>
    </row>
    <row r="2060" spans="1:6" ht="14" hidden="1" thickBot="1">
      <c r="A2060" s="27">
        <f t="shared" si="41"/>
        <v>9</v>
      </c>
      <c r="B2060" s="30" t="s">
        <v>3597</v>
      </c>
      <c r="C2060" s="30" t="s">
        <v>2411</v>
      </c>
      <c r="D2060" s="34">
        <v>0</v>
      </c>
      <c r="E2060" s="33">
        <v>-412097197590.95001</v>
      </c>
      <c r="F2060" s="33">
        <v>-412097197590.95001</v>
      </c>
    </row>
    <row r="2061" spans="1:6" ht="14" hidden="1" thickBot="1">
      <c r="A2061" s="27">
        <f t="shared" si="41"/>
        <v>9</v>
      </c>
      <c r="B2061" s="30" t="s">
        <v>3598</v>
      </c>
      <c r="C2061" s="30" t="s">
        <v>2413</v>
      </c>
      <c r="D2061" s="34">
        <v>0</v>
      </c>
      <c r="E2061" s="33">
        <v>-35933145345.889999</v>
      </c>
      <c r="F2061" s="33">
        <v>-35933145345.889999</v>
      </c>
    </row>
    <row r="2062" spans="1:6" ht="14" hidden="1" thickBot="1">
      <c r="A2062" s="27">
        <f t="shared" si="41"/>
        <v>9</v>
      </c>
      <c r="B2062" s="30" t="s">
        <v>3599</v>
      </c>
      <c r="C2062" s="30" t="s">
        <v>2415</v>
      </c>
      <c r="D2062" s="34">
        <v>0</v>
      </c>
      <c r="E2062" s="33">
        <v>-157827143148.31</v>
      </c>
      <c r="F2062" s="33">
        <v>-157827143148.31</v>
      </c>
    </row>
    <row r="2063" spans="1:6" ht="14" hidden="1" thickBot="1">
      <c r="A2063" s="27">
        <f t="shared" si="41"/>
        <v>9</v>
      </c>
      <c r="B2063" s="30" t="s">
        <v>3600</v>
      </c>
      <c r="C2063" s="30" t="s">
        <v>162</v>
      </c>
      <c r="D2063" s="34">
        <v>0</v>
      </c>
      <c r="E2063" s="33">
        <v>37101712838.239998</v>
      </c>
      <c r="F2063" s="33">
        <v>37101712838.239998</v>
      </c>
    </row>
    <row r="2064" spans="1:6" ht="14" hidden="1" thickBot="1">
      <c r="A2064" s="27">
        <f t="shared" si="41"/>
        <v>9</v>
      </c>
      <c r="B2064" s="30" t="s">
        <v>3601</v>
      </c>
      <c r="C2064" s="30" t="s">
        <v>3493</v>
      </c>
      <c r="D2064" s="34">
        <v>0</v>
      </c>
      <c r="E2064" s="33">
        <v>4314057974607.8501</v>
      </c>
      <c r="F2064" s="33">
        <v>4314057974607.8501</v>
      </c>
    </row>
    <row r="2065" spans="1:6" ht="13.5" customHeight="1" thickBot="1">
      <c r="A2065" s="27">
        <f t="shared" si="41"/>
        <v>6</v>
      </c>
      <c r="B2065" s="27" t="s">
        <v>3602</v>
      </c>
      <c r="C2065" s="38" t="s">
        <v>3603</v>
      </c>
      <c r="D2065" s="40">
        <v>0</v>
      </c>
      <c r="E2065" s="40">
        <v>420237018054</v>
      </c>
      <c r="F2065" s="40">
        <v>420237018054</v>
      </c>
    </row>
    <row r="2066" spans="1:6" ht="14" hidden="1" thickBot="1">
      <c r="A2066" s="27">
        <f t="shared" si="41"/>
        <v>9</v>
      </c>
      <c r="B2066" s="30" t="s">
        <v>3604</v>
      </c>
      <c r="C2066" s="30" t="s">
        <v>623</v>
      </c>
      <c r="D2066" s="34">
        <v>0</v>
      </c>
      <c r="E2066" s="33">
        <v>1009222658.21</v>
      </c>
      <c r="F2066" s="33">
        <v>1009222658.21</v>
      </c>
    </row>
    <row r="2067" spans="1:6" ht="14" hidden="1" thickBot="1">
      <c r="A2067" s="27">
        <f t="shared" si="41"/>
        <v>9</v>
      </c>
      <c r="B2067" s="30" t="s">
        <v>3605</v>
      </c>
      <c r="C2067" s="30" t="s">
        <v>625</v>
      </c>
      <c r="D2067" s="34">
        <v>0</v>
      </c>
      <c r="E2067" s="34">
        <v>67924532246</v>
      </c>
      <c r="F2067" s="34">
        <v>67924532246</v>
      </c>
    </row>
    <row r="2068" spans="1:6" ht="14" hidden="1" thickBot="1">
      <c r="A2068" s="27">
        <f t="shared" si="41"/>
        <v>9</v>
      </c>
      <c r="B2068" s="30" t="s">
        <v>3606</v>
      </c>
      <c r="C2068" s="30" t="s">
        <v>627</v>
      </c>
      <c r="D2068" s="34">
        <v>0</v>
      </c>
      <c r="E2068" s="34">
        <v>0</v>
      </c>
      <c r="F2068" s="34">
        <v>0</v>
      </c>
    </row>
    <row r="2069" spans="1:6" ht="14" hidden="1" thickBot="1">
      <c r="A2069" s="27">
        <f t="shared" si="41"/>
        <v>9</v>
      </c>
      <c r="B2069" s="30" t="s">
        <v>3607</v>
      </c>
      <c r="C2069" s="30" t="s">
        <v>629</v>
      </c>
      <c r="D2069" s="34">
        <v>0</v>
      </c>
      <c r="E2069" s="33">
        <v>3663443710.25</v>
      </c>
      <c r="F2069" s="33">
        <v>3663443710.25</v>
      </c>
    </row>
    <row r="2070" spans="1:6" ht="14" hidden="1" thickBot="1">
      <c r="A2070" s="27">
        <f t="shared" si="41"/>
        <v>9</v>
      </c>
      <c r="B2070" s="30" t="s">
        <v>3608</v>
      </c>
      <c r="C2070" s="30" t="s">
        <v>631</v>
      </c>
      <c r="D2070" s="34">
        <v>0</v>
      </c>
      <c r="E2070" s="33">
        <v>5364846100.3900003</v>
      </c>
      <c r="F2070" s="33">
        <v>5364846100.3900003</v>
      </c>
    </row>
    <row r="2071" spans="1:6" ht="14" hidden="1" thickBot="1">
      <c r="A2071" s="27">
        <f t="shared" si="41"/>
        <v>9</v>
      </c>
      <c r="B2071" s="30" t="s">
        <v>3609</v>
      </c>
      <c r="C2071" s="30" t="s">
        <v>633</v>
      </c>
      <c r="D2071" s="34">
        <v>0</v>
      </c>
      <c r="E2071" s="33">
        <v>4226922371.1500001</v>
      </c>
      <c r="F2071" s="33">
        <v>4226922371.1500001</v>
      </c>
    </row>
    <row r="2072" spans="1:6" ht="14" hidden="1" thickBot="1">
      <c r="A2072" s="27">
        <f t="shared" si="41"/>
        <v>9</v>
      </c>
      <c r="B2072" s="30" t="s">
        <v>3610</v>
      </c>
      <c r="C2072" s="30" t="s">
        <v>553</v>
      </c>
      <c r="D2072" s="34">
        <v>0</v>
      </c>
      <c r="E2072" s="34">
        <v>316359734607</v>
      </c>
      <c r="F2072" s="34">
        <v>316359734607</v>
      </c>
    </row>
    <row r="2073" spans="1:6" ht="14" hidden="1" thickBot="1">
      <c r="A2073" s="27">
        <f t="shared" si="41"/>
        <v>9</v>
      </c>
      <c r="B2073" s="30" t="s">
        <v>3611</v>
      </c>
      <c r="C2073" s="30" t="s">
        <v>600</v>
      </c>
      <c r="D2073" s="34">
        <v>0</v>
      </c>
      <c r="E2073" s="34">
        <v>21389329361</v>
      </c>
      <c r="F2073" s="34">
        <v>21389329361</v>
      </c>
    </row>
    <row r="2074" spans="1:6" ht="57" hidden="1" thickBot="1">
      <c r="A2074" s="27">
        <f t="shared" si="41"/>
        <v>9</v>
      </c>
      <c r="B2074" s="30" t="s">
        <v>3612</v>
      </c>
      <c r="C2074" s="38" t="s">
        <v>3613</v>
      </c>
      <c r="D2074" s="40">
        <v>0</v>
      </c>
      <c r="E2074" s="40">
        <v>298987000</v>
      </c>
      <c r="F2074" s="40">
        <v>298987000</v>
      </c>
    </row>
    <row r="2075" spans="1:6" ht="14" thickBot="1">
      <c r="A2075" s="27">
        <f t="shared" si="41"/>
        <v>6</v>
      </c>
      <c r="B2075" s="27" t="s">
        <v>3614</v>
      </c>
      <c r="C2075" s="30" t="s">
        <v>3504</v>
      </c>
      <c r="D2075" s="34">
        <v>0</v>
      </c>
      <c r="E2075" s="33">
        <v>-105556162.33</v>
      </c>
      <c r="F2075" s="33">
        <v>-105556162.33</v>
      </c>
    </row>
    <row r="2076" spans="1:6" ht="14" hidden="1" thickBot="1">
      <c r="A2076" s="27">
        <f t="shared" si="41"/>
        <v>9</v>
      </c>
      <c r="B2076" s="30" t="s">
        <v>3615</v>
      </c>
      <c r="C2076" s="30" t="s">
        <v>3506</v>
      </c>
      <c r="D2076" s="34">
        <v>0</v>
      </c>
      <c r="E2076" s="33">
        <v>-105556162.33</v>
      </c>
      <c r="F2076" s="33">
        <v>-105556162.33</v>
      </c>
    </row>
    <row r="2077" spans="1:6" ht="14" thickBot="1">
      <c r="A2077" s="27">
        <f t="shared" ref="A2077:A2140" si="42">LEN(B2077)</f>
        <v>6</v>
      </c>
      <c r="B2077" s="27" t="s">
        <v>3616</v>
      </c>
      <c r="C2077" s="30" t="s">
        <v>3617</v>
      </c>
      <c r="D2077" s="34">
        <v>0</v>
      </c>
      <c r="E2077" s="34">
        <v>0</v>
      </c>
      <c r="F2077" s="34">
        <v>0</v>
      </c>
    </row>
    <row r="2078" spans="1:6" ht="14" hidden="1" thickBot="1">
      <c r="A2078" s="27">
        <f t="shared" si="42"/>
        <v>9</v>
      </c>
      <c r="B2078" s="30" t="s">
        <v>3618</v>
      </c>
      <c r="C2078" s="30" t="s">
        <v>3617</v>
      </c>
      <c r="D2078" s="34">
        <v>0</v>
      </c>
      <c r="E2078" s="34">
        <v>0</v>
      </c>
      <c r="F2078" s="34">
        <v>0</v>
      </c>
    </row>
    <row r="2079" spans="1:6" ht="57" thickBot="1">
      <c r="A2079" s="27">
        <f t="shared" si="42"/>
        <v>6</v>
      </c>
      <c r="B2079" s="27" t="s">
        <v>3619</v>
      </c>
      <c r="C2079" s="38" t="s">
        <v>3508</v>
      </c>
      <c r="D2079" s="40">
        <v>0</v>
      </c>
      <c r="E2079" s="40">
        <v>13007857877</v>
      </c>
      <c r="F2079" s="40">
        <v>13007857877</v>
      </c>
    </row>
    <row r="2080" spans="1:6" ht="14" hidden="1" thickBot="1">
      <c r="A2080" s="27">
        <f t="shared" si="42"/>
        <v>9</v>
      </c>
      <c r="B2080" s="30" t="s">
        <v>3620</v>
      </c>
      <c r="C2080" s="30" t="s">
        <v>3510</v>
      </c>
      <c r="D2080" s="34">
        <v>0</v>
      </c>
      <c r="E2080" s="34">
        <v>31479146004</v>
      </c>
      <c r="F2080" s="34">
        <v>31479146004</v>
      </c>
    </row>
    <row r="2081" spans="1:6" ht="14" hidden="1" thickBot="1">
      <c r="A2081" s="27">
        <f t="shared" si="42"/>
        <v>9</v>
      </c>
      <c r="B2081" s="30" t="s">
        <v>3621</v>
      </c>
      <c r="C2081" s="30" t="s">
        <v>3512</v>
      </c>
      <c r="D2081" s="34">
        <v>0</v>
      </c>
      <c r="E2081" s="34">
        <v>-18490596520</v>
      </c>
      <c r="F2081" s="34">
        <v>-18490596520</v>
      </c>
    </row>
    <row r="2082" spans="1:6" ht="14" hidden="1" thickBot="1">
      <c r="A2082" s="27">
        <f t="shared" si="42"/>
        <v>9</v>
      </c>
      <c r="B2082" s="30" t="s">
        <v>3622</v>
      </c>
      <c r="C2082" s="30" t="s">
        <v>3514</v>
      </c>
      <c r="D2082" s="34">
        <v>0</v>
      </c>
      <c r="E2082" s="34">
        <v>17016860</v>
      </c>
      <c r="F2082" s="34">
        <v>17016860</v>
      </c>
    </row>
    <row r="2083" spans="1:6" ht="14" hidden="1" thickBot="1">
      <c r="A2083" s="27">
        <f t="shared" si="42"/>
        <v>9</v>
      </c>
      <c r="B2083" s="30" t="s">
        <v>3623</v>
      </c>
      <c r="C2083" s="30" t="s">
        <v>3516</v>
      </c>
      <c r="D2083" s="34">
        <v>0</v>
      </c>
      <c r="E2083" s="34">
        <v>2291533</v>
      </c>
      <c r="F2083" s="34">
        <v>2291533</v>
      </c>
    </row>
    <row r="2084" spans="1:6" ht="14" hidden="1" thickBot="1">
      <c r="A2084" s="27">
        <f t="shared" si="42"/>
        <v>9</v>
      </c>
      <c r="B2084" s="30" t="s">
        <v>3624</v>
      </c>
      <c r="C2084" s="30" t="s">
        <v>3625</v>
      </c>
      <c r="D2084" s="34">
        <v>0</v>
      </c>
      <c r="E2084" s="34">
        <v>0</v>
      </c>
      <c r="F2084" s="34">
        <v>0</v>
      </c>
    </row>
    <row r="2085" spans="1:6" ht="57" thickBot="1">
      <c r="A2085" s="27">
        <f t="shared" si="42"/>
        <v>6</v>
      </c>
      <c r="B2085" s="27" t="s">
        <v>3626</v>
      </c>
      <c r="C2085" s="38" t="s">
        <v>3518</v>
      </c>
      <c r="D2085" s="40">
        <v>0</v>
      </c>
      <c r="E2085" s="40">
        <v>39061618786</v>
      </c>
      <c r="F2085" s="40">
        <v>39061618786</v>
      </c>
    </row>
    <row r="2086" spans="1:6" ht="14" hidden="1" thickBot="1">
      <c r="A2086" s="27">
        <f t="shared" si="42"/>
        <v>9</v>
      </c>
      <c r="B2086" s="30" t="s">
        <v>3627</v>
      </c>
      <c r="C2086" s="30" t="s">
        <v>3510</v>
      </c>
      <c r="D2086" s="34">
        <v>0</v>
      </c>
      <c r="E2086" s="34">
        <v>2416857837</v>
      </c>
      <c r="F2086" s="34">
        <v>2416857837</v>
      </c>
    </row>
    <row r="2087" spans="1:6" ht="14" hidden="1" thickBot="1">
      <c r="A2087" s="27">
        <f t="shared" si="42"/>
        <v>9</v>
      </c>
      <c r="B2087" s="30" t="s">
        <v>3628</v>
      </c>
      <c r="C2087" s="30" t="s">
        <v>3512</v>
      </c>
      <c r="D2087" s="34">
        <v>0</v>
      </c>
      <c r="E2087" s="34">
        <v>9208476779</v>
      </c>
      <c r="F2087" s="34">
        <v>9208476779</v>
      </c>
    </row>
    <row r="2088" spans="1:6" ht="14" hidden="1" thickBot="1">
      <c r="A2088" s="27">
        <f t="shared" si="42"/>
        <v>9</v>
      </c>
      <c r="B2088" s="30" t="s">
        <v>3629</v>
      </c>
      <c r="C2088" s="30" t="s">
        <v>3514</v>
      </c>
      <c r="D2088" s="34">
        <v>0</v>
      </c>
      <c r="E2088" s="34">
        <v>61016770</v>
      </c>
      <c r="F2088" s="34">
        <v>61016770</v>
      </c>
    </row>
    <row r="2089" spans="1:6" ht="14" hidden="1" thickBot="1">
      <c r="A2089" s="27">
        <f t="shared" si="42"/>
        <v>9</v>
      </c>
      <c r="B2089" s="30" t="s">
        <v>3630</v>
      </c>
      <c r="C2089" s="30" t="s">
        <v>3516</v>
      </c>
      <c r="D2089" s="34">
        <v>0</v>
      </c>
      <c r="E2089" s="34">
        <v>27375267400</v>
      </c>
      <c r="F2089" s="34">
        <v>27375267400</v>
      </c>
    </row>
    <row r="2090" spans="1:6" ht="13.5" customHeight="1" thickBot="1">
      <c r="A2090" s="27">
        <f t="shared" si="42"/>
        <v>6</v>
      </c>
      <c r="B2090" s="27" t="s">
        <v>3631</v>
      </c>
      <c r="C2090" s="38" t="s">
        <v>3524</v>
      </c>
      <c r="D2090" s="40">
        <v>0</v>
      </c>
      <c r="E2090" s="40">
        <v>570242458</v>
      </c>
      <c r="F2090" s="40">
        <v>570242458</v>
      </c>
    </row>
    <row r="2091" spans="1:6" ht="14" hidden="1" thickBot="1">
      <c r="A2091" s="27">
        <f t="shared" si="42"/>
        <v>9</v>
      </c>
      <c r="B2091" s="30" t="s">
        <v>3632</v>
      </c>
      <c r="C2091" s="30" t="s">
        <v>3512</v>
      </c>
      <c r="D2091" s="34">
        <v>0</v>
      </c>
      <c r="E2091" s="34">
        <v>570242458</v>
      </c>
      <c r="F2091" s="34">
        <v>570242458</v>
      </c>
    </row>
    <row r="2092" spans="1:6" ht="14" hidden="1" thickBot="1">
      <c r="A2092" s="27">
        <f t="shared" si="42"/>
        <v>9</v>
      </c>
      <c r="B2092" s="30" t="s">
        <v>3633</v>
      </c>
      <c r="C2092" s="30" t="s">
        <v>3514</v>
      </c>
      <c r="D2092" s="34">
        <v>0</v>
      </c>
      <c r="E2092" s="34">
        <v>0</v>
      </c>
      <c r="F2092" s="34">
        <v>0</v>
      </c>
    </row>
    <row r="2093" spans="1:6" ht="14" hidden="1" thickBot="1">
      <c r="A2093" s="27">
        <f t="shared" si="42"/>
        <v>9</v>
      </c>
      <c r="B2093" s="30" t="s">
        <v>3634</v>
      </c>
      <c r="C2093" s="30" t="s">
        <v>3625</v>
      </c>
      <c r="D2093" s="34">
        <v>0</v>
      </c>
      <c r="E2093" s="34">
        <v>0</v>
      </c>
      <c r="F2093" s="34">
        <v>0</v>
      </c>
    </row>
    <row r="2094" spans="1:6" ht="14" thickBot="1">
      <c r="A2094" s="27">
        <f t="shared" si="42"/>
        <v>6</v>
      </c>
      <c r="B2094" s="27" t="s">
        <v>3635</v>
      </c>
      <c r="C2094" s="30" t="s">
        <v>3636</v>
      </c>
      <c r="D2094" s="34">
        <v>0</v>
      </c>
      <c r="E2094" s="33">
        <v>63962510226.959999</v>
      </c>
      <c r="F2094" s="33">
        <v>63962510226.959999</v>
      </c>
    </row>
    <row r="2095" spans="1:6" ht="14" hidden="1" thickBot="1">
      <c r="A2095" s="27">
        <f t="shared" si="42"/>
        <v>9</v>
      </c>
      <c r="B2095" s="30" t="s">
        <v>3637</v>
      </c>
      <c r="C2095" s="30" t="s">
        <v>106</v>
      </c>
      <c r="D2095" s="34">
        <v>0</v>
      </c>
      <c r="E2095" s="33">
        <v>34761425341.779999</v>
      </c>
      <c r="F2095" s="33">
        <v>34761425341.779999</v>
      </c>
    </row>
    <row r="2096" spans="1:6" ht="14" hidden="1" thickBot="1">
      <c r="A2096" s="27">
        <f t="shared" si="42"/>
        <v>9</v>
      </c>
      <c r="B2096" s="30" t="s">
        <v>3638</v>
      </c>
      <c r="C2096" s="30" t="s">
        <v>98</v>
      </c>
      <c r="D2096" s="34">
        <v>0</v>
      </c>
      <c r="E2096" s="33">
        <v>29201084885.18</v>
      </c>
      <c r="F2096" s="33">
        <v>29201084885.18</v>
      </c>
    </row>
    <row r="2097" spans="1:6" ht="14" hidden="1" thickBot="1">
      <c r="A2097" s="27">
        <f t="shared" si="42"/>
        <v>9</v>
      </c>
      <c r="B2097" s="30" t="s">
        <v>3639</v>
      </c>
      <c r="C2097" s="30" t="s">
        <v>198</v>
      </c>
      <c r="D2097" s="34">
        <v>0</v>
      </c>
      <c r="E2097" s="34">
        <v>0</v>
      </c>
      <c r="F2097" s="34">
        <v>0</v>
      </c>
    </row>
    <row r="2098" spans="1:6" ht="14" thickBot="1">
      <c r="A2098" s="27">
        <f t="shared" si="42"/>
        <v>6</v>
      </c>
      <c r="B2098" s="27" t="s">
        <v>3640</v>
      </c>
      <c r="C2098" s="30" t="s">
        <v>3641</v>
      </c>
      <c r="D2098" s="34">
        <v>0</v>
      </c>
      <c r="E2098" s="33">
        <v>-1293495365139.7</v>
      </c>
      <c r="F2098" s="33">
        <v>-1293495365139.7</v>
      </c>
    </row>
    <row r="2099" spans="1:6" ht="14" hidden="1" thickBot="1">
      <c r="A2099" s="27">
        <f t="shared" si="42"/>
        <v>9</v>
      </c>
      <c r="B2099" s="30" t="s">
        <v>3642</v>
      </c>
      <c r="C2099" s="30" t="s">
        <v>3530</v>
      </c>
      <c r="D2099" s="34">
        <v>0</v>
      </c>
      <c r="E2099" s="33">
        <v>-1402823589996.7</v>
      </c>
      <c r="F2099" s="33">
        <v>-1402823589996.7</v>
      </c>
    </row>
    <row r="2100" spans="1:6" ht="14" hidden="1" thickBot="1">
      <c r="A2100" s="27">
        <f t="shared" si="42"/>
        <v>9</v>
      </c>
      <c r="B2100" s="30" t="s">
        <v>3643</v>
      </c>
      <c r="C2100" s="30" t="s">
        <v>3644</v>
      </c>
      <c r="D2100" s="34">
        <v>0</v>
      </c>
      <c r="E2100" s="34">
        <v>109095517297</v>
      </c>
      <c r="F2100" s="34">
        <v>109095517297</v>
      </c>
    </row>
    <row r="2101" spans="1:6" ht="14" hidden="1" thickBot="1">
      <c r="A2101" s="27">
        <f t="shared" si="42"/>
        <v>9</v>
      </c>
      <c r="B2101" s="30" t="s">
        <v>3645</v>
      </c>
      <c r="C2101" s="30" t="s">
        <v>3646</v>
      </c>
      <c r="D2101" s="34">
        <v>0</v>
      </c>
      <c r="E2101" s="34">
        <v>232707560</v>
      </c>
      <c r="F2101" s="34">
        <v>232707560</v>
      </c>
    </row>
    <row r="2102" spans="1:6" ht="14" thickBot="1">
      <c r="A2102" s="27">
        <f t="shared" si="42"/>
        <v>6</v>
      </c>
      <c r="B2102" s="27" t="s">
        <v>3647</v>
      </c>
      <c r="C2102" s="30" t="s">
        <v>3648</v>
      </c>
      <c r="D2102" s="34">
        <v>0</v>
      </c>
      <c r="E2102" s="34">
        <v>1236165854923</v>
      </c>
      <c r="F2102" s="34">
        <v>1236165854923</v>
      </c>
    </row>
    <row r="2103" spans="1:6" ht="14" hidden="1" thickBot="1">
      <c r="A2103" s="27">
        <f t="shared" si="42"/>
        <v>9</v>
      </c>
      <c r="B2103" s="30" t="s">
        <v>3649</v>
      </c>
      <c r="C2103" s="30" t="s">
        <v>3650</v>
      </c>
      <c r="D2103" s="34">
        <v>0</v>
      </c>
      <c r="E2103" s="34">
        <v>1236165854923</v>
      </c>
      <c r="F2103" s="34">
        <v>1236165854923</v>
      </c>
    </row>
    <row r="2104" spans="1:6" ht="14" thickBot="1">
      <c r="A2104" s="27">
        <f t="shared" si="42"/>
        <v>3</v>
      </c>
      <c r="B2104" s="27" t="s">
        <v>450</v>
      </c>
      <c r="C2104" s="30" t="s">
        <v>164</v>
      </c>
      <c r="D2104" s="34">
        <v>0</v>
      </c>
      <c r="E2104" s="33">
        <v>-30365559777087.699</v>
      </c>
      <c r="F2104" s="33">
        <v>-30365559777087.699</v>
      </c>
    </row>
    <row r="2105" spans="1:6" ht="14" thickBot="1">
      <c r="A2105" s="27">
        <f t="shared" si="42"/>
        <v>6</v>
      </c>
      <c r="B2105" s="27" t="s">
        <v>3651</v>
      </c>
      <c r="C2105" s="30" t="s">
        <v>3652</v>
      </c>
      <c r="D2105" s="34">
        <v>0</v>
      </c>
      <c r="E2105" s="33">
        <v>2998047590623.8599</v>
      </c>
      <c r="F2105" s="33">
        <v>2998047590623.8599</v>
      </c>
    </row>
    <row r="2106" spans="1:6" ht="14" hidden="1" thickBot="1">
      <c r="A2106" s="27">
        <f t="shared" si="42"/>
        <v>9</v>
      </c>
      <c r="B2106" s="30" t="s">
        <v>3653</v>
      </c>
      <c r="C2106" s="30" t="s">
        <v>3654</v>
      </c>
      <c r="D2106" s="34">
        <v>0</v>
      </c>
      <c r="E2106" s="33">
        <v>2998047590623.8599</v>
      </c>
      <c r="F2106" s="33">
        <v>2998047590623.8599</v>
      </c>
    </row>
    <row r="2107" spans="1:6" ht="14" hidden="1" thickBot="1">
      <c r="A2107" s="27">
        <f t="shared" si="42"/>
        <v>9</v>
      </c>
      <c r="B2107" s="30" t="s">
        <v>3655</v>
      </c>
      <c r="C2107" s="30" t="s">
        <v>3656</v>
      </c>
      <c r="D2107" s="34">
        <v>0</v>
      </c>
      <c r="E2107" s="34">
        <v>0</v>
      </c>
      <c r="F2107" s="34">
        <v>0</v>
      </c>
    </row>
    <row r="2108" spans="1:6" ht="14" thickBot="1">
      <c r="A2108" s="27">
        <f t="shared" si="42"/>
        <v>6</v>
      </c>
      <c r="B2108" s="27" t="s">
        <v>3657</v>
      </c>
      <c r="C2108" s="30" t="s">
        <v>3658</v>
      </c>
      <c r="D2108" s="34">
        <v>0</v>
      </c>
      <c r="E2108" s="33">
        <v>-33363607367711.602</v>
      </c>
      <c r="F2108" s="33">
        <v>-33363607367711.602</v>
      </c>
    </row>
    <row r="2109" spans="1:6" ht="14" hidden="1" thickBot="1">
      <c r="A2109" s="27">
        <f t="shared" si="42"/>
        <v>9</v>
      </c>
      <c r="B2109" s="30" t="s">
        <v>3659</v>
      </c>
      <c r="C2109" s="30" t="s">
        <v>3660</v>
      </c>
      <c r="D2109" s="34">
        <v>0</v>
      </c>
      <c r="E2109" s="34">
        <v>0</v>
      </c>
      <c r="F2109" s="34">
        <v>0</v>
      </c>
    </row>
    <row r="2110" spans="1:6" ht="14" hidden="1" thickBot="1">
      <c r="A2110" s="27">
        <f t="shared" si="42"/>
        <v>9</v>
      </c>
      <c r="B2110" s="30" t="s">
        <v>3661</v>
      </c>
      <c r="C2110" s="30" t="s">
        <v>3662</v>
      </c>
      <c r="D2110" s="34">
        <v>0</v>
      </c>
      <c r="E2110" s="33">
        <v>33363607367711.602</v>
      </c>
      <c r="F2110" s="33">
        <v>33363607367711.602</v>
      </c>
    </row>
    <row r="2111" spans="1:6" ht="14" hidden="1" thickBot="1">
      <c r="A2111" s="27">
        <f t="shared" si="42"/>
        <v>4</v>
      </c>
      <c r="B2111" s="27" t="s">
        <v>3663</v>
      </c>
      <c r="C2111" s="30" t="s">
        <v>3664</v>
      </c>
      <c r="D2111" s="34">
        <v>0</v>
      </c>
      <c r="E2111" s="33">
        <v>26311741819080.398</v>
      </c>
      <c r="F2111" s="33">
        <v>26311741819080.398</v>
      </c>
    </row>
    <row r="2112" spans="1:6" ht="14" hidden="1" thickBot="1">
      <c r="A2112" s="27">
        <f t="shared" si="42"/>
        <v>7</v>
      </c>
      <c r="B2112" s="30" t="s">
        <v>3665</v>
      </c>
      <c r="C2112" s="30" t="s">
        <v>3666</v>
      </c>
      <c r="D2112" s="34">
        <v>0</v>
      </c>
      <c r="E2112" s="33">
        <v>26311741819080.398</v>
      </c>
      <c r="F2112" s="33">
        <v>26311741819080.398</v>
      </c>
    </row>
    <row r="2113" spans="1:6" ht="14" hidden="1" thickBot="1">
      <c r="A2113" s="27">
        <f t="shared" si="42"/>
        <v>10</v>
      </c>
      <c r="B2113" s="30" t="s">
        <v>3667</v>
      </c>
      <c r="C2113" s="30" t="s">
        <v>3668</v>
      </c>
      <c r="D2113" s="34">
        <v>0</v>
      </c>
      <c r="E2113" s="33">
        <v>26311741819080.398</v>
      </c>
      <c r="F2113" s="33">
        <v>26311741819080.398</v>
      </c>
    </row>
    <row r="2114" spans="1:6" ht="14" thickBot="1">
      <c r="A2114" s="35">
        <v>4</v>
      </c>
      <c r="B2114" s="27" t="s">
        <v>3663</v>
      </c>
      <c r="C2114" s="36" t="s">
        <v>3664</v>
      </c>
      <c r="D2114" s="41">
        <v>0</v>
      </c>
      <c r="E2114" s="37">
        <f>E2115+E2116</f>
        <v>6605551718655.4893</v>
      </c>
      <c r="F2114" s="37">
        <f>F2115+F2116</f>
        <v>6605551718655.502</v>
      </c>
    </row>
    <row r="2115" spans="1:6" ht="14" hidden="1" thickBot="1">
      <c r="A2115" s="35">
        <v>7</v>
      </c>
      <c r="B2115" s="36" t="s">
        <v>3665</v>
      </c>
      <c r="C2115" s="36" t="s">
        <v>3669</v>
      </c>
      <c r="D2115" s="37"/>
      <c r="E2115" s="37">
        <f>-E2111+E1299</f>
        <v>-1644328388031.2969</v>
      </c>
      <c r="F2115" s="37">
        <f>-F2111+F1299</f>
        <v>-1644328388031.2969</v>
      </c>
    </row>
    <row r="2116" spans="1:6" ht="14" hidden="1" thickBot="1">
      <c r="A2116" s="35">
        <v>7</v>
      </c>
      <c r="B2116" s="36" t="s">
        <v>3665</v>
      </c>
      <c r="C2116" s="36" t="s">
        <v>3670</v>
      </c>
      <c r="D2116" s="41">
        <v>0</v>
      </c>
      <c r="E2116" s="37">
        <f>E$1293-E$1875+D$1293-D$1875</f>
        <v>8249880106686.7861</v>
      </c>
      <c r="F2116" s="37">
        <f>F$1293-F$1875</f>
        <v>8249880106686.7988</v>
      </c>
    </row>
    <row r="2117" spans="1:6" ht="14" thickBot="1">
      <c r="A2117" s="27">
        <f t="shared" si="42"/>
        <v>4</v>
      </c>
      <c r="B2117" s="27" t="s">
        <v>3671</v>
      </c>
      <c r="C2117" s="30" t="s">
        <v>3672</v>
      </c>
      <c r="D2117" s="34">
        <v>0</v>
      </c>
      <c r="E2117" s="33">
        <v>15670075218160.199</v>
      </c>
      <c r="F2117" s="33">
        <v>15670075218160.199</v>
      </c>
    </row>
    <row r="2118" spans="1:6" ht="14" hidden="1" thickBot="1">
      <c r="A2118" s="27">
        <f t="shared" si="42"/>
        <v>7</v>
      </c>
      <c r="B2118" s="30" t="s">
        <v>3673</v>
      </c>
      <c r="C2118" s="30" t="s">
        <v>3674</v>
      </c>
      <c r="D2118" s="34">
        <v>0</v>
      </c>
      <c r="E2118" s="33">
        <v>15670075218160.199</v>
      </c>
      <c r="F2118" s="33">
        <v>15670075218160.199</v>
      </c>
    </row>
    <row r="2119" spans="1:6" ht="14" hidden="1" thickBot="1">
      <c r="A2119" s="27">
        <f t="shared" si="42"/>
        <v>10</v>
      </c>
      <c r="B2119" s="30" t="s">
        <v>3675</v>
      </c>
      <c r="C2119" s="30" t="s">
        <v>3674</v>
      </c>
      <c r="D2119" s="34">
        <v>0</v>
      </c>
      <c r="E2119" s="33">
        <v>15670075218160.199</v>
      </c>
      <c r="F2119" s="33">
        <v>15670075218160.199</v>
      </c>
    </row>
    <row r="2120" spans="1:6" ht="14" hidden="1" thickBot="1">
      <c r="A2120" s="27">
        <f t="shared" si="42"/>
        <v>1</v>
      </c>
      <c r="B2120" s="27" t="s">
        <v>3676</v>
      </c>
      <c r="C2120" s="30" t="s">
        <v>3677</v>
      </c>
      <c r="D2120" s="34">
        <v>0</v>
      </c>
      <c r="E2120" s="33">
        <v>498873450800408</v>
      </c>
      <c r="F2120" s="33">
        <v>498873450800408</v>
      </c>
    </row>
    <row r="2121" spans="1:6" ht="14" thickBot="1">
      <c r="A2121" s="35">
        <f t="shared" si="42"/>
        <v>1</v>
      </c>
      <c r="B2121" s="27" t="s">
        <v>3676</v>
      </c>
      <c r="C2121" s="36" t="s">
        <v>3678</v>
      </c>
      <c r="D2121" s="41">
        <v>0</v>
      </c>
      <c r="E2121" s="37">
        <f>E2122+E2276+E2341+E2554+E2608+E2623</f>
        <v>515122778668921.56</v>
      </c>
      <c r="F2121" s="37">
        <f>F2122+F2276+F2341+F2554+F2608+F2623</f>
        <v>515122778668921.56</v>
      </c>
    </row>
    <row r="2122" spans="1:6" ht="14" thickBot="1">
      <c r="A2122" s="27">
        <f t="shared" si="42"/>
        <v>3</v>
      </c>
      <c r="B2122" s="27" t="s">
        <v>3679</v>
      </c>
      <c r="C2122" s="30" t="s">
        <v>3680</v>
      </c>
      <c r="D2122" s="34">
        <v>0</v>
      </c>
      <c r="E2122" s="33">
        <v>234282525362061</v>
      </c>
      <c r="F2122" s="33">
        <v>234282525362061</v>
      </c>
    </row>
    <row r="2123" spans="1:6" ht="14" hidden="1" thickBot="1">
      <c r="A2123" s="27">
        <f t="shared" si="42"/>
        <v>9</v>
      </c>
      <c r="B2123" s="30" t="s">
        <v>3681</v>
      </c>
      <c r="C2123" s="30" t="s">
        <v>763</v>
      </c>
      <c r="D2123" s="34">
        <v>0</v>
      </c>
      <c r="E2123" s="34">
        <v>50483420235784</v>
      </c>
      <c r="F2123" s="34">
        <v>50483420235784</v>
      </c>
    </row>
    <row r="2124" spans="1:6" ht="14" hidden="1" thickBot="1">
      <c r="A2124" s="27">
        <f t="shared" si="42"/>
        <v>9</v>
      </c>
      <c r="B2124" s="30" t="s">
        <v>3682</v>
      </c>
      <c r="C2124" s="30" t="s">
        <v>765</v>
      </c>
      <c r="D2124" s="34">
        <v>0</v>
      </c>
      <c r="E2124" s="33">
        <v>1209975423116.4399</v>
      </c>
      <c r="F2124" s="33">
        <v>1209975423116.4399</v>
      </c>
    </row>
    <row r="2125" spans="1:6" ht="14" hidden="1" thickBot="1">
      <c r="A2125" s="27">
        <f t="shared" si="42"/>
        <v>9</v>
      </c>
      <c r="B2125" s="30" t="s">
        <v>3683</v>
      </c>
      <c r="C2125" s="30" t="s">
        <v>767</v>
      </c>
      <c r="D2125" s="34">
        <v>0</v>
      </c>
      <c r="E2125" s="34">
        <v>3901040733090</v>
      </c>
      <c r="F2125" s="34">
        <v>3901040733090</v>
      </c>
    </row>
    <row r="2126" spans="1:6" ht="14" hidden="1" thickBot="1">
      <c r="A2126" s="27">
        <f t="shared" si="42"/>
        <v>9</v>
      </c>
      <c r="B2126" s="30" t="s">
        <v>3684</v>
      </c>
      <c r="C2126" s="30" t="s">
        <v>769</v>
      </c>
      <c r="D2126" s="34">
        <v>0</v>
      </c>
      <c r="E2126" s="34">
        <v>58403244443490</v>
      </c>
      <c r="F2126" s="34">
        <v>58403244443490</v>
      </c>
    </row>
    <row r="2127" spans="1:6" ht="14" hidden="1" thickBot="1">
      <c r="A2127" s="27">
        <f t="shared" si="42"/>
        <v>9</v>
      </c>
      <c r="B2127" s="30" t="s">
        <v>3685</v>
      </c>
      <c r="C2127" s="30" t="s">
        <v>773</v>
      </c>
      <c r="D2127" s="34">
        <v>0</v>
      </c>
      <c r="E2127" s="33">
        <v>9706218135936.9902</v>
      </c>
      <c r="F2127" s="33">
        <v>9706218135936.9902</v>
      </c>
    </row>
    <row r="2128" spans="1:6" ht="14" hidden="1" thickBot="1">
      <c r="A2128" s="27">
        <f t="shared" si="42"/>
        <v>9</v>
      </c>
      <c r="B2128" s="30" t="s">
        <v>3686</v>
      </c>
      <c r="C2128" s="30" t="s">
        <v>775</v>
      </c>
      <c r="D2128" s="34">
        <v>0</v>
      </c>
      <c r="E2128" s="33">
        <v>7757580591653.5703</v>
      </c>
      <c r="F2128" s="33">
        <v>7757580591653.5703</v>
      </c>
    </row>
    <row r="2129" spans="1:6" ht="14" hidden="1" thickBot="1">
      <c r="A2129" s="27">
        <f t="shared" si="42"/>
        <v>9</v>
      </c>
      <c r="B2129" s="30" t="s">
        <v>3687</v>
      </c>
      <c r="C2129" s="30" t="s">
        <v>777</v>
      </c>
      <c r="D2129" s="34">
        <v>0</v>
      </c>
      <c r="E2129" s="34">
        <v>29871669177</v>
      </c>
      <c r="F2129" s="34">
        <v>29871669177</v>
      </c>
    </row>
    <row r="2130" spans="1:6" ht="14" hidden="1" thickBot="1">
      <c r="A2130" s="27">
        <f t="shared" si="42"/>
        <v>9</v>
      </c>
      <c r="B2130" s="30" t="s">
        <v>3688</v>
      </c>
      <c r="C2130" s="30" t="s">
        <v>3689</v>
      </c>
      <c r="D2130" s="34">
        <v>0</v>
      </c>
      <c r="E2130" s="34">
        <v>81795651905</v>
      </c>
      <c r="F2130" s="34">
        <v>81795651905</v>
      </c>
    </row>
    <row r="2131" spans="1:6" ht="14" hidden="1" thickBot="1">
      <c r="A2131" s="27">
        <f t="shared" si="42"/>
        <v>9</v>
      </c>
      <c r="B2131" s="30" t="s">
        <v>3690</v>
      </c>
      <c r="C2131" s="30" t="s">
        <v>3691</v>
      </c>
      <c r="D2131" s="34">
        <v>0</v>
      </c>
      <c r="E2131" s="34">
        <v>300141353153</v>
      </c>
      <c r="F2131" s="34">
        <v>300141353153</v>
      </c>
    </row>
    <row r="2132" spans="1:6" ht="14" hidden="1" thickBot="1">
      <c r="A2132" s="27">
        <f t="shared" si="42"/>
        <v>9</v>
      </c>
      <c r="B2132" s="30" t="s">
        <v>3692</v>
      </c>
      <c r="C2132" s="30" t="s">
        <v>779</v>
      </c>
      <c r="D2132" s="34">
        <v>0</v>
      </c>
      <c r="E2132" s="33">
        <v>14503708633.16</v>
      </c>
      <c r="F2132" s="33">
        <v>14503708633.16</v>
      </c>
    </row>
    <row r="2133" spans="1:6" ht="14" hidden="1" thickBot="1">
      <c r="A2133" s="27">
        <f t="shared" si="42"/>
        <v>9</v>
      </c>
      <c r="B2133" s="30" t="s">
        <v>3693</v>
      </c>
      <c r="C2133" s="30" t="s">
        <v>781</v>
      </c>
      <c r="D2133" s="34">
        <v>0</v>
      </c>
      <c r="E2133" s="33">
        <v>398305511418.31</v>
      </c>
      <c r="F2133" s="33">
        <v>398305511418.31</v>
      </c>
    </row>
    <row r="2134" spans="1:6" ht="14" hidden="1" thickBot="1">
      <c r="A2134" s="27">
        <f t="shared" si="42"/>
        <v>9</v>
      </c>
      <c r="B2134" s="30" t="s">
        <v>3694</v>
      </c>
      <c r="C2134" s="30" t="s">
        <v>783</v>
      </c>
      <c r="D2134" s="34">
        <v>0</v>
      </c>
      <c r="E2134" s="34">
        <v>369401949792</v>
      </c>
      <c r="F2134" s="34">
        <v>369401949792</v>
      </c>
    </row>
    <row r="2135" spans="1:6" ht="14" hidden="1" thickBot="1">
      <c r="A2135" s="27">
        <f t="shared" si="42"/>
        <v>9</v>
      </c>
      <c r="B2135" s="30" t="s">
        <v>3695</v>
      </c>
      <c r="C2135" s="30" t="s">
        <v>785</v>
      </c>
      <c r="D2135" s="34">
        <v>0</v>
      </c>
      <c r="E2135" s="33">
        <v>1035210837758.3101</v>
      </c>
      <c r="F2135" s="33">
        <v>1035210837758.3101</v>
      </c>
    </row>
    <row r="2136" spans="1:6" ht="14" hidden="1" thickBot="1">
      <c r="A2136" s="27">
        <f t="shared" si="42"/>
        <v>9</v>
      </c>
      <c r="B2136" s="30" t="s">
        <v>3696</v>
      </c>
      <c r="C2136" s="30" t="s">
        <v>787</v>
      </c>
      <c r="D2136" s="34">
        <v>0</v>
      </c>
      <c r="E2136" s="33">
        <v>1262774928071.0901</v>
      </c>
      <c r="F2136" s="33">
        <v>1262774928071.0901</v>
      </c>
    </row>
    <row r="2137" spans="1:6" ht="14" hidden="1" thickBot="1">
      <c r="A2137" s="27">
        <f t="shared" si="42"/>
        <v>9</v>
      </c>
      <c r="B2137" s="30" t="s">
        <v>3697</v>
      </c>
      <c r="C2137" s="30" t="s">
        <v>789</v>
      </c>
      <c r="D2137" s="34">
        <v>0</v>
      </c>
      <c r="E2137" s="33">
        <v>2344015263462.48</v>
      </c>
      <c r="F2137" s="33">
        <v>2344015263462.48</v>
      </c>
    </row>
    <row r="2138" spans="1:6" ht="14" hidden="1" thickBot="1">
      <c r="A2138" s="27">
        <f t="shared" si="42"/>
        <v>9</v>
      </c>
      <c r="B2138" s="30" t="s">
        <v>3698</v>
      </c>
      <c r="C2138" s="30" t="s">
        <v>791</v>
      </c>
      <c r="D2138" s="34">
        <v>0</v>
      </c>
      <c r="E2138" s="33">
        <v>61994269457.989998</v>
      </c>
      <c r="F2138" s="33">
        <v>61994269457.989998</v>
      </c>
    </row>
    <row r="2139" spans="1:6" ht="14" hidden="1" thickBot="1">
      <c r="A2139" s="27">
        <f t="shared" si="42"/>
        <v>9</v>
      </c>
      <c r="B2139" s="30" t="s">
        <v>3699</v>
      </c>
      <c r="C2139" s="30" t="s">
        <v>793</v>
      </c>
      <c r="D2139" s="34">
        <v>0</v>
      </c>
      <c r="E2139" s="33">
        <v>10843054425.77</v>
      </c>
      <c r="F2139" s="33">
        <v>10843054425.77</v>
      </c>
    </row>
    <row r="2140" spans="1:6" ht="14" hidden="1" thickBot="1">
      <c r="A2140" s="27">
        <f t="shared" si="42"/>
        <v>9</v>
      </c>
      <c r="B2140" s="30" t="s">
        <v>3700</v>
      </c>
      <c r="C2140" s="30" t="s">
        <v>795</v>
      </c>
      <c r="D2140" s="34">
        <v>0</v>
      </c>
      <c r="E2140" s="33">
        <v>136264018260.34</v>
      </c>
      <c r="F2140" s="33">
        <v>136264018260.34</v>
      </c>
    </row>
    <row r="2141" spans="1:6" ht="14" hidden="1" thickBot="1">
      <c r="A2141" s="27">
        <f t="shared" ref="A2141:A2208" si="43">LEN(B2141)</f>
        <v>9</v>
      </c>
      <c r="B2141" s="30" t="s">
        <v>3701</v>
      </c>
      <c r="C2141" s="30" t="s">
        <v>797</v>
      </c>
      <c r="D2141" s="34">
        <v>0</v>
      </c>
      <c r="E2141" s="33">
        <v>1670684443372.03</v>
      </c>
      <c r="F2141" s="33">
        <v>1670684443372.03</v>
      </c>
    </row>
    <row r="2142" spans="1:6" ht="14" hidden="1" thickBot="1">
      <c r="A2142" s="27">
        <f t="shared" si="43"/>
        <v>9</v>
      </c>
      <c r="B2142" s="30" t="s">
        <v>3702</v>
      </c>
      <c r="C2142" s="30" t="s">
        <v>799</v>
      </c>
      <c r="D2142" s="34">
        <v>0</v>
      </c>
      <c r="E2142" s="33">
        <v>1999538844231.0801</v>
      </c>
      <c r="F2142" s="33">
        <v>1999538844231.0801</v>
      </c>
    </row>
    <row r="2143" spans="1:6" ht="14" hidden="1" thickBot="1">
      <c r="A2143" s="27">
        <f t="shared" si="43"/>
        <v>9</v>
      </c>
      <c r="B2143" s="30" t="s">
        <v>3703</v>
      </c>
      <c r="C2143" s="30" t="s">
        <v>801</v>
      </c>
      <c r="D2143" s="34">
        <v>0</v>
      </c>
      <c r="E2143" s="33">
        <v>530514539082.09003</v>
      </c>
      <c r="F2143" s="33">
        <v>530514539082.09003</v>
      </c>
    </row>
    <row r="2144" spans="1:6" ht="14" hidden="1" thickBot="1">
      <c r="A2144" s="27">
        <f t="shared" si="43"/>
        <v>9</v>
      </c>
      <c r="B2144" s="30" t="s">
        <v>3704</v>
      </c>
      <c r="C2144" s="30" t="s">
        <v>3705</v>
      </c>
      <c r="D2144" s="34">
        <v>0</v>
      </c>
      <c r="E2144" s="33">
        <v>55684815456.279999</v>
      </c>
      <c r="F2144" s="33">
        <v>55684815456.279999</v>
      </c>
    </row>
    <row r="2145" spans="1:6" ht="14" hidden="1" thickBot="1">
      <c r="A2145" s="27">
        <f t="shared" si="43"/>
        <v>9</v>
      </c>
      <c r="B2145" s="30" t="s">
        <v>3706</v>
      </c>
      <c r="C2145" s="30" t="s">
        <v>3707</v>
      </c>
      <c r="D2145" s="34">
        <v>0</v>
      </c>
      <c r="E2145" s="34">
        <v>10105758388</v>
      </c>
      <c r="F2145" s="34">
        <v>10105758388</v>
      </c>
    </row>
    <row r="2146" spans="1:6" ht="14" hidden="1" thickBot="1">
      <c r="A2146" s="27">
        <f t="shared" si="43"/>
        <v>9</v>
      </c>
      <c r="B2146" s="30" t="s">
        <v>3708</v>
      </c>
      <c r="C2146" s="30" t="s">
        <v>803</v>
      </c>
      <c r="D2146" s="34">
        <v>0</v>
      </c>
      <c r="E2146" s="34">
        <v>114720</v>
      </c>
      <c r="F2146" s="34">
        <v>114720</v>
      </c>
    </row>
    <row r="2147" spans="1:6" ht="14" hidden="1" thickBot="1">
      <c r="A2147" s="27">
        <f t="shared" si="43"/>
        <v>9</v>
      </c>
      <c r="B2147" s="30" t="s">
        <v>3709</v>
      </c>
      <c r="C2147" s="30" t="s">
        <v>805</v>
      </c>
      <c r="D2147" s="34">
        <v>0</v>
      </c>
      <c r="E2147" s="33">
        <v>8885592308.5200005</v>
      </c>
      <c r="F2147" s="33">
        <v>8885592308.5200005</v>
      </c>
    </row>
    <row r="2148" spans="1:6" ht="14" hidden="1" thickBot="1">
      <c r="A2148" s="27">
        <f t="shared" si="43"/>
        <v>9</v>
      </c>
      <c r="B2148" s="30" t="s">
        <v>3710</v>
      </c>
      <c r="C2148" s="30" t="s">
        <v>807</v>
      </c>
      <c r="D2148" s="34">
        <v>0</v>
      </c>
      <c r="E2148" s="33">
        <v>15136337571.76</v>
      </c>
      <c r="F2148" s="33">
        <v>15136337571.76</v>
      </c>
    </row>
    <row r="2149" spans="1:6" ht="14" hidden="1" thickBot="1">
      <c r="A2149" s="27">
        <f t="shared" si="43"/>
        <v>9</v>
      </c>
      <c r="B2149" s="30" t="s">
        <v>3711</v>
      </c>
      <c r="C2149" s="30" t="s">
        <v>809</v>
      </c>
      <c r="D2149" s="34">
        <v>0</v>
      </c>
      <c r="E2149" s="33">
        <v>981138776355.35999</v>
      </c>
      <c r="F2149" s="33">
        <v>981138776355.35999</v>
      </c>
    </row>
    <row r="2150" spans="1:6" ht="14" hidden="1" thickBot="1">
      <c r="A2150" s="27">
        <f t="shared" si="43"/>
        <v>9</v>
      </c>
      <c r="B2150" s="30" t="s">
        <v>3712</v>
      </c>
      <c r="C2150" s="30" t="s">
        <v>811</v>
      </c>
      <c r="D2150" s="34">
        <v>0</v>
      </c>
      <c r="E2150" s="33">
        <v>29645984466.029999</v>
      </c>
      <c r="F2150" s="33">
        <v>29645984466.029999</v>
      </c>
    </row>
    <row r="2151" spans="1:6" ht="14" hidden="1" thickBot="1">
      <c r="A2151" s="27">
        <f t="shared" si="43"/>
        <v>9</v>
      </c>
      <c r="B2151" s="30" t="s">
        <v>3713</v>
      </c>
      <c r="C2151" s="30" t="s">
        <v>813</v>
      </c>
      <c r="D2151" s="34">
        <v>0</v>
      </c>
      <c r="E2151" s="33">
        <v>2967904231.6399999</v>
      </c>
      <c r="F2151" s="33">
        <v>2967904231.6399999</v>
      </c>
    </row>
    <row r="2152" spans="1:6" ht="14" hidden="1" thickBot="1">
      <c r="A2152" s="27">
        <f t="shared" si="43"/>
        <v>9</v>
      </c>
      <c r="B2152" s="30" t="s">
        <v>3714</v>
      </c>
      <c r="C2152" s="30" t="s">
        <v>815</v>
      </c>
      <c r="D2152" s="34">
        <v>0</v>
      </c>
      <c r="E2152" s="34">
        <v>24628639667</v>
      </c>
      <c r="F2152" s="34">
        <v>24628639667</v>
      </c>
    </row>
    <row r="2153" spans="1:6" ht="14" hidden="1" thickBot="1">
      <c r="A2153" s="27">
        <f t="shared" si="43"/>
        <v>9</v>
      </c>
      <c r="B2153" s="30" t="s">
        <v>3715</v>
      </c>
      <c r="C2153" s="30" t="s">
        <v>817</v>
      </c>
      <c r="D2153" s="34">
        <v>0</v>
      </c>
      <c r="E2153" s="33">
        <v>471594697226.01001</v>
      </c>
      <c r="F2153" s="33">
        <v>471594697226.01001</v>
      </c>
    </row>
    <row r="2154" spans="1:6" ht="14" hidden="1" thickBot="1">
      <c r="A2154" s="27">
        <f t="shared" si="43"/>
        <v>9</v>
      </c>
      <c r="B2154" s="30" t="s">
        <v>3716</v>
      </c>
      <c r="C2154" s="30" t="s">
        <v>819</v>
      </c>
      <c r="D2154" s="34">
        <v>0</v>
      </c>
      <c r="E2154" s="33">
        <v>285063801426.65997</v>
      </c>
      <c r="F2154" s="33">
        <v>285063801426.65997</v>
      </c>
    </row>
    <row r="2155" spans="1:6" ht="14" hidden="1" thickBot="1">
      <c r="A2155" s="27">
        <f t="shared" si="43"/>
        <v>9</v>
      </c>
      <c r="B2155" s="30" t="s">
        <v>3717</v>
      </c>
      <c r="C2155" s="30" t="s">
        <v>821</v>
      </c>
      <c r="D2155" s="34">
        <v>0</v>
      </c>
      <c r="E2155" s="34">
        <v>7705776397887</v>
      </c>
      <c r="F2155" s="34">
        <v>7705776397887</v>
      </c>
    </row>
    <row r="2156" spans="1:6" ht="14" hidden="1" thickBot="1">
      <c r="A2156" s="27">
        <f t="shared" si="43"/>
        <v>9</v>
      </c>
      <c r="B2156" s="30" t="s">
        <v>3718</v>
      </c>
      <c r="C2156" s="30" t="s">
        <v>823</v>
      </c>
      <c r="D2156" s="34">
        <v>0</v>
      </c>
      <c r="E2156" s="34">
        <v>23344423924</v>
      </c>
      <c r="F2156" s="34">
        <v>23344423924</v>
      </c>
    </row>
    <row r="2157" spans="1:6" ht="14" hidden="1" thickBot="1">
      <c r="A2157" s="27">
        <f t="shared" si="43"/>
        <v>9</v>
      </c>
      <c r="B2157" s="30" t="s">
        <v>3719</v>
      </c>
      <c r="C2157" s="30" t="s">
        <v>825</v>
      </c>
      <c r="D2157" s="34">
        <v>0</v>
      </c>
      <c r="E2157" s="33">
        <v>13874800834.959999</v>
      </c>
      <c r="F2157" s="33">
        <v>13874800834.959999</v>
      </c>
    </row>
    <row r="2158" spans="1:6" ht="14" hidden="1" thickBot="1">
      <c r="A2158" s="27">
        <f t="shared" si="43"/>
        <v>9</v>
      </c>
      <c r="B2158" s="30" t="s">
        <v>3720</v>
      </c>
      <c r="C2158" s="30" t="s">
        <v>827</v>
      </c>
      <c r="D2158" s="34">
        <v>0</v>
      </c>
      <c r="E2158" s="34">
        <v>52794959338</v>
      </c>
      <c r="F2158" s="34">
        <v>52794959338</v>
      </c>
    </row>
    <row r="2159" spans="1:6" ht="14" hidden="1" thickBot="1">
      <c r="A2159" s="27">
        <f t="shared" si="43"/>
        <v>9</v>
      </c>
      <c r="B2159" s="30" t="s">
        <v>3721</v>
      </c>
      <c r="C2159" s="30" t="s">
        <v>829</v>
      </c>
      <c r="D2159" s="34">
        <v>0</v>
      </c>
      <c r="E2159" s="34">
        <v>21575938387</v>
      </c>
      <c r="F2159" s="34">
        <v>21575938387</v>
      </c>
    </row>
    <row r="2160" spans="1:6" ht="14" hidden="1" thickBot="1">
      <c r="A2160" s="27">
        <f t="shared" si="43"/>
        <v>9</v>
      </c>
      <c r="B2160" s="30" t="s">
        <v>3722</v>
      </c>
      <c r="C2160" s="30" t="s">
        <v>831</v>
      </c>
      <c r="D2160" s="34">
        <v>0</v>
      </c>
      <c r="E2160" s="33">
        <v>136764755633.03</v>
      </c>
      <c r="F2160" s="33">
        <v>136764755633.03</v>
      </c>
    </row>
    <row r="2161" spans="1:6" ht="14" hidden="1" thickBot="1">
      <c r="A2161" s="27">
        <f t="shared" si="43"/>
        <v>9</v>
      </c>
      <c r="B2161" s="30" t="s">
        <v>3723</v>
      </c>
      <c r="C2161" s="30" t="s">
        <v>833</v>
      </c>
      <c r="D2161" s="34">
        <v>0</v>
      </c>
      <c r="E2161" s="33">
        <v>16932904832.66</v>
      </c>
      <c r="F2161" s="33">
        <v>16932904832.66</v>
      </c>
    </row>
    <row r="2162" spans="1:6" ht="14" hidden="1" thickBot="1">
      <c r="A2162" s="27">
        <f t="shared" si="43"/>
        <v>9</v>
      </c>
      <c r="B2162" s="30" t="s">
        <v>3724</v>
      </c>
      <c r="C2162" s="30" t="s">
        <v>835</v>
      </c>
      <c r="D2162" s="34">
        <v>0</v>
      </c>
      <c r="E2162" s="33">
        <v>32972804669.68</v>
      </c>
      <c r="F2162" s="33">
        <v>32972804669.68</v>
      </c>
    </row>
    <row r="2163" spans="1:6" ht="14" hidden="1" thickBot="1">
      <c r="A2163" s="27">
        <f t="shared" si="43"/>
        <v>9</v>
      </c>
      <c r="B2163" s="30" t="s">
        <v>3725</v>
      </c>
      <c r="C2163" s="30" t="s">
        <v>837</v>
      </c>
      <c r="D2163" s="34">
        <v>0</v>
      </c>
      <c r="E2163" s="33">
        <v>166887302174.41</v>
      </c>
      <c r="F2163" s="33">
        <v>166887302174.41</v>
      </c>
    </row>
    <row r="2164" spans="1:6" ht="14" hidden="1" thickBot="1">
      <c r="A2164" s="27">
        <f t="shared" si="43"/>
        <v>9</v>
      </c>
      <c r="B2164" s="30" t="s">
        <v>3726</v>
      </c>
      <c r="C2164" s="30" t="s">
        <v>839</v>
      </c>
      <c r="D2164" s="34">
        <v>0</v>
      </c>
      <c r="E2164" s="33">
        <v>51926767996.32</v>
      </c>
      <c r="F2164" s="33">
        <v>51926767996.32</v>
      </c>
    </row>
    <row r="2165" spans="1:6" ht="14" hidden="1" thickBot="1">
      <c r="A2165" s="27">
        <f t="shared" si="43"/>
        <v>9</v>
      </c>
      <c r="B2165" s="30" t="s">
        <v>3727</v>
      </c>
      <c r="C2165" s="30" t="s">
        <v>841</v>
      </c>
      <c r="D2165" s="34">
        <v>0</v>
      </c>
      <c r="E2165" s="33">
        <v>178884637720.07001</v>
      </c>
      <c r="F2165" s="33">
        <v>178884637720.07001</v>
      </c>
    </row>
    <row r="2166" spans="1:6" ht="14" hidden="1" thickBot="1">
      <c r="A2166" s="27">
        <f t="shared" si="43"/>
        <v>9</v>
      </c>
      <c r="B2166" s="30" t="s">
        <v>3728</v>
      </c>
      <c r="C2166" s="30" t="s">
        <v>843</v>
      </c>
      <c r="D2166" s="34">
        <v>0</v>
      </c>
      <c r="E2166" s="34">
        <v>2336658471313</v>
      </c>
      <c r="F2166" s="34">
        <v>2336658471313</v>
      </c>
    </row>
    <row r="2167" spans="1:6" ht="14" hidden="1" thickBot="1">
      <c r="A2167" s="27">
        <f t="shared" si="43"/>
        <v>9</v>
      </c>
      <c r="B2167" s="30" t="s">
        <v>3729</v>
      </c>
      <c r="C2167" s="30" t="s">
        <v>845</v>
      </c>
      <c r="D2167" s="34">
        <v>0</v>
      </c>
      <c r="E2167" s="34">
        <v>1511563822000</v>
      </c>
      <c r="F2167" s="34">
        <v>1511563822000</v>
      </c>
    </row>
    <row r="2168" spans="1:6" ht="14" hidden="1" thickBot="1">
      <c r="A2168" s="27">
        <f t="shared" si="43"/>
        <v>9</v>
      </c>
      <c r="B2168" s="30" t="s">
        <v>3730</v>
      </c>
      <c r="C2168" s="30" t="s">
        <v>847</v>
      </c>
      <c r="D2168" s="34">
        <v>0</v>
      </c>
      <c r="E2168" s="34">
        <v>360521596000</v>
      </c>
      <c r="F2168" s="34">
        <v>360521596000</v>
      </c>
    </row>
    <row r="2169" spans="1:6" ht="14" hidden="1" thickBot="1">
      <c r="A2169" s="27">
        <f t="shared" si="43"/>
        <v>9</v>
      </c>
      <c r="B2169" s="30" t="s">
        <v>3731</v>
      </c>
      <c r="C2169" s="30" t="s">
        <v>849</v>
      </c>
      <c r="D2169" s="34">
        <v>0</v>
      </c>
      <c r="E2169" s="34">
        <v>50039338000</v>
      </c>
      <c r="F2169" s="34">
        <v>50039338000</v>
      </c>
    </row>
    <row r="2170" spans="1:6" ht="14" hidden="1" thickBot="1">
      <c r="A2170" s="27">
        <f t="shared" si="43"/>
        <v>9</v>
      </c>
      <c r="B2170" s="30" t="s">
        <v>3732</v>
      </c>
      <c r="C2170" s="30" t="s">
        <v>851</v>
      </c>
      <c r="D2170" s="34">
        <v>0</v>
      </c>
      <c r="E2170" s="34">
        <v>61050628509</v>
      </c>
      <c r="F2170" s="34">
        <v>61050628509</v>
      </c>
    </row>
    <row r="2171" spans="1:6" ht="14" hidden="1" thickBot="1">
      <c r="A2171" s="27">
        <f t="shared" si="43"/>
        <v>9</v>
      </c>
      <c r="B2171" s="30" t="s">
        <v>3733</v>
      </c>
      <c r="C2171" s="30" t="s">
        <v>2852</v>
      </c>
      <c r="D2171" s="34">
        <v>0</v>
      </c>
      <c r="E2171" s="34">
        <v>23035000</v>
      </c>
      <c r="F2171" s="34">
        <v>23035000</v>
      </c>
    </row>
    <row r="2172" spans="1:6" ht="14" hidden="1" thickBot="1">
      <c r="A2172" s="27">
        <f t="shared" si="43"/>
        <v>9</v>
      </c>
      <c r="B2172" s="30" t="s">
        <v>3734</v>
      </c>
      <c r="C2172" s="30" t="s">
        <v>3735</v>
      </c>
      <c r="D2172" s="34">
        <v>0</v>
      </c>
      <c r="E2172" s="34">
        <v>94955571726</v>
      </c>
      <c r="F2172" s="34">
        <v>94955571726</v>
      </c>
    </row>
    <row r="2173" spans="1:6" ht="14" hidden="1" thickBot="1">
      <c r="A2173" s="27">
        <f t="shared" si="43"/>
        <v>9</v>
      </c>
      <c r="B2173" s="30" t="s">
        <v>3736</v>
      </c>
      <c r="C2173" s="30" t="s">
        <v>853</v>
      </c>
      <c r="D2173" s="34">
        <v>0</v>
      </c>
      <c r="E2173" s="34">
        <v>713233609260</v>
      </c>
      <c r="F2173" s="34">
        <v>713233609260</v>
      </c>
    </row>
    <row r="2174" spans="1:6" ht="14" hidden="1" thickBot="1">
      <c r="A2174" s="27">
        <f t="shared" si="43"/>
        <v>9</v>
      </c>
      <c r="B2174" s="30" t="s">
        <v>3737</v>
      </c>
      <c r="C2174" s="30" t="s">
        <v>855</v>
      </c>
      <c r="D2174" s="34">
        <v>0</v>
      </c>
      <c r="E2174" s="33">
        <v>116042378661.24001</v>
      </c>
      <c r="F2174" s="33">
        <v>116042378661.24001</v>
      </c>
    </row>
    <row r="2175" spans="1:6" ht="14" hidden="1" thickBot="1">
      <c r="A2175" s="27">
        <f t="shared" si="43"/>
        <v>9</v>
      </c>
      <c r="B2175" s="30" t="s">
        <v>3738</v>
      </c>
      <c r="C2175" s="30" t="s">
        <v>857</v>
      </c>
      <c r="D2175" s="34">
        <v>0</v>
      </c>
      <c r="E2175" s="33">
        <v>92461152120.589996</v>
      </c>
      <c r="F2175" s="33">
        <v>92461152120.589996</v>
      </c>
    </row>
    <row r="2176" spans="1:6" ht="14" hidden="1" thickBot="1">
      <c r="A2176" s="27">
        <f t="shared" si="43"/>
        <v>9</v>
      </c>
      <c r="B2176" s="30" t="s">
        <v>3739</v>
      </c>
      <c r="C2176" s="30" t="s">
        <v>859</v>
      </c>
      <c r="D2176" s="34">
        <v>0</v>
      </c>
      <c r="E2176" s="33">
        <v>134324523330.27</v>
      </c>
      <c r="F2176" s="33">
        <v>134324523330.27</v>
      </c>
    </row>
    <row r="2177" spans="1:6" ht="14" thickBot="1">
      <c r="A2177" s="27">
        <f t="shared" si="43"/>
        <v>6</v>
      </c>
      <c r="B2177" s="27" t="s">
        <v>3740</v>
      </c>
      <c r="C2177" s="30" t="s">
        <v>3741</v>
      </c>
      <c r="D2177" s="34">
        <v>0</v>
      </c>
      <c r="E2177" s="33">
        <v>46284058491932.203</v>
      </c>
      <c r="F2177" s="33">
        <v>46284058491932.203</v>
      </c>
    </row>
    <row r="2178" spans="1:6" ht="14" hidden="1" thickBot="1">
      <c r="A2178" s="27">
        <f t="shared" si="43"/>
        <v>9</v>
      </c>
      <c r="B2178" s="30" t="s">
        <v>3742</v>
      </c>
      <c r="C2178" s="30" t="s">
        <v>863</v>
      </c>
      <c r="D2178" s="34">
        <v>0</v>
      </c>
      <c r="E2178" s="33">
        <v>2542155294615.3999</v>
      </c>
      <c r="F2178" s="33">
        <v>2542155294615.3999</v>
      </c>
    </row>
    <row r="2179" spans="1:6" ht="14" hidden="1" thickBot="1">
      <c r="A2179" s="27">
        <f t="shared" si="43"/>
        <v>9</v>
      </c>
      <c r="B2179" s="30" t="s">
        <v>3743</v>
      </c>
      <c r="C2179" s="30" t="s">
        <v>865</v>
      </c>
      <c r="D2179" s="34">
        <v>0</v>
      </c>
      <c r="E2179" s="33">
        <v>14388240350503</v>
      </c>
      <c r="F2179" s="33">
        <v>14388240350503</v>
      </c>
    </row>
    <row r="2180" spans="1:6" ht="14" hidden="1" thickBot="1">
      <c r="A2180" s="27">
        <f t="shared" si="43"/>
        <v>9</v>
      </c>
      <c r="B2180" s="30" t="s">
        <v>3744</v>
      </c>
      <c r="C2180" s="30" t="s">
        <v>867</v>
      </c>
      <c r="D2180" s="34">
        <v>0</v>
      </c>
      <c r="E2180" s="33">
        <v>9526693608008.6895</v>
      </c>
      <c r="F2180" s="33">
        <v>9526693608008.6895</v>
      </c>
    </row>
    <row r="2181" spans="1:6" ht="14" hidden="1" thickBot="1">
      <c r="A2181" s="27">
        <f t="shared" si="43"/>
        <v>9</v>
      </c>
      <c r="B2181" s="30" t="s">
        <v>3745</v>
      </c>
      <c r="C2181" s="30" t="s">
        <v>869</v>
      </c>
      <c r="D2181" s="34">
        <v>0</v>
      </c>
      <c r="E2181" s="33">
        <v>5330312071597.21</v>
      </c>
      <c r="F2181" s="33">
        <v>5330312071597.21</v>
      </c>
    </row>
    <row r="2182" spans="1:6" ht="14" hidden="1" thickBot="1">
      <c r="A2182" s="27">
        <f t="shared" si="43"/>
        <v>9</v>
      </c>
      <c r="B2182" s="30" t="s">
        <v>3746</v>
      </c>
      <c r="C2182" s="30" t="s">
        <v>871</v>
      </c>
      <c r="D2182" s="34">
        <v>0</v>
      </c>
      <c r="E2182" s="33">
        <v>922446312633.30005</v>
      </c>
      <c r="F2182" s="33">
        <v>922446312633.30005</v>
      </c>
    </row>
    <row r="2183" spans="1:6" ht="14" hidden="1" thickBot="1">
      <c r="A2183" s="27">
        <f t="shared" si="43"/>
        <v>9</v>
      </c>
      <c r="B2183" s="30" t="s">
        <v>3747</v>
      </c>
      <c r="C2183" s="30" t="s">
        <v>873</v>
      </c>
      <c r="D2183" s="34">
        <v>0</v>
      </c>
      <c r="E2183" s="33">
        <v>67661624183.769997</v>
      </c>
      <c r="F2183" s="33">
        <v>67661624183.769997</v>
      </c>
    </row>
    <row r="2184" spans="1:6" ht="14" hidden="1" thickBot="1">
      <c r="A2184" s="27">
        <f t="shared" si="43"/>
        <v>9</v>
      </c>
      <c r="B2184" s="30" t="s">
        <v>3748</v>
      </c>
      <c r="C2184" s="30" t="s">
        <v>875</v>
      </c>
      <c r="D2184" s="34">
        <v>0</v>
      </c>
      <c r="E2184" s="33">
        <v>165057512881.20999</v>
      </c>
      <c r="F2184" s="33">
        <v>165057512881.20999</v>
      </c>
    </row>
    <row r="2185" spans="1:6" ht="14" hidden="1" thickBot="1">
      <c r="A2185" s="27">
        <f t="shared" si="43"/>
        <v>9</v>
      </c>
      <c r="B2185" s="30" t="s">
        <v>3749</v>
      </c>
      <c r="C2185" s="30" t="s">
        <v>877</v>
      </c>
      <c r="D2185" s="34">
        <v>0</v>
      </c>
      <c r="E2185" s="33">
        <v>234209100539.82999</v>
      </c>
      <c r="F2185" s="33">
        <v>234209100539.82999</v>
      </c>
    </row>
    <row r="2186" spans="1:6" ht="14" hidden="1" thickBot="1">
      <c r="A2186" s="27">
        <f t="shared" si="43"/>
        <v>9</v>
      </c>
      <c r="B2186" s="30" t="s">
        <v>3750</v>
      </c>
      <c r="C2186" s="30" t="s">
        <v>879</v>
      </c>
      <c r="D2186" s="34">
        <v>0</v>
      </c>
      <c r="E2186" s="33">
        <v>35015235411.480003</v>
      </c>
      <c r="F2186" s="33">
        <v>35015235411.480003</v>
      </c>
    </row>
    <row r="2187" spans="1:6" ht="14" hidden="1" thickBot="1">
      <c r="A2187" s="27">
        <f t="shared" si="43"/>
        <v>9</v>
      </c>
      <c r="B2187" s="30" t="s">
        <v>3751</v>
      </c>
      <c r="C2187" s="30" t="s">
        <v>3752</v>
      </c>
      <c r="D2187" s="34">
        <v>0</v>
      </c>
      <c r="E2187" s="34">
        <v>5143759383</v>
      </c>
      <c r="F2187" s="34">
        <v>5143759383</v>
      </c>
    </row>
    <row r="2188" spans="1:6" ht="14" hidden="1" thickBot="1">
      <c r="A2188" s="27">
        <f t="shared" si="43"/>
        <v>9</v>
      </c>
      <c r="B2188" s="30" t="s">
        <v>3753</v>
      </c>
      <c r="C2188" s="30" t="s">
        <v>883</v>
      </c>
      <c r="D2188" s="34">
        <v>0</v>
      </c>
      <c r="E2188" s="33">
        <v>1911455892.96</v>
      </c>
      <c r="F2188" s="33">
        <v>1911455892.96</v>
      </c>
    </row>
    <row r="2189" spans="1:6" ht="14" hidden="1" thickBot="1">
      <c r="A2189" s="27">
        <f t="shared" si="43"/>
        <v>9</v>
      </c>
      <c r="B2189" s="30" t="s">
        <v>3754</v>
      </c>
      <c r="C2189" s="30" t="s">
        <v>885</v>
      </c>
      <c r="D2189" s="34">
        <v>0</v>
      </c>
      <c r="E2189" s="33">
        <v>50574785704.650002</v>
      </c>
      <c r="F2189" s="33">
        <v>50574785704.650002</v>
      </c>
    </row>
    <row r="2190" spans="1:6" ht="14" hidden="1" thickBot="1">
      <c r="A2190" s="27">
        <f t="shared" si="43"/>
        <v>9</v>
      </c>
      <c r="B2190" s="30" t="s">
        <v>3755</v>
      </c>
      <c r="C2190" s="30" t="s">
        <v>887</v>
      </c>
      <c r="D2190" s="34">
        <v>0</v>
      </c>
      <c r="E2190" s="33">
        <v>2417061430041.9302</v>
      </c>
      <c r="F2190" s="33">
        <v>2417061430041.9302</v>
      </c>
    </row>
    <row r="2191" spans="1:6" ht="14" hidden="1" thickBot="1">
      <c r="A2191" s="27">
        <f t="shared" si="43"/>
        <v>9</v>
      </c>
      <c r="B2191" s="30" t="s">
        <v>3756</v>
      </c>
      <c r="C2191" s="30" t="s">
        <v>889</v>
      </c>
      <c r="D2191" s="34">
        <v>0</v>
      </c>
      <c r="E2191" s="34">
        <v>923165833</v>
      </c>
      <c r="F2191" s="34">
        <v>923165833</v>
      </c>
    </row>
    <row r="2192" spans="1:6" ht="14" hidden="1" thickBot="1">
      <c r="A2192" s="27">
        <f t="shared" si="43"/>
        <v>9</v>
      </c>
      <c r="B2192" s="30" t="s">
        <v>3757</v>
      </c>
      <c r="C2192" s="30" t="s">
        <v>891</v>
      </c>
      <c r="D2192" s="34">
        <v>0</v>
      </c>
      <c r="E2192" s="33">
        <v>5358370346.5299997</v>
      </c>
      <c r="F2192" s="33">
        <v>5358370346.5299997</v>
      </c>
    </row>
    <row r="2193" spans="1:6" ht="14" hidden="1" thickBot="1">
      <c r="A2193" s="27">
        <f t="shared" si="43"/>
        <v>9</v>
      </c>
      <c r="B2193" s="30" t="s">
        <v>3758</v>
      </c>
      <c r="C2193" s="30" t="s">
        <v>893</v>
      </c>
      <c r="D2193" s="34">
        <v>0</v>
      </c>
      <c r="E2193" s="33">
        <v>233327248824.04001</v>
      </c>
      <c r="F2193" s="33">
        <v>233327248824.04001</v>
      </c>
    </row>
    <row r="2194" spans="1:6" ht="14" hidden="1" thickBot="1">
      <c r="A2194" s="27">
        <f t="shared" si="43"/>
        <v>9</v>
      </c>
      <c r="B2194" s="30" t="s">
        <v>3759</v>
      </c>
      <c r="C2194" s="30" t="s">
        <v>3760</v>
      </c>
      <c r="D2194" s="34">
        <v>0</v>
      </c>
      <c r="E2194" s="33">
        <v>47281587420.889999</v>
      </c>
      <c r="F2194" s="33">
        <v>47281587420.889999</v>
      </c>
    </row>
    <row r="2195" spans="1:6" ht="14" hidden="1" thickBot="1">
      <c r="A2195" s="27">
        <f t="shared" si="43"/>
        <v>9</v>
      </c>
      <c r="B2195" s="30" t="s">
        <v>3761</v>
      </c>
      <c r="C2195" s="30" t="s">
        <v>3762</v>
      </c>
      <c r="D2195" s="34">
        <v>0</v>
      </c>
      <c r="E2195" s="33">
        <v>1150469461054.0701</v>
      </c>
      <c r="F2195" s="33">
        <v>1150469461054.0701</v>
      </c>
    </row>
    <row r="2196" spans="1:6" ht="14" hidden="1" thickBot="1">
      <c r="A2196" s="27">
        <f t="shared" si="43"/>
        <v>9</v>
      </c>
      <c r="B2196" s="30" t="s">
        <v>3763</v>
      </c>
      <c r="C2196" s="30" t="s">
        <v>3764</v>
      </c>
      <c r="D2196" s="34">
        <v>0</v>
      </c>
      <c r="E2196" s="34">
        <v>22744297211</v>
      </c>
      <c r="F2196" s="34">
        <v>22744297211</v>
      </c>
    </row>
    <row r="2197" spans="1:6" ht="14" hidden="1" thickBot="1">
      <c r="A2197" s="27">
        <f t="shared" si="43"/>
        <v>9</v>
      </c>
      <c r="B2197" s="30" t="s">
        <v>3765</v>
      </c>
      <c r="C2197" s="30" t="s">
        <v>901</v>
      </c>
      <c r="D2197" s="34">
        <v>0</v>
      </c>
      <c r="E2197" s="33">
        <v>9823736171.5100002</v>
      </c>
      <c r="F2197" s="33">
        <v>9823736171.5100002</v>
      </c>
    </row>
    <row r="2198" spans="1:6" ht="14" hidden="1" thickBot="1">
      <c r="A2198" s="27">
        <f t="shared" si="43"/>
        <v>9</v>
      </c>
      <c r="B2198" s="30" t="s">
        <v>3766</v>
      </c>
      <c r="C2198" s="30" t="s">
        <v>903</v>
      </c>
      <c r="D2198" s="34">
        <v>0</v>
      </c>
      <c r="E2198" s="34">
        <v>2838986773</v>
      </c>
      <c r="F2198" s="34">
        <v>2838986773</v>
      </c>
    </row>
    <row r="2199" spans="1:6" ht="14" hidden="1" thickBot="1">
      <c r="A2199" s="27">
        <f t="shared" si="43"/>
        <v>9</v>
      </c>
      <c r="B2199" s="30" t="s">
        <v>3767</v>
      </c>
      <c r="C2199" s="30" t="s">
        <v>3768</v>
      </c>
      <c r="D2199" s="34">
        <v>0</v>
      </c>
      <c r="E2199" s="34">
        <v>1196787938</v>
      </c>
      <c r="F2199" s="34">
        <v>1196787938</v>
      </c>
    </row>
    <row r="2200" spans="1:6" ht="14" hidden="1" thickBot="1">
      <c r="A2200" s="27">
        <f t="shared" si="43"/>
        <v>9</v>
      </c>
      <c r="B2200" s="30" t="s">
        <v>3769</v>
      </c>
      <c r="C2200" s="30" t="s">
        <v>905</v>
      </c>
      <c r="D2200" s="34">
        <v>0</v>
      </c>
      <c r="E2200" s="34">
        <v>3403038651</v>
      </c>
      <c r="F2200" s="34">
        <v>3403038651</v>
      </c>
    </row>
    <row r="2201" spans="1:6" ht="14" hidden="1" thickBot="1">
      <c r="A2201" s="27">
        <f t="shared" si="43"/>
        <v>9</v>
      </c>
      <c r="B2201" s="30" t="s">
        <v>3770</v>
      </c>
      <c r="C2201" s="30" t="s">
        <v>907</v>
      </c>
      <c r="D2201" s="34">
        <v>0</v>
      </c>
      <c r="E2201" s="33">
        <v>26164408745.18</v>
      </c>
      <c r="F2201" s="33">
        <v>26164408745.18</v>
      </c>
    </row>
    <row r="2202" spans="1:6" ht="14" hidden="1" thickBot="1">
      <c r="A2202" s="27">
        <f t="shared" si="43"/>
        <v>9</v>
      </c>
      <c r="B2202" s="30" t="s">
        <v>3771</v>
      </c>
      <c r="C2202" s="30" t="s">
        <v>931</v>
      </c>
      <c r="D2202" s="34">
        <v>0</v>
      </c>
      <c r="E2202" s="33">
        <v>88561930793.740005</v>
      </c>
      <c r="F2202" s="33">
        <v>88561930793.740005</v>
      </c>
    </row>
    <row r="2203" spans="1:6" ht="14" hidden="1" thickBot="1">
      <c r="A2203" s="27">
        <f t="shared" si="43"/>
        <v>9</v>
      </c>
      <c r="B2203" s="30" t="s">
        <v>3772</v>
      </c>
      <c r="C2203" s="30" t="s">
        <v>2849</v>
      </c>
      <c r="D2203" s="34">
        <v>0</v>
      </c>
      <c r="E2203" s="33">
        <v>1006009314305.0699</v>
      </c>
      <c r="F2203" s="33">
        <v>1006009314305.0699</v>
      </c>
    </row>
    <row r="2204" spans="1:6" ht="14" hidden="1" thickBot="1">
      <c r="A2204" s="27">
        <f t="shared" si="43"/>
        <v>9</v>
      </c>
      <c r="B2204" s="30" t="s">
        <v>3773</v>
      </c>
      <c r="C2204" s="30" t="s">
        <v>911</v>
      </c>
      <c r="D2204" s="34">
        <v>0</v>
      </c>
      <c r="E2204" s="33">
        <v>3187119094023.3999</v>
      </c>
      <c r="F2204" s="33">
        <v>3187119094023.3999</v>
      </c>
    </row>
    <row r="2205" spans="1:6" ht="14" hidden="1" thickBot="1">
      <c r="A2205" s="27">
        <f t="shared" si="43"/>
        <v>9</v>
      </c>
      <c r="B2205" s="30" t="s">
        <v>3774</v>
      </c>
      <c r="C2205" s="30" t="s">
        <v>913</v>
      </c>
      <c r="D2205" s="34">
        <v>0</v>
      </c>
      <c r="E2205" s="33">
        <v>59759272299.489998</v>
      </c>
      <c r="F2205" s="33">
        <v>59759272299.489998</v>
      </c>
    </row>
    <row r="2206" spans="1:6" ht="14" hidden="1" thickBot="1">
      <c r="A2206" s="27">
        <f t="shared" si="43"/>
        <v>9</v>
      </c>
      <c r="B2206" s="30" t="s">
        <v>3775</v>
      </c>
      <c r="C2206" s="30" t="s">
        <v>3776</v>
      </c>
      <c r="D2206" s="34">
        <v>0</v>
      </c>
      <c r="E2206" s="34">
        <v>130250674604</v>
      </c>
      <c r="F2206" s="34">
        <v>130250674604</v>
      </c>
    </row>
    <row r="2207" spans="1:6" ht="14" hidden="1" thickBot="1">
      <c r="A2207" s="27">
        <f t="shared" si="43"/>
        <v>9</v>
      </c>
      <c r="B2207" s="30" t="s">
        <v>3777</v>
      </c>
      <c r="C2207" s="30" t="s">
        <v>915</v>
      </c>
      <c r="D2207" s="34">
        <v>0</v>
      </c>
      <c r="E2207" s="34">
        <v>1849543</v>
      </c>
      <c r="F2207" s="34">
        <v>1849543</v>
      </c>
    </row>
    <row r="2208" spans="1:6" ht="14" hidden="1" thickBot="1">
      <c r="A2208" s="27">
        <f t="shared" si="43"/>
        <v>9</v>
      </c>
      <c r="B2208" s="30" t="s">
        <v>3778</v>
      </c>
      <c r="C2208" s="30" t="s">
        <v>917</v>
      </c>
      <c r="D2208" s="34">
        <v>0</v>
      </c>
      <c r="E2208" s="33">
        <v>380555386159.72998</v>
      </c>
      <c r="F2208" s="33">
        <v>380555386159.72998</v>
      </c>
    </row>
    <row r="2209" spans="1:6" ht="14" hidden="1" thickBot="1">
      <c r="A2209" s="27">
        <f t="shared" ref="A2209:A2272" si="44">LEN(B2209)</f>
        <v>9</v>
      </c>
      <c r="B2209" s="30" t="s">
        <v>3779</v>
      </c>
      <c r="C2209" s="30" t="s">
        <v>919</v>
      </c>
      <c r="D2209" s="34">
        <v>0</v>
      </c>
      <c r="E2209" s="33">
        <v>515929886545.17999</v>
      </c>
      <c r="F2209" s="33">
        <v>515929886545.17999</v>
      </c>
    </row>
    <row r="2210" spans="1:6" ht="14" hidden="1" thickBot="1">
      <c r="A2210" s="27">
        <f t="shared" si="44"/>
        <v>9</v>
      </c>
      <c r="B2210" s="30" t="s">
        <v>3780</v>
      </c>
      <c r="C2210" s="30" t="s">
        <v>921</v>
      </c>
      <c r="D2210" s="34">
        <v>0</v>
      </c>
      <c r="E2210" s="33">
        <v>47003391477.769997</v>
      </c>
      <c r="F2210" s="33">
        <v>47003391477.769997</v>
      </c>
    </row>
    <row r="2211" spans="1:6" ht="14" hidden="1" thickBot="1">
      <c r="A2211" s="27">
        <f t="shared" si="44"/>
        <v>9</v>
      </c>
      <c r="B2211" s="30" t="s">
        <v>3781</v>
      </c>
      <c r="C2211" s="30" t="s">
        <v>923</v>
      </c>
      <c r="D2211" s="34">
        <v>0</v>
      </c>
      <c r="E2211" s="33">
        <v>281349961105.12</v>
      </c>
      <c r="F2211" s="33">
        <v>281349961105.12</v>
      </c>
    </row>
    <row r="2212" spans="1:6" ht="14" hidden="1" thickBot="1">
      <c r="A2212" s="27">
        <f t="shared" si="44"/>
        <v>9</v>
      </c>
      <c r="B2212" s="30" t="s">
        <v>3782</v>
      </c>
      <c r="C2212" s="30" t="s">
        <v>925</v>
      </c>
      <c r="D2212" s="34">
        <v>0</v>
      </c>
      <c r="E2212" s="33">
        <v>80034566889.929993</v>
      </c>
      <c r="F2212" s="33">
        <v>80034566889.929993</v>
      </c>
    </row>
    <row r="2213" spans="1:6" ht="14" hidden="1" thickBot="1">
      <c r="A2213" s="27">
        <f t="shared" si="44"/>
        <v>9</v>
      </c>
      <c r="B2213" s="30" t="s">
        <v>3783</v>
      </c>
      <c r="C2213" s="30" t="s">
        <v>927</v>
      </c>
      <c r="D2213" s="34">
        <v>0</v>
      </c>
      <c r="E2213" s="33">
        <v>59385054106.800003</v>
      </c>
      <c r="F2213" s="33">
        <v>59385054106.800003</v>
      </c>
    </row>
    <row r="2214" spans="1:6" ht="14" hidden="1" thickBot="1">
      <c r="A2214" s="27">
        <f t="shared" si="44"/>
        <v>9</v>
      </c>
      <c r="B2214" s="30" t="s">
        <v>3784</v>
      </c>
      <c r="C2214" s="30" t="s">
        <v>929</v>
      </c>
      <c r="D2214" s="34">
        <v>0</v>
      </c>
      <c r="E2214" s="34">
        <v>109804933814</v>
      </c>
      <c r="F2214" s="34">
        <v>109804933814</v>
      </c>
    </row>
    <row r="2215" spans="1:6" ht="14" hidden="1" thickBot="1">
      <c r="A2215" s="27">
        <f t="shared" si="44"/>
        <v>9</v>
      </c>
      <c r="B2215" s="30" t="s">
        <v>3785</v>
      </c>
      <c r="C2215" s="30" t="s">
        <v>3786</v>
      </c>
      <c r="D2215" s="34">
        <v>0</v>
      </c>
      <c r="E2215" s="33">
        <v>21802700818.939999</v>
      </c>
      <c r="F2215" s="33">
        <v>21802700818.939999</v>
      </c>
    </row>
    <row r="2216" spans="1:6" ht="14" hidden="1" thickBot="1">
      <c r="A2216" s="27">
        <f t="shared" si="44"/>
        <v>9</v>
      </c>
      <c r="B2216" s="30" t="s">
        <v>3787</v>
      </c>
      <c r="C2216" s="30" t="s">
        <v>3788</v>
      </c>
      <c r="D2216" s="34">
        <v>0</v>
      </c>
      <c r="E2216" s="33">
        <v>1629106550936.47</v>
      </c>
      <c r="F2216" s="33">
        <v>1629106550936.47</v>
      </c>
    </row>
    <row r="2217" spans="1:6" ht="14" hidden="1" thickBot="1">
      <c r="A2217" s="27">
        <f t="shared" si="44"/>
        <v>9</v>
      </c>
      <c r="B2217" s="30" t="s">
        <v>3789</v>
      </c>
      <c r="C2217" s="30" t="s">
        <v>3790</v>
      </c>
      <c r="D2217" s="34">
        <v>0</v>
      </c>
      <c r="E2217" s="33">
        <v>1497370294144.8799</v>
      </c>
      <c r="F2217" s="33">
        <v>1497370294144.8799</v>
      </c>
    </row>
    <row r="2218" spans="1:6" ht="14" thickBot="1">
      <c r="A2218" s="27">
        <f t="shared" si="44"/>
        <v>6</v>
      </c>
      <c r="B2218" s="27" t="s">
        <v>3791</v>
      </c>
      <c r="C2218" s="30" t="s">
        <v>154</v>
      </c>
      <c r="D2218" s="34">
        <v>0</v>
      </c>
      <c r="E2218" s="33">
        <v>8969133933992.8105</v>
      </c>
      <c r="F2218" s="33">
        <v>8969133933992.8105</v>
      </c>
    </row>
    <row r="2219" spans="1:6" ht="14" hidden="1" thickBot="1">
      <c r="A2219" s="27">
        <f t="shared" si="44"/>
        <v>9</v>
      </c>
      <c r="B2219" s="30" t="s">
        <v>3792</v>
      </c>
      <c r="C2219" s="30" t="s">
        <v>948</v>
      </c>
      <c r="D2219" s="34">
        <v>0</v>
      </c>
      <c r="E2219" s="33">
        <v>6572990589852.2305</v>
      </c>
      <c r="F2219" s="33">
        <v>6572990589852.2305</v>
      </c>
    </row>
    <row r="2220" spans="1:6" ht="14" hidden="1" thickBot="1">
      <c r="A2220" s="27">
        <f t="shared" si="44"/>
        <v>9</v>
      </c>
      <c r="B2220" s="30" t="s">
        <v>3793</v>
      </c>
      <c r="C2220" s="30" t="s">
        <v>3794</v>
      </c>
      <c r="D2220" s="34">
        <v>0</v>
      </c>
      <c r="E2220" s="33">
        <v>2396143344140.5801</v>
      </c>
      <c r="F2220" s="33">
        <v>2396143344140.5801</v>
      </c>
    </row>
    <row r="2221" spans="1:6" ht="14" thickBot="1">
      <c r="A2221" s="27">
        <f t="shared" si="44"/>
        <v>6</v>
      </c>
      <c r="B2221" s="27" t="s">
        <v>3795</v>
      </c>
      <c r="C2221" s="30" t="s">
        <v>133</v>
      </c>
      <c r="D2221" s="34">
        <v>0</v>
      </c>
      <c r="E2221" s="33">
        <v>2678243787768.4199</v>
      </c>
      <c r="F2221" s="33">
        <v>2678243787768.4199</v>
      </c>
    </row>
    <row r="2222" spans="1:6" ht="14" hidden="1" thickBot="1">
      <c r="A2222" s="27">
        <f t="shared" si="44"/>
        <v>9</v>
      </c>
      <c r="B2222" s="30" t="s">
        <v>3796</v>
      </c>
      <c r="C2222" s="30" t="s">
        <v>936</v>
      </c>
      <c r="D2222" s="34">
        <v>0</v>
      </c>
      <c r="E2222" s="33">
        <v>871141652101.17004</v>
      </c>
      <c r="F2222" s="33">
        <v>871141652101.17004</v>
      </c>
    </row>
    <row r="2223" spans="1:6" ht="14" hidden="1" thickBot="1">
      <c r="A2223" s="27">
        <f t="shared" si="44"/>
        <v>9</v>
      </c>
      <c r="B2223" s="30" t="s">
        <v>3797</v>
      </c>
      <c r="C2223" s="30" t="s">
        <v>938</v>
      </c>
      <c r="D2223" s="34">
        <v>0</v>
      </c>
      <c r="E2223" s="33">
        <v>1626885112189.5701</v>
      </c>
      <c r="F2223" s="33">
        <v>1626885112189.5701</v>
      </c>
    </row>
    <row r="2224" spans="1:6" ht="14" hidden="1" thickBot="1">
      <c r="A2224" s="27">
        <f t="shared" si="44"/>
        <v>9</v>
      </c>
      <c r="B2224" s="30" t="s">
        <v>3798</v>
      </c>
      <c r="C2224" s="30" t="s">
        <v>940</v>
      </c>
      <c r="D2224" s="34">
        <v>0</v>
      </c>
      <c r="E2224" s="33">
        <v>55781333396.730003</v>
      </c>
      <c r="F2224" s="33">
        <v>55781333396.730003</v>
      </c>
    </row>
    <row r="2225" spans="1:6" ht="14" hidden="1" thickBot="1">
      <c r="A2225" s="27">
        <f t="shared" si="44"/>
        <v>9</v>
      </c>
      <c r="B2225" s="30" t="s">
        <v>3799</v>
      </c>
      <c r="C2225" s="30" t="s">
        <v>942</v>
      </c>
      <c r="D2225" s="34">
        <v>0</v>
      </c>
      <c r="E2225" s="33">
        <v>124435690080.95</v>
      </c>
      <c r="F2225" s="33">
        <v>124435690080.95</v>
      </c>
    </row>
    <row r="2226" spans="1:6" ht="14" thickBot="1">
      <c r="A2226" s="27">
        <f t="shared" si="44"/>
        <v>6</v>
      </c>
      <c r="B2226" s="27" t="s">
        <v>3800</v>
      </c>
      <c r="C2226" s="30" t="s">
        <v>166</v>
      </c>
      <c r="D2226" s="34">
        <v>0</v>
      </c>
      <c r="E2226" s="33">
        <v>97381981653.100006</v>
      </c>
      <c r="F2226" s="33">
        <v>97381981653.100006</v>
      </c>
    </row>
    <row r="2227" spans="1:6" ht="14" hidden="1" thickBot="1">
      <c r="A2227" s="27">
        <f t="shared" si="44"/>
        <v>9</v>
      </c>
      <c r="B2227" s="30" t="s">
        <v>3801</v>
      </c>
      <c r="C2227" s="30" t="s">
        <v>2655</v>
      </c>
      <c r="D2227" s="34">
        <v>0</v>
      </c>
      <c r="E2227" s="34">
        <v>34426628</v>
      </c>
      <c r="F2227" s="34">
        <v>34426628</v>
      </c>
    </row>
    <row r="2228" spans="1:6" ht="14" hidden="1" thickBot="1">
      <c r="A2228" s="27">
        <f t="shared" si="44"/>
        <v>9</v>
      </c>
      <c r="B2228" s="30" t="s">
        <v>3802</v>
      </c>
      <c r="C2228" s="30" t="s">
        <v>3803</v>
      </c>
      <c r="D2228" s="34">
        <v>0</v>
      </c>
      <c r="E2228" s="34">
        <v>76357415822</v>
      </c>
      <c r="F2228" s="34">
        <v>76357415822</v>
      </c>
    </row>
    <row r="2229" spans="1:6" ht="14" hidden="1" thickBot="1">
      <c r="A2229" s="27">
        <f t="shared" si="44"/>
        <v>9</v>
      </c>
      <c r="B2229" s="30" t="s">
        <v>3804</v>
      </c>
      <c r="C2229" s="30" t="s">
        <v>3805</v>
      </c>
      <c r="D2229" s="34">
        <v>0</v>
      </c>
      <c r="E2229" s="33">
        <v>19546750079.099998</v>
      </c>
      <c r="F2229" s="33">
        <v>19546750079.099998</v>
      </c>
    </row>
    <row r="2230" spans="1:6" ht="14" hidden="1" thickBot="1">
      <c r="A2230" s="27">
        <f t="shared" si="44"/>
        <v>9</v>
      </c>
      <c r="B2230" s="30" t="s">
        <v>3806</v>
      </c>
      <c r="C2230" s="30" t="s">
        <v>3807</v>
      </c>
      <c r="D2230" s="34">
        <v>0</v>
      </c>
      <c r="E2230" s="34">
        <v>1443389124</v>
      </c>
      <c r="F2230" s="34">
        <v>1443389124</v>
      </c>
    </row>
    <row r="2231" spans="1:6" ht="14" thickBot="1">
      <c r="A2231" s="27">
        <f t="shared" si="44"/>
        <v>6</v>
      </c>
      <c r="B2231" s="27" t="s">
        <v>3808</v>
      </c>
      <c r="C2231" s="30" t="s">
        <v>1114</v>
      </c>
      <c r="D2231" s="34">
        <v>0</v>
      </c>
      <c r="E2231" s="34">
        <v>20533302854667</v>
      </c>
      <c r="F2231" s="34">
        <v>20533302854667</v>
      </c>
    </row>
    <row r="2232" spans="1:6" ht="14" hidden="1" thickBot="1">
      <c r="A2232" s="27">
        <f t="shared" si="44"/>
        <v>9</v>
      </c>
      <c r="B2232" s="30" t="s">
        <v>3809</v>
      </c>
      <c r="C2232" s="30" t="s">
        <v>1116</v>
      </c>
      <c r="D2232" s="34">
        <v>0</v>
      </c>
      <c r="E2232" s="34">
        <v>18835574225300</v>
      </c>
      <c r="F2232" s="34">
        <v>18835574225300</v>
      </c>
    </row>
    <row r="2233" spans="1:6" ht="14" hidden="1" thickBot="1">
      <c r="A2233" s="27">
        <f t="shared" si="44"/>
        <v>9</v>
      </c>
      <c r="B2233" s="30" t="s">
        <v>3810</v>
      </c>
      <c r="C2233" s="30" t="s">
        <v>3811</v>
      </c>
      <c r="D2233" s="34">
        <v>0</v>
      </c>
      <c r="E2233" s="34">
        <v>1085507466455</v>
      </c>
      <c r="F2233" s="34">
        <v>1085507466455</v>
      </c>
    </row>
    <row r="2234" spans="1:6" ht="14" hidden="1" thickBot="1">
      <c r="A2234" s="27">
        <f t="shared" si="44"/>
        <v>9</v>
      </c>
      <c r="B2234" s="30" t="s">
        <v>3812</v>
      </c>
      <c r="C2234" s="30" t="s">
        <v>3813</v>
      </c>
      <c r="D2234" s="34">
        <v>0</v>
      </c>
      <c r="E2234" s="34">
        <v>460090212085</v>
      </c>
      <c r="F2234" s="34">
        <v>460090212085</v>
      </c>
    </row>
    <row r="2235" spans="1:6" ht="14" hidden="1" thickBot="1">
      <c r="A2235" s="27">
        <f t="shared" si="44"/>
        <v>9</v>
      </c>
      <c r="B2235" s="30" t="s">
        <v>3814</v>
      </c>
      <c r="C2235" s="30" t="s">
        <v>1120</v>
      </c>
      <c r="D2235" s="34">
        <v>0</v>
      </c>
      <c r="E2235" s="34">
        <v>72883696674</v>
      </c>
      <c r="F2235" s="34">
        <v>72883696674</v>
      </c>
    </row>
    <row r="2236" spans="1:6" ht="14" hidden="1" thickBot="1">
      <c r="A2236" s="27">
        <f t="shared" si="44"/>
        <v>9</v>
      </c>
      <c r="B2236" s="30" t="s">
        <v>3815</v>
      </c>
      <c r="C2236" s="30" t="s">
        <v>1122</v>
      </c>
      <c r="D2236" s="34">
        <v>0</v>
      </c>
      <c r="E2236" s="34">
        <v>9751053911</v>
      </c>
      <c r="F2236" s="34">
        <v>9751053911</v>
      </c>
    </row>
    <row r="2237" spans="1:6" ht="14" hidden="1" thickBot="1">
      <c r="A2237" s="27">
        <f t="shared" si="44"/>
        <v>9</v>
      </c>
      <c r="B2237" s="30" t="s">
        <v>3816</v>
      </c>
      <c r="C2237" s="30" t="s">
        <v>1118</v>
      </c>
      <c r="D2237" s="34">
        <v>0</v>
      </c>
      <c r="E2237" s="34">
        <v>23611891522</v>
      </c>
      <c r="F2237" s="34">
        <v>23611891522</v>
      </c>
    </row>
    <row r="2238" spans="1:6" ht="14" hidden="1" thickBot="1">
      <c r="A2238" s="27">
        <f t="shared" si="44"/>
        <v>9</v>
      </c>
      <c r="B2238" s="30" t="s">
        <v>3817</v>
      </c>
      <c r="C2238" s="30" t="s">
        <v>1124</v>
      </c>
      <c r="D2238" s="34">
        <v>0</v>
      </c>
      <c r="E2238" s="34">
        <v>45884308720</v>
      </c>
      <c r="F2238" s="34">
        <v>45884308720</v>
      </c>
    </row>
    <row r="2239" spans="1:6" ht="14" thickBot="1">
      <c r="A2239" s="27">
        <f t="shared" si="44"/>
        <v>6</v>
      </c>
      <c r="B2239" s="27" t="s">
        <v>3818</v>
      </c>
      <c r="C2239" s="30" t="s">
        <v>3819</v>
      </c>
      <c r="D2239" s="34">
        <v>0</v>
      </c>
      <c r="E2239" s="33">
        <v>1744397534357.3701</v>
      </c>
      <c r="F2239" s="33">
        <v>1744397534357.3701</v>
      </c>
    </row>
    <row r="2240" spans="1:6" ht="14" hidden="1" thickBot="1">
      <c r="A2240" s="27">
        <f t="shared" si="44"/>
        <v>9</v>
      </c>
      <c r="B2240" s="30" t="s">
        <v>3820</v>
      </c>
      <c r="C2240" s="30" t="s">
        <v>3741</v>
      </c>
      <c r="D2240" s="34">
        <v>0</v>
      </c>
      <c r="E2240" s="33">
        <v>268603216845.35001</v>
      </c>
      <c r="F2240" s="33">
        <v>268603216845.35001</v>
      </c>
    </row>
    <row r="2241" spans="1:6" ht="14" hidden="1" thickBot="1">
      <c r="A2241" s="27">
        <f t="shared" si="44"/>
        <v>9</v>
      </c>
      <c r="B2241" s="30" t="s">
        <v>3821</v>
      </c>
      <c r="C2241" s="30" t="s">
        <v>3822</v>
      </c>
      <c r="D2241" s="34">
        <v>0</v>
      </c>
      <c r="E2241" s="33">
        <v>2742447094.3699999</v>
      </c>
      <c r="F2241" s="33">
        <v>2742447094.3699999</v>
      </c>
    </row>
    <row r="2242" spans="1:6" ht="14" hidden="1" thickBot="1">
      <c r="A2242" s="27">
        <f t="shared" si="44"/>
        <v>9</v>
      </c>
      <c r="B2242" s="30" t="s">
        <v>3823</v>
      </c>
      <c r="C2242" s="30" t="s">
        <v>763</v>
      </c>
      <c r="D2242" s="34">
        <v>0</v>
      </c>
      <c r="E2242" s="34">
        <v>87548887</v>
      </c>
      <c r="F2242" s="34">
        <v>87548887</v>
      </c>
    </row>
    <row r="2243" spans="1:6" ht="14" hidden="1" thickBot="1">
      <c r="A2243" s="27">
        <f t="shared" si="44"/>
        <v>9</v>
      </c>
      <c r="B2243" s="30" t="s">
        <v>3824</v>
      </c>
      <c r="C2243" s="30" t="s">
        <v>765</v>
      </c>
      <c r="D2243" s="34">
        <v>0</v>
      </c>
      <c r="E2243" s="33">
        <v>3110879787.52</v>
      </c>
      <c r="F2243" s="33">
        <v>3110879787.52</v>
      </c>
    </row>
    <row r="2244" spans="1:6" ht="14" hidden="1" thickBot="1">
      <c r="A2244" s="27">
        <f t="shared" si="44"/>
        <v>9</v>
      </c>
      <c r="B2244" s="30" t="s">
        <v>3825</v>
      </c>
      <c r="C2244" s="30" t="s">
        <v>767</v>
      </c>
      <c r="D2244" s="34">
        <v>0</v>
      </c>
      <c r="E2244" s="34">
        <v>196873000</v>
      </c>
      <c r="F2244" s="34">
        <v>196873000</v>
      </c>
    </row>
    <row r="2245" spans="1:6" ht="14" hidden="1" thickBot="1">
      <c r="A2245" s="27">
        <f t="shared" si="44"/>
        <v>9</v>
      </c>
      <c r="B2245" s="30" t="s">
        <v>3826</v>
      </c>
      <c r="C2245" s="30" t="s">
        <v>769</v>
      </c>
      <c r="D2245" s="34">
        <v>0</v>
      </c>
      <c r="E2245" s="34">
        <v>499905260550</v>
      </c>
      <c r="F2245" s="34">
        <v>499905260550</v>
      </c>
    </row>
    <row r="2246" spans="1:6" ht="14" hidden="1" thickBot="1">
      <c r="A2246" s="27">
        <f t="shared" si="44"/>
        <v>9</v>
      </c>
      <c r="B2246" s="30" t="s">
        <v>3827</v>
      </c>
      <c r="C2246" s="30" t="s">
        <v>773</v>
      </c>
      <c r="D2246" s="34">
        <v>0</v>
      </c>
      <c r="E2246" s="33">
        <v>657598468207.12</v>
      </c>
      <c r="F2246" s="33">
        <v>657598468207.12</v>
      </c>
    </row>
    <row r="2247" spans="1:6" ht="14" hidden="1" thickBot="1">
      <c r="A2247" s="27">
        <f t="shared" si="44"/>
        <v>9</v>
      </c>
      <c r="B2247" s="30" t="s">
        <v>3828</v>
      </c>
      <c r="C2247" s="30" t="s">
        <v>775</v>
      </c>
      <c r="D2247" s="34">
        <v>0</v>
      </c>
      <c r="E2247" s="33">
        <v>177304203056.67001</v>
      </c>
      <c r="F2247" s="33">
        <v>177304203056.67001</v>
      </c>
    </row>
    <row r="2248" spans="1:6" ht="14" hidden="1" thickBot="1">
      <c r="A2248" s="27">
        <f t="shared" si="44"/>
        <v>9</v>
      </c>
      <c r="B2248" s="30" t="s">
        <v>3829</v>
      </c>
      <c r="C2248" s="30" t="s">
        <v>3689</v>
      </c>
      <c r="D2248" s="34">
        <v>0</v>
      </c>
      <c r="E2248" s="34">
        <v>6709000</v>
      </c>
      <c r="F2248" s="34">
        <v>6709000</v>
      </c>
    </row>
    <row r="2249" spans="1:6" ht="14" hidden="1" thickBot="1">
      <c r="A2249" s="27">
        <f t="shared" si="44"/>
        <v>9</v>
      </c>
      <c r="B2249" s="30" t="s">
        <v>3830</v>
      </c>
      <c r="C2249" s="30" t="s">
        <v>3691</v>
      </c>
      <c r="D2249" s="34">
        <v>0</v>
      </c>
      <c r="E2249" s="34">
        <v>120680000</v>
      </c>
      <c r="F2249" s="34">
        <v>120680000</v>
      </c>
    </row>
    <row r="2250" spans="1:6" ht="14" hidden="1" thickBot="1">
      <c r="A2250" s="27">
        <f t="shared" si="44"/>
        <v>9</v>
      </c>
      <c r="B2250" s="30" t="s">
        <v>3831</v>
      </c>
      <c r="C2250" s="30" t="s">
        <v>779</v>
      </c>
      <c r="D2250" s="34">
        <v>0</v>
      </c>
      <c r="E2250" s="34">
        <v>7520163</v>
      </c>
      <c r="F2250" s="34">
        <v>7520163</v>
      </c>
    </row>
    <row r="2251" spans="1:6" ht="14" hidden="1" thickBot="1">
      <c r="A2251" s="27">
        <f t="shared" si="44"/>
        <v>9</v>
      </c>
      <c r="B2251" s="30" t="s">
        <v>3832</v>
      </c>
      <c r="C2251" s="30" t="s">
        <v>781</v>
      </c>
      <c r="D2251" s="34">
        <v>0</v>
      </c>
      <c r="E2251" s="34">
        <v>52496419</v>
      </c>
      <c r="F2251" s="34">
        <v>52496419</v>
      </c>
    </row>
    <row r="2252" spans="1:6" ht="14" hidden="1" thickBot="1">
      <c r="A2252" s="27">
        <f t="shared" si="44"/>
        <v>9</v>
      </c>
      <c r="B2252" s="30" t="s">
        <v>3833</v>
      </c>
      <c r="C2252" s="30" t="s">
        <v>783</v>
      </c>
      <c r="D2252" s="34">
        <v>0</v>
      </c>
      <c r="E2252" s="34">
        <v>14639383336</v>
      </c>
      <c r="F2252" s="34">
        <v>14639383336</v>
      </c>
    </row>
    <row r="2253" spans="1:6" ht="14" hidden="1" thickBot="1">
      <c r="A2253" s="27">
        <f t="shared" si="44"/>
        <v>9</v>
      </c>
      <c r="B2253" s="30" t="s">
        <v>3834</v>
      </c>
      <c r="C2253" s="30" t="s">
        <v>785</v>
      </c>
      <c r="D2253" s="34">
        <v>0</v>
      </c>
      <c r="E2253" s="34">
        <v>1789645</v>
      </c>
      <c r="F2253" s="34">
        <v>1789645</v>
      </c>
    </row>
    <row r="2254" spans="1:6" ht="14" hidden="1" thickBot="1">
      <c r="A2254" s="27">
        <f t="shared" si="44"/>
        <v>9</v>
      </c>
      <c r="B2254" s="30" t="s">
        <v>3835</v>
      </c>
      <c r="C2254" s="30" t="s">
        <v>787</v>
      </c>
      <c r="D2254" s="34">
        <v>0</v>
      </c>
      <c r="E2254" s="34">
        <v>68911506</v>
      </c>
      <c r="F2254" s="34">
        <v>68911506</v>
      </c>
    </row>
    <row r="2255" spans="1:6" ht="14" hidden="1" thickBot="1">
      <c r="A2255" s="27">
        <f t="shared" si="44"/>
        <v>9</v>
      </c>
      <c r="B2255" s="30" t="s">
        <v>3836</v>
      </c>
      <c r="C2255" s="30" t="s">
        <v>791</v>
      </c>
      <c r="D2255" s="34">
        <v>0</v>
      </c>
      <c r="E2255" s="34">
        <v>15604081</v>
      </c>
      <c r="F2255" s="34">
        <v>15604081</v>
      </c>
    </row>
    <row r="2256" spans="1:6" ht="14" hidden="1" thickBot="1">
      <c r="A2256" s="27">
        <f t="shared" si="44"/>
        <v>9</v>
      </c>
      <c r="B2256" s="30" t="s">
        <v>3837</v>
      </c>
      <c r="C2256" s="30" t="s">
        <v>793</v>
      </c>
      <c r="D2256" s="34">
        <v>0</v>
      </c>
      <c r="E2256" s="34">
        <v>9711573</v>
      </c>
      <c r="F2256" s="34">
        <v>9711573</v>
      </c>
    </row>
    <row r="2257" spans="1:6" ht="14" hidden="1" thickBot="1">
      <c r="A2257" s="27">
        <f t="shared" si="44"/>
        <v>9</v>
      </c>
      <c r="B2257" s="30" t="s">
        <v>3838</v>
      </c>
      <c r="C2257" s="30" t="s">
        <v>797</v>
      </c>
      <c r="D2257" s="34">
        <v>0</v>
      </c>
      <c r="E2257" s="34">
        <v>69305270063</v>
      </c>
      <c r="F2257" s="34">
        <v>69305270063</v>
      </c>
    </row>
    <row r="2258" spans="1:6" ht="14" hidden="1" thickBot="1">
      <c r="A2258" s="27">
        <f t="shared" si="44"/>
        <v>9</v>
      </c>
      <c r="B2258" s="30" t="s">
        <v>3839</v>
      </c>
      <c r="C2258" s="30" t="s">
        <v>799</v>
      </c>
      <c r="D2258" s="34">
        <v>0</v>
      </c>
      <c r="E2258" s="34">
        <v>58513000</v>
      </c>
      <c r="F2258" s="34">
        <v>58513000</v>
      </c>
    </row>
    <row r="2259" spans="1:6" ht="14" hidden="1" thickBot="1">
      <c r="A2259" s="27">
        <f t="shared" si="44"/>
        <v>9</v>
      </c>
      <c r="B2259" s="30" t="s">
        <v>3840</v>
      </c>
      <c r="C2259" s="30" t="s">
        <v>805</v>
      </c>
      <c r="D2259" s="34">
        <v>0</v>
      </c>
      <c r="E2259" s="34">
        <v>9546102</v>
      </c>
      <c r="F2259" s="34">
        <v>9546102</v>
      </c>
    </row>
    <row r="2260" spans="1:6" ht="14" hidden="1" thickBot="1">
      <c r="A2260" s="27">
        <f t="shared" si="44"/>
        <v>9</v>
      </c>
      <c r="B2260" s="30" t="s">
        <v>3841</v>
      </c>
      <c r="C2260" s="30" t="s">
        <v>807</v>
      </c>
      <c r="D2260" s="34">
        <v>0</v>
      </c>
      <c r="E2260" s="34">
        <v>138186</v>
      </c>
      <c r="F2260" s="34">
        <v>138186</v>
      </c>
    </row>
    <row r="2261" spans="1:6" ht="14" hidden="1" thickBot="1">
      <c r="A2261" s="27">
        <f t="shared" si="44"/>
        <v>9</v>
      </c>
      <c r="B2261" s="30" t="s">
        <v>3842</v>
      </c>
      <c r="C2261" s="30" t="s">
        <v>809</v>
      </c>
      <c r="D2261" s="34">
        <v>0</v>
      </c>
      <c r="E2261" s="34">
        <v>2005315760</v>
      </c>
      <c r="F2261" s="34">
        <v>2005315760</v>
      </c>
    </row>
    <row r="2262" spans="1:6" ht="14" hidden="1" thickBot="1">
      <c r="A2262" s="27">
        <f t="shared" si="44"/>
        <v>9</v>
      </c>
      <c r="B2262" s="30" t="s">
        <v>3843</v>
      </c>
      <c r="C2262" s="30" t="s">
        <v>813</v>
      </c>
      <c r="D2262" s="34">
        <v>0</v>
      </c>
      <c r="E2262" s="34">
        <v>65000</v>
      </c>
      <c r="F2262" s="34">
        <v>65000</v>
      </c>
    </row>
    <row r="2263" spans="1:6" ht="14" hidden="1" thickBot="1">
      <c r="A2263" s="27">
        <f t="shared" si="44"/>
        <v>9</v>
      </c>
      <c r="B2263" s="30" t="s">
        <v>3844</v>
      </c>
      <c r="C2263" s="30" t="s">
        <v>821</v>
      </c>
      <c r="D2263" s="34">
        <v>0</v>
      </c>
      <c r="E2263" s="34">
        <v>23622146</v>
      </c>
      <c r="F2263" s="34">
        <v>23622146</v>
      </c>
    </row>
    <row r="2264" spans="1:6" ht="14" hidden="1" thickBot="1">
      <c r="A2264" s="27">
        <f t="shared" si="44"/>
        <v>9</v>
      </c>
      <c r="B2264" s="30" t="s">
        <v>3845</v>
      </c>
      <c r="C2264" s="30" t="s">
        <v>825</v>
      </c>
      <c r="D2264" s="34">
        <v>0</v>
      </c>
      <c r="E2264" s="34">
        <v>103704000</v>
      </c>
      <c r="F2264" s="34">
        <v>103704000</v>
      </c>
    </row>
    <row r="2265" spans="1:6" ht="14" hidden="1" thickBot="1">
      <c r="A2265" s="27">
        <f t="shared" si="44"/>
        <v>9</v>
      </c>
      <c r="B2265" s="30" t="s">
        <v>3846</v>
      </c>
      <c r="C2265" s="30" t="s">
        <v>3847</v>
      </c>
      <c r="D2265" s="34">
        <v>0</v>
      </c>
      <c r="E2265" s="34">
        <v>3666958600</v>
      </c>
      <c r="F2265" s="34">
        <v>3666958600</v>
      </c>
    </row>
    <row r="2266" spans="1:6" ht="14" hidden="1" thickBot="1">
      <c r="A2266" s="27">
        <f t="shared" si="44"/>
        <v>9</v>
      </c>
      <c r="B2266" s="30" t="s">
        <v>3848</v>
      </c>
      <c r="C2266" s="30" t="s">
        <v>833</v>
      </c>
      <c r="D2266" s="34">
        <v>0</v>
      </c>
      <c r="E2266" s="34">
        <v>40789000</v>
      </c>
      <c r="F2266" s="34">
        <v>40789000</v>
      </c>
    </row>
    <row r="2267" spans="1:6" ht="14" hidden="1" thickBot="1">
      <c r="A2267" s="27">
        <f t="shared" si="44"/>
        <v>9</v>
      </c>
      <c r="B2267" s="30" t="s">
        <v>3849</v>
      </c>
      <c r="C2267" s="30" t="s">
        <v>835</v>
      </c>
      <c r="D2267" s="34">
        <v>0</v>
      </c>
      <c r="E2267" s="34">
        <v>40774590</v>
      </c>
      <c r="F2267" s="34">
        <v>40774590</v>
      </c>
    </row>
    <row r="2268" spans="1:6" ht="14" hidden="1" thickBot="1">
      <c r="A2268" s="27">
        <f t="shared" si="44"/>
        <v>9</v>
      </c>
      <c r="B2268" s="30" t="s">
        <v>3850</v>
      </c>
      <c r="C2268" s="30" t="s">
        <v>839</v>
      </c>
      <c r="D2268" s="34">
        <v>0</v>
      </c>
      <c r="E2268" s="34">
        <v>191154</v>
      </c>
      <c r="F2268" s="34">
        <v>191154</v>
      </c>
    </row>
    <row r="2269" spans="1:6" ht="14" hidden="1" thickBot="1">
      <c r="A2269" s="27">
        <f t="shared" si="44"/>
        <v>9</v>
      </c>
      <c r="B2269" s="30" t="s">
        <v>3851</v>
      </c>
      <c r="C2269" s="30" t="s">
        <v>841</v>
      </c>
      <c r="D2269" s="34">
        <v>0</v>
      </c>
      <c r="E2269" s="34">
        <v>759486090</v>
      </c>
      <c r="F2269" s="34">
        <v>759486090</v>
      </c>
    </row>
    <row r="2270" spans="1:6" ht="14" hidden="1" thickBot="1">
      <c r="A2270" s="27">
        <f t="shared" si="44"/>
        <v>9</v>
      </c>
      <c r="B2270" s="30" t="s">
        <v>3852</v>
      </c>
      <c r="C2270" s="30" t="s">
        <v>853</v>
      </c>
      <c r="D2270" s="34">
        <v>0</v>
      </c>
      <c r="E2270" s="34">
        <v>756578888</v>
      </c>
      <c r="F2270" s="34">
        <v>756578888</v>
      </c>
    </row>
    <row r="2271" spans="1:6" ht="14" hidden="1" thickBot="1">
      <c r="A2271" s="27">
        <f t="shared" si="44"/>
        <v>9</v>
      </c>
      <c r="B2271" s="30" t="s">
        <v>3853</v>
      </c>
      <c r="C2271" s="30" t="s">
        <v>855</v>
      </c>
      <c r="D2271" s="34">
        <v>0</v>
      </c>
      <c r="E2271" s="33">
        <v>118204920.95</v>
      </c>
      <c r="F2271" s="33">
        <v>118204920.95</v>
      </c>
    </row>
    <row r="2272" spans="1:6" ht="14" hidden="1" thickBot="1">
      <c r="A2272" s="27">
        <f t="shared" si="44"/>
        <v>9</v>
      </c>
      <c r="B2272" s="30" t="s">
        <v>3854</v>
      </c>
      <c r="C2272" s="30" t="s">
        <v>859</v>
      </c>
      <c r="D2272" s="34">
        <v>0</v>
      </c>
      <c r="E2272" s="34">
        <v>6235621306</v>
      </c>
      <c r="F2272" s="34">
        <v>6235621306</v>
      </c>
    </row>
    <row r="2273" spans="1:6" ht="14" hidden="1" thickBot="1">
      <c r="A2273" s="27">
        <f t="shared" ref="A2273:A2336" si="45">LEN(B2273)</f>
        <v>9</v>
      </c>
      <c r="B2273" s="30" t="s">
        <v>3855</v>
      </c>
      <c r="C2273" s="30" t="s">
        <v>857</v>
      </c>
      <c r="D2273" s="34">
        <v>0</v>
      </c>
      <c r="E2273" s="33">
        <v>1805059354.3900001</v>
      </c>
      <c r="F2273" s="33">
        <v>1805059354.3900001</v>
      </c>
    </row>
    <row r="2274" spans="1:6" ht="14" hidden="1" thickBot="1">
      <c r="A2274" s="27">
        <f t="shared" si="45"/>
        <v>9</v>
      </c>
      <c r="B2274" s="30" t="s">
        <v>3856</v>
      </c>
      <c r="C2274" s="30" t="s">
        <v>845</v>
      </c>
      <c r="D2274" s="34">
        <v>0</v>
      </c>
      <c r="E2274" s="34">
        <v>34991139000</v>
      </c>
      <c r="F2274" s="34">
        <v>34991139000</v>
      </c>
    </row>
    <row r="2275" spans="1:6" ht="14" hidden="1" thickBot="1">
      <c r="A2275" s="27">
        <f t="shared" si="45"/>
        <v>9</v>
      </c>
      <c r="B2275" s="30" t="s">
        <v>3857</v>
      </c>
      <c r="C2275" s="30" t="s">
        <v>3735</v>
      </c>
      <c r="D2275" s="34">
        <v>0</v>
      </c>
      <c r="E2275" s="34">
        <v>4854046</v>
      </c>
      <c r="F2275" s="34">
        <v>4854046</v>
      </c>
    </row>
    <row r="2276" spans="1:6" ht="14" thickBot="1">
      <c r="A2276" s="27">
        <f t="shared" si="45"/>
        <v>3</v>
      </c>
      <c r="B2276" s="27" t="s">
        <v>3858</v>
      </c>
      <c r="C2276" s="30" t="s">
        <v>132</v>
      </c>
      <c r="D2276" s="34">
        <v>0</v>
      </c>
      <c r="E2276" s="33">
        <v>74065982898341.203</v>
      </c>
      <c r="F2276" s="33">
        <v>74065982898341.203</v>
      </c>
    </row>
    <row r="2277" spans="1:6" ht="14" thickBot="1">
      <c r="A2277" s="27">
        <f t="shared" si="45"/>
        <v>6</v>
      </c>
      <c r="B2277" s="27" t="s">
        <v>3859</v>
      </c>
      <c r="C2277" s="30" t="s">
        <v>951</v>
      </c>
      <c r="D2277" s="34">
        <v>0</v>
      </c>
      <c r="E2277" s="33">
        <v>77715863416.910004</v>
      </c>
      <c r="F2277" s="33">
        <v>77715863416.910004</v>
      </c>
    </row>
    <row r="2278" spans="1:6" ht="14" hidden="1" thickBot="1">
      <c r="A2278" s="27">
        <f t="shared" si="45"/>
        <v>9</v>
      </c>
      <c r="B2278" s="30" t="s">
        <v>3860</v>
      </c>
      <c r="C2278" s="30" t="s">
        <v>3861</v>
      </c>
      <c r="D2278" s="34">
        <v>0</v>
      </c>
      <c r="E2278" s="33">
        <v>68294106330.480003</v>
      </c>
      <c r="F2278" s="33">
        <v>68294106330.480003</v>
      </c>
    </row>
    <row r="2279" spans="1:6" ht="14" hidden="1" thickBot="1">
      <c r="A2279" s="27">
        <f t="shared" si="45"/>
        <v>9</v>
      </c>
      <c r="B2279" s="30" t="s">
        <v>3862</v>
      </c>
      <c r="C2279" s="30" t="s">
        <v>3863</v>
      </c>
      <c r="D2279" s="34">
        <v>0</v>
      </c>
      <c r="E2279" s="34">
        <v>1326070878</v>
      </c>
      <c r="F2279" s="34">
        <v>1326070878</v>
      </c>
    </row>
    <row r="2280" spans="1:6" ht="14" hidden="1" thickBot="1">
      <c r="A2280" s="27">
        <f t="shared" si="45"/>
        <v>9</v>
      </c>
      <c r="B2280" s="30" t="s">
        <v>3864</v>
      </c>
      <c r="C2280" s="30" t="s">
        <v>3865</v>
      </c>
      <c r="D2280" s="34">
        <v>0</v>
      </c>
      <c r="E2280" s="34">
        <v>2511507575</v>
      </c>
      <c r="F2280" s="34">
        <v>2511507575</v>
      </c>
    </row>
    <row r="2281" spans="1:6" ht="14" hidden="1" thickBot="1">
      <c r="A2281" s="27">
        <f t="shared" si="45"/>
        <v>9</v>
      </c>
      <c r="B2281" s="30" t="s">
        <v>3866</v>
      </c>
      <c r="C2281" s="30" t="s">
        <v>105</v>
      </c>
      <c r="D2281" s="34">
        <v>0</v>
      </c>
      <c r="E2281" s="33">
        <v>1807340165.4300001</v>
      </c>
      <c r="F2281" s="33">
        <v>1807340165.4300001</v>
      </c>
    </row>
    <row r="2282" spans="1:6" ht="14" hidden="1" thickBot="1">
      <c r="A2282" s="27">
        <f t="shared" si="45"/>
        <v>9</v>
      </c>
      <c r="B2282" s="30" t="s">
        <v>3867</v>
      </c>
      <c r="C2282" s="30" t="s">
        <v>3868</v>
      </c>
      <c r="D2282" s="34">
        <v>0</v>
      </c>
      <c r="E2282" s="34">
        <v>1045927045</v>
      </c>
      <c r="F2282" s="34">
        <v>1045927045</v>
      </c>
    </row>
    <row r="2283" spans="1:6" ht="14" hidden="1" thickBot="1">
      <c r="A2283" s="27">
        <f t="shared" si="45"/>
        <v>9</v>
      </c>
      <c r="B2283" s="30" t="s">
        <v>3869</v>
      </c>
      <c r="C2283" s="30" t="s">
        <v>3870</v>
      </c>
      <c r="D2283" s="34">
        <v>0</v>
      </c>
      <c r="E2283" s="34">
        <v>2567243239</v>
      </c>
      <c r="F2283" s="34">
        <v>2567243239</v>
      </c>
    </row>
    <row r="2284" spans="1:6" ht="14" hidden="1" thickBot="1">
      <c r="A2284" s="27">
        <f t="shared" si="45"/>
        <v>9</v>
      </c>
      <c r="B2284" s="30" t="s">
        <v>3871</v>
      </c>
      <c r="C2284" s="30" t="s">
        <v>3872</v>
      </c>
      <c r="D2284" s="34">
        <v>0</v>
      </c>
      <c r="E2284" s="34">
        <v>163668184</v>
      </c>
      <c r="F2284" s="34">
        <v>163668184</v>
      </c>
    </row>
    <row r="2285" spans="1:6" ht="14" thickBot="1">
      <c r="A2285" s="27">
        <f t="shared" si="45"/>
        <v>6</v>
      </c>
      <c r="B2285" s="27" t="s">
        <v>3873</v>
      </c>
      <c r="C2285" s="30" t="s">
        <v>953</v>
      </c>
      <c r="D2285" s="34">
        <v>0</v>
      </c>
      <c r="E2285" s="34">
        <v>35771425717718</v>
      </c>
      <c r="F2285" s="34">
        <v>35771425717718</v>
      </c>
    </row>
    <row r="2286" spans="1:6" ht="14" hidden="1" thickBot="1">
      <c r="A2286" s="27">
        <f t="shared" si="45"/>
        <v>9</v>
      </c>
      <c r="B2286" s="30" t="s">
        <v>3874</v>
      </c>
      <c r="C2286" s="30" t="s">
        <v>1454</v>
      </c>
      <c r="D2286" s="34">
        <v>0</v>
      </c>
      <c r="E2286" s="34">
        <v>33539034325542</v>
      </c>
      <c r="F2286" s="34">
        <v>33539034325542</v>
      </c>
    </row>
    <row r="2287" spans="1:6" ht="14" hidden="1" thickBot="1">
      <c r="A2287" s="27">
        <f t="shared" si="45"/>
        <v>9</v>
      </c>
      <c r="B2287" s="30" t="s">
        <v>3875</v>
      </c>
      <c r="C2287" s="30" t="s">
        <v>1456</v>
      </c>
      <c r="D2287" s="34">
        <v>0</v>
      </c>
      <c r="E2287" s="34">
        <v>2211577193516</v>
      </c>
      <c r="F2287" s="34">
        <v>2211577193516</v>
      </c>
    </row>
    <row r="2288" spans="1:6" ht="14" hidden="1" thickBot="1">
      <c r="A2288" s="27">
        <f t="shared" si="45"/>
        <v>9</v>
      </c>
      <c r="B2288" s="30" t="s">
        <v>3876</v>
      </c>
      <c r="C2288" s="30" t="s">
        <v>3877</v>
      </c>
      <c r="D2288" s="34">
        <v>0</v>
      </c>
      <c r="E2288" s="34">
        <v>20814198660</v>
      </c>
      <c r="F2288" s="34">
        <v>20814198660</v>
      </c>
    </row>
    <row r="2289" spans="1:6" ht="14" thickBot="1">
      <c r="A2289" s="27">
        <f t="shared" si="45"/>
        <v>6</v>
      </c>
      <c r="B2289" s="27" t="s">
        <v>3878</v>
      </c>
      <c r="C2289" s="30" t="s">
        <v>955</v>
      </c>
      <c r="D2289" s="34">
        <v>0</v>
      </c>
      <c r="E2289" s="33">
        <v>1376537032816.99</v>
      </c>
      <c r="F2289" s="33">
        <v>1376537032816.99</v>
      </c>
    </row>
    <row r="2290" spans="1:6" ht="14" hidden="1" thickBot="1">
      <c r="A2290" s="27">
        <f t="shared" si="45"/>
        <v>9</v>
      </c>
      <c r="B2290" s="30" t="s">
        <v>3879</v>
      </c>
      <c r="C2290" s="30" t="s">
        <v>1440</v>
      </c>
      <c r="D2290" s="34">
        <v>0</v>
      </c>
      <c r="E2290" s="33">
        <v>1150356516953.8799</v>
      </c>
      <c r="F2290" s="33">
        <v>1150356516953.8799</v>
      </c>
    </row>
    <row r="2291" spans="1:6" ht="14" hidden="1" thickBot="1">
      <c r="A2291" s="27">
        <f t="shared" si="45"/>
        <v>9</v>
      </c>
      <c r="B2291" s="30" t="s">
        <v>3880</v>
      </c>
      <c r="C2291" s="30" t="s">
        <v>1448</v>
      </c>
      <c r="D2291" s="34">
        <v>0</v>
      </c>
      <c r="E2291" s="33">
        <v>226180515863.10999</v>
      </c>
      <c r="F2291" s="33">
        <v>226180515863.10999</v>
      </c>
    </row>
    <row r="2292" spans="1:6" ht="14" thickBot="1">
      <c r="A2292" s="27">
        <f t="shared" si="45"/>
        <v>6</v>
      </c>
      <c r="B2292" s="27" t="s">
        <v>3881</v>
      </c>
      <c r="C2292" s="30" t="s">
        <v>957</v>
      </c>
      <c r="D2292" s="34">
        <v>0</v>
      </c>
      <c r="E2292" s="33">
        <v>34152983392554.398</v>
      </c>
      <c r="F2292" s="33">
        <v>34152983392554.398</v>
      </c>
    </row>
    <row r="2293" spans="1:6" ht="14" hidden="1" thickBot="1">
      <c r="A2293" s="27">
        <f t="shared" si="45"/>
        <v>9</v>
      </c>
      <c r="B2293" s="30" t="s">
        <v>3882</v>
      </c>
      <c r="C2293" s="30" t="s">
        <v>1438</v>
      </c>
      <c r="D2293" s="34">
        <v>0</v>
      </c>
      <c r="E2293" s="33">
        <v>60387208628.32</v>
      </c>
      <c r="F2293" s="33">
        <v>60387208628.32</v>
      </c>
    </row>
    <row r="2294" spans="1:6" ht="14" hidden="1" thickBot="1">
      <c r="A2294" s="27">
        <f t="shared" si="45"/>
        <v>9</v>
      </c>
      <c r="B2294" s="30" t="s">
        <v>3883</v>
      </c>
      <c r="C2294" s="30" t="s">
        <v>1436</v>
      </c>
      <c r="D2294" s="34">
        <v>0</v>
      </c>
      <c r="E2294" s="34">
        <v>29313763367366</v>
      </c>
      <c r="F2294" s="34">
        <v>29313763367366</v>
      </c>
    </row>
    <row r="2295" spans="1:6" ht="14" hidden="1" thickBot="1">
      <c r="A2295" s="27">
        <f t="shared" si="45"/>
        <v>9</v>
      </c>
      <c r="B2295" s="30" t="s">
        <v>3884</v>
      </c>
      <c r="C2295" s="30" t="s">
        <v>1442</v>
      </c>
      <c r="D2295" s="34">
        <v>0</v>
      </c>
      <c r="E2295" s="34">
        <v>13963821385</v>
      </c>
      <c r="F2295" s="34">
        <v>13963821385</v>
      </c>
    </row>
    <row r="2296" spans="1:6" ht="14" hidden="1" thickBot="1">
      <c r="A2296" s="27">
        <f t="shared" si="45"/>
        <v>9</v>
      </c>
      <c r="B2296" s="30" t="s">
        <v>3885</v>
      </c>
      <c r="C2296" s="30" t="s">
        <v>1446</v>
      </c>
      <c r="D2296" s="34">
        <v>0</v>
      </c>
      <c r="E2296" s="34">
        <v>1683480910</v>
      </c>
      <c r="F2296" s="34">
        <v>1683480910</v>
      </c>
    </row>
    <row r="2297" spans="1:6" ht="14" hidden="1" thickBot="1">
      <c r="A2297" s="27">
        <f t="shared" si="45"/>
        <v>9</v>
      </c>
      <c r="B2297" s="30" t="s">
        <v>3886</v>
      </c>
      <c r="C2297" s="30" t="s">
        <v>1452</v>
      </c>
      <c r="D2297" s="34">
        <v>0</v>
      </c>
      <c r="E2297" s="34">
        <v>80586402306</v>
      </c>
      <c r="F2297" s="34">
        <v>80586402306</v>
      </c>
    </row>
    <row r="2298" spans="1:6" ht="14" hidden="1" thickBot="1">
      <c r="A2298" s="27">
        <f t="shared" si="45"/>
        <v>9</v>
      </c>
      <c r="B2298" s="30" t="s">
        <v>3887</v>
      </c>
      <c r="C2298" s="30" t="s">
        <v>1480</v>
      </c>
      <c r="D2298" s="34">
        <v>0</v>
      </c>
      <c r="E2298" s="33">
        <v>345440561.69</v>
      </c>
      <c r="F2298" s="33">
        <v>345440561.69</v>
      </c>
    </row>
    <row r="2299" spans="1:6" ht="14" hidden="1" thickBot="1">
      <c r="A2299" s="27">
        <f t="shared" si="45"/>
        <v>9</v>
      </c>
      <c r="B2299" s="30" t="s">
        <v>3888</v>
      </c>
      <c r="C2299" s="30" t="s">
        <v>1458</v>
      </c>
      <c r="D2299" s="34">
        <v>0</v>
      </c>
      <c r="E2299" s="34">
        <v>74436981267</v>
      </c>
      <c r="F2299" s="34">
        <v>74436981267</v>
      </c>
    </row>
    <row r="2300" spans="1:6" ht="14" hidden="1" thickBot="1">
      <c r="A2300" s="27">
        <f t="shared" si="45"/>
        <v>9</v>
      </c>
      <c r="B2300" s="30" t="s">
        <v>3889</v>
      </c>
      <c r="C2300" s="30" t="s">
        <v>1450</v>
      </c>
      <c r="D2300" s="34">
        <v>0</v>
      </c>
      <c r="E2300" s="34">
        <v>288183818743</v>
      </c>
      <c r="F2300" s="34">
        <v>288183818743</v>
      </c>
    </row>
    <row r="2301" spans="1:6" ht="14" hidden="1" thickBot="1">
      <c r="A2301" s="27">
        <f t="shared" si="45"/>
        <v>9</v>
      </c>
      <c r="B2301" s="30" t="s">
        <v>3890</v>
      </c>
      <c r="C2301" s="30" t="s">
        <v>1460</v>
      </c>
      <c r="D2301" s="34">
        <v>0</v>
      </c>
      <c r="E2301" s="34">
        <v>10204718</v>
      </c>
      <c r="F2301" s="34">
        <v>10204718</v>
      </c>
    </row>
    <row r="2302" spans="1:6" ht="14" hidden="1" thickBot="1">
      <c r="A2302" s="27">
        <f t="shared" si="45"/>
        <v>9</v>
      </c>
      <c r="B2302" s="30" t="s">
        <v>3891</v>
      </c>
      <c r="C2302" s="30" t="s">
        <v>1462</v>
      </c>
      <c r="D2302" s="34">
        <v>0</v>
      </c>
      <c r="E2302" s="34">
        <v>4281699103291</v>
      </c>
      <c r="F2302" s="34">
        <v>4281699103291</v>
      </c>
    </row>
    <row r="2303" spans="1:6" ht="14" hidden="1" thickBot="1">
      <c r="A2303" s="27">
        <f t="shared" si="45"/>
        <v>9</v>
      </c>
      <c r="B2303" s="30" t="s">
        <v>3892</v>
      </c>
      <c r="C2303" s="30" t="s">
        <v>1464</v>
      </c>
      <c r="D2303" s="34">
        <v>0</v>
      </c>
      <c r="E2303" s="33">
        <v>37718710376.669998</v>
      </c>
      <c r="F2303" s="33">
        <v>37718710376.669998</v>
      </c>
    </row>
    <row r="2304" spans="1:6" ht="14" hidden="1" thickBot="1">
      <c r="A2304" s="27">
        <f t="shared" si="45"/>
        <v>9</v>
      </c>
      <c r="B2304" s="30" t="s">
        <v>3893</v>
      </c>
      <c r="C2304" s="30" t="s">
        <v>951</v>
      </c>
      <c r="D2304" s="34">
        <v>0</v>
      </c>
      <c r="E2304" s="34">
        <v>15181147</v>
      </c>
      <c r="F2304" s="34">
        <v>15181147</v>
      </c>
    </row>
    <row r="2305" spans="1:6" ht="14" hidden="1" thickBot="1">
      <c r="A2305" s="27">
        <f t="shared" si="45"/>
        <v>9</v>
      </c>
      <c r="B2305" s="30" t="s">
        <v>3894</v>
      </c>
      <c r="C2305" s="30" t="s">
        <v>3895</v>
      </c>
      <c r="D2305" s="34">
        <v>0</v>
      </c>
      <c r="E2305" s="33">
        <v>189671854.74000001</v>
      </c>
      <c r="F2305" s="33">
        <v>189671854.74000001</v>
      </c>
    </row>
    <row r="2306" spans="1:6" ht="14" thickBot="1">
      <c r="A2306" s="27">
        <f t="shared" si="45"/>
        <v>6</v>
      </c>
      <c r="B2306" s="27" t="s">
        <v>3896</v>
      </c>
      <c r="C2306" s="30" t="s">
        <v>3897</v>
      </c>
      <c r="D2306" s="34">
        <v>0</v>
      </c>
      <c r="E2306" s="33">
        <v>6773544462.9700003</v>
      </c>
      <c r="F2306" s="33">
        <v>6773544462.9700003</v>
      </c>
    </row>
    <row r="2307" spans="1:6" ht="14" hidden="1" thickBot="1">
      <c r="A2307" s="27">
        <f t="shared" si="45"/>
        <v>9</v>
      </c>
      <c r="B2307" s="30" t="s">
        <v>3898</v>
      </c>
      <c r="C2307" s="30" t="s">
        <v>98</v>
      </c>
      <c r="D2307" s="34">
        <v>0</v>
      </c>
      <c r="E2307" s="34">
        <v>4083761116</v>
      </c>
      <c r="F2307" s="34">
        <v>4083761116</v>
      </c>
    </row>
    <row r="2308" spans="1:6" ht="14" hidden="1" thickBot="1">
      <c r="A2308" s="27">
        <f t="shared" si="45"/>
        <v>9</v>
      </c>
      <c r="B2308" s="30" t="s">
        <v>3899</v>
      </c>
      <c r="C2308" s="30" t="s">
        <v>3900</v>
      </c>
      <c r="D2308" s="34">
        <v>0</v>
      </c>
      <c r="E2308" s="33">
        <v>2689783346.9699998</v>
      </c>
      <c r="F2308" s="33">
        <v>2689783346.9699998</v>
      </c>
    </row>
    <row r="2309" spans="1:6" ht="14" thickBot="1">
      <c r="A2309" s="27">
        <f t="shared" si="45"/>
        <v>6</v>
      </c>
      <c r="B2309" s="27" t="s">
        <v>3901</v>
      </c>
      <c r="C2309" s="30" t="s">
        <v>961</v>
      </c>
      <c r="D2309" s="34">
        <v>0</v>
      </c>
      <c r="E2309" s="33">
        <v>2921886268315.5698</v>
      </c>
      <c r="F2309" s="33">
        <v>2921886268315.5698</v>
      </c>
    </row>
    <row r="2310" spans="1:6" ht="14" hidden="1" thickBot="1">
      <c r="A2310" s="27">
        <f t="shared" si="45"/>
        <v>9</v>
      </c>
      <c r="B2310" s="30" t="s">
        <v>3902</v>
      </c>
      <c r="C2310" s="30" t="s">
        <v>106</v>
      </c>
      <c r="D2310" s="34">
        <v>0</v>
      </c>
      <c r="E2310" s="34">
        <v>23269274540</v>
      </c>
      <c r="F2310" s="34">
        <v>23269274540</v>
      </c>
    </row>
    <row r="2311" spans="1:6" ht="14" hidden="1" thickBot="1">
      <c r="A2311" s="27">
        <f t="shared" si="45"/>
        <v>9</v>
      </c>
      <c r="B2311" s="30" t="s">
        <v>3903</v>
      </c>
      <c r="C2311" s="30" t="s">
        <v>959</v>
      </c>
      <c r="D2311" s="34">
        <v>0</v>
      </c>
      <c r="E2311" s="33">
        <v>8486672230.2299995</v>
      </c>
      <c r="F2311" s="33">
        <v>8486672230.2299995</v>
      </c>
    </row>
    <row r="2312" spans="1:6" ht="14" hidden="1" thickBot="1">
      <c r="A2312" s="27">
        <f t="shared" si="45"/>
        <v>9</v>
      </c>
      <c r="B2312" s="30" t="s">
        <v>3904</v>
      </c>
      <c r="C2312" s="30" t="s">
        <v>1438</v>
      </c>
      <c r="D2312" s="34">
        <v>0</v>
      </c>
      <c r="E2312" s="33">
        <v>3943298579.5</v>
      </c>
      <c r="F2312" s="33">
        <v>3943298579.5</v>
      </c>
    </row>
    <row r="2313" spans="1:6" ht="14" hidden="1" thickBot="1">
      <c r="A2313" s="27">
        <f t="shared" si="45"/>
        <v>9</v>
      </c>
      <c r="B2313" s="30" t="s">
        <v>3905</v>
      </c>
      <c r="C2313" s="30" t="s">
        <v>1472</v>
      </c>
      <c r="D2313" s="34">
        <v>0</v>
      </c>
      <c r="E2313" s="34">
        <v>512114600</v>
      </c>
      <c r="F2313" s="34">
        <v>512114600</v>
      </c>
    </row>
    <row r="2314" spans="1:6" ht="14" hidden="1" thickBot="1">
      <c r="A2314" s="27">
        <f t="shared" si="45"/>
        <v>9</v>
      </c>
      <c r="B2314" s="30" t="s">
        <v>3906</v>
      </c>
      <c r="C2314" s="30" t="s">
        <v>1436</v>
      </c>
      <c r="D2314" s="34">
        <v>0</v>
      </c>
      <c r="E2314" s="34">
        <v>1756882044154</v>
      </c>
      <c r="F2314" s="34">
        <v>1756882044154</v>
      </c>
    </row>
    <row r="2315" spans="1:6" ht="14" hidden="1" thickBot="1">
      <c r="A2315" s="27">
        <f t="shared" si="45"/>
        <v>9</v>
      </c>
      <c r="B2315" s="30" t="s">
        <v>3907</v>
      </c>
      <c r="C2315" s="30" t="s">
        <v>1442</v>
      </c>
      <c r="D2315" s="34">
        <v>0</v>
      </c>
      <c r="E2315" s="34">
        <v>2317126058</v>
      </c>
      <c r="F2315" s="34">
        <v>2317126058</v>
      </c>
    </row>
    <row r="2316" spans="1:6" ht="14" hidden="1" thickBot="1">
      <c r="A2316" s="27">
        <f t="shared" si="45"/>
        <v>9</v>
      </c>
      <c r="B2316" s="30" t="s">
        <v>3908</v>
      </c>
      <c r="C2316" s="30" t="s">
        <v>105</v>
      </c>
      <c r="D2316" s="34">
        <v>0</v>
      </c>
      <c r="E2316" s="34">
        <v>348703891</v>
      </c>
      <c r="F2316" s="34">
        <v>348703891</v>
      </c>
    </row>
    <row r="2317" spans="1:6" ht="14" hidden="1" thickBot="1">
      <c r="A2317" s="27">
        <f t="shared" si="45"/>
        <v>9</v>
      </c>
      <c r="B2317" s="30" t="s">
        <v>3909</v>
      </c>
      <c r="C2317" s="30" t="s">
        <v>1477</v>
      </c>
      <c r="D2317" s="34">
        <v>0</v>
      </c>
      <c r="E2317" s="34">
        <v>10632471877</v>
      </c>
      <c r="F2317" s="34">
        <v>10632471877</v>
      </c>
    </row>
    <row r="2318" spans="1:6" ht="14" hidden="1" thickBot="1">
      <c r="A2318" s="27">
        <f t="shared" si="45"/>
        <v>9</v>
      </c>
      <c r="B2318" s="30" t="s">
        <v>3910</v>
      </c>
      <c r="C2318" s="30" t="s">
        <v>1440</v>
      </c>
      <c r="D2318" s="34">
        <v>0</v>
      </c>
      <c r="E2318" s="34">
        <v>19976536542</v>
      </c>
      <c r="F2318" s="34">
        <v>19976536542</v>
      </c>
    </row>
    <row r="2319" spans="1:6" ht="14" hidden="1" thickBot="1">
      <c r="A2319" s="27">
        <f t="shared" si="45"/>
        <v>9</v>
      </c>
      <c r="B2319" s="30" t="s">
        <v>3911</v>
      </c>
      <c r="C2319" s="30" t="s">
        <v>1480</v>
      </c>
      <c r="D2319" s="34">
        <v>0</v>
      </c>
      <c r="E2319" s="34">
        <v>4344988527</v>
      </c>
      <c r="F2319" s="34">
        <v>4344988527</v>
      </c>
    </row>
    <row r="2320" spans="1:6" ht="14" hidden="1" thickBot="1">
      <c r="A2320" s="27">
        <f t="shared" si="45"/>
        <v>9</v>
      </c>
      <c r="B2320" s="30" t="s">
        <v>3912</v>
      </c>
      <c r="C2320" s="30" t="s">
        <v>1450</v>
      </c>
      <c r="D2320" s="34">
        <v>0</v>
      </c>
      <c r="E2320" s="34">
        <v>208430288530</v>
      </c>
      <c r="F2320" s="34">
        <v>208430288530</v>
      </c>
    </row>
    <row r="2321" spans="1:6" ht="14" hidden="1" thickBot="1">
      <c r="A2321" s="27">
        <f t="shared" si="45"/>
        <v>9</v>
      </c>
      <c r="B2321" s="30" t="s">
        <v>3913</v>
      </c>
      <c r="C2321" s="30" t="s">
        <v>1487</v>
      </c>
      <c r="D2321" s="34">
        <v>0</v>
      </c>
      <c r="E2321" s="34">
        <v>92145059</v>
      </c>
      <c r="F2321" s="34">
        <v>92145059</v>
      </c>
    </row>
    <row r="2322" spans="1:6" ht="14" hidden="1" thickBot="1">
      <c r="A2322" s="27">
        <f t="shared" si="45"/>
        <v>9</v>
      </c>
      <c r="B2322" s="30" t="s">
        <v>3914</v>
      </c>
      <c r="C2322" s="30" t="s">
        <v>95</v>
      </c>
      <c r="D2322" s="34">
        <v>0</v>
      </c>
      <c r="E2322" s="34">
        <v>24009284948</v>
      </c>
      <c r="F2322" s="34">
        <v>24009284948</v>
      </c>
    </row>
    <row r="2323" spans="1:6" ht="14" hidden="1" thickBot="1">
      <c r="A2323" s="27">
        <f t="shared" si="45"/>
        <v>9</v>
      </c>
      <c r="B2323" s="30" t="s">
        <v>3915</v>
      </c>
      <c r="C2323" s="30" t="s">
        <v>1492</v>
      </c>
      <c r="D2323" s="34">
        <v>0</v>
      </c>
      <c r="E2323" s="33">
        <v>32245061299.509998</v>
      </c>
      <c r="F2323" s="33">
        <v>32245061299.509998</v>
      </c>
    </row>
    <row r="2324" spans="1:6" ht="14" hidden="1" thickBot="1">
      <c r="A2324" s="27">
        <f t="shared" si="45"/>
        <v>9</v>
      </c>
      <c r="B2324" s="30" t="s">
        <v>3916</v>
      </c>
      <c r="C2324" s="30" t="s">
        <v>1494</v>
      </c>
      <c r="D2324" s="34">
        <v>0</v>
      </c>
      <c r="E2324" s="34">
        <v>9553500</v>
      </c>
      <c r="F2324" s="34">
        <v>9553500</v>
      </c>
    </row>
    <row r="2325" spans="1:6" ht="14" hidden="1" thickBot="1">
      <c r="A2325" s="27">
        <f t="shared" si="45"/>
        <v>9</v>
      </c>
      <c r="B2325" s="30" t="s">
        <v>3917</v>
      </c>
      <c r="C2325" s="30" t="s">
        <v>1496</v>
      </c>
      <c r="D2325" s="34">
        <v>0</v>
      </c>
      <c r="E2325" s="34">
        <v>21771357</v>
      </c>
      <c r="F2325" s="34">
        <v>21771357</v>
      </c>
    </row>
    <row r="2326" spans="1:6" ht="14" hidden="1" thickBot="1">
      <c r="A2326" s="27">
        <f t="shared" si="45"/>
        <v>9</v>
      </c>
      <c r="B2326" s="30" t="s">
        <v>3918</v>
      </c>
      <c r="C2326" s="30" t="s">
        <v>3919</v>
      </c>
      <c r="D2326" s="34">
        <v>0</v>
      </c>
      <c r="E2326" s="34">
        <v>20000000</v>
      </c>
      <c r="F2326" s="34">
        <v>20000000</v>
      </c>
    </row>
    <row r="2327" spans="1:6" ht="14" hidden="1" thickBot="1">
      <c r="A2327" s="27">
        <f t="shared" si="45"/>
        <v>9</v>
      </c>
      <c r="B2327" s="30" t="s">
        <v>3920</v>
      </c>
      <c r="C2327" s="30" t="s">
        <v>3921</v>
      </c>
      <c r="D2327" s="34">
        <v>0</v>
      </c>
      <c r="E2327" s="34">
        <v>7596440</v>
      </c>
      <c r="F2327" s="34">
        <v>7596440</v>
      </c>
    </row>
    <row r="2328" spans="1:6" ht="14" hidden="1" thickBot="1">
      <c r="A2328" s="27">
        <f t="shared" si="45"/>
        <v>9</v>
      </c>
      <c r="B2328" s="30" t="s">
        <v>3922</v>
      </c>
      <c r="C2328" s="30" t="s">
        <v>3923</v>
      </c>
      <c r="D2328" s="34">
        <v>0</v>
      </c>
      <c r="E2328" s="34">
        <v>23565550</v>
      </c>
      <c r="F2328" s="34">
        <v>23565550</v>
      </c>
    </row>
    <row r="2329" spans="1:6" ht="14" hidden="1" thickBot="1">
      <c r="A2329" s="27">
        <f t="shared" si="45"/>
        <v>9</v>
      </c>
      <c r="B2329" s="30" t="s">
        <v>3924</v>
      </c>
      <c r="C2329" s="30" t="s">
        <v>3925</v>
      </c>
      <c r="D2329" s="34">
        <v>0</v>
      </c>
      <c r="E2329" s="34">
        <v>439201018</v>
      </c>
      <c r="F2329" s="34">
        <v>439201018</v>
      </c>
    </row>
    <row r="2330" spans="1:6" ht="14" hidden="1" thickBot="1">
      <c r="A2330" s="27">
        <f t="shared" si="45"/>
        <v>9</v>
      </c>
      <c r="B2330" s="30" t="s">
        <v>3926</v>
      </c>
      <c r="C2330" s="30" t="s">
        <v>951</v>
      </c>
      <c r="D2330" s="34">
        <v>0</v>
      </c>
      <c r="E2330" s="34">
        <v>51090204</v>
      </c>
      <c r="F2330" s="34">
        <v>51090204</v>
      </c>
    </row>
    <row r="2331" spans="1:6" ht="14" hidden="1" thickBot="1">
      <c r="A2331" s="27">
        <f t="shared" si="45"/>
        <v>9</v>
      </c>
      <c r="B2331" s="30" t="s">
        <v>3927</v>
      </c>
      <c r="C2331" s="30" t="s">
        <v>1446</v>
      </c>
      <c r="D2331" s="34">
        <v>0</v>
      </c>
      <c r="E2331" s="33">
        <v>42521905543.440002</v>
      </c>
      <c r="F2331" s="33">
        <v>42521905543.440002</v>
      </c>
    </row>
    <row r="2332" spans="1:6" ht="14" hidden="1" thickBot="1">
      <c r="A2332" s="27">
        <f t="shared" si="45"/>
        <v>9</v>
      </c>
      <c r="B2332" s="30" t="s">
        <v>3928</v>
      </c>
      <c r="C2332" s="30" t="s">
        <v>1510</v>
      </c>
      <c r="D2332" s="34">
        <v>0</v>
      </c>
      <c r="E2332" s="33">
        <v>7619516113.1300001</v>
      </c>
      <c r="F2332" s="33">
        <v>7619516113.1300001</v>
      </c>
    </row>
    <row r="2333" spans="1:6" ht="14" hidden="1" thickBot="1">
      <c r="A2333" s="27">
        <f t="shared" si="45"/>
        <v>9</v>
      </c>
      <c r="B2333" s="30" t="s">
        <v>3929</v>
      </c>
      <c r="C2333" s="30" t="s">
        <v>1512</v>
      </c>
      <c r="D2333" s="34">
        <v>0</v>
      </c>
      <c r="E2333" s="33">
        <v>255411445471.06</v>
      </c>
      <c r="F2333" s="33">
        <v>255411445471.06</v>
      </c>
    </row>
    <row r="2334" spans="1:6" ht="14" hidden="1" thickBot="1">
      <c r="A2334" s="27">
        <f t="shared" si="45"/>
        <v>9</v>
      </c>
      <c r="B2334" s="30" t="s">
        <v>3930</v>
      </c>
      <c r="C2334" s="30" t="s">
        <v>3931</v>
      </c>
      <c r="D2334" s="34">
        <v>0</v>
      </c>
      <c r="E2334" s="33">
        <v>432444620254.91998</v>
      </c>
      <c r="F2334" s="33">
        <v>432444620254.91998</v>
      </c>
    </row>
    <row r="2335" spans="1:6" ht="14" hidden="1" thickBot="1">
      <c r="A2335" s="27">
        <f t="shared" si="45"/>
        <v>9</v>
      </c>
      <c r="B2335" s="30" t="s">
        <v>3932</v>
      </c>
      <c r="C2335" s="30" t="s">
        <v>1516</v>
      </c>
      <c r="D2335" s="34">
        <v>0</v>
      </c>
      <c r="E2335" s="33">
        <v>87825992028.779999</v>
      </c>
      <c r="F2335" s="33">
        <v>87825992028.779999</v>
      </c>
    </row>
    <row r="2336" spans="1:6" ht="14" thickBot="1">
      <c r="A2336" s="27">
        <f t="shared" si="45"/>
        <v>6</v>
      </c>
      <c r="B2336" s="27" t="s">
        <v>3933</v>
      </c>
      <c r="C2336" s="30" t="s">
        <v>3934</v>
      </c>
      <c r="D2336" s="34">
        <v>0</v>
      </c>
      <c r="E2336" s="33">
        <v>241338920943.67999</v>
      </c>
      <c r="F2336" s="33">
        <v>241338920943.67999</v>
      </c>
    </row>
    <row r="2337" spans="1:6" ht="14" hidden="1" thickBot="1">
      <c r="A2337" s="27">
        <f t="shared" ref="A2337:A2400" si="46">LEN(B2337)</f>
        <v>9</v>
      </c>
      <c r="B2337" s="30" t="s">
        <v>3935</v>
      </c>
      <c r="C2337" s="30" t="s">
        <v>961</v>
      </c>
      <c r="D2337" s="34">
        <v>0</v>
      </c>
      <c r="E2337" s="33">
        <v>4667366051.6800003</v>
      </c>
      <c r="F2337" s="33">
        <v>4667366051.6800003</v>
      </c>
    </row>
    <row r="2338" spans="1:6" ht="14" hidden="1" thickBot="1">
      <c r="A2338" s="27">
        <f t="shared" si="46"/>
        <v>9</v>
      </c>
      <c r="B2338" s="30" t="s">
        <v>3936</v>
      </c>
      <c r="C2338" s="30" t="s">
        <v>3937</v>
      </c>
      <c r="D2338" s="34">
        <v>0</v>
      </c>
      <c r="E2338" s="34">
        <v>2428798082</v>
      </c>
      <c r="F2338" s="34">
        <v>2428798082</v>
      </c>
    </row>
    <row r="2339" spans="1:6" ht="14" hidden="1" thickBot="1">
      <c r="A2339" s="27">
        <f t="shared" si="46"/>
        <v>9</v>
      </c>
      <c r="B2339" s="30" t="s">
        <v>3938</v>
      </c>
      <c r="C2339" s="30" t="s">
        <v>955</v>
      </c>
      <c r="D2339" s="34">
        <v>0</v>
      </c>
      <c r="E2339" s="34">
        <v>144983279354</v>
      </c>
      <c r="F2339" s="34">
        <v>144983279354</v>
      </c>
    </row>
    <row r="2340" spans="1:6" ht="14" hidden="1" thickBot="1">
      <c r="A2340" s="27">
        <f t="shared" si="46"/>
        <v>9</v>
      </c>
      <c r="B2340" s="30" t="s">
        <v>3939</v>
      </c>
      <c r="C2340" s="30" t="s">
        <v>957</v>
      </c>
      <c r="D2340" s="34">
        <v>0</v>
      </c>
      <c r="E2340" s="34">
        <v>89259477456</v>
      </c>
      <c r="F2340" s="34">
        <v>89259477456</v>
      </c>
    </row>
    <row r="2341" spans="1:6" ht="14" thickBot="1">
      <c r="A2341" s="27">
        <f t="shared" si="46"/>
        <v>3</v>
      </c>
      <c r="B2341" s="27" t="s">
        <v>3940</v>
      </c>
      <c r="C2341" s="30" t="s">
        <v>2861</v>
      </c>
      <c r="D2341" s="34">
        <v>0</v>
      </c>
      <c r="E2341" s="33">
        <v>75544370245311.797</v>
      </c>
      <c r="F2341" s="33">
        <v>75544370245311.797</v>
      </c>
    </row>
    <row r="2342" spans="1:6" ht="14" thickBot="1">
      <c r="A2342" s="27">
        <f t="shared" si="46"/>
        <v>6</v>
      </c>
      <c r="B2342" s="27" t="s">
        <v>3941</v>
      </c>
      <c r="C2342" s="30" t="s">
        <v>964</v>
      </c>
      <c r="D2342" s="34">
        <v>0</v>
      </c>
      <c r="E2342" s="33">
        <v>2510661771484.3198</v>
      </c>
      <c r="F2342" s="33">
        <v>2510661771484.3198</v>
      </c>
    </row>
    <row r="2343" spans="1:6" ht="14" hidden="1" thickBot="1">
      <c r="A2343" s="27">
        <f t="shared" si="46"/>
        <v>9</v>
      </c>
      <c r="B2343" s="30" t="s">
        <v>3942</v>
      </c>
      <c r="C2343" s="30" t="s">
        <v>3943</v>
      </c>
      <c r="D2343" s="34">
        <v>0</v>
      </c>
      <c r="E2343" s="34">
        <v>1071392860</v>
      </c>
      <c r="F2343" s="34">
        <v>1071392860</v>
      </c>
    </row>
    <row r="2344" spans="1:6" ht="14" hidden="1" thickBot="1">
      <c r="A2344" s="27">
        <f t="shared" si="46"/>
        <v>9</v>
      </c>
      <c r="B2344" s="30" t="s">
        <v>3944</v>
      </c>
      <c r="C2344" s="30" t="s">
        <v>3945</v>
      </c>
      <c r="D2344" s="34">
        <v>0</v>
      </c>
      <c r="E2344" s="34">
        <v>5065516518</v>
      </c>
      <c r="F2344" s="34">
        <v>5065516518</v>
      </c>
    </row>
    <row r="2345" spans="1:6" ht="14" hidden="1" thickBot="1">
      <c r="A2345" s="27">
        <f t="shared" si="46"/>
        <v>9</v>
      </c>
      <c r="B2345" s="30" t="s">
        <v>3946</v>
      </c>
      <c r="C2345" s="30" t="s">
        <v>3947</v>
      </c>
      <c r="D2345" s="34">
        <v>0</v>
      </c>
      <c r="E2345" s="33">
        <v>7245804425.8900003</v>
      </c>
      <c r="F2345" s="33">
        <v>7245804425.8900003</v>
      </c>
    </row>
    <row r="2346" spans="1:6" ht="14" hidden="1" thickBot="1">
      <c r="A2346" s="27">
        <f t="shared" si="46"/>
        <v>9</v>
      </c>
      <c r="B2346" s="30" t="s">
        <v>3948</v>
      </c>
      <c r="C2346" s="30" t="s">
        <v>3949</v>
      </c>
      <c r="D2346" s="34">
        <v>0</v>
      </c>
      <c r="E2346" s="33">
        <v>1892082450.47</v>
      </c>
      <c r="F2346" s="33">
        <v>1892082450.47</v>
      </c>
    </row>
    <row r="2347" spans="1:6" ht="14" hidden="1" thickBot="1">
      <c r="A2347" s="27">
        <f t="shared" si="46"/>
        <v>9</v>
      </c>
      <c r="B2347" s="30" t="s">
        <v>3950</v>
      </c>
      <c r="C2347" s="30" t="s">
        <v>3951</v>
      </c>
      <c r="D2347" s="34">
        <v>0</v>
      </c>
      <c r="E2347" s="33">
        <v>2346126019.54</v>
      </c>
      <c r="F2347" s="33">
        <v>2346126019.54</v>
      </c>
    </row>
    <row r="2348" spans="1:6" ht="14" hidden="1" thickBot="1">
      <c r="A2348" s="27">
        <f t="shared" si="46"/>
        <v>9</v>
      </c>
      <c r="B2348" s="30" t="s">
        <v>3952</v>
      </c>
      <c r="C2348" s="30" t="s">
        <v>3953</v>
      </c>
      <c r="D2348" s="34">
        <v>0</v>
      </c>
      <c r="E2348" s="33">
        <v>35473612940.580002</v>
      </c>
      <c r="F2348" s="33">
        <v>35473612940.580002</v>
      </c>
    </row>
    <row r="2349" spans="1:6" ht="14" hidden="1" thickBot="1">
      <c r="A2349" s="27">
        <f t="shared" si="46"/>
        <v>9</v>
      </c>
      <c r="B2349" s="30" t="s">
        <v>3954</v>
      </c>
      <c r="C2349" s="30" t="s">
        <v>3955</v>
      </c>
      <c r="D2349" s="34">
        <v>0</v>
      </c>
      <c r="E2349" s="33">
        <v>141654306060.10001</v>
      </c>
      <c r="F2349" s="33">
        <v>141654306060.10001</v>
      </c>
    </row>
    <row r="2350" spans="1:6" ht="14" hidden="1" thickBot="1">
      <c r="A2350" s="27">
        <f t="shared" si="46"/>
        <v>9</v>
      </c>
      <c r="B2350" s="30" t="s">
        <v>3956</v>
      </c>
      <c r="C2350" s="30" t="s">
        <v>3957</v>
      </c>
      <c r="D2350" s="34">
        <v>0</v>
      </c>
      <c r="E2350" s="33">
        <v>1197669386590.29</v>
      </c>
      <c r="F2350" s="33">
        <v>1197669386590.29</v>
      </c>
    </row>
    <row r="2351" spans="1:6" ht="14" hidden="1" thickBot="1">
      <c r="A2351" s="27">
        <f t="shared" si="46"/>
        <v>9</v>
      </c>
      <c r="B2351" s="30" t="s">
        <v>3958</v>
      </c>
      <c r="C2351" s="30" t="s">
        <v>3959</v>
      </c>
      <c r="D2351" s="34">
        <v>0</v>
      </c>
      <c r="E2351" s="33">
        <v>390475412665.46997</v>
      </c>
      <c r="F2351" s="33">
        <v>390475412665.46997</v>
      </c>
    </row>
    <row r="2352" spans="1:6" ht="14" hidden="1" thickBot="1">
      <c r="A2352" s="27">
        <f t="shared" si="46"/>
        <v>9</v>
      </c>
      <c r="B2352" s="30" t="s">
        <v>3960</v>
      </c>
      <c r="C2352" s="30" t="s">
        <v>3961</v>
      </c>
      <c r="D2352" s="34">
        <v>0</v>
      </c>
      <c r="E2352" s="33">
        <v>37582529340.230003</v>
      </c>
      <c r="F2352" s="33">
        <v>37582529340.230003</v>
      </c>
    </row>
    <row r="2353" spans="1:6" ht="14" hidden="1" thickBot="1">
      <c r="A2353" s="27">
        <f t="shared" si="46"/>
        <v>9</v>
      </c>
      <c r="B2353" s="30" t="s">
        <v>3962</v>
      </c>
      <c r="C2353" s="30" t="s">
        <v>3963</v>
      </c>
      <c r="D2353" s="34">
        <v>0</v>
      </c>
      <c r="E2353" s="33">
        <v>5173052370.5100002</v>
      </c>
      <c r="F2353" s="33">
        <v>5173052370.5100002</v>
      </c>
    </row>
    <row r="2354" spans="1:6" ht="14" hidden="1" thickBot="1">
      <c r="A2354" s="27">
        <f t="shared" si="46"/>
        <v>9</v>
      </c>
      <c r="B2354" s="30" t="s">
        <v>3964</v>
      </c>
      <c r="C2354" s="30" t="s">
        <v>3965</v>
      </c>
      <c r="D2354" s="34">
        <v>0</v>
      </c>
      <c r="E2354" s="34">
        <v>2215924174</v>
      </c>
      <c r="F2354" s="34">
        <v>2215924174</v>
      </c>
    </row>
    <row r="2355" spans="1:6" ht="14" hidden="1" thickBot="1">
      <c r="A2355" s="27">
        <f t="shared" si="46"/>
        <v>9</v>
      </c>
      <c r="B2355" s="30" t="s">
        <v>3966</v>
      </c>
      <c r="C2355" s="30" t="s">
        <v>3967</v>
      </c>
      <c r="D2355" s="34">
        <v>0</v>
      </c>
      <c r="E2355" s="33">
        <v>343555924558.08002</v>
      </c>
      <c r="F2355" s="33">
        <v>343555924558.08002</v>
      </c>
    </row>
    <row r="2356" spans="1:6" ht="14" hidden="1" thickBot="1">
      <c r="A2356" s="27">
        <f t="shared" si="46"/>
        <v>9</v>
      </c>
      <c r="B2356" s="30" t="s">
        <v>3968</v>
      </c>
      <c r="C2356" s="30" t="s">
        <v>3969</v>
      </c>
      <c r="D2356" s="34">
        <v>0</v>
      </c>
      <c r="E2356" s="33">
        <v>36725619364.940002</v>
      </c>
      <c r="F2356" s="33">
        <v>36725619364.940002</v>
      </c>
    </row>
    <row r="2357" spans="1:6" ht="14" hidden="1" thickBot="1">
      <c r="A2357" s="27">
        <f t="shared" si="46"/>
        <v>9</v>
      </c>
      <c r="B2357" s="30" t="s">
        <v>3970</v>
      </c>
      <c r="C2357" s="30" t="s">
        <v>3971</v>
      </c>
      <c r="D2357" s="34">
        <v>0</v>
      </c>
      <c r="E2357" s="34">
        <v>436852443</v>
      </c>
      <c r="F2357" s="34">
        <v>436852443</v>
      </c>
    </row>
    <row r="2358" spans="1:6" ht="14" hidden="1" thickBot="1">
      <c r="A2358" s="27">
        <f t="shared" si="46"/>
        <v>9</v>
      </c>
      <c r="B2358" s="30" t="s">
        <v>3972</v>
      </c>
      <c r="C2358" s="30" t="s">
        <v>3973</v>
      </c>
      <c r="D2358" s="34">
        <v>0</v>
      </c>
      <c r="E2358" s="34">
        <v>484759069</v>
      </c>
      <c r="F2358" s="34">
        <v>484759069</v>
      </c>
    </row>
    <row r="2359" spans="1:6" ht="14" hidden="1" thickBot="1">
      <c r="A2359" s="27">
        <f t="shared" si="46"/>
        <v>9</v>
      </c>
      <c r="B2359" s="30" t="s">
        <v>3974</v>
      </c>
      <c r="C2359" s="30" t="s">
        <v>3975</v>
      </c>
      <c r="D2359" s="34">
        <v>0</v>
      </c>
      <c r="E2359" s="33">
        <v>301593469634.21997</v>
      </c>
      <c r="F2359" s="33">
        <v>301593469634.21997</v>
      </c>
    </row>
    <row r="2360" spans="1:6" ht="14" thickBot="1">
      <c r="A2360" s="27">
        <f t="shared" si="46"/>
        <v>6</v>
      </c>
      <c r="B2360" s="27" t="s">
        <v>3976</v>
      </c>
      <c r="C2360" s="30" t="s">
        <v>127</v>
      </c>
      <c r="D2360" s="34">
        <v>0</v>
      </c>
      <c r="E2360" s="33">
        <v>6548459363100.21</v>
      </c>
      <c r="F2360" s="33">
        <v>6548459363100.21</v>
      </c>
    </row>
    <row r="2361" spans="1:6" ht="14" hidden="1" thickBot="1">
      <c r="A2361" s="27">
        <f t="shared" si="46"/>
        <v>9</v>
      </c>
      <c r="B2361" s="30" t="s">
        <v>3977</v>
      </c>
      <c r="C2361" s="30" t="s">
        <v>3978</v>
      </c>
      <c r="D2361" s="34">
        <v>0</v>
      </c>
      <c r="E2361" s="33">
        <v>1972103260451.0701</v>
      </c>
      <c r="F2361" s="33">
        <v>1972103260451.0701</v>
      </c>
    </row>
    <row r="2362" spans="1:6" ht="14" hidden="1" thickBot="1">
      <c r="A2362" s="27">
        <f t="shared" si="46"/>
        <v>9</v>
      </c>
      <c r="B2362" s="30" t="s">
        <v>3979</v>
      </c>
      <c r="C2362" s="30" t="s">
        <v>3980</v>
      </c>
      <c r="D2362" s="34">
        <v>0</v>
      </c>
      <c r="E2362" s="33">
        <v>2648466968.9499998</v>
      </c>
      <c r="F2362" s="33">
        <v>2648466968.9499998</v>
      </c>
    </row>
    <row r="2363" spans="1:6" ht="14" hidden="1" thickBot="1">
      <c r="A2363" s="27">
        <f t="shared" si="46"/>
        <v>9</v>
      </c>
      <c r="B2363" s="30" t="s">
        <v>3981</v>
      </c>
      <c r="C2363" s="30" t="s">
        <v>3982</v>
      </c>
      <c r="D2363" s="34">
        <v>0</v>
      </c>
      <c r="E2363" s="34">
        <v>4493679162</v>
      </c>
      <c r="F2363" s="34">
        <v>4493679162</v>
      </c>
    </row>
    <row r="2364" spans="1:6" ht="14" hidden="1" thickBot="1">
      <c r="A2364" s="27">
        <f t="shared" si="46"/>
        <v>9</v>
      </c>
      <c r="B2364" s="30" t="s">
        <v>3983</v>
      </c>
      <c r="C2364" s="30" t="s">
        <v>1131</v>
      </c>
      <c r="D2364" s="34">
        <v>0</v>
      </c>
      <c r="E2364" s="34">
        <v>3613577723</v>
      </c>
      <c r="F2364" s="34">
        <v>3613577723</v>
      </c>
    </row>
    <row r="2365" spans="1:6" ht="14" hidden="1" thickBot="1">
      <c r="A2365" s="27">
        <f t="shared" si="46"/>
        <v>9</v>
      </c>
      <c r="B2365" s="30" t="s">
        <v>3984</v>
      </c>
      <c r="C2365" s="30" t="s">
        <v>1133</v>
      </c>
      <c r="D2365" s="34">
        <v>0</v>
      </c>
      <c r="E2365" s="34">
        <v>29991904591</v>
      </c>
      <c r="F2365" s="34">
        <v>29991904591</v>
      </c>
    </row>
    <row r="2366" spans="1:6" ht="14" hidden="1" thickBot="1">
      <c r="A2366" s="27">
        <f t="shared" si="46"/>
        <v>9</v>
      </c>
      <c r="B2366" s="30" t="s">
        <v>3985</v>
      </c>
      <c r="C2366" s="30" t="s">
        <v>3986</v>
      </c>
      <c r="D2366" s="34">
        <v>0</v>
      </c>
      <c r="E2366" s="33">
        <v>4189965320695.5601</v>
      </c>
      <c r="F2366" s="33">
        <v>4189965320695.5601</v>
      </c>
    </row>
    <row r="2367" spans="1:6" ht="14" hidden="1" thickBot="1">
      <c r="A2367" s="27">
        <f t="shared" si="46"/>
        <v>9</v>
      </c>
      <c r="B2367" s="30" t="s">
        <v>3987</v>
      </c>
      <c r="C2367" s="30" t="s">
        <v>3988</v>
      </c>
      <c r="D2367" s="34">
        <v>0</v>
      </c>
      <c r="E2367" s="34">
        <v>8806498655</v>
      </c>
      <c r="F2367" s="34">
        <v>8806498655</v>
      </c>
    </row>
    <row r="2368" spans="1:6" ht="14" hidden="1" thickBot="1">
      <c r="A2368" s="27">
        <f t="shared" si="46"/>
        <v>9</v>
      </c>
      <c r="B2368" s="30" t="s">
        <v>3989</v>
      </c>
      <c r="C2368" s="30" t="s">
        <v>3990</v>
      </c>
      <c r="D2368" s="34">
        <v>0</v>
      </c>
      <c r="E2368" s="34">
        <v>481523501</v>
      </c>
      <c r="F2368" s="34">
        <v>481523501</v>
      </c>
    </row>
    <row r="2369" spans="1:6" ht="14" hidden="1" thickBot="1">
      <c r="A2369" s="27">
        <f t="shared" si="46"/>
        <v>9</v>
      </c>
      <c r="B2369" s="30" t="s">
        <v>3991</v>
      </c>
      <c r="C2369" s="30" t="s">
        <v>3992</v>
      </c>
      <c r="D2369" s="34">
        <v>0</v>
      </c>
      <c r="E2369" s="34">
        <v>9020761805</v>
      </c>
      <c r="F2369" s="34">
        <v>9020761805</v>
      </c>
    </row>
    <row r="2370" spans="1:6" ht="14" hidden="1" thickBot="1">
      <c r="A2370" s="27">
        <f t="shared" si="46"/>
        <v>9</v>
      </c>
      <c r="B2370" s="30" t="s">
        <v>3993</v>
      </c>
      <c r="C2370" s="30" t="s">
        <v>2691</v>
      </c>
      <c r="D2370" s="34">
        <v>0</v>
      </c>
      <c r="E2370" s="34">
        <v>4116285512</v>
      </c>
      <c r="F2370" s="34">
        <v>4116285512</v>
      </c>
    </row>
    <row r="2371" spans="1:6" ht="14" hidden="1" thickBot="1">
      <c r="A2371" s="27">
        <f t="shared" si="46"/>
        <v>9</v>
      </c>
      <c r="B2371" s="30" t="s">
        <v>3994</v>
      </c>
      <c r="C2371" s="30" t="s">
        <v>1157</v>
      </c>
      <c r="D2371" s="34">
        <v>0</v>
      </c>
      <c r="E2371" s="34">
        <v>8774858606</v>
      </c>
      <c r="F2371" s="34">
        <v>8774858606</v>
      </c>
    </row>
    <row r="2372" spans="1:6" ht="14" hidden="1" thickBot="1">
      <c r="A2372" s="27">
        <f t="shared" si="46"/>
        <v>9</v>
      </c>
      <c r="B2372" s="30" t="s">
        <v>3995</v>
      </c>
      <c r="C2372" s="30" t="s">
        <v>3996</v>
      </c>
      <c r="D2372" s="34">
        <v>0</v>
      </c>
      <c r="E2372" s="34">
        <v>4231356635</v>
      </c>
      <c r="F2372" s="34">
        <v>4231356635</v>
      </c>
    </row>
    <row r="2373" spans="1:6" ht="14" hidden="1" thickBot="1">
      <c r="A2373" s="27">
        <f t="shared" si="46"/>
        <v>9</v>
      </c>
      <c r="B2373" s="30" t="s">
        <v>3997</v>
      </c>
      <c r="C2373" s="30" t="s">
        <v>3998</v>
      </c>
      <c r="D2373" s="34">
        <v>0</v>
      </c>
      <c r="E2373" s="34">
        <v>206739298</v>
      </c>
      <c r="F2373" s="34">
        <v>206739298</v>
      </c>
    </row>
    <row r="2374" spans="1:6" ht="14" hidden="1" thickBot="1">
      <c r="A2374" s="27">
        <f t="shared" si="46"/>
        <v>9</v>
      </c>
      <c r="B2374" s="30" t="s">
        <v>3999</v>
      </c>
      <c r="C2374" s="30" t="s">
        <v>4000</v>
      </c>
      <c r="D2374" s="34">
        <v>0</v>
      </c>
      <c r="E2374" s="33">
        <v>310005129496.63</v>
      </c>
      <c r="F2374" s="33">
        <v>310005129496.63</v>
      </c>
    </row>
    <row r="2375" spans="1:6" ht="14" thickBot="1">
      <c r="A2375" s="27">
        <f t="shared" si="46"/>
        <v>6</v>
      </c>
      <c r="B2375" s="27" t="s">
        <v>4001</v>
      </c>
      <c r="C2375" s="30" t="s">
        <v>129</v>
      </c>
      <c r="D2375" s="34">
        <v>0</v>
      </c>
      <c r="E2375" s="33">
        <v>12449858387274.699</v>
      </c>
      <c r="F2375" s="33">
        <v>12449858387274.699</v>
      </c>
    </row>
    <row r="2376" spans="1:6" ht="14" hidden="1" thickBot="1">
      <c r="A2376" s="27">
        <f t="shared" si="46"/>
        <v>9</v>
      </c>
      <c r="B2376" s="30" t="s">
        <v>4002</v>
      </c>
      <c r="C2376" s="30" t="s">
        <v>4003</v>
      </c>
      <c r="D2376" s="34">
        <v>0</v>
      </c>
      <c r="E2376" s="33">
        <v>1196423585374.52</v>
      </c>
      <c r="F2376" s="33">
        <v>1196423585374.52</v>
      </c>
    </row>
    <row r="2377" spans="1:6" ht="14" hidden="1" thickBot="1">
      <c r="A2377" s="27">
        <f t="shared" si="46"/>
        <v>9</v>
      </c>
      <c r="B2377" s="30" t="s">
        <v>4004</v>
      </c>
      <c r="C2377" s="30" t="s">
        <v>4005</v>
      </c>
      <c r="D2377" s="34">
        <v>0</v>
      </c>
      <c r="E2377" s="33">
        <v>339446094149.63</v>
      </c>
      <c r="F2377" s="33">
        <v>339446094149.63</v>
      </c>
    </row>
    <row r="2378" spans="1:6" ht="14" hidden="1" thickBot="1">
      <c r="A2378" s="27">
        <f t="shared" si="46"/>
        <v>9</v>
      </c>
      <c r="B2378" s="30" t="s">
        <v>4006</v>
      </c>
      <c r="C2378" s="30" t="s">
        <v>4007</v>
      </c>
      <c r="D2378" s="34">
        <v>0</v>
      </c>
      <c r="E2378" s="33">
        <v>944720581097.05005</v>
      </c>
      <c r="F2378" s="33">
        <v>944720581097.05005</v>
      </c>
    </row>
    <row r="2379" spans="1:6" ht="14" hidden="1" thickBot="1">
      <c r="A2379" s="27">
        <f t="shared" si="46"/>
        <v>9</v>
      </c>
      <c r="B2379" s="30" t="s">
        <v>4008</v>
      </c>
      <c r="C2379" s="30" t="s">
        <v>4009</v>
      </c>
      <c r="D2379" s="34">
        <v>0</v>
      </c>
      <c r="E2379" s="33">
        <v>376147624449.71002</v>
      </c>
      <c r="F2379" s="33">
        <v>376147624449.71002</v>
      </c>
    </row>
    <row r="2380" spans="1:6" ht="14" hidden="1" thickBot="1">
      <c r="A2380" s="27">
        <f t="shared" si="46"/>
        <v>9</v>
      </c>
      <c r="B2380" s="30" t="s">
        <v>4010</v>
      </c>
      <c r="C2380" s="30" t="s">
        <v>4011</v>
      </c>
      <c r="D2380" s="34">
        <v>0</v>
      </c>
      <c r="E2380" s="33">
        <v>399421559591.72998</v>
      </c>
      <c r="F2380" s="33">
        <v>399421559591.72998</v>
      </c>
    </row>
    <row r="2381" spans="1:6" ht="14" hidden="1" thickBot="1">
      <c r="A2381" s="27">
        <f t="shared" si="46"/>
        <v>9</v>
      </c>
      <c r="B2381" s="30" t="s">
        <v>4012</v>
      </c>
      <c r="C2381" s="30" t="s">
        <v>4013</v>
      </c>
      <c r="D2381" s="34">
        <v>0</v>
      </c>
      <c r="E2381" s="33">
        <v>237934346096.48001</v>
      </c>
      <c r="F2381" s="33">
        <v>237934346096.48001</v>
      </c>
    </row>
    <row r="2382" spans="1:6" ht="14" hidden="1" thickBot="1">
      <c r="A2382" s="27">
        <f t="shared" si="46"/>
        <v>9</v>
      </c>
      <c r="B2382" s="30" t="s">
        <v>4014</v>
      </c>
      <c r="C2382" s="30" t="s">
        <v>4015</v>
      </c>
      <c r="D2382" s="34">
        <v>0</v>
      </c>
      <c r="E2382" s="33">
        <v>1405608280327.77</v>
      </c>
      <c r="F2382" s="33">
        <v>1405608280327.77</v>
      </c>
    </row>
    <row r="2383" spans="1:6" ht="14" hidden="1" thickBot="1">
      <c r="A2383" s="27">
        <f t="shared" si="46"/>
        <v>9</v>
      </c>
      <c r="B2383" s="30" t="s">
        <v>4016</v>
      </c>
      <c r="C2383" s="30" t="s">
        <v>4017</v>
      </c>
      <c r="D2383" s="34">
        <v>0</v>
      </c>
      <c r="E2383" s="33">
        <v>396090259927.5</v>
      </c>
      <c r="F2383" s="33">
        <v>396090259927.5</v>
      </c>
    </row>
    <row r="2384" spans="1:6" ht="14" hidden="1" thickBot="1">
      <c r="A2384" s="27">
        <f t="shared" si="46"/>
        <v>9</v>
      </c>
      <c r="B2384" s="30" t="s">
        <v>4018</v>
      </c>
      <c r="C2384" s="30" t="s">
        <v>4019</v>
      </c>
      <c r="D2384" s="34">
        <v>0</v>
      </c>
      <c r="E2384" s="33">
        <v>105762612741.28999</v>
      </c>
      <c r="F2384" s="33">
        <v>105762612741.28999</v>
      </c>
    </row>
    <row r="2385" spans="1:6" ht="14" hidden="1" thickBot="1">
      <c r="A2385" s="27">
        <f t="shared" si="46"/>
        <v>9</v>
      </c>
      <c r="B2385" s="30" t="s">
        <v>4020</v>
      </c>
      <c r="C2385" s="30" t="s">
        <v>4021</v>
      </c>
      <c r="D2385" s="34">
        <v>0</v>
      </c>
      <c r="E2385" s="33">
        <v>82256876303.369995</v>
      </c>
      <c r="F2385" s="33">
        <v>82256876303.369995</v>
      </c>
    </row>
    <row r="2386" spans="1:6" ht="14" hidden="1" thickBot="1">
      <c r="A2386" s="27">
        <f t="shared" si="46"/>
        <v>9</v>
      </c>
      <c r="B2386" s="30" t="s">
        <v>4022</v>
      </c>
      <c r="C2386" s="30" t="s">
        <v>4023</v>
      </c>
      <c r="D2386" s="34">
        <v>0</v>
      </c>
      <c r="E2386" s="33">
        <v>128103418257.55</v>
      </c>
      <c r="F2386" s="33">
        <v>128103418257.55</v>
      </c>
    </row>
    <row r="2387" spans="1:6" ht="14" hidden="1" thickBot="1">
      <c r="A2387" s="27">
        <f t="shared" si="46"/>
        <v>9</v>
      </c>
      <c r="B2387" s="30" t="s">
        <v>4024</v>
      </c>
      <c r="C2387" s="30" t="s">
        <v>4025</v>
      </c>
      <c r="D2387" s="34">
        <v>0</v>
      </c>
      <c r="E2387" s="33">
        <v>19534866752.849998</v>
      </c>
      <c r="F2387" s="33">
        <v>19534866752.849998</v>
      </c>
    </row>
    <row r="2388" spans="1:6" ht="14" hidden="1" thickBot="1">
      <c r="A2388" s="27">
        <f t="shared" si="46"/>
        <v>9</v>
      </c>
      <c r="B2388" s="30" t="s">
        <v>4026</v>
      </c>
      <c r="C2388" s="30" t="s">
        <v>4027</v>
      </c>
      <c r="D2388" s="34">
        <v>0</v>
      </c>
      <c r="E2388" s="33">
        <v>53831413604.830002</v>
      </c>
      <c r="F2388" s="33">
        <v>53831413604.830002</v>
      </c>
    </row>
    <row r="2389" spans="1:6" ht="14" hidden="1" thickBot="1">
      <c r="A2389" s="27">
        <f t="shared" si="46"/>
        <v>9</v>
      </c>
      <c r="B2389" s="30" t="s">
        <v>4028</v>
      </c>
      <c r="C2389" s="30" t="s">
        <v>4029</v>
      </c>
      <c r="D2389" s="34">
        <v>0</v>
      </c>
      <c r="E2389" s="33">
        <v>1146034321141.97</v>
      </c>
      <c r="F2389" s="33">
        <v>1146034321141.97</v>
      </c>
    </row>
    <row r="2390" spans="1:6" ht="14" hidden="1" thickBot="1">
      <c r="A2390" s="27">
        <f t="shared" si="46"/>
        <v>9</v>
      </c>
      <c r="B2390" s="30" t="s">
        <v>4030</v>
      </c>
      <c r="C2390" s="30" t="s">
        <v>4031</v>
      </c>
      <c r="D2390" s="34">
        <v>0</v>
      </c>
      <c r="E2390" s="33">
        <v>148018462606.32001</v>
      </c>
      <c r="F2390" s="33">
        <v>148018462606.32001</v>
      </c>
    </row>
    <row r="2391" spans="1:6" ht="14" hidden="1" thickBot="1">
      <c r="A2391" s="27">
        <f t="shared" si="46"/>
        <v>9</v>
      </c>
      <c r="B2391" s="30" t="s">
        <v>4032</v>
      </c>
      <c r="C2391" s="30" t="s">
        <v>4033</v>
      </c>
      <c r="D2391" s="34">
        <v>0</v>
      </c>
      <c r="E2391" s="33">
        <v>1076981658094.85</v>
      </c>
      <c r="F2391" s="33">
        <v>1076981658094.85</v>
      </c>
    </row>
    <row r="2392" spans="1:6" ht="14" hidden="1" thickBot="1">
      <c r="A2392" s="27">
        <f t="shared" si="46"/>
        <v>9</v>
      </c>
      <c r="B2392" s="30" t="s">
        <v>4034</v>
      </c>
      <c r="C2392" s="30" t="s">
        <v>4035</v>
      </c>
      <c r="D2392" s="34">
        <v>0</v>
      </c>
      <c r="E2392" s="33">
        <v>664629091363.87</v>
      </c>
      <c r="F2392" s="33">
        <v>664629091363.87</v>
      </c>
    </row>
    <row r="2393" spans="1:6" ht="14" hidden="1" thickBot="1">
      <c r="A2393" s="27">
        <f t="shared" si="46"/>
        <v>9</v>
      </c>
      <c r="B2393" s="30" t="s">
        <v>4036</v>
      </c>
      <c r="C2393" s="30" t="s">
        <v>4037</v>
      </c>
      <c r="D2393" s="34">
        <v>0</v>
      </c>
      <c r="E2393" s="33">
        <v>42498335923.510002</v>
      </c>
      <c r="F2393" s="33">
        <v>42498335923.510002</v>
      </c>
    </row>
    <row r="2394" spans="1:6" ht="14" hidden="1" thickBot="1">
      <c r="A2394" s="27">
        <f t="shared" si="46"/>
        <v>9</v>
      </c>
      <c r="B2394" s="30" t="s">
        <v>4038</v>
      </c>
      <c r="C2394" s="30" t="s">
        <v>4039</v>
      </c>
      <c r="D2394" s="34">
        <v>0</v>
      </c>
      <c r="E2394" s="33">
        <v>128045180803.74001</v>
      </c>
      <c r="F2394" s="33">
        <v>128045180803.74001</v>
      </c>
    </row>
    <row r="2395" spans="1:6" ht="14" hidden="1" thickBot="1">
      <c r="A2395" s="27">
        <f t="shared" si="46"/>
        <v>9</v>
      </c>
      <c r="B2395" s="30" t="s">
        <v>4040</v>
      </c>
      <c r="C2395" s="30" t="s">
        <v>4041</v>
      </c>
      <c r="D2395" s="34">
        <v>0</v>
      </c>
      <c r="E2395" s="33">
        <v>161024446955.23999</v>
      </c>
      <c r="F2395" s="33">
        <v>161024446955.23999</v>
      </c>
    </row>
    <row r="2396" spans="1:6" ht="14" hidden="1" thickBot="1">
      <c r="A2396" s="27">
        <f t="shared" si="46"/>
        <v>9</v>
      </c>
      <c r="B2396" s="30" t="s">
        <v>4042</v>
      </c>
      <c r="C2396" s="30" t="s">
        <v>4043</v>
      </c>
      <c r="D2396" s="34">
        <v>0</v>
      </c>
      <c r="E2396" s="34">
        <v>884417371</v>
      </c>
      <c r="F2396" s="34">
        <v>884417371</v>
      </c>
    </row>
    <row r="2397" spans="1:6" ht="14" hidden="1" thickBot="1">
      <c r="A2397" s="27">
        <f t="shared" si="46"/>
        <v>9</v>
      </c>
      <c r="B2397" s="30" t="s">
        <v>4044</v>
      </c>
      <c r="C2397" s="30" t="s">
        <v>4045</v>
      </c>
      <c r="D2397" s="34">
        <v>0</v>
      </c>
      <c r="E2397" s="33">
        <v>93832522756.550003</v>
      </c>
      <c r="F2397" s="33">
        <v>93832522756.550003</v>
      </c>
    </row>
    <row r="2398" spans="1:6" ht="14" hidden="1" thickBot="1">
      <c r="A2398" s="27">
        <f t="shared" si="46"/>
        <v>9</v>
      </c>
      <c r="B2398" s="30" t="s">
        <v>4046</v>
      </c>
      <c r="C2398" s="30" t="s">
        <v>4047</v>
      </c>
      <c r="D2398" s="34">
        <v>0</v>
      </c>
      <c r="E2398" s="33">
        <v>20528185100.259998</v>
      </c>
      <c r="F2398" s="33">
        <v>20528185100.259998</v>
      </c>
    </row>
    <row r="2399" spans="1:6" ht="14" hidden="1" thickBot="1">
      <c r="A2399" s="27">
        <f t="shared" si="46"/>
        <v>9</v>
      </c>
      <c r="B2399" s="30" t="s">
        <v>4048</v>
      </c>
      <c r="C2399" s="30" t="s">
        <v>4049</v>
      </c>
      <c r="D2399" s="34">
        <v>0</v>
      </c>
      <c r="E2399" s="33">
        <v>110043335084.08</v>
      </c>
      <c r="F2399" s="33">
        <v>110043335084.08</v>
      </c>
    </row>
    <row r="2400" spans="1:6" ht="14" hidden="1" thickBot="1">
      <c r="A2400" s="27">
        <f t="shared" si="46"/>
        <v>9</v>
      </c>
      <c r="B2400" s="30" t="s">
        <v>4050</v>
      </c>
      <c r="C2400" s="30" t="s">
        <v>4051</v>
      </c>
      <c r="D2400" s="34">
        <v>0</v>
      </c>
      <c r="E2400" s="33">
        <v>68099258057.230003</v>
      </c>
      <c r="F2400" s="33">
        <v>68099258057.230003</v>
      </c>
    </row>
    <row r="2401" spans="1:6" ht="14" hidden="1" thickBot="1">
      <c r="A2401" s="27">
        <f t="shared" ref="A2401:A2464" si="47">LEN(B2401)</f>
        <v>9</v>
      </c>
      <c r="B2401" s="30" t="s">
        <v>4052</v>
      </c>
      <c r="C2401" s="30" t="s">
        <v>4053</v>
      </c>
      <c r="D2401" s="34">
        <v>0</v>
      </c>
      <c r="E2401" s="33">
        <v>1136655435498.5701</v>
      </c>
      <c r="F2401" s="33">
        <v>1136655435498.5701</v>
      </c>
    </row>
    <row r="2402" spans="1:6" ht="14" hidden="1" thickBot="1">
      <c r="A2402" s="27">
        <f t="shared" si="47"/>
        <v>9</v>
      </c>
      <c r="B2402" s="30" t="s">
        <v>4054</v>
      </c>
      <c r="C2402" s="30" t="s">
        <v>4055</v>
      </c>
      <c r="D2402" s="34">
        <v>0</v>
      </c>
      <c r="E2402" s="33">
        <v>59188749884.370003</v>
      </c>
      <c r="F2402" s="33">
        <v>59188749884.370003</v>
      </c>
    </row>
    <row r="2403" spans="1:6" ht="14" hidden="1" thickBot="1">
      <c r="A2403" s="27">
        <f t="shared" si="47"/>
        <v>9</v>
      </c>
      <c r="B2403" s="30" t="s">
        <v>4056</v>
      </c>
      <c r="C2403" s="30" t="s">
        <v>4057</v>
      </c>
      <c r="D2403" s="34">
        <v>0</v>
      </c>
      <c r="E2403" s="33">
        <v>20585898583.82</v>
      </c>
      <c r="F2403" s="33">
        <v>20585898583.82</v>
      </c>
    </row>
    <row r="2404" spans="1:6" ht="14" hidden="1" thickBot="1">
      <c r="A2404" s="27">
        <f t="shared" si="47"/>
        <v>9</v>
      </c>
      <c r="B2404" s="30" t="s">
        <v>4058</v>
      </c>
      <c r="C2404" s="30" t="s">
        <v>4059</v>
      </c>
      <c r="D2404" s="34">
        <v>0</v>
      </c>
      <c r="E2404" s="34">
        <v>6863141030</v>
      </c>
      <c r="F2404" s="34">
        <v>6863141030</v>
      </c>
    </row>
    <row r="2405" spans="1:6" ht="14" hidden="1" thickBot="1">
      <c r="A2405" s="27">
        <f t="shared" si="47"/>
        <v>9</v>
      </c>
      <c r="B2405" s="30" t="s">
        <v>4060</v>
      </c>
      <c r="C2405" s="30" t="s">
        <v>4061</v>
      </c>
      <c r="D2405" s="34">
        <v>0</v>
      </c>
      <c r="E2405" s="33">
        <v>164149836692.10999</v>
      </c>
      <c r="F2405" s="33">
        <v>164149836692.10999</v>
      </c>
    </row>
    <row r="2406" spans="1:6" ht="14" hidden="1" thickBot="1">
      <c r="A2406" s="27">
        <f t="shared" si="47"/>
        <v>9</v>
      </c>
      <c r="B2406" s="30" t="s">
        <v>4062</v>
      </c>
      <c r="C2406" s="30" t="s">
        <v>4063</v>
      </c>
      <c r="D2406" s="34">
        <v>0</v>
      </c>
      <c r="E2406" s="33">
        <v>30121719560.02</v>
      </c>
      <c r="F2406" s="33">
        <v>30121719560.02</v>
      </c>
    </row>
    <row r="2407" spans="1:6" ht="14" hidden="1" thickBot="1">
      <c r="A2407" s="27">
        <f t="shared" si="47"/>
        <v>9</v>
      </c>
      <c r="B2407" s="30" t="s">
        <v>4064</v>
      </c>
      <c r="C2407" s="30" t="s">
        <v>4065</v>
      </c>
      <c r="D2407" s="34">
        <v>0</v>
      </c>
      <c r="E2407" s="34">
        <v>2450563298</v>
      </c>
      <c r="F2407" s="34">
        <v>2450563298</v>
      </c>
    </row>
    <row r="2408" spans="1:6" ht="14" hidden="1" thickBot="1">
      <c r="A2408" s="27">
        <f t="shared" si="47"/>
        <v>9</v>
      </c>
      <c r="B2408" s="30" t="s">
        <v>4066</v>
      </c>
      <c r="C2408" s="30" t="s">
        <v>4067</v>
      </c>
      <c r="D2408" s="34">
        <v>0</v>
      </c>
      <c r="E2408" s="34">
        <v>750694933</v>
      </c>
      <c r="F2408" s="34">
        <v>750694933</v>
      </c>
    </row>
    <row r="2409" spans="1:6" ht="14" hidden="1" thickBot="1">
      <c r="A2409" s="27">
        <f t="shared" si="47"/>
        <v>9</v>
      </c>
      <c r="B2409" s="30" t="s">
        <v>4068</v>
      </c>
      <c r="C2409" s="30" t="s">
        <v>4069</v>
      </c>
      <c r="D2409" s="34">
        <v>0</v>
      </c>
      <c r="E2409" s="33">
        <v>272401856136.16</v>
      </c>
      <c r="F2409" s="33">
        <v>272401856136.16</v>
      </c>
    </row>
    <row r="2410" spans="1:6" ht="14" hidden="1" thickBot="1">
      <c r="A2410" s="27">
        <f t="shared" si="47"/>
        <v>9</v>
      </c>
      <c r="B2410" s="30" t="s">
        <v>4070</v>
      </c>
      <c r="C2410" s="30" t="s">
        <v>4071</v>
      </c>
      <c r="D2410" s="34">
        <v>0</v>
      </c>
      <c r="E2410" s="33">
        <v>430033295186.09998</v>
      </c>
      <c r="F2410" s="33">
        <v>430033295186.09998</v>
      </c>
    </row>
    <row r="2411" spans="1:6" ht="14" thickBot="1">
      <c r="A2411" s="27">
        <f t="shared" si="47"/>
        <v>6</v>
      </c>
      <c r="B2411" s="27" t="s">
        <v>4072</v>
      </c>
      <c r="C2411" s="30" t="s">
        <v>1186</v>
      </c>
      <c r="D2411" s="34">
        <v>0</v>
      </c>
      <c r="E2411" s="33">
        <v>937522127660.31006</v>
      </c>
      <c r="F2411" s="33">
        <v>937522127660.31006</v>
      </c>
    </row>
    <row r="2412" spans="1:6" ht="14" hidden="1" thickBot="1">
      <c r="A2412" s="27">
        <f t="shared" si="47"/>
        <v>9</v>
      </c>
      <c r="B2412" s="30" t="s">
        <v>4073</v>
      </c>
      <c r="C2412" s="30" t="s">
        <v>1188</v>
      </c>
      <c r="D2412" s="34">
        <v>0</v>
      </c>
      <c r="E2412" s="34">
        <v>929061152044</v>
      </c>
      <c r="F2412" s="34">
        <v>929061152044</v>
      </c>
    </row>
    <row r="2413" spans="1:6" ht="14" hidden="1" thickBot="1">
      <c r="A2413" s="27">
        <f t="shared" si="47"/>
        <v>9</v>
      </c>
      <c r="B2413" s="30" t="s">
        <v>4074</v>
      </c>
      <c r="C2413" s="30" t="s">
        <v>4075</v>
      </c>
      <c r="D2413" s="34">
        <v>0</v>
      </c>
      <c r="E2413" s="34">
        <v>6052650372</v>
      </c>
      <c r="F2413" s="34">
        <v>6052650372</v>
      </c>
    </row>
    <row r="2414" spans="1:6" ht="14" hidden="1" thickBot="1">
      <c r="A2414" s="27">
        <f t="shared" si="47"/>
        <v>9</v>
      </c>
      <c r="B2414" s="30" t="s">
        <v>4076</v>
      </c>
      <c r="C2414" s="30" t="s">
        <v>1120</v>
      </c>
      <c r="D2414" s="34">
        <v>0</v>
      </c>
      <c r="E2414" s="34">
        <v>1701860629</v>
      </c>
      <c r="F2414" s="34">
        <v>1701860629</v>
      </c>
    </row>
    <row r="2415" spans="1:6" ht="14" hidden="1" thickBot="1">
      <c r="A2415" s="27">
        <f t="shared" si="47"/>
        <v>9</v>
      </c>
      <c r="B2415" s="30" t="s">
        <v>4077</v>
      </c>
      <c r="C2415" s="30" t="s">
        <v>4078</v>
      </c>
      <c r="D2415" s="34">
        <v>0</v>
      </c>
      <c r="E2415" s="33">
        <v>706464615.30999994</v>
      </c>
      <c r="F2415" s="33">
        <v>706464615.30999994</v>
      </c>
    </row>
    <row r="2416" spans="1:6" ht="14" thickBot="1">
      <c r="A2416" s="27">
        <f t="shared" si="47"/>
        <v>6</v>
      </c>
      <c r="B2416" s="27" t="s">
        <v>4079</v>
      </c>
      <c r="C2416" s="30" t="s">
        <v>1024</v>
      </c>
      <c r="D2416" s="34">
        <v>0</v>
      </c>
      <c r="E2416" s="33">
        <v>13413137964612.301</v>
      </c>
      <c r="F2416" s="33">
        <v>13413137964612.301</v>
      </c>
    </row>
    <row r="2417" spans="1:6" ht="14" hidden="1" thickBot="1">
      <c r="A2417" s="27">
        <f t="shared" si="47"/>
        <v>9</v>
      </c>
      <c r="B2417" s="30" t="s">
        <v>4080</v>
      </c>
      <c r="C2417" s="30" t="s">
        <v>4081</v>
      </c>
      <c r="D2417" s="34">
        <v>0</v>
      </c>
      <c r="E2417" s="33">
        <v>2182012380818.8899</v>
      </c>
      <c r="F2417" s="33">
        <v>2182012380818.8899</v>
      </c>
    </row>
    <row r="2418" spans="1:6" ht="14" hidden="1" thickBot="1">
      <c r="A2418" s="27">
        <f t="shared" si="47"/>
        <v>9</v>
      </c>
      <c r="B2418" s="30" t="s">
        <v>4082</v>
      </c>
      <c r="C2418" s="30" t="s">
        <v>4083</v>
      </c>
      <c r="D2418" s="34">
        <v>0</v>
      </c>
      <c r="E2418" s="34">
        <v>1378163497804</v>
      </c>
      <c r="F2418" s="34">
        <v>1378163497804</v>
      </c>
    </row>
    <row r="2419" spans="1:6" ht="14" hidden="1" thickBot="1">
      <c r="A2419" s="27">
        <f t="shared" si="47"/>
        <v>9</v>
      </c>
      <c r="B2419" s="30" t="s">
        <v>4084</v>
      </c>
      <c r="C2419" s="30" t="s">
        <v>4085</v>
      </c>
      <c r="D2419" s="34">
        <v>0</v>
      </c>
      <c r="E2419" s="33">
        <v>853384407259.66003</v>
      </c>
      <c r="F2419" s="33">
        <v>853384407259.66003</v>
      </c>
    </row>
    <row r="2420" spans="1:6" ht="14" hidden="1" thickBot="1">
      <c r="A2420" s="27">
        <f t="shared" si="47"/>
        <v>9</v>
      </c>
      <c r="B2420" s="30" t="s">
        <v>4086</v>
      </c>
      <c r="C2420" s="30" t="s">
        <v>4087</v>
      </c>
      <c r="D2420" s="34">
        <v>0</v>
      </c>
      <c r="E2420" s="33">
        <v>8999577678729.7891</v>
      </c>
      <c r="F2420" s="33">
        <v>8999577678729.7891</v>
      </c>
    </row>
    <row r="2421" spans="1:6" ht="14" thickBot="1">
      <c r="A2421" s="27">
        <f t="shared" si="47"/>
        <v>6</v>
      </c>
      <c r="B2421" s="27" t="s">
        <v>4088</v>
      </c>
      <c r="C2421" s="30" t="s">
        <v>1026</v>
      </c>
      <c r="D2421" s="34">
        <v>0</v>
      </c>
      <c r="E2421" s="33">
        <v>3112883613721.0898</v>
      </c>
      <c r="F2421" s="33">
        <v>3112883613721.0898</v>
      </c>
    </row>
    <row r="2422" spans="1:6" ht="14" hidden="1" thickBot="1">
      <c r="A2422" s="27">
        <f t="shared" si="47"/>
        <v>9</v>
      </c>
      <c r="B2422" s="30" t="s">
        <v>4089</v>
      </c>
      <c r="C2422" s="30" t="s">
        <v>4090</v>
      </c>
      <c r="D2422" s="34">
        <v>0</v>
      </c>
      <c r="E2422" s="33">
        <v>96768151316.639999</v>
      </c>
      <c r="F2422" s="33">
        <v>96768151316.639999</v>
      </c>
    </row>
    <row r="2423" spans="1:6" ht="14" hidden="1" thickBot="1">
      <c r="A2423" s="27">
        <f t="shared" si="47"/>
        <v>9</v>
      </c>
      <c r="B2423" s="30" t="s">
        <v>4091</v>
      </c>
      <c r="C2423" s="30" t="s">
        <v>4085</v>
      </c>
      <c r="D2423" s="34">
        <v>0</v>
      </c>
      <c r="E2423" s="33">
        <v>622233174826.65002</v>
      </c>
      <c r="F2423" s="33">
        <v>622233174826.65002</v>
      </c>
    </row>
    <row r="2424" spans="1:6" ht="14" hidden="1" thickBot="1">
      <c r="A2424" s="27">
        <f t="shared" si="47"/>
        <v>9</v>
      </c>
      <c r="B2424" s="30" t="s">
        <v>4092</v>
      </c>
      <c r="C2424" s="30" t="s">
        <v>4087</v>
      </c>
      <c r="D2424" s="34">
        <v>0</v>
      </c>
      <c r="E2424" s="33">
        <v>2393882287577.7998</v>
      </c>
      <c r="F2424" s="33">
        <v>2393882287577.7998</v>
      </c>
    </row>
    <row r="2425" spans="1:6" ht="14" thickBot="1">
      <c r="A2425" s="27">
        <f t="shared" si="47"/>
        <v>6</v>
      </c>
      <c r="B2425" s="27" t="s">
        <v>4093</v>
      </c>
      <c r="C2425" s="30" t="s">
        <v>1028</v>
      </c>
      <c r="D2425" s="34">
        <v>0</v>
      </c>
      <c r="E2425" s="33">
        <v>2381313723637.1499</v>
      </c>
      <c r="F2425" s="33">
        <v>2381313723637.1499</v>
      </c>
    </row>
    <row r="2426" spans="1:6" ht="14" hidden="1" thickBot="1">
      <c r="A2426" s="27">
        <f t="shared" si="47"/>
        <v>9</v>
      </c>
      <c r="B2426" s="30" t="s">
        <v>4094</v>
      </c>
      <c r="C2426" s="30" t="s">
        <v>4095</v>
      </c>
      <c r="D2426" s="34">
        <v>0</v>
      </c>
      <c r="E2426" s="33">
        <v>671977548855.42004</v>
      </c>
      <c r="F2426" s="33">
        <v>671977548855.42004</v>
      </c>
    </row>
    <row r="2427" spans="1:6" ht="14" hidden="1" thickBot="1">
      <c r="A2427" s="27">
        <f t="shared" si="47"/>
        <v>9</v>
      </c>
      <c r="B2427" s="30" t="s">
        <v>4096</v>
      </c>
      <c r="C2427" s="30" t="s">
        <v>4097</v>
      </c>
      <c r="D2427" s="34">
        <v>0</v>
      </c>
      <c r="E2427" s="33">
        <v>38137726422.129997</v>
      </c>
      <c r="F2427" s="33">
        <v>38137726422.129997</v>
      </c>
    </row>
    <row r="2428" spans="1:6" ht="14" hidden="1" thickBot="1">
      <c r="A2428" s="27">
        <f t="shared" si="47"/>
        <v>9</v>
      </c>
      <c r="B2428" s="30" t="s">
        <v>4098</v>
      </c>
      <c r="C2428" s="30" t="s">
        <v>4087</v>
      </c>
      <c r="D2428" s="34">
        <v>0</v>
      </c>
      <c r="E2428" s="33">
        <v>1671198448359.6001</v>
      </c>
      <c r="F2428" s="33">
        <v>1671198448359.6001</v>
      </c>
    </row>
    <row r="2429" spans="1:6" ht="14" thickBot="1">
      <c r="A2429" s="27">
        <f t="shared" si="47"/>
        <v>6</v>
      </c>
      <c r="B2429" s="27" t="s">
        <v>4099</v>
      </c>
      <c r="C2429" s="30" t="s">
        <v>1030</v>
      </c>
      <c r="D2429" s="34">
        <v>0</v>
      </c>
      <c r="E2429" s="33">
        <v>731611552004.64001</v>
      </c>
      <c r="F2429" s="33">
        <v>731611552004.64001</v>
      </c>
    </row>
    <row r="2430" spans="1:6" ht="14" hidden="1" thickBot="1">
      <c r="A2430" s="27">
        <f t="shared" si="47"/>
        <v>9</v>
      </c>
      <c r="B2430" s="30" t="s">
        <v>4100</v>
      </c>
      <c r="C2430" s="30" t="s">
        <v>4101</v>
      </c>
      <c r="D2430" s="34">
        <v>0</v>
      </c>
      <c r="E2430" s="33">
        <v>291433849824.71002</v>
      </c>
      <c r="F2430" s="33">
        <v>291433849824.71002</v>
      </c>
    </row>
    <row r="2431" spans="1:6" ht="14" hidden="1" thickBot="1">
      <c r="A2431" s="27">
        <f t="shared" si="47"/>
        <v>9</v>
      </c>
      <c r="B2431" s="30" t="s">
        <v>4102</v>
      </c>
      <c r="C2431" s="30" t="s">
        <v>4103</v>
      </c>
      <c r="D2431" s="34">
        <v>0</v>
      </c>
      <c r="E2431" s="33">
        <v>21015904057.84</v>
      </c>
      <c r="F2431" s="33">
        <v>21015904057.84</v>
      </c>
    </row>
    <row r="2432" spans="1:6" ht="14" hidden="1" thickBot="1">
      <c r="A2432" s="27">
        <f t="shared" si="47"/>
        <v>9</v>
      </c>
      <c r="B2432" s="30" t="s">
        <v>4104</v>
      </c>
      <c r="C2432" s="30" t="s">
        <v>4105</v>
      </c>
      <c r="D2432" s="34">
        <v>0</v>
      </c>
      <c r="E2432" s="33">
        <v>112637126684.67</v>
      </c>
      <c r="F2432" s="33">
        <v>112637126684.67</v>
      </c>
    </row>
    <row r="2433" spans="1:6" ht="14" hidden="1" thickBot="1">
      <c r="A2433" s="27">
        <f t="shared" si="47"/>
        <v>9</v>
      </c>
      <c r="B2433" s="30" t="s">
        <v>4106</v>
      </c>
      <c r="C2433" s="30" t="s">
        <v>4107</v>
      </c>
      <c r="D2433" s="34">
        <v>0</v>
      </c>
      <c r="E2433" s="33">
        <v>3484242313.9899998</v>
      </c>
      <c r="F2433" s="33">
        <v>3484242313.9899998</v>
      </c>
    </row>
    <row r="2434" spans="1:6" ht="14" hidden="1" thickBot="1">
      <c r="A2434" s="27">
        <f t="shared" si="47"/>
        <v>9</v>
      </c>
      <c r="B2434" s="30" t="s">
        <v>4108</v>
      </c>
      <c r="C2434" s="30" t="s">
        <v>4109</v>
      </c>
      <c r="D2434" s="34">
        <v>0</v>
      </c>
      <c r="E2434" s="33">
        <v>654433851.22000003</v>
      </c>
      <c r="F2434" s="33">
        <v>654433851.22000003</v>
      </c>
    </row>
    <row r="2435" spans="1:6" ht="14" hidden="1" thickBot="1">
      <c r="A2435" s="27">
        <f t="shared" si="47"/>
        <v>9</v>
      </c>
      <c r="B2435" s="30" t="s">
        <v>4110</v>
      </c>
      <c r="C2435" s="30" t="s">
        <v>4111</v>
      </c>
      <c r="D2435" s="34">
        <v>0</v>
      </c>
      <c r="E2435" s="33">
        <v>6004234196.5900002</v>
      </c>
      <c r="F2435" s="33">
        <v>6004234196.5900002</v>
      </c>
    </row>
    <row r="2436" spans="1:6" ht="14" hidden="1" thickBot="1">
      <c r="A2436" s="27">
        <f t="shared" si="47"/>
        <v>9</v>
      </c>
      <c r="B2436" s="30" t="s">
        <v>4112</v>
      </c>
      <c r="C2436" s="30" t="s">
        <v>4113</v>
      </c>
      <c r="D2436" s="34">
        <v>0</v>
      </c>
      <c r="E2436" s="33">
        <v>82896720219.660004</v>
      </c>
      <c r="F2436" s="33">
        <v>82896720219.660004</v>
      </c>
    </row>
    <row r="2437" spans="1:6" ht="14" hidden="1" thickBot="1">
      <c r="A2437" s="27">
        <f t="shared" si="47"/>
        <v>9</v>
      </c>
      <c r="B2437" s="30" t="s">
        <v>4114</v>
      </c>
      <c r="C2437" s="30" t="s">
        <v>4115</v>
      </c>
      <c r="D2437" s="34">
        <v>0</v>
      </c>
      <c r="E2437" s="33">
        <v>20617480007.23</v>
      </c>
      <c r="F2437" s="33">
        <v>20617480007.23</v>
      </c>
    </row>
    <row r="2438" spans="1:6" ht="14" hidden="1" thickBot="1">
      <c r="A2438" s="27">
        <f t="shared" si="47"/>
        <v>9</v>
      </c>
      <c r="B2438" s="30" t="s">
        <v>4116</v>
      </c>
      <c r="C2438" s="30" t="s">
        <v>4117</v>
      </c>
      <c r="D2438" s="34">
        <v>0</v>
      </c>
      <c r="E2438" s="34">
        <v>10199560683</v>
      </c>
      <c r="F2438" s="34">
        <v>10199560683</v>
      </c>
    </row>
    <row r="2439" spans="1:6" ht="14" hidden="1" thickBot="1">
      <c r="A2439" s="27">
        <f t="shared" si="47"/>
        <v>9</v>
      </c>
      <c r="B2439" s="30" t="s">
        <v>4118</v>
      </c>
      <c r="C2439" s="30" t="s">
        <v>4119</v>
      </c>
      <c r="D2439" s="34">
        <v>0</v>
      </c>
      <c r="E2439" s="33">
        <v>63856626346.620003</v>
      </c>
      <c r="F2439" s="33">
        <v>63856626346.620003</v>
      </c>
    </row>
    <row r="2440" spans="1:6" ht="14" hidden="1" thickBot="1">
      <c r="A2440" s="27">
        <f t="shared" si="47"/>
        <v>9</v>
      </c>
      <c r="B2440" s="30" t="s">
        <v>4120</v>
      </c>
      <c r="C2440" s="30" t="s">
        <v>4087</v>
      </c>
      <c r="D2440" s="34">
        <v>0</v>
      </c>
      <c r="E2440" s="33">
        <v>118811373819.11</v>
      </c>
      <c r="F2440" s="33">
        <v>118811373819.11</v>
      </c>
    </row>
    <row r="2441" spans="1:6" ht="14" thickBot="1">
      <c r="A2441" s="27">
        <f t="shared" si="47"/>
        <v>6</v>
      </c>
      <c r="B2441" s="27" t="s">
        <v>4121</v>
      </c>
      <c r="C2441" s="30" t="s">
        <v>1032</v>
      </c>
      <c r="D2441" s="34">
        <v>0</v>
      </c>
      <c r="E2441" s="33">
        <v>2239748108158.1699</v>
      </c>
      <c r="F2441" s="33">
        <v>2239748108158.1699</v>
      </c>
    </row>
    <row r="2442" spans="1:6" ht="14" hidden="1" thickBot="1">
      <c r="A2442" s="27">
        <f t="shared" si="47"/>
        <v>9</v>
      </c>
      <c r="B2442" s="30" t="s">
        <v>4122</v>
      </c>
      <c r="C2442" s="30" t="s">
        <v>4123</v>
      </c>
      <c r="D2442" s="34">
        <v>0</v>
      </c>
      <c r="E2442" s="34">
        <v>1312992587577</v>
      </c>
      <c r="F2442" s="34">
        <v>1312992587577</v>
      </c>
    </row>
    <row r="2443" spans="1:6" ht="14" hidden="1" thickBot="1">
      <c r="A2443" s="27">
        <f t="shared" si="47"/>
        <v>9</v>
      </c>
      <c r="B2443" s="30" t="s">
        <v>4124</v>
      </c>
      <c r="C2443" s="30" t="s">
        <v>4125</v>
      </c>
      <c r="D2443" s="34">
        <v>0</v>
      </c>
      <c r="E2443" s="33">
        <v>925625279795.17004</v>
      </c>
      <c r="F2443" s="33">
        <v>925625279795.17004</v>
      </c>
    </row>
    <row r="2444" spans="1:6" ht="14" hidden="1" thickBot="1">
      <c r="A2444" s="27">
        <f t="shared" si="47"/>
        <v>9</v>
      </c>
      <c r="B2444" s="30" t="s">
        <v>4126</v>
      </c>
      <c r="C2444" s="30" t="s">
        <v>4127</v>
      </c>
      <c r="D2444" s="34">
        <v>0</v>
      </c>
      <c r="E2444" s="34">
        <v>1130240786</v>
      </c>
      <c r="F2444" s="34">
        <v>1130240786</v>
      </c>
    </row>
    <row r="2445" spans="1:6" ht="14" thickBot="1">
      <c r="A2445" s="27">
        <f t="shared" si="47"/>
        <v>6</v>
      </c>
      <c r="B2445" s="27" t="s">
        <v>4128</v>
      </c>
      <c r="C2445" s="30" t="s">
        <v>966</v>
      </c>
      <c r="D2445" s="34">
        <v>0</v>
      </c>
      <c r="E2445" s="33">
        <v>10242391390831.6</v>
      </c>
      <c r="F2445" s="33">
        <v>10242391390831.6</v>
      </c>
    </row>
    <row r="2446" spans="1:6" ht="14" hidden="1" thickBot="1">
      <c r="A2446" s="27">
        <f t="shared" si="47"/>
        <v>9</v>
      </c>
      <c r="B2446" s="30" t="s">
        <v>4129</v>
      </c>
      <c r="C2446" s="30" t="s">
        <v>4130</v>
      </c>
      <c r="D2446" s="34">
        <v>0</v>
      </c>
      <c r="E2446" s="33">
        <v>570729796857.02002</v>
      </c>
      <c r="F2446" s="33">
        <v>570729796857.02002</v>
      </c>
    </row>
    <row r="2447" spans="1:6" ht="14" hidden="1" thickBot="1">
      <c r="A2447" s="27">
        <f t="shared" si="47"/>
        <v>9</v>
      </c>
      <c r="B2447" s="30" t="s">
        <v>4131</v>
      </c>
      <c r="C2447" s="30" t="s">
        <v>4132</v>
      </c>
      <c r="D2447" s="34">
        <v>0</v>
      </c>
      <c r="E2447" s="34">
        <v>237409025899</v>
      </c>
      <c r="F2447" s="34">
        <v>237409025899</v>
      </c>
    </row>
    <row r="2448" spans="1:6" ht="14" hidden="1" thickBot="1">
      <c r="A2448" s="27">
        <f t="shared" si="47"/>
        <v>9</v>
      </c>
      <c r="B2448" s="30" t="s">
        <v>4133</v>
      </c>
      <c r="C2448" s="30" t="s">
        <v>4134</v>
      </c>
      <c r="D2448" s="34">
        <v>0</v>
      </c>
      <c r="E2448" s="34">
        <v>272411619204</v>
      </c>
      <c r="F2448" s="34">
        <v>272411619204</v>
      </c>
    </row>
    <row r="2449" spans="1:6" ht="14" hidden="1" thickBot="1">
      <c r="A2449" s="27">
        <f t="shared" si="47"/>
        <v>9</v>
      </c>
      <c r="B2449" s="30" t="s">
        <v>4135</v>
      </c>
      <c r="C2449" s="30" t="s">
        <v>4136</v>
      </c>
      <c r="D2449" s="34">
        <v>0</v>
      </c>
      <c r="E2449" s="34">
        <v>311587133329</v>
      </c>
      <c r="F2449" s="34">
        <v>311587133329</v>
      </c>
    </row>
    <row r="2450" spans="1:6" ht="14" hidden="1" thickBot="1">
      <c r="A2450" s="27">
        <f t="shared" si="47"/>
        <v>9</v>
      </c>
      <c r="B2450" s="30" t="s">
        <v>4137</v>
      </c>
      <c r="C2450" s="30" t="s">
        <v>4138</v>
      </c>
      <c r="D2450" s="34">
        <v>0</v>
      </c>
      <c r="E2450" s="33">
        <v>113214885471.05</v>
      </c>
      <c r="F2450" s="33">
        <v>113214885471.05</v>
      </c>
    </row>
    <row r="2451" spans="1:6" ht="14" hidden="1" thickBot="1">
      <c r="A2451" s="27">
        <f t="shared" si="47"/>
        <v>9</v>
      </c>
      <c r="B2451" s="30" t="s">
        <v>4139</v>
      </c>
      <c r="C2451" s="30" t="s">
        <v>4140</v>
      </c>
      <c r="D2451" s="34">
        <v>0</v>
      </c>
      <c r="E2451" s="34">
        <v>8703102042901</v>
      </c>
      <c r="F2451" s="34">
        <v>8703102042901</v>
      </c>
    </row>
    <row r="2452" spans="1:6" ht="14" hidden="1" thickBot="1">
      <c r="A2452" s="27">
        <f t="shared" si="47"/>
        <v>9</v>
      </c>
      <c r="B2452" s="30" t="s">
        <v>4141</v>
      </c>
      <c r="C2452" s="30" t="s">
        <v>4142</v>
      </c>
      <c r="D2452" s="34">
        <v>0</v>
      </c>
      <c r="E2452" s="33">
        <v>33936887170.560001</v>
      </c>
      <c r="F2452" s="33">
        <v>33936887170.560001</v>
      </c>
    </row>
    <row r="2453" spans="1:6" ht="14" thickBot="1">
      <c r="A2453" s="27">
        <f t="shared" si="47"/>
        <v>6</v>
      </c>
      <c r="B2453" s="27" t="s">
        <v>4143</v>
      </c>
      <c r="C2453" s="30" t="s">
        <v>980</v>
      </c>
      <c r="D2453" s="34">
        <v>0</v>
      </c>
      <c r="E2453" s="33">
        <v>770608469787.34998</v>
      </c>
      <c r="F2453" s="33">
        <v>770608469787.34998</v>
      </c>
    </row>
    <row r="2454" spans="1:6" ht="14" hidden="1" thickBot="1">
      <c r="A2454" s="27">
        <f t="shared" si="47"/>
        <v>9</v>
      </c>
      <c r="B2454" s="30" t="s">
        <v>4144</v>
      </c>
      <c r="C2454" s="30" t="s">
        <v>4145</v>
      </c>
      <c r="D2454" s="34">
        <v>0</v>
      </c>
      <c r="E2454" s="33">
        <v>25348005363.080002</v>
      </c>
      <c r="F2454" s="33">
        <v>25348005363.080002</v>
      </c>
    </row>
    <row r="2455" spans="1:6" ht="14" hidden="1" thickBot="1">
      <c r="A2455" s="27">
        <f t="shared" si="47"/>
        <v>9</v>
      </c>
      <c r="B2455" s="30" t="s">
        <v>4146</v>
      </c>
      <c r="C2455" s="30" t="s">
        <v>4147</v>
      </c>
      <c r="D2455" s="34">
        <v>0</v>
      </c>
      <c r="E2455" s="33">
        <v>44065306420.220001</v>
      </c>
      <c r="F2455" s="33">
        <v>44065306420.220001</v>
      </c>
    </row>
    <row r="2456" spans="1:6" ht="14" hidden="1" thickBot="1">
      <c r="A2456" s="27">
        <f t="shared" si="47"/>
        <v>9</v>
      </c>
      <c r="B2456" s="30" t="s">
        <v>4148</v>
      </c>
      <c r="C2456" s="30" t="s">
        <v>4149</v>
      </c>
      <c r="D2456" s="34">
        <v>0</v>
      </c>
      <c r="E2456" s="33">
        <v>1790523912.1300001</v>
      </c>
      <c r="F2456" s="33">
        <v>1790523912.1300001</v>
      </c>
    </row>
    <row r="2457" spans="1:6" ht="14" hidden="1" thickBot="1">
      <c r="A2457" s="27">
        <f t="shared" si="47"/>
        <v>9</v>
      </c>
      <c r="B2457" s="30" t="s">
        <v>4150</v>
      </c>
      <c r="C2457" s="30" t="s">
        <v>4151</v>
      </c>
      <c r="D2457" s="34">
        <v>0</v>
      </c>
      <c r="E2457" s="34">
        <v>530496788</v>
      </c>
      <c r="F2457" s="34">
        <v>530496788</v>
      </c>
    </row>
    <row r="2458" spans="1:6" ht="14" hidden="1" thickBot="1">
      <c r="A2458" s="27">
        <f t="shared" si="47"/>
        <v>9</v>
      </c>
      <c r="B2458" s="30" t="s">
        <v>4152</v>
      </c>
      <c r="C2458" s="30" t="s">
        <v>4153</v>
      </c>
      <c r="D2458" s="34">
        <v>0</v>
      </c>
      <c r="E2458" s="33">
        <v>684036780020.65002</v>
      </c>
      <c r="F2458" s="33">
        <v>684036780020.65002</v>
      </c>
    </row>
    <row r="2459" spans="1:6" ht="14" hidden="1" thickBot="1">
      <c r="A2459" s="27">
        <f t="shared" si="47"/>
        <v>9</v>
      </c>
      <c r="B2459" s="30" t="s">
        <v>4154</v>
      </c>
      <c r="C2459" s="30" t="s">
        <v>4155</v>
      </c>
      <c r="D2459" s="34">
        <v>0</v>
      </c>
      <c r="E2459" s="33">
        <v>7309310786.4399996</v>
      </c>
      <c r="F2459" s="33">
        <v>7309310786.4399996</v>
      </c>
    </row>
    <row r="2460" spans="1:6" ht="14" hidden="1" thickBot="1">
      <c r="A2460" s="27">
        <f t="shared" si="47"/>
        <v>9</v>
      </c>
      <c r="B2460" s="30" t="s">
        <v>4156</v>
      </c>
      <c r="C2460" s="30" t="s">
        <v>4157</v>
      </c>
      <c r="D2460" s="34">
        <v>0</v>
      </c>
      <c r="E2460" s="33">
        <v>7528046496.8299999</v>
      </c>
      <c r="F2460" s="33">
        <v>7528046496.8299999</v>
      </c>
    </row>
    <row r="2461" spans="1:6" ht="14" thickBot="1">
      <c r="A2461" s="27">
        <f t="shared" si="47"/>
        <v>6</v>
      </c>
      <c r="B2461" s="27" t="s">
        <v>4158</v>
      </c>
      <c r="C2461" s="30" t="s">
        <v>1034</v>
      </c>
      <c r="D2461" s="34">
        <v>0</v>
      </c>
      <c r="E2461" s="34">
        <v>5888934581302</v>
      </c>
      <c r="F2461" s="34">
        <v>5888934581302</v>
      </c>
    </row>
    <row r="2462" spans="1:6" ht="14" hidden="1" thickBot="1">
      <c r="A2462" s="27">
        <f t="shared" si="47"/>
        <v>9</v>
      </c>
      <c r="B2462" s="30" t="s">
        <v>4159</v>
      </c>
      <c r="C2462" s="30" t="s">
        <v>4160</v>
      </c>
      <c r="D2462" s="34">
        <v>0</v>
      </c>
      <c r="E2462" s="34">
        <v>1537718440253</v>
      </c>
      <c r="F2462" s="34">
        <v>1537718440253</v>
      </c>
    </row>
    <row r="2463" spans="1:6" ht="14" hidden="1" thickBot="1">
      <c r="A2463" s="27">
        <f t="shared" si="47"/>
        <v>9</v>
      </c>
      <c r="B2463" s="30" t="s">
        <v>4161</v>
      </c>
      <c r="C2463" s="30" t="s">
        <v>4162</v>
      </c>
      <c r="D2463" s="34">
        <v>0</v>
      </c>
      <c r="E2463" s="34">
        <v>2978103476</v>
      </c>
      <c r="F2463" s="34">
        <v>2978103476</v>
      </c>
    </row>
    <row r="2464" spans="1:6" ht="14" hidden="1" thickBot="1">
      <c r="A2464" s="27">
        <f t="shared" si="47"/>
        <v>9</v>
      </c>
      <c r="B2464" s="30" t="s">
        <v>4163</v>
      </c>
      <c r="C2464" s="30" t="s">
        <v>4164</v>
      </c>
      <c r="D2464" s="34">
        <v>0</v>
      </c>
      <c r="E2464" s="34">
        <v>1187809210</v>
      </c>
      <c r="F2464" s="34">
        <v>1187809210</v>
      </c>
    </row>
    <row r="2465" spans="1:6" ht="14" hidden="1" thickBot="1">
      <c r="A2465" s="27">
        <f t="shared" ref="A2465:A2528" si="48">LEN(B2465)</f>
        <v>9</v>
      </c>
      <c r="B2465" s="30" t="s">
        <v>4165</v>
      </c>
      <c r="C2465" s="30" t="s">
        <v>4166</v>
      </c>
      <c r="D2465" s="34">
        <v>0</v>
      </c>
      <c r="E2465" s="34">
        <v>88832158601</v>
      </c>
      <c r="F2465" s="34">
        <v>88832158601</v>
      </c>
    </row>
    <row r="2466" spans="1:6" ht="14" hidden="1" thickBot="1">
      <c r="A2466" s="27">
        <f t="shared" si="48"/>
        <v>9</v>
      </c>
      <c r="B2466" s="30" t="s">
        <v>4167</v>
      </c>
      <c r="C2466" s="30" t="s">
        <v>4168</v>
      </c>
      <c r="D2466" s="34">
        <v>0</v>
      </c>
      <c r="E2466" s="34">
        <v>3117327365511</v>
      </c>
      <c r="F2466" s="34">
        <v>3117327365511</v>
      </c>
    </row>
    <row r="2467" spans="1:6" ht="14" hidden="1" thickBot="1">
      <c r="A2467" s="27">
        <f t="shared" si="48"/>
        <v>9</v>
      </c>
      <c r="B2467" s="30" t="s">
        <v>4169</v>
      </c>
      <c r="C2467" s="30" t="s">
        <v>4170</v>
      </c>
      <c r="D2467" s="34">
        <v>0</v>
      </c>
      <c r="E2467" s="34">
        <v>597875629225</v>
      </c>
      <c r="F2467" s="34">
        <v>597875629225</v>
      </c>
    </row>
    <row r="2468" spans="1:6" ht="14" hidden="1" thickBot="1">
      <c r="A2468" s="27">
        <f t="shared" si="48"/>
        <v>9</v>
      </c>
      <c r="B2468" s="30" t="s">
        <v>4171</v>
      </c>
      <c r="C2468" s="30" t="s">
        <v>4087</v>
      </c>
      <c r="D2468" s="34">
        <v>0</v>
      </c>
      <c r="E2468" s="34">
        <v>419997812794</v>
      </c>
      <c r="F2468" s="34">
        <v>419997812794</v>
      </c>
    </row>
    <row r="2469" spans="1:6" ht="14" hidden="1" thickBot="1">
      <c r="A2469" s="27">
        <f t="shared" si="48"/>
        <v>9</v>
      </c>
      <c r="B2469" s="30" t="s">
        <v>4172</v>
      </c>
      <c r="C2469" s="30" t="s">
        <v>4173</v>
      </c>
      <c r="D2469" s="34">
        <v>0</v>
      </c>
      <c r="E2469" s="34">
        <v>123017262232</v>
      </c>
      <c r="F2469" s="34">
        <v>123017262232</v>
      </c>
    </row>
    <row r="2470" spans="1:6" ht="14" thickBot="1">
      <c r="A2470" s="27">
        <f t="shared" si="48"/>
        <v>6</v>
      </c>
      <c r="B2470" s="27" t="s">
        <v>4174</v>
      </c>
      <c r="C2470" s="30" t="s">
        <v>968</v>
      </c>
      <c r="D2470" s="34">
        <v>0</v>
      </c>
      <c r="E2470" s="34">
        <v>557011362515</v>
      </c>
      <c r="F2470" s="34">
        <v>557011362515</v>
      </c>
    </row>
    <row r="2471" spans="1:6" ht="14" hidden="1" thickBot="1">
      <c r="A2471" s="27">
        <f t="shared" si="48"/>
        <v>9</v>
      </c>
      <c r="B2471" s="30" t="s">
        <v>4175</v>
      </c>
      <c r="C2471" s="30" t="s">
        <v>4176</v>
      </c>
      <c r="D2471" s="34">
        <v>0</v>
      </c>
      <c r="E2471" s="34">
        <v>503681080350</v>
      </c>
      <c r="F2471" s="34">
        <v>503681080350</v>
      </c>
    </row>
    <row r="2472" spans="1:6" ht="14" hidden="1" thickBot="1">
      <c r="A2472" s="27">
        <f t="shared" si="48"/>
        <v>9</v>
      </c>
      <c r="B2472" s="30" t="s">
        <v>4177</v>
      </c>
      <c r="C2472" s="30" t="s">
        <v>2891</v>
      </c>
      <c r="D2472" s="34">
        <v>0</v>
      </c>
      <c r="E2472" s="34">
        <v>9244923740</v>
      </c>
      <c r="F2472" s="34">
        <v>9244923740</v>
      </c>
    </row>
    <row r="2473" spans="1:6" ht="14" hidden="1" thickBot="1">
      <c r="A2473" s="27">
        <f t="shared" si="48"/>
        <v>9</v>
      </c>
      <c r="B2473" s="30" t="s">
        <v>4178</v>
      </c>
      <c r="C2473" s="30" t="s">
        <v>4179</v>
      </c>
      <c r="D2473" s="34">
        <v>0</v>
      </c>
      <c r="E2473" s="34">
        <v>536023456</v>
      </c>
      <c r="F2473" s="34">
        <v>536023456</v>
      </c>
    </row>
    <row r="2474" spans="1:6" ht="14" hidden="1" thickBot="1">
      <c r="A2474" s="27">
        <f t="shared" si="48"/>
        <v>9</v>
      </c>
      <c r="B2474" s="30" t="s">
        <v>4180</v>
      </c>
      <c r="C2474" s="30" t="s">
        <v>4181</v>
      </c>
      <c r="D2474" s="34">
        <v>0</v>
      </c>
      <c r="E2474" s="34">
        <v>18541208043</v>
      </c>
      <c r="F2474" s="34">
        <v>18541208043</v>
      </c>
    </row>
    <row r="2475" spans="1:6" ht="14" hidden="1" thickBot="1">
      <c r="A2475" s="27">
        <f t="shared" si="48"/>
        <v>9</v>
      </c>
      <c r="B2475" s="30" t="s">
        <v>4182</v>
      </c>
      <c r="C2475" s="30" t="s">
        <v>4183</v>
      </c>
      <c r="D2475" s="34">
        <v>0</v>
      </c>
      <c r="E2475" s="34">
        <v>19548105</v>
      </c>
      <c r="F2475" s="34">
        <v>19548105</v>
      </c>
    </row>
    <row r="2476" spans="1:6" ht="14" hidden="1" thickBot="1">
      <c r="A2476" s="27">
        <f t="shared" si="48"/>
        <v>9</v>
      </c>
      <c r="B2476" s="30" t="s">
        <v>4184</v>
      </c>
      <c r="C2476" s="30" t="s">
        <v>4185</v>
      </c>
      <c r="D2476" s="34">
        <v>0</v>
      </c>
      <c r="E2476" s="34">
        <v>370500</v>
      </c>
      <c r="F2476" s="34">
        <v>370500</v>
      </c>
    </row>
    <row r="2477" spans="1:6" ht="14" hidden="1" thickBot="1">
      <c r="A2477" s="27">
        <f t="shared" si="48"/>
        <v>9</v>
      </c>
      <c r="B2477" s="30" t="s">
        <v>4186</v>
      </c>
      <c r="C2477" s="30" t="s">
        <v>4187</v>
      </c>
      <c r="D2477" s="34">
        <v>0</v>
      </c>
      <c r="E2477" s="34">
        <v>23776805525</v>
      </c>
      <c r="F2477" s="34">
        <v>23776805525</v>
      </c>
    </row>
    <row r="2478" spans="1:6" ht="14" hidden="1" thickBot="1">
      <c r="A2478" s="27">
        <f t="shared" si="48"/>
        <v>9</v>
      </c>
      <c r="B2478" s="30" t="s">
        <v>4188</v>
      </c>
      <c r="C2478" s="30" t="s">
        <v>897</v>
      </c>
      <c r="D2478" s="34">
        <v>0</v>
      </c>
      <c r="E2478" s="34">
        <v>16377684</v>
      </c>
      <c r="F2478" s="34">
        <v>16377684</v>
      </c>
    </row>
    <row r="2479" spans="1:6" ht="14" hidden="1" thickBot="1">
      <c r="A2479" s="27">
        <f t="shared" si="48"/>
        <v>9</v>
      </c>
      <c r="B2479" s="30" t="s">
        <v>4189</v>
      </c>
      <c r="C2479" s="30" t="s">
        <v>4190</v>
      </c>
      <c r="D2479" s="34">
        <v>0</v>
      </c>
      <c r="E2479" s="34">
        <v>1195025112</v>
      </c>
      <c r="F2479" s="34">
        <v>1195025112</v>
      </c>
    </row>
    <row r="2480" spans="1:6" ht="14" thickBot="1">
      <c r="A2480" s="27">
        <f t="shared" si="48"/>
        <v>6</v>
      </c>
      <c r="B2480" s="27" t="s">
        <v>4191</v>
      </c>
      <c r="C2480" s="30" t="s">
        <v>970</v>
      </c>
      <c r="D2480" s="34">
        <v>0</v>
      </c>
      <c r="E2480" s="33">
        <v>91278936971.940002</v>
      </c>
      <c r="F2480" s="33">
        <v>91278936971.940002</v>
      </c>
    </row>
    <row r="2481" spans="1:6" ht="14" hidden="1" thickBot="1">
      <c r="A2481" s="27">
        <f t="shared" si="48"/>
        <v>9</v>
      </c>
      <c r="B2481" s="30" t="s">
        <v>4192</v>
      </c>
      <c r="C2481" s="30" t="s">
        <v>4193</v>
      </c>
      <c r="D2481" s="34">
        <v>0</v>
      </c>
      <c r="E2481" s="33">
        <v>8123263864.3400002</v>
      </c>
      <c r="F2481" s="33">
        <v>8123263864.3400002</v>
      </c>
    </row>
    <row r="2482" spans="1:6" ht="14" hidden="1" thickBot="1">
      <c r="A2482" s="27">
        <f t="shared" si="48"/>
        <v>9</v>
      </c>
      <c r="B2482" s="30" t="s">
        <v>4194</v>
      </c>
      <c r="C2482" s="30" t="s">
        <v>4195</v>
      </c>
      <c r="D2482" s="34">
        <v>0</v>
      </c>
      <c r="E2482" s="33">
        <v>11295585390.67</v>
      </c>
      <c r="F2482" s="33">
        <v>11295585390.67</v>
      </c>
    </row>
    <row r="2483" spans="1:6" ht="14" hidden="1" thickBot="1">
      <c r="A2483" s="27">
        <f t="shared" si="48"/>
        <v>9</v>
      </c>
      <c r="B2483" s="30" t="s">
        <v>4196</v>
      </c>
      <c r="C2483" s="30" t="s">
        <v>4197</v>
      </c>
      <c r="D2483" s="34">
        <v>0</v>
      </c>
      <c r="E2483" s="33">
        <v>25932226434.360001</v>
      </c>
      <c r="F2483" s="33">
        <v>25932226434.360001</v>
      </c>
    </row>
    <row r="2484" spans="1:6" ht="14" hidden="1" thickBot="1">
      <c r="A2484" s="27">
        <f t="shared" si="48"/>
        <v>9</v>
      </c>
      <c r="B2484" s="30" t="s">
        <v>4198</v>
      </c>
      <c r="C2484" s="30" t="s">
        <v>4199</v>
      </c>
      <c r="D2484" s="34">
        <v>0</v>
      </c>
      <c r="E2484" s="33">
        <v>36298459334.970001</v>
      </c>
      <c r="F2484" s="33">
        <v>36298459334.970001</v>
      </c>
    </row>
    <row r="2485" spans="1:6" ht="14" hidden="1" thickBot="1">
      <c r="A2485" s="27">
        <f t="shared" si="48"/>
        <v>9</v>
      </c>
      <c r="B2485" s="30" t="s">
        <v>4200</v>
      </c>
      <c r="C2485" s="30" t="s">
        <v>4201</v>
      </c>
      <c r="D2485" s="34">
        <v>0</v>
      </c>
      <c r="E2485" s="33">
        <v>9629401947.6000004</v>
      </c>
      <c r="F2485" s="33">
        <v>9629401947.6000004</v>
      </c>
    </row>
    <row r="2486" spans="1:6" ht="14" thickBot="1">
      <c r="A2486" s="27">
        <f t="shared" si="48"/>
        <v>6</v>
      </c>
      <c r="B2486" s="27" t="s">
        <v>4202</v>
      </c>
      <c r="C2486" s="30" t="s">
        <v>215</v>
      </c>
      <c r="D2486" s="34">
        <v>0</v>
      </c>
      <c r="E2486" s="34">
        <v>2718940046112</v>
      </c>
      <c r="F2486" s="34">
        <v>2718940046112</v>
      </c>
    </row>
    <row r="2487" spans="1:6" ht="14" hidden="1" thickBot="1">
      <c r="A2487" s="27">
        <f t="shared" si="48"/>
        <v>9</v>
      </c>
      <c r="B2487" s="30" t="s">
        <v>4203</v>
      </c>
      <c r="C2487" s="30" t="s">
        <v>4204</v>
      </c>
      <c r="D2487" s="34">
        <v>0</v>
      </c>
      <c r="E2487" s="34">
        <v>2089077043836</v>
      </c>
      <c r="F2487" s="34">
        <v>2089077043836</v>
      </c>
    </row>
    <row r="2488" spans="1:6" ht="14" hidden="1" thickBot="1">
      <c r="A2488" s="27">
        <f t="shared" si="48"/>
        <v>9</v>
      </c>
      <c r="B2488" s="30" t="s">
        <v>4205</v>
      </c>
      <c r="C2488" s="30" t="s">
        <v>4206</v>
      </c>
      <c r="D2488" s="34">
        <v>0</v>
      </c>
      <c r="E2488" s="34">
        <v>171563464500</v>
      </c>
      <c r="F2488" s="34">
        <v>171563464500</v>
      </c>
    </row>
    <row r="2489" spans="1:6" ht="14" hidden="1" thickBot="1">
      <c r="A2489" s="27">
        <f t="shared" si="48"/>
        <v>9</v>
      </c>
      <c r="B2489" s="30" t="s">
        <v>4207</v>
      </c>
      <c r="C2489" s="30" t="s">
        <v>1242</v>
      </c>
      <c r="D2489" s="34">
        <v>0</v>
      </c>
      <c r="E2489" s="34">
        <v>51095184540</v>
      </c>
      <c r="F2489" s="34">
        <v>51095184540</v>
      </c>
    </row>
    <row r="2490" spans="1:6" ht="14" hidden="1" thickBot="1">
      <c r="A2490" s="27">
        <f t="shared" si="48"/>
        <v>9</v>
      </c>
      <c r="B2490" s="30" t="s">
        <v>4208</v>
      </c>
      <c r="C2490" s="30" t="s">
        <v>4209</v>
      </c>
      <c r="D2490" s="34">
        <v>0</v>
      </c>
      <c r="E2490" s="34">
        <v>3226551083</v>
      </c>
      <c r="F2490" s="34">
        <v>3226551083</v>
      </c>
    </row>
    <row r="2491" spans="1:6" ht="14" hidden="1" thickBot="1">
      <c r="A2491" s="27">
        <f t="shared" si="48"/>
        <v>9</v>
      </c>
      <c r="B2491" s="30" t="s">
        <v>4210</v>
      </c>
      <c r="C2491" s="30" t="s">
        <v>4211</v>
      </c>
      <c r="D2491" s="34">
        <v>0</v>
      </c>
      <c r="E2491" s="34">
        <v>398725316691</v>
      </c>
      <c r="F2491" s="34">
        <v>398725316691</v>
      </c>
    </row>
    <row r="2492" spans="1:6" ht="14" hidden="1" thickBot="1">
      <c r="A2492" s="27">
        <f t="shared" si="48"/>
        <v>9</v>
      </c>
      <c r="B2492" s="30" t="s">
        <v>4212</v>
      </c>
      <c r="C2492" s="30" t="s">
        <v>2522</v>
      </c>
      <c r="D2492" s="34">
        <v>0</v>
      </c>
      <c r="E2492" s="34">
        <v>5252485462</v>
      </c>
      <c r="F2492" s="34">
        <v>5252485462</v>
      </c>
    </row>
    <row r="2493" spans="1:6" ht="14" thickBot="1">
      <c r="A2493" s="27">
        <f t="shared" si="48"/>
        <v>6</v>
      </c>
      <c r="B2493" s="27" t="s">
        <v>4213</v>
      </c>
      <c r="C2493" s="30" t="s">
        <v>974</v>
      </c>
      <c r="D2493" s="34">
        <v>0</v>
      </c>
      <c r="E2493" s="33">
        <v>4837597889009.6904</v>
      </c>
      <c r="F2493" s="33">
        <v>4837597889009.6904</v>
      </c>
    </row>
    <row r="2494" spans="1:6" ht="14" hidden="1" thickBot="1">
      <c r="A2494" s="27">
        <f t="shared" si="48"/>
        <v>9</v>
      </c>
      <c r="B2494" s="30" t="s">
        <v>4214</v>
      </c>
      <c r="C2494" s="30" t="s">
        <v>4215</v>
      </c>
      <c r="D2494" s="34">
        <v>0</v>
      </c>
      <c r="E2494" s="33">
        <v>1203865066660.6899</v>
      </c>
      <c r="F2494" s="33">
        <v>1203865066660.6899</v>
      </c>
    </row>
    <row r="2495" spans="1:6" ht="14" hidden="1" thickBot="1">
      <c r="A2495" s="27">
        <f t="shared" si="48"/>
        <v>9</v>
      </c>
      <c r="B2495" s="30" t="s">
        <v>4216</v>
      </c>
      <c r="C2495" s="30" t="s">
        <v>4217</v>
      </c>
      <c r="D2495" s="34">
        <v>0</v>
      </c>
      <c r="E2495" s="34">
        <v>284225645077</v>
      </c>
      <c r="F2495" s="34">
        <v>284225645077</v>
      </c>
    </row>
    <row r="2496" spans="1:6" ht="14" hidden="1" thickBot="1">
      <c r="A2496" s="27">
        <f t="shared" si="48"/>
        <v>9</v>
      </c>
      <c r="B2496" s="30" t="s">
        <v>4218</v>
      </c>
      <c r="C2496" s="30" t="s">
        <v>4219</v>
      </c>
      <c r="D2496" s="34">
        <v>0</v>
      </c>
      <c r="E2496" s="34">
        <v>17683852350</v>
      </c>
      <c r="F2496" s="34">
        <v>17683852350</v>
      </c>
    </row>
    <row r="2497" spans="1:6" ht="14" hidden="1" thickBot="1">
      <c r="A2497" s="27">
        <f t="shared" si="48"/>
        <v>9</v>
      </c>
      <c r="B2497" s="30" t="s">
        <v>4220</v>
      </c>
      <c r="C2497" s="30" t="s">
        <v>4221</v>
      </c>
      <c r="D2497" s="34">
        <v>0</v>
      </c>
      <c r="E2497" s="34">
        <v>3319731803061</v>
      </c>
      <c r="F2497" s="34">
        <v>3319731803061</v>
      </c>
    </row>
    <row r="2498" spans="1:6" ht="14" hidden="1" thickBot="1">
      <c r="A2498" s="27">
        <f t="shared" si="48"/>
        <v>9</v>
      </c>
      <c r="B2498" s="30" t="s">
        <v>4222</v>
      </c>
      <c r="C2498" s="30" t="s">
        <v>4223</v>
      </c>
      <c r="D2498" s="34">
        <v>0</v>
      </c>
      <c r="E2498" s="34">
        <v>456621458</v>
      </c>
      <c r="F2498" s="34">
        <v>456621458</v>
      </c>
    </row>
    <row r="2499" spans="1:6" ht="14" hidden="1" thickBot="1">
      <c r="A2499" s="27">
        <f t="shared" si="48"/>
        <v>9</v>
      </c>
      <c r="B2499" s="30" t="s">
        <v>4224</v>
      </c>
      <c r="C2499" s="30" t="s">
        <v>4225</v>
      </c>
      <c r="D2499" s="34">
        <v>0</v>
      </c>
      <c r="E2499" s="34">
        <v>11634900403</v>
      </c>
      <c r="F2499" s="34">
        <v>11634900403</v>
      </c>
    </row>
    <row r="2500" spans="1:6" ht="14" thickBot="1">
      <c r="A2500" s="27">
        <f t="shared" si="48"/>
        <v>6</v>
      </c>
      <c r="B2500" s="27" t="s">
        <v>4226</v>
      </c>
      <c r="C2500" s="30" t="s">
        <v>976</v>
      </c>
      <c r="D2500" s="34">
        <v>0</v>
      </c>
      <c r="E2500" s="33">
        <v>292035411001.09003</v>
      </c>
      <c r="F2500" s="33">
        <v>292035411001.09003</v>
      </c>
    </row>
    <row r="2501" spans="1:6" ht="14" hidden="1" thickBot="1">
      <c r="A2501" s="27">
        <f t="shared" si="48"/>
        <v>9</v>
      </c>
      <c r="B2501" s="30" t="s">
        <v>4227</v>
      </c>
      <c r="C2501" s="30" t="s">
        <v>4228</v>
      </c>
      <c r="D2501" s="34">
        <v>0</v>
      </c>
      <c r="E2501" s="33">
        <v>98993460370.770004</v>
      </c>
      <c r="F2501" s="33">
        <v>98993460370.770004</v>
      </c>
    </row>
    <row r="2502" spans="1:6" ht="14" hidden="1" thickBot="1">
      <c r="A2502" s="27">
        <f t="shared" si="48"/>
        <v>9</v>
      </c>
      <c r="B2502" s="30" t="s">
        <v>4229</v>
      </c>
      <c r="C2502" s="30" t="s">
        <v>4230</v>
      </c>
      <c r="D2502" s="34">
        <v>0</v>
      </c>
      <c r="E2502" s="33">
        <v>133720137059.75999</v>
      </c>
      <c r="F2502" s="33">
        <v>133720137059.75999</v>
      </c>
    </row>
    <row r="2503" spans="1:6" ht="14" hidden="1" thickBot="1">
      <c r="A2503" s="27">
        <f t="shared" si="48"/>
        <v>9</v>
      </c>
      <c r="B2503" s="30" t="s">
        <v>4231</v>
      </c>
      <c r="C2503" s="30" t="s">
        <v>4232</v>
      </c>
      <c r="D2503" s="34">
        <v>0</v>
      </c>
      <c r="E2503" s="34">
        <v>298662</v>
      </c>
      <c r="F2503" s="34">
        <v>298662</v>
      </c>
    </row>
    <row r="2504" spans="1:6" ht="14" hidden="1" thickBot="1">
      <c r="A2504" s="27">
        <f t="shared" si="48"/>
        <v>9</v>
      </c>
      <c r="B2504" s="30" t="s">
        <v>4233</v>
      </c>
      <c r="C2504" s="30" t="s">
        <v>4234</v>
      </c>
      <c r="D2504" s="34">
        <v>0</v>
      </c>
      <c r="E2504" s="33">
        <v>34397270545.279999</v>
      </c>
      <c r="F2504" s="33">
        <v>34397270545.279999</v>
      </c>
    </row>
    <row r="2505" spans="1:6" ht="14" hidden="1" thickBot="1">
      <c r="A2505" s="27">
        <f t="shared" si="48"/>
        <v>9</v>
      </c>
      <c r="B2505" s="30" t="s">
        <v>4235</v>
      </c>
      <c r="C2505" s="30" t="s">
        <v>4236</v>
      </c>
      <c r="D2505" s="34">
        <v>0</v>
      </c>
      <c r="E2505" s="33">
        <v>1168878074.48</v>
      </c>
      <c r="F2505" s="33">
        <v>1168878074.48</v>
      </c>
    </row>
    <row r="2506" spans="1:6" ht="14" hidden="1" thickBot="1">
      <c r="A2506" s="27">
        <f t="shared" si="48"/>
        <v>9</v>
      </c>
      <c r="B2506" s="30" t="s">
        <v>4237</v>
      </c>
      <c r="C2506" s="30" t="s">
        <v>4238</v>
      </c>
      <c r="D2506" s="34">
        <v>0</v>
      </c>
      <c r="E2506" s="34">
        <v>11345377184</v>
      </c>
      <c r="F2506" s="34">
        <v>11345377184</v>
      </c>
    </row>
    <row r="2507" spans="1:6" ht="14" hidden="1" thickBot="1">
      <c r="A2507" s="27">
        <f t="shared" si="48"/>
        <v>9</v>
      </c>
      <c r="B2507" s="30" t="s">
        <v>4239</v>
      </c>
      <c r="C2507" s="30" t="s">
        <v>4240</v>
      </c>
      <c r="D2507" s="34">
        <v>0</v>
      </c>
      <c r="E2507" s="34">
        <v>11158291189</v>
      </c>
      <c r="F2507" s="34">
        <v>11158291189</v>
      </c>
    </row>
    <row r="2508" spans="1:6" ht="14" hidden="1" thickBot="1">
      <c r="A2508" s="27">
        <f t="shared" si="48"/>
        <v>9</v>
      </c>
      <c r="B2508" s="30" t="s">
        <v>4241</v>
      </c>
      <c r="C2508" s="30" t="s">
        <v>4242</v>
      </c>
      <c r="D2508" s="34">
        <v>0</v>
      </c>
      <c r="E2508" s="33">
        <v>1251697915.8</v>
      </c>
      <c r="F2508" s="33">
        <v>1251697915.8</v>
      </c>
    </row>
    <row r="2509" spans="1:6" ht="14" thickBot="1">
      <c r="A2509" s="27">
        <f t="shared" si="48"/>
        <v>6</v>
      </c>
      <c r="B2509" s="27" t="s">
        <v>4243</v>
      </c>
      <c r="C2509" s="30" t="s">
        <v>978</v>
      </c>
      <c r="D2509" s="34">
        <v>0</v>
      </c>
      <c r="E2509" s="33">
        <v>103906635720.45</v>
      </c>
      <c r="F2509" s="33">
        <v>103906635720.45</v>
      </c>
    </row>
    <row r="2510" spans="1:6" ht="14" hidden="1" thickBot="1">
      <c r="A2510" s="27">
        <f t="shared" si="48"/>
        <v>9</v>
      </c>
      <c r="B2510" s="30" t="s">
        <v>4244</v>
      </c>
      <c r="C2510" s="30" t="s">
        <v>4245</v>
      </c>
      <c r="D2510" s="34">
        <v>0</v>
      </c>
      <c r="E2510" s="34">
        <v>32068581383</v>
      </c>
      <c r="F2510" s="34">
        <v>32068581383</v>
      </c>
    </row>
    <row r="2511" spans="1:6" ht="14" hidden="1" thickBot="1">
      <c r="A2511" s="27">
        <f t="shared" si="48"/>
        <v>9</v>
      </c>
      <c r="B2511" s="30" t="s">
        <v>4246</v>
      </c>
      <c r="C2511" s="30" t="s">
        <v>4247</v>
      </c>
      <c r="D2511" s="34">
        <v>0</v>
      </c>
      <c r="E2511" s="34">
        <v>1378205998</v>
      </c>
      <c r="F2511" s="34">
        <v>1378205998</v>
      </c>
    </row>
    <row r="2512" spans="1:6" ht="14" hidden="1" thickBot="1">
      <c r="A2512" s="27">
        <f t="shared" si="48"/>
        <v>9</v>
      </c>
      <c r="B2512" s="30" t="s">
        <v>4248</v>
      </c>
      <c r="C2512" s="30" t="s">
        <v>4249</v>
      </c>
      <c r="D2512" s="34">
        <v>0</v>
      </c>
      <c r="E2512" s="33">
        <v>29088438499.630001</v>
      </c>
      <c r="F2512" s="33">
        <v>29088438499.630001</v>
      </c>
    </row>
    <row r="2513" spans="1:6" ht="14" hidden="1" thickBot="1">
      <c r="A2513" s="27">
        <f t="shared" si="48"/>
        <v>9</v>
      </c>
      <c r="B2513" s="30" t="s">
        <v>4250</v>
      </c>
      <c r="C2513" s="30" t="s">
        <v>4251</v>
      </c>
      <c r="D2513" s="34">
        <v>0</v>
      </c>
      <c r="E2513" s="33">
        <v>41371409839.82</v>
      </c>
      <c r="F2513" s="33">
        <v>41371409839.82</v>
      </c>
    </row>
    <row r="2514" spans="1:6" ht="14" thickBot="1">
      <c r="A2514" s="27">
        <f t="shared" si="48"/>
        <v>6</v>
      </c>
      <c r="B2514" s="27" t="s">
        <v>4252</v>
      </c>
      <c r="C2514" s="30" t="s">
        <v>210</v>
      </c>
      <c r="D2514" s="34">
        <v>0</v>
      </c>
      <c r="E2514" s="33">
        <v>1140983987916.74</v>
      </c>
      <c r="F2514" s="33">
        <v>1140983987916.74</v>
      </c>
    </row>
    <row r="2515" spans="1:6" ht="14" hidden="1" thickBot="1">
      <c r="A2515" s="27">
        <f t="shared" si="48"/>
        <v>9</v>
      </c>
      <c r="B2515" s="30" t="s">
        <v>4253</v>
      </c>
      <c r="C2515" s="30" t="s">
        <v>4254</v>
      </c>
      <c r="D2515" s="34">
        <v>0</v>
      </c>
      <c r="E2515" s="33">
        <v>1140983987916.74</v>
      </c>
      <c r="F2515" s="33">
        <v>1140983987916.74</v>
      </c>
    </row>
    <row r="2516" spans="1:6" ht="14" thickBot="1">
      <c r="A2516" s="27">
        <f t="shared" si="48"/>
        <v>6</v>
      </c>
      <c r="B2516" s="27" t="s">
        <v>4255</v>
      </c>
      <c r="C2516" s="30" t="s">
        <v>1020</v>
      </c>
      <c r="D2516" s="34">
        <v>0</v>
      </c>
      <c r="E2516" s="34">
        <v>5579992696116</v>
      </c>
      <c r="F2516" s="34">
        <v>5579992696116</v>
      </c>
    </row>
    <row r="2517" spans="1:6" ht="14" hidden="1" thickBot="1">
      <c r="A2517" s="27">
        <f t="shared" si="48"/>
        <v>9</v>
      </c>
      <c r="B2517" s="30" t="s">
        <v>4256</v>
      </c>
      <c r="C2517" s="30" t="s">
        <v>986</v>
      </c>
      <c r="D2517" s="34">
        <v>0</v>
      </c>
      <c r="E2517" s="33">
        <v>1118183781888.3501</v>
      </c>
      <c r="F2517" s="33">
        <v>1118183781888.3501</v>
      </c>
    </row>
    <row r="2518" spans="1:6" ht="14" hidden="1" thickBot="1">
      <c r="A2518" s="27">
        <f t="shared" si="48"/>
        <v>9</v>
      </c>
      <c r="B2518" s="30" t="s">
        <v>4257</v>
      </c>
      <c r="C2518" s="30" t="s">
        <v>988</v>
      </c>
      <c r="D2518" s="34">
        <v>0</v>
      </c>
      <c r="E2518" s="33">
        <v>6683862529.6899996</v>
      </c>
      <c r="F2518" s="33">
        <v>6683862529.6899996</v>
      </c>
    </row>
    <row r="2519" spans="1:6" ht="14" hidden="1" thickBot="1">
      <c r="A2519" s="27">
        <f t="shared" si="48"/>
        <v>9</v>
      </c>
      <c r="B2519" s="30" t="s">
        <v>4258</v>
      </c>
      <c r="C2519" s="30" t="s">
        <v>990</v>
      </c>
      <c r="D2519" s="34">
        <v>0</v>
      </c>
      <c r="E2519" s="33">
        <v>528936954784.75</v>
      </c>
      <c r="F2519" s="33">
        <v>528936954784.75</v>
      </c>
    </row>
    <row r="2520" spans="1:6" ht="14" hidden="1" thickBot="1">
      <c r="A2520" s="27">
        <f t="shared" si="48"/>
        <v>9</v>
      </c>
      <c r="B2520" s="30" t="s">
        <v>4259</v>
      </c>
      <c r="C2520" s="30" t="s">
        <v>992</v>
      </c>
      <c r="D2520" s="34">
        <v>0</v>
      </c>
      <c r="E2520" s="33">
        <v>25918285074.860001</v>
      </c>
      <c r="F2520" s="33">
        <v>25918285074.860001</v>
      </c>
    </row>
    <row r="2521" spans="1:6" ht="14" hidden="1" thickBot="1">
      <c r="A2521" s="27">
        <f t="shared" si="48"/>
        <v>9</v>
      </c>
      <c r="B2521" s="30" t="s">
        <v>4260</v>
      </c>
      <c r="C2521" s="30" t="s">
        <v>994</v>
      </c>
      <c r="D2521" s="34">
        <v>0</v>
      </c>
      <c r="E2521" s="34">
        <v>631430754</v>
      </c>
      <c r="F2521" s="34">
        <v>631430754</v>
      </c>
    </row>
    <row r="2522" spans="1:6" ht="14" hidden="1" thickBot="1">
      <c r="A2522" s="27">
        <f t="shared" si="48"/>
        <v>9</v>
      </c>
      <c r="B2522" s="30" t="s">
        <v>4261</v>
      </c>
      <c r="C2522" s="30" t="s">
        <v>1010</v>
      </c>
      <c r="D2522" s="34">
        <v>0</v>
      </c>
      <c r="E2522" s="34">
        <v>8097298857</v>
      </c>
      <c r="F2522" s="34">
        <v>8097298857</v>
      </c>
    </row>
    <row r="2523" spans="1:6" ht="14" hidden="1" thickBot="1">
      <c r="A2523" s="27">
        <f t="shared" si="48"/>
        <v>9</v>
      </c>
      <c r="B2523" s="30" t="s">
        <v>4262</v>
      </c>
      <c r="C2523" s="30" t="s">
        <v>996</v>
      </c>
      <c r="D2523" s="34">
        <v>0</v>
      </c>
      <c r="E2523" s="34">
        <v>9077242662</v>
      </c>
      <c r="F2523" s="34">
        <v>9077242662</v>
      </c>
    </row>
    <row r="2524" spans="1:6" ht="14" hidden="1" thickBot="1">
      <c r="A2524" s="27">
        <f t="shared" si="48"/>
        <v>9</v>
      </c>
      <c r="B2524" s="30" t="s">
        <v>4263</v>
      </c>
      <c r="C2524" s="30" t="s">
        <v>998</v>
      </c>
      <c r="D2524" s="34">
        <v>0</v>
      </c>
      <c r="E2524" s="33">
        <v>657854280473.80005</v>
      </c>
      <c r="F2524" s="33">
        <v>657854280473.80005</v>
      </c>
    </row>
    <row r="2525" spans="1:6" ht="14" hidden="1" thickBot="1">
      <c r="A2525" s="27">
        <f t="shared" si="48"/>
        <v>9</v>
      </c>
      <c r="B2525" s="30" t="s">
        <v>4264</v>
      </c>
      <c r="C2525" s="30" t="s">
        <v>1012</v>
      </c>
      <c r="D2525" s="34">
        <v>0</v>
      </c>
      <c r="E2525" s="33">
        <v>74643356404.860001</v>
      </c>
      <c r="F2525" s="33">
        <v>74643356404.860001</v>
      </c>
    </row>
    <row r="2526" spans="1:6" ht="14" hidden="1" thickBot="1">
      <c r="A2526" s="27">
        <f t="shared" si="48"/>
        <v>9</v>
      </c>
      <c r="B2526" s="30" t="s">
        <v>4265</v>
      </c>
      <c r="C2526" s="30" t="s">
        <v>1000</v>
      </c>
      <c r="D2526" s="34">
        <v>0</v>
      </c>
      <c r="E2526" s="33">
        <v>43330820750.25</v>
      </c>
      <c r="F2526" s="33">
        <v>43330820750.25</v>
      </c>
    </row>
    <row r="2527" spans="1:6" ht="14" hidden="1" thickBot="1">
      <c r="A2527" s="27">
        <f t="shared" si="48"/>
        <v>9</v>
      </c>
      <c r="B2527" s="30" t="s">
        <v>4266</v>
      </c>
      <c r="C2527" s="30" t="s">
        <v>982</v>
      </c>
      <c r="D2527" s="34">
        <v>0</v>
      </c>
      <c r="E2527" s="33">
        <v>19544164982.049999</v>
      </c>
      <c r="F2527" s="33">
        <v>19544164982.049999</v>
      </c>
    </row>
    <row r="2528" spans="1:6" ht="14" hidden="1" thickBot="1">
      <c r="A2528" s="27">
        <f t="shared" si="48"/>
        <v>9</v>
      </c>
      <c r="B2528" s="30" t="s">
        <v>4267</v>
      </c>
      <c r="C2528" s="30" t="s">
        <v>984</v>
      </c>
      <c r="D2528" s="34">
        <v>0</v>
      </c>
      <c r="E2528" s="33">
        <v>121553791586.03999</v>
      </c>
      <c r="F2528" s="33">
        <v>121553791586.03999</v>
      </c>
    </row>
    <row r="2529" spans="1:6" ht="14" hidden="1" thickBot="1">
      <c r="A2529" s="27">
        <f t="shared" ref="A2529:A2592" si="49">LEN(B2529)</f>
        <v>9</v>
      </c>
      <c r="B2529" s="30" t="s">
        <v>4268</v>
      </c>
      <c r="C2529" s="30" t="s">
        <v>1006</v>
      </c>
      <c r="D2529" s="34">
        <v>0</v>
      </c>
      <c r="E2529" s="34">
        <v>1491518322</v>
      </c>
      <c r="F2529" s="34">
        <v>1491518322</v>
      </c>
    </row>
    <row r="2530" spans="1:6" ht="14" hidden="1" thickBot="1">
      <c r="A2530" s="27">
        <f t="shared" si="49"/>
        <v>9</v>
      </c>
      <c r="B2530" s="30" t="s">
        <v>4269</v>
      </c>
      <c r="C2530" s="30" t="s">
        <v>1002</v>
      </c>
      <c r="D2530" s="34">
        <v>0</v>
      </c>
      <c r="E2530" s="33">
        <v>138063412558.35999</v>
      </c>
      <c r="F2530" s="33">
        <v>138063412558.35999</v>
      </c>
    </row>
    <row r="2531" spans="1:6" ht="14" hidden="1" thickBot="1">
      <c r="A2531" s="27">
        <f t="shared" si="49"/>
        <v>9</v>
      </c>
      <c r="B2531" s="30" t="s">
        <v>4270</v>
      </c>
      <c r="C2531" s="30" t="s">
        <v>1008</v>
      </c>
      <c r="D2531" s="34">
        <v>0</v>
      </c>
      <c r="E2531" s="33">
        <v>9457793780.8700008</v>
      </c>
      <c r="F2531" s="33">
        <v>9457793780.8700008</v>
      </c>
    </row>
    <row r="2532" spans="1:6" ht="14" hidden="1" thickBot="1">
      <c r="A2532" s="27">
        <f t="shared" si="49"/>
        <v>9</v>
      </c>
      <c r="B2532" s="30" t="s">
        <v>4271</v>
      </c>
      <c r="C2532" s="30" t="s">
        <v>1014</v>
      </c>
      <c r="D2532" s="34">
        <v>0</v>
      </c>
      <c r="E2532" s="34">
        <v>156614809091</v>
      </c>
      <c r="F2532" s="34">
        <v>156614809091</v>
      </c>
    </row>
    <row r="2533" spans="1:6" ht="14" hidden="1" thickBot="1">
      <c r="A2533" s="27">
        <f t="shared" si="49"/>
        <v>9</v>
      </c>
      <c r="B2533" s="30" t="s">
        <v>4272</v>
      </c>
      <c r="C2533" s="30" t="s">
        <v>4273</v>
      </c>
      <c r="D2533" s="34">
        <v>0</v>
      </c>
      <c r="E2533" s="34">
        <v>15195868593</v>
      </c>
      <c r="F2533" s="34">
        <v>15195868593</v>
      </c>
    </row>
    <row r="2534" spans="1:6" ht="14" hidden="1" thickBot="1">
      <c r="A2534" s="27">
        <f t="shared" si="49"/>
        <v>9</v>
      </c>
      <c r="B2534" s="30" t="s">
        <v>4274</v>
      </c>
      <c r="C2534" s="30" t="s">
        <v>1016</v>
      </c>
      <c r="D2534" s="34">
        <v>0</v>
      </c>
      <c r="E2534" s="34">
        <v>9691487133</v>
      </c>
      <c r="F2534" s="34">
        <v>9691487133</v>
      </c>
    </row>
    <row r="2535" spans="1:6" ht="14" hidden="1" thickBot="1">
      <c r="A2535" s="27">
        <f t="shared" si="49"/>
        <v>9</v>
      </c>
      <c r="B2535" s="30" t="s">
        <v>4275</v>
      </c>
      <c r="C2535" s="30" t="s">
        <v>1018</v>
      </c>
      <c r="D2535" s="34">
        <v>0</v>
      </c>
      <c r="E2535" s="33">
        <v>25016422588.360001</v>
      </c>
      <c r="F2535" s="33">
        <v>25016422588.360001</v>
      </c>
    </row>
    <row r="2536" spans="1:6" ht="14" hidden="1" thickBot="1">
      <c r="A2536" s="27">
        <f t="shared" si="49"/>
        <v>9</v>
      </c>
      <c r="B2536" s="30" t="s">
        <v>4276</v>
      </c>
      <c r="C2536" s="30" t="s">
        <v>1020</v>
      </c>
      <c r="D2536" s="34">
        <v>0</v>
      </c>
      <c r="E2536" s="33">
        <v>2610006113301.7598</v>
      </c>
      <c r="F2536" s="33">
        <v>2610006113301.7598</v>
      </c>
    </row>
    <row r="2537" spans="1:6" ht="14" thickBot="1">
      <c r="A2537" s="27">
        <f t="shared" si="49"/>
        <v>6</v>
      </c>
      <c r="B2537" s="27" t="s">
        <v>4277</v>
      </c>
      <c r="C2537" s="30" t="s">
        <v>4278</v>
      </c>
      <c r="D2537" s="34">
        <v>0</v>
      </c>
      <c r="E2537" s="33">
        <v>1004507773624.95</v>
      </c>
      <c r="F2537" s="33">
        <v>1004507773624.95</v>
      </c>
    </row>
    <row r="2538" spans="1:6" ht="14" hidden="1" thickBot="1">
      <c r="A2538" s="27">
        <f t="shared" si="49"/>
        <v>9</v>
      </c>
      <c r="B2538" s="30" t="s">
        <v>4279</v>
      </c>
      <c r="C2538" s="30" t="s">
        <v>964</v>
      </c>
      <c r="D2538" s="34">
        <v>0</v>
      </c>
      <c r="E2538" s="33">
        <v>173948244474.76999</v>
      </c>
      <c r="F2538" s="33">
        <v>173948244474.76999</v>
      </c>
    </row>
    <row r="2539" spans="1:6" ht="14" hidden="1" thickBot="1">
      <c r="A2539" s="27">
        <f t="shared" si="49"/>
        <v>9</v>
      </c>
      <c r="B2539" s="30" t="s">
        <v>4280</v>
      </c>
      <c r="C2539" s="30" t="s">
        <v>1024</v>
      </c>
      <c r="D2539" s="34">
        <v>0</v>
      </c>
      <c r="E2539" s="33">
        <v>248384936877.13</v>
      </c>
      <c r="F2539" s="33">
        <v>248384936877.13</v>
      </c>
    </row>
    <row r="2540" spans="1:6" ht="14" hidden="1" thickBot="1">
      <c r="A2540" s="27">
        <f t="shared" si="49"/>
        <v>9</v>
      </c>
      <c r="B2540" s="30" t="s">
        <v>4281</v>
      </c>
      <c r="C2540" s="30" t="s">
        <v>1032</v>
      </c>
      <c r="D2540" s="34">
        <v>0</v>
      </c>
      <c r="E2540" s="33">
        <v>16089549.74</v>
      </c>
      <c r="F2540" s="33">
        <v>16089549.74</v>
      </c>
    </row>
    <row r="2541" spans="1:6" ht="14" hidden="1" thickBot="1">
      <c r="A2541" s="27">
        <f t="shared" si="49"/>
        <v>9</v>
      </c>
      <c r="B2541" s="30" t="s">
        <v>4282</v>
      </c>
      <c r="C2541" s="30" t="s">
        <v>966</v>
      </c>
      <c r="D2541" s="34">
        <v>0</v>
      </c>
      <c r="E2541" s="33">
        <v>11616370663.74</v>
      </c>
      <c r="F2541" s="33">
        <v>11616370663.74</v>
      </c>
    </row>
    <row r="2542" spans="1:6" ht="14" hidden="1" thickBot="1">
      <c r="A2542" s="27">
        <f t="shared" si="49"/>
        <v>9</v>
      </c>
      <c r="B2542" s="30" t="s">
        <v>4283</v>
      </c>
      <c r="C2542" s="30" t="s">
        <v>1034</v>
      </c>
      <c r="D2542" s="34">
        <v>0</v>
      </c>
      <c r="E2542" s="33">
        <v>81733418074.350006</v>
      </c>
      <c r="F2542" s="33">
        <v>81733418074.350006</v>
      </c>
    </row>
    <row r="2543" spans="1:6" ht="14" hidden="1" thickBot="1">
      <c r="A2543" s="27">
        <f t="shared" si="49"/>
        <v>9</v>
      </c>
      <c r="B2543" s="30" t="s">
        <v>4284</v>
      </c>
      <c r="C2543" s="30" t="s">
        <v>968</v>
      </c>
      <c r="D2543" s="34">
        <v>0</v>
      </c>
      <c r="E2543" s="34">
        <v>129289967980</v>
      </c>
      <c r="F2543" s="34">
        <v>129289967980</v>
      </c>
    </row>
    <row r="2544" spans="1:6" ht="14" hidden="1" thickBot="1">
      <c r="A2544" s="27">
        <f t="shared" si="49"/>
        <v>9</v>
      </c>
      <c r="B2544" s="30" t="s">
        <v>4285</v>
      </c>
      <c r="C2544" s="30" t="s">
        <v>970</v>
      </c>
      <c r="D2544" s="34">
        <v>0</v>
      </c>
      <c r="E2544" s="33">
        <v>1492710877.53</v>
      </c>
      <c r="F2544" s="33">
        <v>1492710877.53</v>
      </c>
    </row>
    <row r="2545" spans="1:6" ht="14" hidden="1" thickBot="1">
      <c r="A2545" s="27">
        <f t="shared" si="49"/>
        <v>9</v>
      </c>
      <c r="B2545" s="30" t="s">
        <v>4286</v>
      </c>
      <c r="C2545" s="30" t="s">
        <v>974</v>
      </c>
      <c r="D2545" s="34">
        <v>0</v>
      </c>
      <c r="E2545" s="34">
        <v>228137584028</v>
      </c>
      <c r="F2545" s="34">
        <v>228137584028</v>
      </c>
    </row>
    <row r="2546" spans="1:6" ht="14" hidden="1" thickBot="1">
      <c r="A2546" s="27">
        <f t="shared" si="49"/>
        <v>9</v>
      </c>
      <c r="B2546" s="30" t="s">
        <v>4287</v>
      </c>
      <c r="C2546" s="30" t="s">
        <v>129</v>
      </c>
      <c r="D2546" s="34">
        <v>0</v>
      </c>
      <c r="E2546" s="33">
        <v>49192440721.480003</v>
      </c>
      <c r="F2546" s="33">
        <v>49192440721.480003</v>
      </c>
    </row>
    <row r="2547" spans="1:6" ht="14" hidden="1" thickBot="1">
      <c r="A2547" s="27">
        <f t="shared" si="49"/>
        <v>9</v>
      </c>
      <c r="B2547" s="30" t="s">
        <v>4288</v>
      </c>
      <c r="C2547" s="30" t="s">
        <v>976</v>
      </c>
      <c r="D2547" s="34">
        <v>0</v>
      </c>
      <c r="E2547" s="34">
        <v>171528200</v>
      </c>
      <c r="F2547" s="34">
        <v>171528200</v>
      </c>
    </row>
    <row r="2548" spans="1:6" ht="14" hidden="1" thickBot="1">
      <c r="A2548" s="27">
        <f t="shared" si="49"/>
        <v>9</v>
      </c>
      <c r="B2548" s="30" t="s">
        <v>4289</v>
      </c>
      <c r="C2548" s="30" t="s">
        <v>1026</v>
      </c>
      <c r="D2548" s="34">
        <v>0</v>
      </c>
      <c r="E2548" s="33">
        <v>14680648070.309999</v>
      </c>
      <c r="F2548" s="33">
        <v>14680648070.309999</v>
      </c>
    </row>
    <row r="2549" spans="1:6" ht="14" hidden="1" thickBot="1">
      <c r="A2549" s="27">
        <f t="shared" si="49"/>
        <v>9</v>
      </c>
      <c r="B2549" s="30" t="s">
        <v>4290</v>
      </c>
      <c r="C2549" s="30" t="s">
        <v>1028</v>
      </c>
      <c r="D2549" s="34">
        <v>0</v>
      </c>
      <c r="E2549" s="33">
        <v>8777869106.8099995</v>
      </c>
      <c r="F2549" s="33">
        <v>8777869106.8099995</v>
      </c>
    </row>
    <row r="2550" spans="1:6" ht="14" hidden="1" thickBot="1">
      <c r="A2550" s="27">
        <f t="shared" si="49"/>
        <v>9</v>
      </c>
      <c r="B2550" s="30" t="s">
        <v>4291</v>
      </c>
      <c r="C2550" s="30" t="s">
        <v>1030</v>
      </c>
      <c r="D2550" s="34">
        <v>0</v>
      </c>
      <c r="E2550" s="33">
        <v>3048176706.4499998</v>
      </c>
      <c r="F2550" s="33">
        <v>3048176706.4499998</v>
      </c>
    </row>
    <row r="2551" spans="1:6" ht="14" hidden="1" thickBot="1">
      <c r="A2551" s="27">
        <f t="shared" si="49"/>
        <v>9</v>
      </c>
      <c r="B2551" s="30" t="s">
        <v>4292</v>
      </c>
      <c r="C2551" s="30" t="s">
        <v>978</v>
      </c>
      <c r="D2551" s="34">
        <v>0</v>
      </c>
      <c r="E2551" s="33">
        <v>2483845.2200000002</v>
      </c>
      <c r="F2551" s="33">
        <v>2483845.2200000002</v>
      </c>
    </row>
    <row r="2552" spans="1:6" ht="14" hidden="1" thickBot="1">
      <c r="A2552" s="27">
        <f t="shared" si="49"/>
        <v>9</v>
      </c>
      <c r="B2552" s="30" t="s">
        <v>4293</v>
      </c>
      <c r="C2552" s="30" t="s">
        <v>980</v>
      </c>
      <c r="D2552" s="34">
        <v>0</v>
      </c>
      <c r="E2552" s="33">
        <v>4637490583.6599998</v>
      </c>
      <c r="F2552" s="33">
        <v>4637490583.6599998</v>
      </c>
    </row>
    <row r="2553" spans="1:6" ht="14" hidden="1" thickBot="1">
      <c r="A2553" s="27">
        <f t="shared" si="49"/>
        <v>9</v>
      </c>
      <c r="B2553" s="30" t="s">
        <v>4294</v>
      </c>
      <c r="C2553" s="30" t="s">
        <v>1020</v>
      </c>
      <c r="D2553" s="34">
        <v>0</v>
      </c>
      <c r="E2553" s="33">
        <v>49377813865.760002</v>
      </c>
      <c r="F2553" s="33">
        <v>49377813865.760002</v>
      </c>
    </row>
    <row r="2554" spans="1:6" ht="14" thickBot="1">
      <c r="A2554" s="27">
        <f t="shared" si="49"/>
        <v>3</v>
      </c>
      <c r="B2554" s="27" t="s">
        <v>4295</v>
      </c>
      <c r="C2554" s="30" t="s">
        <v>4296</v>
      </c>
      <c r="D2554" s="34">
        <v>0</v>
      </c>
      <c r="E2554" s="33">
        <v>9884113328444.0391</v>
      </c>
      <c r="F2554" s="33">
        <v>9884113328444.0391</v>
      </c>
    </row>
    <row r="2555" spans="1:6" ht="14" thickBot="1">
      <c r="A2555" s="27">
        <f t="shared" si="49"/>
        <v>6</v>
      </c>
      <c r="B2555" s="27" t="s">
        <v>4297</v>
      </c>
      <c r="C2555" s="30" t="s">
        <v>4298</v>
      </c>
      <c r="D2555" s="34">
        <v>0</v>
      </c>
      <c r="E2555" s="33">
        <v>66509012829.129997</v>
      </c>
      <c r="F2555" s="33">
        <v>66509012829.129997</v>
      </c>
    </row>
    <row r="2556" spans="1:6" ht="14" hidden="1" thickBot="1">
      <c r="A2556" s="27">
        <f t="shared" si="49"/>
        <v>9</v>
      </c>
      <c r="B2556" s="30" t="s">
        <v>4299</v>
      </c>
      <c r="C2556" s="30" t="s">
        <v>4300</v>
      </c>
      <c r="D2556" s="34">
        <v>0</v>
      </c>
      <c r="E2556" s="34">
        <v>0</v>
      </c>
      <c r="F2556" s="34">
        <v>0</v>
      </c>
    </row>
    <row r="2557" spans="1:6" ht="14" hidden="1" thickBot="1">
      <c r="A2557" s="27">
        <f t="shared" si="49"/>
        <v>9</v>
      </c>
      <c r="B2557" s="30" t="s">
        <v>4301</v>
      </c>
      <c r="C2557" s="30" t="s">
        <v>4302</v>
      </c>
      <c r="D2557" s="34">
        <v>0</v>
      </c>
      <c r="E2557" s="34">
        <v>0</v>
      </c>
      <c r="F2557" s="34">
        <v>0</v>
      </c>
    </row>
    <row r="2558" spans="1:6" ht="14" hidden="1" thickBot="1">
      <c r="A2558" s="27">
        <f t="shared" si="49"/>
        <v>9</v>
      </c>
      <c r="B2558" s="30" t="s">
        <v>4303</v>
      </c>
      <c r="C2558" s="30" t="s">
        <v>4304</v>
      </c>
      <c r="D2558" s="34">
        <v>0</v>
      </c>
      <c r="E2558" s="34">
        <v>0</v>
      </c>
      <c r="F2558" s="34">
        <v>0</v>
      </c>
    </row>
    <row r="2559" spans="1:6" ht="14" hidden="1" thickBot="1">
      <c r="A2559" s="27">
        <f t="shared" si="49"/>
        <v>9</v>
      </c>
      <c r="B2559" s="30" t="s">
        <v>4305</v>
      </c>
      <c r="C2559" s="30" t="s">
        <v>4306</v>
      </c>
      <c r="D2559" s="34">
        <v>0</v>
      </c>
      <c r="E2559" s="34">
        <v>107074930</v>
      </c>
      <c r="F2559" s="34">
        <v>107074930</v>
      </c>
    </row>
    <row r="2560" spans="1:6" ht="14" hidden="1" thickBot="1">
      <c r="A2560" s="27">
        <f t="shared" si="49"/>
        <v>9</v>
      </c>
      <c r="B2560" s="30" t="s">
        <v>4307</v>
      </c>
      <c r="C2560" s="30" t="s">
        <v>4308</v>
      </c>
      <c r="D2560" s="34">
        <v>0</v>
      </c>
      <c r="E2560" s="34">
        <v>0</v>
      </c>
      <c r="F2560" s="34">
        <v>0</v>
      </c>
    </row>
    <row r="2561" spans="1:6" ht="14" hidden="1" thickBot="1">
      <c r="A2561" s="27">
        <f t="shared" si="49"/>
        <v>9</v>
      </c>
      <c r="B2561" s="30" t="s">
        <v>4309</v>
      </c>
      <c r="C2561" s="30" t="s">
        <v>4310</v>
      </c>
      <c r="D2561" s="34">
        <v>0</v>
      </c>
      <c r="E2561" s="34">
        <v>0</v>
      </c>
      <c r="F2561" s="34">
        <v>0</v>
      </c>
    </row>
    <row r="2562" spans="1:6" ht="14" hidden="1" thickBot="1">
      <c r="A2562" s="27">
        <f t="shared" si="49"/>
        <v>9</v>
      </c>
      <c r="B2562" s="30" t="s">
        <v>4311</v>
      </c>
      <c r="C2562" s="30" t="s">
        <v>4312</v>
      </c>
      <c r="D2562" s="34">
        <v>0</v>
      </c>
      <c r="E2562" s="33">
        <v>66401937899.129997</v>
      </c>
      <c r="F2562" s="33">
        <v>66401937899.129997</v>
      </c>
    </row>
    <row r="2563" spans="1:6" ht="14" hidden="1" thickBot="1">
      <c r="A2563" s="27">
        <f t="shared" si="49"/>
        <v>9</v>
      </c>
      <c r="B2563" s="30" t="s">
        <v>4313</v>
      </c>
      <c r="C2563" s="30" t="s">
        <v>4314</v>
      </c>
      <c r="D2563" s="34">
        <v>0</v>
      </c>
      <c r="E2563" s="34">
        <v>0</v>
      </c>
      <c r="F2563" s="34">
        <v>0</v>
      </c>
    </row>
    <row r="2564" spans="1:6" ht="14" hidden="1" thickBot="1">
      <c r="A2564" s="27">
        <f t="shared" si="49"/>
        <v>9</v>
      </c>
      <c r="B2564" s="30" t="s">
        <v>4315</v>
      </c>
      <c r="C2564" s="30" t="s">
        <v>4316</v>
      </c>
      <c r="D2564" s="34">
        <v>0</v>
      </c>
      <c r="E2564" s="34">
        <v>0</v>
      </c>
      <c r="F2564" s="34">
        <v>0</v>
      </c>
    </row>
    <row r="2565" spans="1:6" ht="14" thickBot="1">
      <c r="A2565" s="27">
        <f t="shared" si="49"/>
        <v>6</v>
      </c>
      <c r="B2565" s="27" t="s">
        <v>4317</v>
      </c>
      <c r="C2565" s="30" t="s">
        <v>550</v>
      </c>
      <c r="D2565" s="34">
        <v>0</v>
      </c>
      <c r="E2565" s="34">
        <v>2373599201</v>
      </c>
      <c r="F2565" s="34">
        <v>2373599201</v>
      </c>
    </row>
    <row r="2566" spans="1:6" ht="14" hidden="1" thickBot="1">
      <c r="A2566" s="27">
        <f t="shared" si="49"/>
        <v>9</v>
      </c>
      <c r="B2566" s="30" t="s">
        <v>4318</v>
      </c>
      <c r="C2566" s="30" t="s">
        <v>4319</v>
      </c>
      <c r="D2566" s="34">
        <v>0</v>
      </c>
      <c r="E2566" s="34">
        <v>0</v>
      </c>
      <c r="F2566" s="34">
        <v>0</v>
      </c>
    </row>
    <row r="2567" spans="1:6" ht="14" hidden="1" thickBot="1">
      <c r="A2567" s="27">
        <f t="shared" si="49"/>
        <v>9</v>
      </c>
      <c r="B2567" s="30" t="s">
        <v>4320</v>
      </c>
      <c r="C2567" s="30" t="s">
        <v>4321</v>
      </c>
      <c r="D2567" s="34">
        <v>0</v>
      </c>
      <c r="E2567" s="34">
        <v>0</v>
      </c>
      <c r="F2567" s="34">
        <v>0</v>
      </c>
    </row>
    <row r="2568" spans="1:6" ht="14" hidden="1" thickBot="1">
      <c r="A2568" s="27">
        <f t="shared" si="49"/>
        <v>9</v>
      </c>
      <c r="B2568" s="30" t="s">
        <v>4322</v>
      </c>
      <c r="C2568" s="30" t="s">
        <v>4323</v>
      </c>
      <c r="D2568" s="34">
        <v>0</v>
      </c>
      <c r="E2568" s="34">
        <v>0</v>
      </c>
      <c r="F2568" s="34">
        <v>0</v>
      </c>
    </row>
    <row r="2569" spans="1:6" ht="14" hidden="1" thickBot="1">
      <c r="A2569" s="27">
        <f t="shared" si="49"/>
        <v>9</v>
      </c>
      <c r="B2569" s="30" t="s">
        <v>4324</v>
      </c>
      <c r="C2569" s="30" t="s">
        <v>4325</v>
      </c>
      <c r="D2569" s="34">
        <v>0</v>
      </c>
      <c r="E2569" s="34">
        <v>0</v>
      </c>
      <c r="F2569" s="34">
        <v>0</v>
      </c>
    </row>
    <row r="2570" spans="1:6" ht="14" hidden="1" thickBot="1">
      <c r="A2570" s="27">
        <f t="shared" si="49"/>
        <v>9</v>
      </c>
      <c r="B2570" s="30" t="s">
        <v>4326</v>
      </c>
      <c r="C2570" s="30" t="s">
        <v>4327</v>
      </c>
      <c r="D2570" s="34">
        <v>0</v>
      </c>
      <c r="E2570" s="34">
        <v>0</v>
      </c>
      <c r="F2570" s="34">
        <v>0</v>
      </c>
    </row>
    <row r="2571" spans="1:6" ht="14" hidden="1" thickBot="1">
      <c r="A2571" s="27">
        <f t="shared" si="49"/>
        <v>9</v>
      </c>
      <c r="B2571" s="30" t="s">
        <v>4328</v>
      </c>
      <c r="C2571" s="30" t="s">
        <v>4329</v>
      </c>
      <c r="D2571" s="34">
        <v>0</v>
      </c>
      <c r="E2571" s="34">
        <v>0</v>
      </c>
      <c r="F2571" s="34">
        <v>0</v>
      </c>
    </row>
    <row r="2572" spans="1:6" ht="14" hidden="1" thickBot="1">
      <c r="A2572" s="27">
        <f t="shared" si="49"/>
        <v>9</v>
      </c>
      <c r="B2572" s="30" t="s">
        <v>4330</v>
      </c>
      <c r="C2572" s="30" t="s">
        <v>4331</v>
      </c>
      <c r="D2572" s="34">
        <v>0</v>
      </c>
      <c r="E2572" s="34">
        <v>0</v>
      </c>
      <c r="F2572" s="34">
        <v>0</v>
      </c>
    </row>
    <row r="2573" spans="1:6" ht="14" hidden="1" thickBot="1">
      <c r="A2573" s="27">
        <f t="shared" si="49"/>
        <v>9</v>
      </c>
      <c r="B2573" s="30" t="s">
        <v>4332</v>
      </c>
      <c r="C2573" s="30" t="s">
        <v>4333</v>
      </c>
      <c r="D2573" s="34">
        <v>0</v>
      </c>
      <c r="E2573" s="34">
        <v>0</v>
      </c>
      <c r="F2573" s="34">
        <v>0</v>
      </c>
    </row>
    <row r="2574" spans="1:6" ht="14" hidden="1" thickBot="1">
      <c r="A2574" s="27">
        <f t="shared" si="49"/>
        <v>9</v>
      </c>
      <c r="B2574" s="30" t="s">
        <v>4334</v>
      </c>
      <c r="C2574" s="30" t="s">
        <v>4335</v>
      </c>
      <c r="D2574" s="34">
        <v>0</v>
      </c>
      <c r="E2574" s="34">
        <v>0</v>
      </c>
      <c r="F2574" s="34">
        <v>0</v>
      </c>
    </row>
    <row r="2575" spans="1:6" ht="14" hidden="1" thickBot="1">
      <c r="A2575" s="27">
        <f t="shared" si="49"/>
        <v>9</v>
      </c>
      <c r="B2575" s="30" t="s">
        <v>4336</v>
      </c>
      <c r="C2575" s="30" t="s">
        <v>4337</v>
      </c>
      <c r="D2575" s="34">
        <v>0</v>
      </c>
      <c r="E2575" s="34">
        <v>0</v>
      </c>
      <c r="F2575" s="34">
        <v>0</v>
      </c>
    </row>
    <row r="2576" spans="1:6" ht="14" hidden="1" thickBot="1">
      <c r="A2576" s="27">
        <f t="shared" si="49"/>
        <v>9</v>
      </c>
      <c r="B2576" s="30" t="s">
        <v>4338</v>
      </c>
      <c r="C2576" s="30" t="s">
        <v>4339</v>
      </c>
      <c r="D2576" s="34">
        <v>0</v>
      </c>
      <c r="E2576" s="34">
        <v>2373599201</v>
      </c>
      <c r="F2576" s="34">
        <v>2373599201</v>
      </c>
    </row>
    <row r="2577" spans="1:6" ht="14" thickBot="1">
      <c r="A2577" s="27">
        <f t="shared" si="49"/>
        <v>6</v>
      </c>
      <c r="B2577" s="27" t="s">
        <v>4340</v>
      </c>
      <c r="C2577" s="30" t="s">
        <v>1209</v>
      </c>
      <c r="D2577" s="34">
        <v>0</v>
      </c>
      <c r="E2577" s="33">
        <v>1538104620149.5901</v>
      </c>
      <c r="F2577" s="33">
        <v>1538104620149.5901</v>
      </c>
    </row>
    <row r="2578" spans="1:6" ht="14" hidden="1" thickBot="1">
      <c r="A2578" s="27">
        <f t="shared" si="49"/>
        <v>9</v>
      </c>
      <c r="B2578" s="30" t="s">
        <v>4341</v>
      </c>
      <c r="C2578" s="30" t="s">
        <v>4342</v>
      </c>
      <c r="D2578" s="34">
        <v>0</v>
      </c>
      <c r="E2578" s="33">
        <v>1538104620149.5901</v>
      </c>
      <c r="F2578" s="33">
        <v>1538104620149.5901</v>
      </c>
    </row>
    <row r="2579" spans="1:6" ht="14" thickBot="1">
      <c r="A2579" s="27">
        <f t="shared" si="49"/>
        <v>6</v>
      </c>
      <c r="B2579" s="27" t="s">
        <v>4343</v>
      </c>
      <c r="C2579" s="30" t="s">
        <v>4344</v>
      </c>
      <c r="D2579" s="34">
        <v>0</v>
      </c>
      <c r="E2579" s="33">
        <v>7699848863555.9102</v>
      </c>
      <c r="F2579" s="33">
        <v>7699848863555.9102</v>
      </c>
    </row>
    <row r="2580" spans="1:6" ht="14" hidden="1" thickBot="1">
      <c r="A2580" s="27">
        <f t="shared" si="49"/>
        <v>9</v>
      </c>
      <c r="B2580" s="30" t="s">
        <v>4345</v>
      </c>
      <c r="C2580" s="30" t="s">
        <v>4346</v>
      </c>
      <c r="D2580" s="34">
        <v>0</v>
      </c>
      <c r="E2580" s="33">
        <v>625943395642.78003</v>
      </c>
      <c r="F2580" s="33">
        <v>625943395642.78003</v>
      </c>
    </row>
    <row r="2581" spans="1:6" ht="14" hidden="1" thickBot="1">
      <c r="A2581" s="27">
        <f t="shared" si="49"/>
        <v>9</v>
      </c>
      <c r="B2581" s="30" t="s">
        <v>4347</v>
      </c>
      <c r="C2581" s="30" t="s">
        <v>4348</v>
      </c>
      <c r="D2581" s="34">
        <v>0</v>
      </c>
      <c r="E2581" s="33">
        <v>725096179905.94995</v>
      </c>
      <c r="F2581" s="33">
        <v>725096179905.94995</v>
      </c>
    </row>
    <row r="2582" spans="1:6" ht="14" hidden="1" thickBot="1">
      <c r="A2582" s="27">
        <f t="shared" si="49"/>
        <v>9</v>
      </c>
      <c r="B2582" s="30" t="s">
        <v>4349</v>
      </c>
      <c r="C2582" s="30" t="s">
        <v>4350</v>
      </c>
      <c r="D2582" s="34">
        <v>0</v>
      </c>
      <c r="E2582" s="33">
        <v>341951471914.47998</v>
      </c>
      <c r="F2582" s="33">
        <v>341951471914.47998</v>
      </c>
    </row>
    <row r="2583" spans="1:6" ht="14" hidden="1" thickBot="1">
      <c r="A2583" s="27">
        <f t="shared" si="49"/>
        <v>9</v>
      </c>
      <c r="B2583" s="30" t="s">
        <v>4351</v>
      </c>
      <c r="C2583" s="30" t="s">
        <v>4352</v>
      </c>
      <c r="D2583" s="34">
        <v>0</v>
      </c>
      <c r="E2583" s="33">
        <v>750178430822.87</v>
      </c>
      <c r="F2583" s="33">
        <v>750178430822.87</v>
      </c>
    </row>
    <row r="2584" spans="1:6" ht="14" hidden="1" thickBot="1">
      <c r="A2584" s="27">
        <f t="shared" si="49"/>
        <v>9</v>
      </c>
      <c r="B2584" s="30" t="s">
        <v>4353</v>
      </c>
      <c r="C2584" s="30" t="s">
        <v>4354</v>
      </c>
      <c r="D2584" s="34">
        <v>0</v>
      </c>
      <c r="E2584" s="33">
        <v>142608880284.35999</v>
      </c>
      <c r="F2584" s="33">
        <v>142608880284.35999</v>
      </c>
    </row>
    <row r="2585" spans="1:6" ht="14" hidden="1" thickBot="1">
      <c r="A2585" s="27">
        <f t="shared" si="49"/>
        <v>9</v>
      </c>
      <c r="B2585" s="30" t="s">
        <v>4355</v>
      </c>
      <c r="C2585" s="30" t="s">
        <v>4356</v>
      </c>
      <c r="D2585" s="34">
        <v>0</v>
      </c>
      <c r="E2585" s="33">
        <v>1829233972.8499999</v>
      </c>
      <c r="F2585" s="33">
        <v>1829233972.8499999</v>
      </c>
    </row>
    <row r="2586" spans="1:6" ht="14" hidden="1" thickBot="1">
      <c r="A2586" s="27">
        <f t="shared" si="49"/>
        <v>9</v>
      </c>
      <c r="B2586" s="30" t="s">
        <v>4357</v>
      </c>
      <c r="C2586" s="30" t="s">
        <v>4358</v>
      </c>
      <c r="D2586" s="34">
        <v>0</v>
      </c>
      <c r="E2586" s="33">
        <v>2043122698330.47</v>
      </c>
      <c r="F2586" s="33">
        <v>2043122698330.47</v>
      </c>
    </row>
    <row r="2587" spans="1:6" ht="14" hidden="1" thickBot="1">
      <c r="A2587" s="27">
        <f t="shared" si="49"/>
        <v>9</v>
      </c>
      <c r="B2587" s="30" t="s">
        <v>4359</v>
      </c>
      <c r="C2587" s="30" t="s">
        <v>1171</v>
      </c>
      <c r="D2587" s="34">
        <v>0</v>
      </c>
      <c r="E2587" s="33">
        <v>770690030498.07996</v>
      </c>
      <c r="F2587" s="33">
        <v>770690030498.07996</v>
      </c>
    </row>
    <row r="2588" spans="1:6" ht="14" hidden="1" thickBot="1">
      <c r="A2588" s="27">
        <f t="shared" si="49"/>
        <v>9</v>
      </c>
      <c r="B2588" s="30" t="s">
        <v>4360</v>
      </c>
      <c r="C2588" s="30" t="s">
        <v>1516</v>
      </c>
      <c r="D2588" s="34">
        <v>0</v>
      </c>
      <c r="E2588" s="33">
        <v>365329537672.19</v>
      </c>
      <c r="F2588" s="33">
        <v>365329537672.19</v>
      </c>
    </row>
    <row r="2589" spans="1:6" ht="14" hidden="1" thickBot="1">
      <c r="A2589" s="27">
        <f t="shared" si="49"/>
        <v>9</v>
      </c>
      <c r="B2589" s="30" t="s">
        <v>4361</v>
      </c>
      <c r="C2589" s="30" t="s">
        <v>4362</v>
      </c>
      <c r="D2589" s="34">
        <v>0</v>
      </c>
      <c r="E2589" s="34">
        <v>179563318</v>
      </c>
      <c r="F2589" s="34">
        <v>179563318</v>
      </c>
    </row>
    <row r="2590" spans="1:6" ht="14" hidden="1" thickBot="1">
      <c r="A2590" s="27">
        <f t="shared" si="49"/>
        <v>9</v>
      </c>
      <c r="B2590" s="30" t="s">
        <v>4363</v>
      </c>
      <c r="C2590" s="30" t="s">
        <v>4364</v>
      </c>
      <c r="D2590" s="34">
        <v>0</v>
      </c>
      <c r="E2590" s="33">
        <v>9159474270.9300003</v>
      </c>
      <c r="F2590" s="33">
        <v>9159474270.9300003</v>
      </c>
    </row>
    <row r="2591" spans="1:6" ht="14" hidden="1" thickBot="1">
      <c r="A2591" s="27">
        <f t="shared" si="49"/>
        <v>9</v>
      </c>
      <c r="B2591" s="30" t="s">
        <v>4365</v>
      </c>
      <c r="C2591" s="30" t="s">
        <v>4366</v>
      </c>
      <c r="D2591" s="34">
        <v>0</v>
      </c>
      <c r="E2591" s="34">
        <v>456372932</v>
      </c>
      <c r="F2591" s="34">
        <v>456372932</v>
      </c>
    </row>
    <row r="2592" spans="1:6" ht="14" hidden="1" thickBot="1">
      <c r="A2592" s="27">
        <f t="shared" si="49"/>
        <v>9</v>
      </c>
      <c r="B2592" s="30" t="s">
        <v>4367</v>
      </c>
      <c r="C2592" s="30" t="s">
        <v>4368</v>
      </c>
      <c r="D2592" s="34">
        <v>0</v>
      </c>
      <c r="E2592" s="33">
        <v>23494772547.459999</v>
      </c>
      <c r="F2592" s="33">
        <v>23494772547.459999</v>
      </c>
    </row>
    <row r="2593" spans="1:6" ht="14" hidden="1" thickBot="1">
      <c r="A2593" s="27">
        <f t="shared" ref="A2593:A2656" si="50">LEN(B2593)</f>
        <v>9</v>
      </c>
      <c r="B2593" s="30" t="s">
        <v>4369</v>
      </c>
      <c r="C2593" s="30" t="s">
        <v>4370</v>
      </c>
      <c r="D2593" s="34">
        <v>0</v>
      </c>
      <c r="E2593" s="34">
        <v>4134340824</v>
      </c>
      <c r="F2593" s="34">
        <v>4134340824</v>
      </c>
    </row>
    <row r="2594" spans="1:6" ht="14" hidden="1" thickBot="1">
      <c r="A2594" s="27">
        <f t="shared" si="50"/>
        <v>9</v>
      </c>
      <c r="B2594" s="30" t="s">
        <v>4371</v>
      </c>
      <c r="C2594" s="30" t="s">
        <v>4372</v>
      </c>
      <c r="D2594" s="34">
        <v>0</v>
      </c>
      <c r="E2594" s="34">
        <v>3901734000</v>
      </c>
      <c r="F2594" s="34">
        <v>3901734000</v>
      </c>
    </row>
    <row r="2595" spans="1:6" ht="14" hidden="1" thickBot="1">
      <c r="A2595" s="27">
        <f t="shared" si="50"/>
        <v>9</v>
      </c>
      <c r="B2595" s="30" t="s">
        <v>4373</v>
      </c>
      <c r="C2595" s="30" t="s">
        <v>4374</v>
      </c>
      <c r="D2595" s="34">
        <v>0</v>
      </c>
      <c r="E2595" s="34">
        <v>25266155009</v>
      </c>
      <c r="F2595" s="34">
        <v>25266155009</v>
      </c>
    </row>
    <row r="2596" spans="1:6" ht="14" hidden="1" thickBot="1">
      <c r="A2596" s="27">
        <f t="shared" si="50"/>
        <v>9</v>
      </c>
      <c r="B2596" s="30" t="s">
        <v>4375</v>
      </c>
      <c r="C2596" s="30" t="s">
        <v>4376</v>
      </c>
      <c r="D2596" s="34">
        <v>0</v>
      </c>
      <c r="E2596" s="33">
        <v>544911208015.13</v>
      </c>
      <c r="F2596" s="33">
        <v>544911208015.13</v>
      </c>
    </row>
    <row r="2597" spans="1:6" ht="14" hidden="1" thickBot="1">
      <c r="A2597" s="27">
        <f t="shared" si="50"/>
        <v>9</v>
      </c>
      <c r="B2597" s="30" t="s">
        <v>4377</v>
      </c>
      <c r="C2597" s="30" t="s">
        <v>4378</v>
      </c>
      <c r="D2597" s="34">
        <v>0</v>
      </c>
      <c r="E2597" s="34">
        <v>0</v>
      </c>
      <c r="F2597" s="34">
        <v>0</v>
      </c>
    </row>
    <row r="2598" spans="1:6" ht="14" hidden="1" thickBot="1">
      <c r="A2598" s="27">
        <f t="shared" si="50"/>
        <v>9</v>
      </c>
      <c r="B2598" s="30" t="s">
        <v>4379</v>
      </c>
      <c r="C2598" s="30" t="s">
        <v>1230</v>
      </c>
      <c r="D2598" s="34">
        <v>0</v>
      </c>
      <c r="E2598" s="33">
        <v>1321595383595.3601</v>
      </c>
      <c r="F2598" s="33">
        <v>1321595383595.3601</v>
      </c>
    </row>
    <row r="2599" spans="1:6" ht="14" thickBot="1">
      <c r="A2599" s="27">
        <f t="shared" si="50"/>
        <v>6</v>
      </c>
      <c r="B2599" s="27" t="s">
        <v>4380</v>
      </c>
      <c r="C2599" s="30" t="s">
        <v>2473</v>
      </c>
      <c r="D2599" s="34">
        <v>0</v>
      </c>
      <c r="E2599" s="33">
        <v>577277232708.41003</v>
      </c>
      <c r="F2599" s="33">
        <v>577277232708.41003</v>
      </c>
    </row>
    <row r="2600" spans="1:6" ht="14" hidden="1" thickBot="1">
      <c r="A2600" s="27">
        <f t="shared" si="50"/>
        <v>9</v>
      </c>
      <c r="B2600" s="30" t="s">
        <v>4381</v>
      </c>
      <c r="C2600" s="30" t="s">
        <v>4382</v>
      </c>
      <c r="D2600" s="34">
        <v>0</v>
      </c>
      <c r="E2600" s="34">
        <v>459613284</v>
      </c>
      <c r="F2600" s="34">
        <v>459613284</v>
      </c>
    </row>
    <row r="2601" spans="1:6" ht="14" hidden="1" thickBot="1">
      <c r="A2601" s="27">
        <f t="shared" si="50"/>
        <v>9</v>
      </c>
      <c r="B2601" s="30" t="s">
        <v>4383</v>
      </c>
      <c r="C2601" s="30" t="s">
        <v>4384</v>
      </c>
      <c r="D2601" s="34">
        <v>0</v>
      </c>
      <c r="E2601" s="34">
        <v>135200521</v>
      </c>
      <c r="F2601" s="34">
        <v>135200521</v>
      </c>
    </row>
    <row r="2602" spans="1:6" ht="14" hidden="1" thickBot="1">
      <c r="A2602" s="27">
        <f t="shared" si="50"/>
        <v>9</v>
      </c>
      <c r="B2602" s="30" t="s">
        <v>4385</v>
      </c>
      <c r="C2602" s="30" t="s">
        <v>4386</v>
      </c>
      <c r="D2602" s="34">
        <v>0</v>
      </c>
      <c r="E2602" s="34">
        <v>2713199909</v>
      </c>
      <c r="F2602" s="34">
        <v>2713199909</v>
      </c>
    </row>
    <row r="2603" spans="1:6" ht="14" hidden="1" thickBot="1">
      <c r="A2603" s="27">
        <f t="shared" si="50"/>
        <v>9</v>
      </c>
      <c r="B2603" s="30" t="s">
        <v>4387</v>
      </c>
      <c r="C2603" s="30" t="s">
        <v>1171</v>
      </c>
      <c r="D2603" s="34">
        <v>0</v>
      </c>
      <c r="E2603" s="33">
        <v>57113058820.160004</v>
      </c>
      <c r="F2603" s="33">
        <v>57113058820.160004</v>
      </c>
    </row>
    <row r="2604" spans="1:6" ht="14" hidden="1" thickBot="1">
      <c r="A2604" s="27">
        <f t="shared" si="50"/>
        <v>9</v>
      </c>
      <c r="B2604" s="30" t="s">
        <v>4388</v>
      </c>
      <c r="C2604" s="30" t="s">
        <v>1173</v>
      </c>
      <c r="D2604" s="34">
        <v>0</v>
      </c>
      <c r="E2604" s="33">
        <v>264613398992.41</v>
      </c>
      <c r="F2604" s="33">
        <v>264613398992.41</v>
      </c>
    </row>
    <row r="2605" spans="1:6" ht="14" hidden="1" thickBot="1">
      <c r="A2605" s="27">
        <f t="shared" si="50"/>
        <v>9</v>
      </c>
      <c r="B2605" s="30" t="s">
        <v>4389</v>
      </c>
      <c r="C2605" s="30" t="s">
        <v>4358</v>
      </c>
      <c r="D2605" s="34">
        <v>0</v>
      </c>
      <c r="E2605" s="33">
        <v>49909118988.830002</v>
      </c>
      <c r="F2605" s="33">
        <v>49909118988.830002</v>
      </c>
    </row>
    <row r="2606" spans="1:6" ht="14" hidden="1" thickBot="1">
      <c r="A2606" s="27">
        <f t="shared" si="50"/>
        <v>9</v>
      </c>
      <c r="B2606" s="30" t="s">
        <v>4390</v>
      </c>
      <c r="C2606" s="30" t="s">
        <v>4391</v>
      </c>
      <c r="D2606" s="34">
        <v>0</v>
      </c>
      <c r="E2606" s="34">
        <v>2140965844</v>
      </c>
      <c r="F2606" s="34">
        <v>2140965844</v>
      </c>
    </row>
    <row r="2607" spans="1:6" ht="14" hidden="1" thickBot="1">
      <c r="A2607" s="27">
        <f t="shared" si="50"/>
        <v>9</v>
      </c>
      <c r="B2607" s="30" t="s">
        <v>4392</v>
      </c>
      <c r="C2607" s="30" t="s">
        <v>4393</v>
      </c>
      <c r="D2607" s="34">
        <v>0</v>
      </c>
      <c r="E2607" s="33">
        <v>200192676349.01001</v>
      </c>
      <c r="F2607" s="33">
        <v>200192676349.01001</v>
      </c>
    </row>
    <row r="2608" spans="1:6" ht="14" thickBot="1">
      <c r="A2608" s="27">
        <f t="shared" si="50"/>
        <v>3</v>
      </c>
      <c r="B2608" s="27" t="s">
        <v>4394</v>
      </c>
      <c r="C2608" s="30" t="s">
        <v>4395</v>
      </c>
      <c r="D2608" s="34">
        <v>0</v>
      </c>
      <c r="E2608" s="33">
        <v>1096665202943.49</v>
      </c>
      <c r="F2608" s="33">
        <v>1096665202943.49</v>
      </c>
    </row>
    <row r="2609" spans="1:6" ht="14" thickBot="1">
      <c r="A2609" s="27">
        <f t="shared" si="50"/>
        <v>6</v>
      </c>
      <c r="B2609" s="27" t="s">
        <v>4396</v>
      </c>
      <c r="C2609" s="30" t="s">
        <v>4397</v>
      </c>
      <c r="D2609" s="34">
        <v>0</v>
      </c>
      <c r="E2609" s="33">
        <v>1078695458644.24</v>
      </c>
      <c r="F2609" s="33">
        <v>1078695458644.24</v>
      </c>
    </row>
    <row r="2610" spans="1:6" ht="14" hidden="1" thickBot="1">
      <c r="A2610" s="27">
        <f t="shared" si="50"/>
        <v>9</v>
      </c>
      <c r="B2610" s="30" t="s">
        <v>4398</v>
      </c>
      <c r="C2610" s="30" t="s">
        <v>4399</v>
      </c>
      <c r="D2610" s="34">
        <v>0</v>
      </c>
      <c r="E2610" s="33">
        <v>1078695458644.24</v>
      </c>
      <c r="F2610" s="33">
        <v>1078695458644.24</v>
      </c>
    </row>
    <row r="2611" spans="1:6" ht="14" hidden="1" thickBot="1">
      <c r="A2611" s="27">
        <f t="shared" si="50"/>
        <v>9</v>
      </c>
      <c r="B2611" s="30" t="s">
        <v>4400</v>
      </c>
      <c r="C2611" s="30" t="s">
        <v>4401</v>
      </c>
      <c r="D2611" s="34">
        <v>0</v>
      </c>
      <c r="E2611" s="34">
        <v>0</v>
      </c>
      <c r="F2611" s="34">
        <v>0</v>
      </c>
    </row>
    <row r="2612" spans="1:6" ht="14" hidden="1" thickBot="1">
      <c r="A2612" s="27">
        <f t="shared" si="50"/>
        <v>9</v>
      </c>
      <c r="B2612" s="30" t="s">
        <v>4402</v>
      </c>
      <c r="C2612" s="30" t="s">
        <v>4403</v>
      </c>
      <c r="D2612" s="34">
        <v>0</v>
      </c>
      <c r="E2612" s="34">
        <v>0</v>
      </c>
      <c r="F2612" s="34">
        <v>0</v>
      </c>
    </row>
    <row r="2613" spans="1:6" ht="14" thickBot="1">
      <c r="A2613" s="27">
        <f t="shared" si="50"/>
        <v>6</v>
      </c>
      <c r="B2613" s="27" t="s">
        <v>4404</v>
      </c>
      <c r="C2613" s="30" t="s">
        <v>4405</v>
      </c>
      <c r="D2613" s="34">
        <v>0</v>
      </c>
      <c r="E2613" s="33">
        <v>11014727798.950001</v>
      </c>
      <c r="F2613" s="33">
        <v>11014727798.950001</v>
      </c>
    </row>
    <row r="2614" spans="1:6" ht="14" hidden="1" thickBot="1">
      <c r="A2614" s="27">
        <f t="shared" si="50"/>
        <v>9</v>
      </c>
      <c r="B2614" s="30" t="s">
        <v>4406</v>
      </c>
      <c r="C2614" s="30" t="s">
        <v>4407</v>
      </c>
      <c r="D2614" s="34">
        <v>0</v>
      </c>
      <c r="E2614" s="34">
        <v>9903115669</v>
      </c>
      <c r="F2614" s="34">
        <v>9903115669</v>
      </c>
    </row>
    <row r="2615" spans="1:6" ht="14" hidden="1" thickBot="1">
      <c r="A2615" s="27">
        <f t="shared" si="50"/>
        <v>9</v>
      </c>
      <c r="B2615" s="30" t="s">
        <v>4408</v>
      </c>
      <c r="C2615" s="30" t="s">
        <v>4409</v>
      </c>
      <c r="D2615" s="34">
        <v>0</v>
      </c>
      <c r="E2615" s="33">
        <v>1111612129.95</v>
      </c>
      <c r="F2615" s="33">
        <v>1111612129.95</v>
      </c>
    </row>
    <row r="2616" spans="1:6" ht="14" thickBot="1">
      <c r="A2616" s="27">
        <f t="shared" si="50"/>
        <v>6</v>
      </c>
      <c r="B2616" s="27" t="s">
        <v>4410</v>
      </c>
      <c r="C2616" s="30" t="s">
        <v>4411</v>
      </c>
      <c r="D2616" s="34">
        <v>0</v>
      </c>
      <c r="E2616" s="33">
        <v>6955016500.3000002</v>
      </c>
      <c r="F2616" s="33">
        <v>6955016500.3000002</v>
      </c>
    </row>
    <row r="2617" spans="1:6" ht="14" hidden="1" thickBot="1">
      <c r="A2617" s="27">
        <f t="shared" si="50"/>
        <v>9</v>
      </c>
      <c r="B2617" s="30" t="s">
        <v>4412</v>
      </c>
      <c r="C2617" s="30" t="s">
        <v>4413</v>
      </c>
      <c r="D2617" s="34">
        <v>0</v>
      </c>
      <c r="E2617" s="34">
        <v>676494964</v>
      </c>
      <c r="F2617" s="34">
        <v>676494964</v>
      </c>
    </row>
    <row r="2618" spans="1:6" ht="14" hidden="1" thickBot="1">
      <c r="A2618" s="27">
        <f t="shared" si="50"/>
        <v>9</v>
      </c>
      <c r="B2618" s="30" t="s">
        <v>4414</v>
      </c>
      <c r="C2618" s="30" t="s">
        <v>913</v>
      </c>
      <c r="D2618" s="34">
        <v>0</v>
      </c>
      <c r="E2618" s="34">
        <v>6267450000</v>
      </c>
      <c r="F2618" s="34">
        <v>6267450000</v>
      </c>
    </row>
    <row r="2619" spans="1:6" ht="14" hidden="1" thickBot="1">
      <c r="A2619" s="27">
        <f t="shared" si="50"/>
        <v>9</v>
      </c>
      <c r="B2619" s="30" t="s">
        <v>4415</v>
      </c>
      <c r="C2619" s="30" t="s">
        <v>4416</v>
      </c>
      <c r="D2619" s="34">
        <v>0</v>
      </c>
      <c r="E2619" s="34">
        <v>0</v>
      </c>
      <c r="F2619" s="34">
        <v>0</v>
      </c>
    </row>
    <row r="2620" spans="1:6" ht="14" hidden="1" thickBot="1">
      <c r="A2620" s="27">
        <f t="shared" si="50"/>
        <v>9</v>
      </c>
      <c r="B2620" s="30" t="s">
        <v>4417</v>
      </c>
      <c r="C2620" s="30" t="s">
        <v>4418</v>
      </c>
      <c r="D2620" s="34">
        <v>0</v>
      </c>
      <c r="E2620" s="33">
        <v>0.09</v>
      </c>
      <c r="F2620" s="33">
        <v>0.09</v>
      </c>
    </row>
    <row r="2621" spans="1:6" ht="14" hidden="1" thickBot="1">
      <c r="A2621" s="27">
        <f t="shared" si="50"/>
        <v>9</v>
      </c>
      <c r="B2621" s="30" t="s">
        <v>4419</v>
      </c>
      <c r="C2621" s="30" t="s">
        <v>4420</v>
      </c>
      <c r="D2621" s="34">
        <v>0</v>
      </c>
      <c r="E2621" s="34">
        <v>0</v>
      </c>
      <c r="F2621" s="34">
        <v>0</v>
      </c>
    </row>
    <row r="2622" spans="1:6" ht="14" hidden="1" thickBot="1">
      <c r="A2622" s="27">
        <f t="shared" si="50"/>
        <v>9</v>
      </c>
      <c r="B2622" s="30" t="s">
        <v>4421</v>
      </c>
      <c r="C2622" s="30" t="s">
        <v>4422</v>
      </c>
      <c r="D2622" s="34">
        <v>0</v>
      </c>
      <c r="E2622" s="33">
        <v>11071536.210000001</v>
      </c>
      <c r="F2622" s="33">
        <v>11071536.210000001</v>
      </c>
    </row>
    <row r="2623" spans="1:6" ht="14" thickBot="1">
      <c r="A2623" s="27">
        <f t="shared" si="50"/>
        <v>3</v>
      </c>
      <c r="B2623" s="27" t="s">
        <v>4423</v>
      </c>
      <c r="C2623" s="30" t="s">
        <v>4424</v>
      </c>
      <c r="D2623" s="34">
        <v>0</v>
      </c>
      <c r="E2623" s="33">
        <v>120249121631820</v>
      </c>
      <c r="F2623" s="33">
        <v>120249121631820</v>
      </c>
    </row>
    <row r="2624" spans="1:6" ht="14" thickBot="1">
      <c r="A2624" s="27">
        <f t="shared" si="50"/>
        <v>6</v>
      </c>
      <c r="B2624" s="27" t="s">
        <v>4425</v>
      </c>
      <c r="C2624" s="30" t="s">
        <v>4426</v>
      </c>
      <c r="D2624" s="34">
        <v>0</v>
      </c>
      <c r="E2624" s="33">
        <v>25488263476316.602</v>
      </c>
      <c r="F2624" s="33">
        <v>25488263476316.602</v>
      </c>
    </row>
    <row r="2625" spans="1:6" ht="14" hidden="1" thickBot="1">
      <c r="A2625" s="27">
        <f t="shared" si="50"/>
        <v>9</v>
      </c>
      <c r="B2625" s="30" t="s">
        <v>4427</v>
      </c>
      <c r="C2625" s="30" t="s">
        <v>4428</v>
      </c>
      <c r="D2625" s="34">
        <v>0</v>
      </c>
      <c r="E2625" s="33">
        <v>1944358893336.5801</v>
      </c>
      <c r="F2625" s="33">
        <v>1944358893336.5801</v>
      </c>
    </row>
    <row r="2626" spans="1:6" ht="14" hidden="1" thickBot="1">
      <c r="A2626" s="27">
        <f t="shared" si="50"/>
        <v>9</v>
      </c>
      <c r="B2626" s="30" t="s">
        <v>4429</v>
      </c>
      <c r="C2626" s="30" t="s">
        <v>1275</v>
      </c>
      <c r="D2626" s="34">
        <v>0</v>
      </c>
      <c r="E2626" s="33">
        <v>10799461773.059999</v>
      </c>
      <c r="F2626" s="33">
        <v>10799461773.059999</v>
      </c>
    </row>
    <row r="2627" spans="1:6" ht="14" hidden="1" thickBot="1">
      <c r="A2627" s="27">
        <f t="shared" si="50"/>
        <v>9</v>
      </c>
      <c r="B2627" s="30" t="s">
        <v>4430</v>
      </c>
      <c r="C2627" s="30" t="s">
        <v>1273</v>
      </c>
      <c r="D2627" s="34">
        <v>0</v>
      </c>
      <c r="E2627" s="33">
        <v>339271794319.62</v>
      </c>
      <c r="F2627" s="33">
        <v>339271794319.62</v>
      </c>
    </row>
    <row r="2628" spans="1:6" ht="14" hidden="1" thickBot="1">
      <c r="A2628" s="27">
        <f t="shared" si="50"/>
        <v>9</v>
      </c>
      <c r="B2628" s="30" t="s">
        <v>4431</v>
      </c>
      <c r="C2628" s="30" t="s">
        <v>4432</v>
      </c>
      <c r="D2628" s="34">
        <v>0</v>
      </c>
      <c r="E2628" s="33">
        <v>173923486209.73999</v>
      </c>
      <c r="F2628" s="33">
        <v>173923486209.73999</v>
      </c>
    </row>
    <row r="2629" spans="1:6" ht="13.5" hidden="1" customHeight="1" thickBot="1">
      <c r="A2629" s="27">
        <f t="shared" si="50"/>
        <v>9</v>
      </c>
      <c r="B2629" s="30" t="s">
        <v>4433</v>
      </c>
      <c r="C2629" s="38" t="s">
        <v>4434</v>
      </c>
      <c r="D2629" s="40">
        <v>0</v>
      </c>
      <c r="E2629" s="39">
        <v>432867294326.15997</v>
      </c>
      <c r="F2629" s="39">
        <v>432867294326.15997</v>
      </c>
    </row>
    <row r="2630" spans="1:6" ht="13.5" hidden="1" customHeight="1" thickBot="1">
      <c r="A2630" s="27">
        <f t="shared" si="50"/>
        <v>9</v>
      </c>
      <c r="B2630" s="30" t="s">
        <v>4435</v>
      </c>
      <c r="C2630" s="38" t="s">
        <v>4436</v>
      </c>
      <c r="D2630" s="40">
        <v>0</v>
      </c>
      <c r="E2630" s="39">
        <v>5261448619406.5596</v>
      </c>
      <c r="F2630" s="39">
        <v>5261448619406.5596</v>
      </c>
    </row>
    <row r="2631" spans="1:6" ht="13.5" hidden="1" customHeight="1" thickBot="1">
      <c r="A2631" s="27">
        <f t="shared" si="50"/>
        <v>9</v>
      </c>
      <c r="B2631" s="30" t="s">
        <v>4437</v>
      </c>
      <c r="C2631" s="38" t="s">
        <v>4438</v>
      </c>
      <c r="D2631" s="40">
        <v>0</v>
      </c>
      <c r="E2631" s="39">
        <v>31775066733.200001</v>
      </c>
      <c r="F2631" s="39">
        <v>31775066733.200001</v>
      </c>
    </row>
    <row r="2632" spans="1:6" ht="13.5" hidden="1" customHeight="1" thickBot="1">
      <c r="A2632" s="27">
        <f t="shared" si="50"/>
        <v>9</v>
      </c>
      <c r="B2632" s="30" t="s">
        <v>4439</v>
      </c>
      <c r="C2632" s="38" t="s">
        <v>4440</v>
      </c>
      <c r="D2632" s="40">
        <v>0</v>
      </c>
      <c r="E2632" s="39">
        <v>1956424115.7</v>
      </c>
      <c r="F2632" s="39">
        <v>1956424115.7</v>
      </c>
    </row>
    <row r="2633" spans="1:6" ht="13.5" hidden="1" customHeight="1" thickBot="1">
      <c r="A2633" s="27">
        <f t="shared" si="50"/>
        <v>9</v>
      </c>
      <c r="B2633" s="30" t="s">
        <v>4441</v>
      </c>
      <c r="C2633" s="38" t="s">
        <v>4442</v>
      </c>
      <c r="D2633" s="40">
        <v>0</v>
      </c>
      <c r="E2633" s="39">
        <v>77367779129.440002</v>
      </c>
      <c r="F2633" s="39">
        <v>77367779129.440002</v>
      </c>
    </row>
    <row r="2634" spans="1:6" ht="14" hidden="1" thickBot="1">
      <c r="A2634" s="27">
        <f t="shared" si="50"/>
        <v>9</v>
      </c>
      <c r="B2634" s="30" t="s">
        <v>4443</v>
      </c>
      <c r="C2634" s="30" t="s">
        <v>4444</v>
      </c>
      <c r="D2634" s="34">
        <v>0</v>
      </c>
      <c r="E2634" s="33">
        <v>658258489190.98999</v>
      </c>
      <c r="F2634" s="33">
        <v>658258489190.98999</v>
      </c>
    </row>
    <row r="2635" spans="1:6" ht="14" hidden="1" thickBot="1">
      <c r="A2635" s="27">
        <f t="shared" si="50"/>
        <v>9</v>
      </c>
      <c r="B2635" s="30" t="s">
        <v>4445</v>
      </c>
      <c r="C2635" s="30" t="s">
        <v>4446</v>
      </c>
      <c r="D2635" s="34">
        <v>0</v>
      </c>
      <c r="E2635" s="33">
        <v>1461554953891.4199</v>
      </c>
      <c r="F2635" s="33">
        <v>1461554953891.4199</v>
      </c>
    </row>
    <row r="2636" spans="1:6" ht="14" hidden="1" thickBot="1">
      <c r="A2636" s="27">
        <f t="shared" si="50"/>
        <v>9</v>
      </c>
      <c r="B2636" s="30" t="s">
        <v>4447</v>
      </c>
      <c r="C2636" s="30" t="s">
        <v>4448</v>
      </c>
      <c r="D2636" s="34">
        <v>0</v>
      </c>
      <c r="E2636" s="34">
        <v>7650830007</v>
      </c>
      <c r="F2636" s="34">
        <v>7650830007</v>
      </c>
    </row>
    <row r="2637" spans="1:6" ht="14" hidden="1" thickBot="1">
      <c r="A2637" s="27">
        <f t="shared" si="50"/>
        <v>9</v>
      </c>
      <c r="B2637" s="30" t="s">
        <v>4449</v>
      </c>
      <c r="C2637" s="30" t="s">
        <v>4450</v>
      </c>
      <c r="D2637" s="34">
        <v>0</v>
      </c>
      <c r="E2637" s="33">
        <v>211801308166.04999</v>
      </c>
      <c r="F2637" s="33">
        <v>211801308166.04999</v>
      </c>
    </row>
    <row r="2638" spans="1:6" ht="14" hidden="1" thickBot="1">
      <c r="A2638" s="27">
        <f t="shared" si="50"/>
        <v>9</v>
      </c>
      <c r="B2638" s="30" t="s">
        <v>4451</v>
      </c>
      <c r="C2638" s="30" t="s">
        <v>4452</v>
      </c>
      <c r="D2638" s="34">
        <v>0</v>
      </c>
      <c r="E2638" s="33">
        <v>14629627916.02</v>
      </c>
      <c r="F2638" s="33">
        <v>14629627916.02</v>
      </c>
    </row>
    <row r="2639" spans="1:6" ht="14" hidden="1" thickBot="1">
      <c r="A2639" s="27">
        <f t="shared" si="50"/>
        <v>9</v>
      </c>
      <c r="B2639" s="30" t="s">
        <v>4453</v>
      </c>
      <c r="C2639" s="30" t="s">
        <v>4454</v>
      </c>
      <c r="D2639" s="34">
        <v>0</v>
      </c>
      <c r="E2639" s="34">
        <v>2314700969329</v>
      </c>
      <c r="F2639" s="34">
        <v>2314700969329</v>
      </c>
    </row>
    <row r="2640" spans="1:6" ht="13.5" hidden="1" customHeight="1" thickBot="1">
      <c r="A2640" s="27">
        <f t="shared" si="50"/>
        <v>9</v>
      </c>
      <c r="B2640" s="30" t="s">
        <v>4455</v>
      </c>
      <c r="C2640" s="38" t="s">
        <v>4456</v>
      </c>
      <c r="D2640" s="40">
        <v>0</v>
      </c>
      <c r="E2640" s="40">
        <v>23188784817</v>
      </c>
      <c r="F2640" s="40">
        <v>23188784817</v>
      </c>
    </row>
    <row r="2641" spans="1:6" ht="14" hidden="1" thickBot="1">
      <c r="A2641" s="27">
        <f t="shared" si="50"/>
        <v>9</v>
      </c>
      <c r="B2641" s="30" t="s">
        <v>4457</v>
      </c>
      <c r="C2641" s="30" t="s">
        <v>4458</v>
      </c>
      <c r="D2641" s="34">
        <v>0</v>
      </c>
      <c r="E2641" s="33">
        <v>49079941461.629997</v>
      </c>
      <c r="F2641" s="33">
        <v>49079941461.629997</v>
      </c>
    </row>
    <row r="2642" spans="1:6" ht="13.5" hidden="1" customHeight="1" thickBot="1">
      <c r="A2642" s="27">
        <f t="shared" si="50"/>
        <v>9</v>
      </c>
      <c r="B2642" s="30" t="s">
        <v>4459</v>
      </c>
      <c r="C2642" s="38" t="s">
        <v>4460</v>
      </c>
      <c r="D2642" s="40">
        <v>0</v>
      </c>
      <c r="E2642" s="40">
        <v>293945072</v>
      </c>
      <c r="F2642" s="40">
        <v>293945072</v>
      </c>
    </row>
    <row r="2643" spans="1:6" ht="14" hidden="1" thickBot="1">
      <c r="A2643" s="27">
        <f t="shared" si="50"/>
        <v>9</v>
      </c>
      <c r="B2643" s="30" t="s">
        <v>4461</v>
      </c>
      <c r="C2643" s="30" t="s">
        <v>4462</v>
      </c>
      <c r="D2643" s="34">
        <v>0</v>
      </c>
      <c r="E2643" s="33">
        <v>267458990507.88</v>
      </c>
      <c r="F2643" s="33">
        <v>267458990507.88</v>
      </c>
    </row>
    <row r="2644" spans="1:6" ht="14" hidden="1" thickBot="1">
      <c r="A2644" s="27">
        <f t="shared" si="50"/>
        <v>9</v>
      </c>
      <c r="B2644" s="30" t="s">
        <v>4463</v>
      </c>
      <c r="C2644" s="30" t="s">
        <v>4464</v>
      </c>
      <c r="D2644" s="34">
        <v>0</v>
      </c>
      <c r="E2644" s="33">
        <v>61516773908.199997</v>
      </c>
      <c r="F2644" s="33">
        <v>61516773908.199997</v>
      </c>
    </row>
    <row r="2645" spans="1:6" ht="14" hidden="1" thickBot="1">
      <c r="A2645" s="27">
        <f t="shared" si="50"/>
        <v>9</v>
      </c>
      <c r="B2645" s="30" t="s">
        <v>4465</v>
      </c>
      <c r="C2645" s="30" t="s">
        <v>4466</v>
      </c>
      <c r="D2645" s="34">
        <v>0</v>
      </c>
      <c r="E2645" s="34">
        <v>2975070757696</v>
      </c>
      <c r="F2645" s="34">
        <v>2975070757696</v>
      </c>
    </row>
    <row r="2646" spans="1:6" ht="14" hidden="1" thickBot="1">
      <c r="A2646" s="27">
        <f t="shared" si="50"/>
        <v>9</v>
      </c>
      <c r="B2646" s="30" t="s">
        <v>4467</v>
      </c>
      <c r="C2646" s="30" t="s">
        <v>4468</v>
      </c>
      <c r="D2646" s="34">
        <v>0</v>
      </c>
      <c r="E2646" s="33">
        <v>2404258266.3000002</v>
      </c>
      <c r="F2646" s="33">
        <v>2404258266.3000002</v>
      </c>
    </row>
    <row r="2647" spans="1:6" ht="14" hidden="1" thickBot="1">
      <c r="A2647" s="27">
        <f t="shared" si="50"/>
        <v>9</v>
      </c>
      <c r="B2647" s="30" t="s">
        <v>4469</v>
      </c>
      <c r="C2647" s="30" t="s">
        <v>1242</v>
      </c>
      <c r="D2647" s="34">
        <v>0</v>
      </c>
      <c r="E2647" s="33">
        <v>923563789724.22998</v>
      </c>
      <c r="F2647" s="33">
        <v>923563789724.22998</v>
      </c>
    </row>
    <row r="2648" spans="1:6" ht="14" hidden="1" thickBot="1">
      <c r="A2648" s="27">
        <f t="shared" si="50"/>
        <v>9</v>
      </c>
      <c r="B2648" s="30" t="s">
        <v>4470</v>
      </c>
      <c r="C2648" s="30" t="s">
        <v>4471</v>
      </c>
      <c r="D2648" s="34">
        <v>0</v>
      </c>
      <c r="E2648" s="33">
        <v>75664561254.979996</v>
      </c>
      <c r="F2648" s="33">
        <v>75664561254.979996</v>
      </c>
    </row>
    <row r="2649" spans="1:6" ht="14" hidden="1" thickBot="1">
      <c r="A2649" s="27">
        <f t="shared" si="50"/>
        <v>9</v>
      </c>
      <c r="B2649" s="30" t="s">
        <v>4472</v>
      </c>
      <c r="C2649" s="30" t="s">
        <v>4473</v>
      </c>
      <c r="D2649" s="34">
        <v>0</v>
      </c>
      <c r="E2649" s="33">
        <v>186383052464.54001</v>
      </c>
      <c r="F2649" s="33">
        <v>186383052464.54001</v>
      </c>
    </row>
    <row r="2650" spans="1:6" ht="14" hidden="1" thickBot="1">
      <c r="A2650" s="27">
        <f t="shared" si="50"/>
        <v>9</v>
      </c>
      <c r="B2650" s="30" t="s">
        <v>4474</v>
      </c>
      <c r="C2650" s="30" t="s">
        <v>4475</v>
      </c>
      <c r="D2650" s="34">
        <v>0</v>
      </c>
      <c r="E2650" s="33">
        <v>54128627292.059998</v>
      </c>
      <c r="F2650" s="33">
        <v>54128627292.059998</v>
      </c>
    </row>
    <row r="2651" spans="1:6" ht="14" hidden="1" thickBot="1">
      <c r="A2651" s="27">
        <f t="shared" si="50"/>
        <v>9</v>
      </c>
      <c r="B2651" s="30" t="s">
        <v>4476</v>
      </c>
      <c r="C2651" s="30" t="s">
        <v>4477</v>
      </c>
      <c r="D2651" s="34">
        <v>0</v>
      </c>
      <c r="E2651" s="34">
        <v>25381126350</v>
      </c>
      <c r="F2651" s="34">
        <v>25381126350</v>
      </c>
    </row>
    <row r="2652" spans="1:6" ht="14" hidden="1" thickBot="1">
      <c r="A2652" s="27">
        <f t="shared" si="50"/>
        <v>9</v>
      </c>
      <c r="B2652" s="30" t="s">
        <v>4478</v>
      </c>
      <c r="C2652" s="30" t="s">
        <v>4479</v>
      </c>
      <c r="D2652" s="34">
        <v>0</v>
      </c>
      <c r="E2652" s="34">
        <v>1273988490</v>
      </c>
      <c r="F2652" s="34">
        <v>1273988490</v>
      </c>
    </row>
    <row r="2653" spans="1:6" ht="14" hidden="1" thickBot="1">
      <c r="A2653" s="27">
        <f t="shared" si="50"/>
        <v>9</v>
      </c>
      <c r="B2653" s="30" t="s">
        <v>4480</v>
      </c>
      <c r="C2653" s="30" t="s">
        <v>4481</v>
      </c>
      <c r="D2653" s="34">
        <v>0</v>
      </c>
      <c r="E2653" s="34">
        <v>2323898296</v>
      </c>
      <c r="F2653" s="34">
        <v>2323898296</v>
      </c>
    </row>
    <row r="2654" spans="1:6" ht="14" hidden="1" thickBot="1">
      <c r="A2654" s="27">
        <f t="shared" si="50"/>
        <v>9</v>
      </c>
      <c r="B2654" s="30" t="s">
        <v>4482</v>
      </c>
      <c r="C2654" s="30" t="s">
        <v>4483</v>
      </c>
      <c r="D2654" s="34">
        <v>0</v>
      </c>
      <c r="E2654" s="34">
        <v>12557133205</v>
      </c>
      <c r="F2654" s="34">
        <v>12557133205</v>
      </c>
    </row>
    <row r="2655" spans="1:6" ht="14" hidden="1" thickBot="1">
      <c r="A2655" s="27">
        <f t="shared" si="50"/>
        <v>9</v>
      </c>
      <c r="B2655" s="30" t="s">
        <v>4484</v>
      </c>
      <c r="C2655" s="30" t="s">
        <v>4485</v>
      </c>
      <c r="D2655" s="34">
        <v>0</v>
      </c>
      <c r="E2655" s="33">
        <v>3655881626356.8701</v>
      </c>
      <c r="F2655" s="33">
        <v>3655881626356.8701</v>
      </c>
    </row>
    <row r="2656" spans="1:6" ht="14" hidden="1" thickBot="1">
      <c r="A2656" s="27">
        <f t="shared" si="50"/>
        <v>9</v>
      </c>
      <c r="B2656" s="30" t="s">
        <v>4486</v>
      </c>
      <c r="C2656" s="30" t="s">
        <v>1120</v>
      </c>
      <c r="D2656" s="34">
        <v>0</v>
      </c>
      <c r="E2656" s="33">
        <v>523475182454.45001</v>
      </c>
      <c r="F2656" s="33">
        <v>523475182454.45001</v>
      </c>
    </row>
    <row r="2657" spans="1:6" ht="13.5" hidden="1" customHeight="1" thickBot="1">
      <c r="A2657" s="27">
        <f t="shared" ref="A2657:A2720" si="51">LEN(B2657)</f>
        <v>9</v>
      </c>
      <c r="B2657" s="30" t="s">
        <v>4487</v>
      </c>
      <c r="C2657" s="38" t="s">
        <v>4488</v>
      </c>
      <c r="D2657" s="40">
        <v>0</v>
      </c>
      <c r="E2657" s="39">
        <v>370747275088.29999</v>
      </c>
      <c r="F2657" s="39">
        <v>370747275088.29999</v>
      </c>
    </row>
    <row r="2658" spans="1:6" ht="13.5" hidden="1" customHeight="1" thickBot="1">
      <c r="A2658" s="27">
        <f t="shared" si="51"/>
        <v>9</v>
      </c>
      <c r="B2658" s="30" t="s">
        <v>4489</v>
      </c>
      <c r="C2658" s="38" t="s">
        <v>4490</v>
      </c>
      <c r="D2658" s="40">
        <v>0</v>
      </c>
      <c r="E2658" s="40">
        <v>10895942</v>
      </c>
      <c r="F2658" s="40">
        <v>10895942</v>
      </c>
    </row>
    <row r="2659" spans="1:6" ht="57" hidden="1" thickBot="1">
      <c r="A2659" s="27">
        <f t="shared" si="51"/>
        <v>9</v>
      </c>
      <c r="B2659" s="30" t="s">
        <v>4491</v>
      </c>
      <c r="C2659" s="38" t="s">
        <v>4492</v>
      </c>
      <c r="D2659" s="40">
        <v>0</v>
      </c>
      <c r="E2659" s="40">
        <v>100381946</v>
      </c>
      <c r="F2659" s="40">
        <v>100381946</v>
      </c>
    </row>
    <row r="2660" spans="1:6" ht="14" hidden="1" thickBot="1">
      <c r="A2660" s="27">
        <f t="shared" si="51"/>
        <v>9</v>
      </c>
      <c r="B2660" s="30" t="s">
        <v>4493</v>
      </c>
      <c r="C2660" s="30" t="s">
        <v>4494</v>
      </c>
      <c r="D2660" s="34">
        <v>0</v>
      </c>
      <c r="E2660" s="34">
        <v>880456988</v>
      </c>
      <c r="F2660" s="34">
        <v>880456988</v>
      </c>
    </row>
    <row r="2661" spans="1:6" ht="14" hidden="1" thickBot="1">
      <c r="A2661" s="27">
        <f t="shared" si="51"/>
        <v>9</v>
      </c>
      <c r="B2661" s="30" t="s">
        <v>4495</v>
      </c>
      <c r="C2661" s="30" t="s">
        <v>4496</v>
      </c>
      <c r="D2661" s="34">
        <v>0</v>
      </c>
      <c r="E2661" s="33">
        <v>200063117100.19</v>
      </c>
      <c r="F2661" s="33">
        <v>200063117100.19</v>
      </c>
    </row>
    <row r="2662" spans="1:6" ht="14" hidden="1" thickBot="1">
      <c r="A2662" s="27">
        <f t="shared" si="51"/>
        <v>9</v>
      </c>
      <c r="B2662" s="30" t="s">
        <v>4497</v>
      </c>
      <c r="C2662" s="30" t="s">
        <v>4498</v>
      </c>
      <c r="D2662" s="34">
        <v>0</v>
      </c>
      <c r="E2662" s="34">
        <v>48377359090</v>
      </c>
      <c r="F2662" s="34">
        <v>48377359090</v>
      </c>
    </row>
    <row r="2663" spans="1:6" ht="14" hidden="1" thickBot="1">
      <c r="A2663" s="27">
        <f t="shared" si="51"/>
        <v>9</v>
      </c>
      <c r="B2663" s="30" t="s">
        <v>4499</v>
      </c>
      <c r="C2663" s="30" t="s">
        <v>4500</v>
      </c>
      <c r="D2663" s="34">
        <v>0</v>
      </c>
      <c r="E2663" s="33">
        <v>129375170288.77</v>
      </c>
      <c r="F2663" s="33">
        <v>129375170288.77</v>
      </c>
    </row>
    <row r="2664" spans="1:6" ht="14" hidden="1" thickBot="1">
      <c r="A2664" s="27">
        <f t="shared" si="51"/>
        <v>9</v>
      </c>
      <c r="B2664" s="30" t="s">
        <v>4501</v>
      </c>
      <c r="C2664" s="30" t="s">
        <v>4502</v>
      </c>
      <c r="D2664" s="34">
        <v>0</v>
      </c>
      <c r="E2664" s="33">
        <v>65257758757.610001</v>
      </c>
      <c r="F2664" s="33">
        <v>65257758757.610001</v>
      </c>
    </row>
    <row r="2665" spans="1:6" ht="14" hidden="1" thickBot="1">
      <c r="A2665" s="27">
        <f t="shared" si="51"/>
        <v>9</v>
      </c>
      <c r="B2665" s="30" t="s">
        <v>4503</v>
      </c>
      <c r="C2665" s="30" t="s">
        <v>4504</v>
      </c>
      <c r="D2665" s="34">
        <v>0</v>
      </c>
      <c r="E2665" s="33">
        <v>101890390.95999999</v>
      </c>
      <c r="F2665" s="33">
        <v>101890390.95999999</v>
      </c>
    </row>
    <row r="2666" spans="1:6" ht="14" hidden="1" thickBot="1">
      <c r="A2666" s="27">
        <f t="shared" si="51"/>
        <v>9</v>
      </c>
      <c r="B2666" s="30" t="s">
        <v>4505</v>
      </c>
      <c r="C2666" s="30" t="s">
        <v>4506</v>
      </c>
      <c r="D2666" s="34">
        <v>0</v>
      </c>
      <c r="E2666" s="33">
        <v>11130081.800000001</v>
      </c>
      <c r="F2666" s="33">
        <v>11130081.800000001</v>
      </c>
    </row>
    <row r="2667" spans="1:6" ht="57" hidden="1" thickBot="1">
      <c r="A2667" s="27">
        <f t="shared" si="51"/>
        <v>9</v>
      </c>
      <c r="B2667" s="30" t="s">
        <v>4507</v>
      </c>
      <c r="C2667" s="38" t="s">
        <v>4508</v>
      </c>
      <c r="D2667" s="40">
        <v>0</v>
      </c>
      <c r="E2667" s="40">
        <v>3998213065</v>
      </c>
      <c r="F2667" s="40">
        <v>3998213065</v>
      </c>
    </row>
    <row r="2668" spans="1:6" ht="14" hidden="1" thickBot="1">
      <c r="A2668" s="27">
        <f t="shared" si="51"/>
        <v>9</v>
      </c>
      <c r="B2668" s="30" t="s">
        <v>4509</v>
      </c>
      <c r="C2668" s="30" t="s">
        <v>4510</v>
      </c>
      <c r="D2668" s="34">
        <v>0</v>
      </c>
      <c r="E2668" s="33">
        <v>2887328392110.3301</v>
      </c>
      <c r="F2668" s="33">
        <v>2887328392110.3301</v>
      </c>
    </row>
    <row r="2669" spans="1:6" ht="14" thickBot="1">
      <c r="A2669" s="27">
        <f t="shared" si="51"/>
        <v>6</v>
      </c>
      <c r="B2669" s="27" t="s">
        <v>4511</v>
      </c>
      <c r="C2669" s="30" t="s">
        <v>4512</v>
      </c>
      <c r="D2669" s="34">
        <v>0</v>
      </c>
      <c r="E2669" s="33">
        <v>37566099621374.602</v>
      </c>
      <c r="F2669" s="33">
        <v>37566099621374.602</v>
      </c>
    </row>
    <row r="2670" spans="1:6" ht="14" hidden="1" thickBot="1">
      <c r="A2670" s="27">
        <f t="shared" si="51"/>
        <v>9</v>
      </c>
      <c r="B2670" s="30" t="s">
        <v>4513</v>
      </c>
      <c r="C2670" s="30" t="s">
        <v>474</v>
      </c>
      <c r="D2670" s="34">
        <v>0</v>
      </c>
      <c r="E2670" s="33">
        <v>4406721056574.2402</v>
      </c>
      <c r="F2670" s="33">
        <v>4406721056574.2402</v>
      </c>
    </row>
    <row r="2671" spans="1:6" ht="14" hidden="1" thickBot="1">
      <c r="A2671" s="27">
        <f t="shared" si="51"/>
        <v>9</v>
      </c>
      <c r="B2671" s="30" t="s">
        <v>4514</v>
      </c>
      <c r="C2671" s="30" t="s">
        <v>760</v>
      </c>
      <c r="D2671" s="34">
        <v>0</v>
      </c>
      <c r="E2671" s="33">
        <v>3767626183796.9702</v>
      </c>
      <c r="F2671" s="33">
        <v>3767626183796.9702</v>
      </c>
    </row>
    <row r="2672" spans="1:6" ht="14" hidden="1" thickBot="1">
      <c r="A2672" s="27">
        <f t="shared" si="51"/>
        <v>9</v>
      </c>
      <c r="B2672" s="30" t="s">
        <v>4515</v>
      </c>
      <c r="C2672" s="30" t="s">
        <v>56</v>
      </c>
      <c r="D2672" s="34">
        <v>0</v>
      </c>
      <c r="E2672" s="33">
        <v>225727419218.69</v>
      </c>
      <c r="F2672" s="33">
        <v>225727419218.69</v>
      </c>
    </row>
    <row r="2673" spans="1:6" ht="14" hidden="1" thickBot="1">
      <c r="A2673" s="27">
        <f t="shared" si="51"/>
        <v>9</v>
      </c>
      <c r="B2673" s="30" t="s">
        <v>4516</v>
      </c>
      <c r="C2673" s="30" t="s">
        <v>54</v>
      </c>
      <c r="D2673" s="34">
        <v>0</v>
      </c>
      <c r="E2673" s="33">
        <v>526348294613.54999</v>
      </c>
      <c r="F2673" s="33">
        <v>526348294613.54999</v>
      </c>
    </row>
    <row r="2674" spans="1:6" ht="14" hidden="1" thickBot="1">
      <c r="A2674" s="27">
        <f t="shared" si="51"/>
        <v>9</v>
      </c>
      <c r="B2674" s="30" t="s">
        <v>4517</v>
      </c>
      <c r="C2674" s="30" t="s">
        <v>66</v>
      </c>
      <c r="D2674" s="34">
        <v>0</v>
      </c>
      <c r="E2674" s="34">
        <v>373583511769</v>
      </c>
      <c r="F2674" s="34">
        <v>373583511769</v>
      </c>
    </row>
    <row r="2675" spans="1:6" ht="14" hidden="1" thickBot="1">
      <c r="A2675" s="27">
        <f t="shared" si="51"/>
        <v>9</v>
      </c>
      <c r="B2675" s="30" t="s">
        <v>4518</v>
      </c>
      <c r="C2675" s="30" t="s">
        <v>2171</v>
      </c>
      <c r="D2675" s="34">
        <v>0</v>
      </c>
      <c r="E2675" s="33">
        <v>8476265673912.3398</v>
      </c>
      <c r="F2675" s="33">
        <v>8476265673912.3398</v>
      </c>
    </row>
    <row r="2676" spans="1:6" ht="14" hidden="1" thickBot="1">
      <c r="A2676" s="27">
        <f t="shared" si="51"/>
        <v>9</v>
      </c>
      <c r="B2676" s="30" t="s">
        <v>4519</v>
      </c>
      <c r="C2676" s="30" t="s">
        <v>4520</v>
      </c>
      <c r="D2676" s="34">
        <v>0</v>
      </c>
      <c r="E2676" s="33">
        <v>7146180332.6800003</v>
      </c>
      <c r="F2676" s="33">
        <v>7146180332.6800003</v>
      </c>
    </row>
    <row r="2677" spans="1:6" ht="14" hidden="1" thickBot="1">
      <c r="A2677" s="27">
        <f t="shared" si="51"/>
        <v>9</v>
      </c>
      <c r="B2677" s="30" t="s">
        <v>4521</v>
      </c>
      <c r="C2677" s="30" t="s">
        <v>4522</v>
      </c>
      <c r="D2677" s="34">
        <v>0</v>
      </c>
      <c r="E2677" s="33">
        <v>5206611072.9300003</v>
      </c>
      <c r="F2677" s="33">
        <v>5206611072.9300003</v>
      </c>
    </row>
    <row r="2678" spans="1:6" ht="14" hidden="1" thickBot="1">
      <c r="A2678" s="27">
        <f t="shared" si="51"/>
        <v>9</v>
      </c>
      <c r="B2678" s="30" t="s">
        <v>4523</v>
      </c>
      <c r="C2678" s="30" t="s">
        <v>4524</v>
      </c>
      <c r="D2678" s="34">
        <v>0</v>
      </c>
      <c r="E2678" s="33">
        <v>9681123861180.3105</v>
      </c>
      <c r="F2678" s="33">
        <v>9681123861180.3105</v>
      </c>
    </row>
    <row r="2679" spans="1:6" ht="14" hidden="1" thickBot="1">
      <c r="A2679" s="27">
        <f t="shared" si="51"/>
        <v>9</v>
      </c>
      <c r="B2679" s="30" t="s">
        <v>4525</v>
      </c>
      <c r="C2679" s="30" t="s">
        <v>4526</v>
      </c>
      <c r="D2679" s="34">
        <v>0</v>
      </c>
      <c r="E2679" s="34">
        <v>19535158</v>
      </c>
      <c r="F2679" s="34">
        <v>19535158</v>
      </c>
    </row>
    <row r="2680" spans="1:6" ht="14" hidden="1" thickBot="1">
      <c r="A2680" s="27">
        <f t="shared" si="51"/>
        <v>9</v>
      </c>
      <c r="B2680" s="30" t="s">
        <v>4527</v>
      </c>
      <c r="C2680" s="30" t="s">
        <v>4528</v>
      </c>
      <c r="D2680" s="34">
        <v>0</v>
      </c>
      <c r="E2680" s="33">
        <v>245416033769.44</v>
      </c>
      <c r="F2680" s="33">
        <v>245416033769.44</v>
      </c>
    </row>
    <row r="2681" spans="1:6" ht="14" hidden="1" thickBot="1">
      <c r="A2681" s="27">
        <f t="shared" si="51"/>
        <v>9</v>
      </c>
      <c r="B2681" s="30" t="s">
        <v>4529</v>
      </c>
      <c r="C2681" s="30" t="s">
        <v>4530</v>
      </c>
      <c r="D2681" s="34">
        <v>0</v>
      </c>
      <c r="E2681" s="33">
        <v>1528169834.95</v>
      </c>
      <c r="F2681" s="33">
        <v>1528169834.95</v>
      </c>
    </row>
    <row r="2682" spans="1:6" ht="14" hidden="1" thickBot="1">
      <c r="A2682" s="27">
        <f t="shared" si="51"/>
        <v>9</v>
      </c>
      <c r="B2682" s="30" t="s">
        <v>4531</v>
      </c>
      <c r="C2682" s="30" t="s">
        <v>4532</v>
      </c>
      <c r="D2682" s="34">
        <v>0</v>
      </c>
      <c r="E2682" s="33">
        <v>7730294633103.7002</v>
      </c>
      <c r="F2682" s="33">
        <v>7730294633103.7002</v>
      </c>
    </row>
    <row r="2683" spans="1:6" ht="14" hidden="1" thickBot="1">
      <c r="A2683" s="27">
        <f t="shared" si="51"/>
        <v>9</v>
      </c>
      <c r="B2683" s="30" t="s">
        <v>4533</v>
      </c>
      <c r="C2683" s="30" t="s">
        <v>1383</v>
      </c>
      <c r="D2683" s="34">
        <v>0</v>
      </c>
      <c r="E2683" s="33">
        <v>132490413970.92999</v>
      </c>
      <c r="F2683" s="33">
        <v>132490413970.92999</v>
      </c>
    </row>
    <row r="2684" spans="1:6" ht="14" hidden="1" thickBot="1">
      <c r="A2684" s="27">
        <f t="shared" si="51"/>
        <v>9</v>
      </c>
      <c r="B2684" s="30" t="s">
        <v>4534</v>
      </c>
      <c r="C2684" s="30" t="s">
        <v>57</v>
      </c>
      <c r="D2684" s="34">
        <v>0</v>
      </c>
      <c r="E2684" s="33">
        <v>748556245699.59998</v>
      </c>
      <c r="F2684" s="33">
        <v>748556245699.59998</v>
      </c>
    </row>
    <row r="2685" spans="1:6" ht="14" hidden="1" thickBot="1">
      <c r="A2685" s="27">
        <f t="shared" si="51"/>
        <v>9</v>
      </c>
      <c r="B2685" s="30" t="s">
        <v>4535</v>
      </c>
      <c r="C2685" s="30" t="s">
        <v>120</v>
      </c>
      <c r="D2685" s="34">
        <v>0</v>
      </c>
      <c r="E2685" s="33">
        <v>942821285629.29004</v>
      </c>
      <c r="F2685" s="33">
        <v>942821285629.29004</v>
      </c>
    </row>
    <row r="2686" spans="1:6" ht="14" hidden="1" thickBot="1">
      <c r="A2686" s="27">
        <f t="shared" si="51"/>
        <v>9</v>
      </c>
      <c r="B2686" s="30" t="s">
        <v>4536</v>
      </c>
      <c r="C2686" s="30" t="s">
        <v>4537</v>
      </c>
      <c r="D2686" s="34">
        <v>0</v>
      </c>
      <c r="E2686" s="33">
        <v>295224511738.03003</v>
      </c>
      <c r="F2686" s="33">
        <v>295224511738.03003</v>
      </c>
    </row>
    <row r="2687" spans="1:6" ht="14" thickBot="1">
      <c r="A2687" s="27">
        <f t="shared" si="51"/>
        <v>6</v>
      </c>
      <c r="B2687" s="27" t="s">
        <v>4538</v>
      </c>
      <c r="C2687" s="30" t="s">
        <v>4539</v>
      </c>
      <c r="D2687" s="34">
        <v>0</v>
      </c>
      <c r="E2687" s="33">
        <v>47810802482623.797</v>
      </c>
      <c r="F2687" s="33">
        <v>47810802482623.797</v>
      </c>
    </row>
    <row r="2688" spans="1:6" ht="14" hidden="1" thickBot="1">
      <c r="A2688" s="27">
        <f t="shared" si="51"/>
        <v>9</v>
      </c>
      <c r="B2688" s="30" t="s">
        <v>4540</v>
      </c>
      <c r="C2688" s="30" t="s">
        <v>4541</v>
      </c>
      <c r="D2688" s="34">
        <v>0</v>
      </c>
      <c r="E2688" s="33">
        <v>2287729578.5</v>
      </c>
      <c r="F2688" s="33">
        <v>2287729578.5</v>
      </c>
    </row>
    <row r="2689" spans="1:6" ht="14" hidden="1" thickBot="1">
      <c r="A2689" s="27">
        <f t="shared" si="51"/>
        <v>9</v>
      </c>
      <c r="B2689" s="30" t="s">
        <v>4542</v>
      </c>
      <c r="C2689" s="30" t="s">
        <v>1178</v>
      </c>
      <c r="D2689" s="34">
        <v>0</v>
      </c>
      <c r="E2689" s="33">
        <v>722749890350.39001</v>
      </c>
      <c r="F2689" s="33">
        <v>722749890350.39001</v>
      </c>
    </row>
    <row r="2690" spans="1:6" ht="14" hidden="1" thickBot="1">
      <c r="A2690" s="27">
        <f t="shared" si="51"/>
        <v>9</v>
      </c>
      <c r="B2690" s="30" t="s">
        <v>4543</v>
      </c>
      <c r="C2690" s="30" t="s">
        <v>4544</v>
      </c>
      <c r="D2690" s="34">
        <v>0</v>
      </c>
      <c r="E2690" s="33">
        <v>181026350886.76999</v>
      </c>
      <c r="F2690" s="33">
        <v>181026350886.76999</v>
      </c>
    </row>
    <row r="2691" spans="1:6" ht="14" hidden="1" thickBot="1">
      <c r="A2691" s="27">
        <f t="shared" si="51"/>
        <v>9</v>
      </c>
      <c r="B2691" s="30" t="s">
        <v>4545</v>
      </c>
      <c r="C2691" s="30" t="s">
        <v>891</v>
      </c>
      <c r="D2691" s="34">
        <v>0</v>
      </c>
      <c r="E2691" s="34">
        <v>27743071</v>
      </c>
      <c r="F2691" s="34">
        <v>27743071</v>
      </c>
    </row>
    <row r="2692" spans="1:6" ht="14" hidden="1" thickBot="1">
      <c r="A2692" s="27">
        <f t="shared" si="51"/>
        <v>9</v>
      </c>
      <c r="B2692" s="30" t="s">
        <v>4546</v>
      </c>
      <c r="C2692" s="30" t="s">
        <v>1277</v>
      </c>
      <c r="D2692" s="34">
        <v>0</v>
      </c>
      <c r="E2692" s="33">
        <v>15263798540.32</v>
      </c>
      <c r="F2692" s="33">
        <v>15263798540.32</v>
      </c>
    </row>
    <row r="2693" spans="1:6" ht="14" hidden="1" thickBot="1">
      <c r="A2693" s="27">
        <f t="shared" si="51"/>
        <v>9</v>
      </c>
      <c r="B2693" s="30" t="s">
        <v>4547</v>
      </c>
      <c r="C2693" s="30" t="s">
        <v>4548</v>
      </c>
      <c r="D2693" s="34">
        <v>0</v>
      </c>
      <c r="E2693" s="33">
        <v>93996256755.520004</v>
      </c>
      <c r="F2693" s="33">
        <v>93996256755.520004</v>
      </c>
    </row>
    <row r="2694" spans="1:6" ht="14" hidden="1" thickBot="1">
      <c r="A2694" s="27">
        <f t="shared" si="51"/>
        <v>9</v>
      </c>
      <c r="B2694" s="30" t="s">
        <v>4549</v>
      </c>
      <c r="C2694" s="30" t="s">
        <v>1265</v>
      </c>
      <c r="D2694" s="34">
        <v>0</v>
      </c>
      <c r="E2694" s="33">
        <v>2594213059424.1899</v>
      </c>
      <c r="F2694" s="33">
        <v>2594213059424.1899</v>
      </c>
    </row>
    <row r="2695" spans="1:6" ht="14" hidden="1" thickBot="1">
      <c r="A2695" s="27">
        <f t="shared" si="51"/>
        <v>9</v>
      </c>
      <c r="B2695" s="30" t="s">
        <v>4550</v>
      </c>
      <c r="C2695" s="30" t="s">
        <v>4551</v>
      </c>
      <c r="D2695" s="34">
        <v>0</v>
      </c>
      <c r="E2695" s="33">
        <v>74786127484.610001</v>
      </c>
      <c r="F2695" s="33">
        <v>74786127484.610001</v>
      </c>
    </row>
    <row r="2696" spans="1:6" ht="57" hidden="1" thickBot="1">
      <c r="A2696" s="27">
        <f t="shared" si="51"/>
        <v>9</v>
      </c>
      <c r="B2696" s="30" t="s">
        <v>4552</v>
      </c>
      <c r="C2696" s="38" t="s">
        <v>1288</v>
      </c>
      <c r="D2696" s="40">
        <v>0</v>
      </c>
      <c r="E2696" s="40">
        <v>39223837419</v>
      </c>
      <c r="F2696" s="40">
        <v>39223837419</v>
      </c>
    </row>
    <row r="2697" spans="1:6" ht="14" hidden="1" thickBot="1">
      <c r="A2697" s="27">
        <f t="shared" si="51"/>
        <v>9</v>
      </c>
      <c r="B2697" s="30" t="s">
        <v>4553</v>
      </c>
      <c r="C2697" s="30" t="s">
        <v>1242</v>
      </c>
      <c r="D2697" s="34">
        <v>0</v>
      </c>
      <c r="E2697" s="33">
        <v>986995854810.25</v>
      </c>
      <c r="F2697" s="33">
        <v>986995854810.25</v>
      </c>
    </row>
    <row r="2698" spans="1:6" ht="14" hidden="1" thickBot="1">
      <c r="A2698" s="27">
        <f t="shared" si="51"/>
        <v>9</v>
      </c>
      <c r="B2698" s="30" t="s">
        <v>4554</v>
      </c>
      <c r="C2698" s="30" t="s">
        <v>4555</v>
      </c>
      <c r="D2698" s="34">
        <v>0</v>
      </c>
      <c r="E2698" s="34">
        <v>12010</v>
      </c>
      <c r="F2698" s="34">
        <v>12010</v>
      </c>
    </row>
    <row r="2699" spans="1:6" ht="14" hidden="1" thickBot="1">
      <c r="A2699" s="27">
        <f t="shared" si="51"/>
        <v>9</v>
      </c>
      <c r="B2699" s="30" t="s">
        <v>4556</v>
      </c>
      <c r="C2699" s="30" t="s">
        <v>4557</v>
      </c>
      <c r="D2699" s="34">
        <v>0</v>
      </c>
      <c r="E2699" s="33">
        <v>1642060837.04</v>
      </c>
      <c r="F2699" s="33">
        <v>1642060837.04</v>
      </c>
    </row>
    <row r="2700" spans="1:6" ht="14" hidden="1" thickBot="1">
      <c r="A2700" s="27">
        <f t="shared" si="51"/>
        <v>9</v>
      </c>
      <c r="B2700" s="30" t="s">
        <v>4558</v>
      </c>
      <c r="C2700" s="30" t="s">
        <v>1303</v>
      </c>
      <c r="D2700" s="34">
        <v>0</v>
      </c>
      <c r="E2700" s="33">
        <v>500169415665.45001</v>
      </c>
      <c r="F2700" s="33">
        <v>500169415665.45001</v>
      </c>
    </row>
    <row r="2701" spans="1:6" ht="14" hidden="1" thickBot="1">
      <c r="A2701" s="27">
        <f t="shared" si="51"/>
        <v>9</v>
      </c>
      <c r="B2701" s="30" t="s">
        <v>4559</v>
      </c>
      <c r="C2701" s="30" t="s">
        <v>1244</v>
      </c>
      <c r="D2701" s="34">
        <v>0</v>
      </c>
      <c r="E2701" s="33">
        <v>61343941844.040001</v>
      </c>
      <c r="F2701" s="33">
        <v>61343941844.040001</v>
      </c>
    </row>
    <row r="2702" spans="1:6" ht="14" hidden="1" thickBot="1">
      <c r="A2702" s="27">
        <f t="shared" si="51"/>
        <v>9</v>
      </c>
      <c r="B2702" s="30" t="s">
        <v>4560</v>
      </c>
      <c r="C2702" s="30" t="s">
        <v>1238</v>
      </c>
      <c r="D2702" s="34">
        <v>0</v>
      </c>
      <c r="E2702" s="33">
        <v>126871766.01000001</v>
      </c>
      <c r="F2702" s="33">
        <v>126871766.01000001</v>
      </c>
    </row>
    <row r="2703" spans="1:6" ht="14" hidden="1" thickBot="1">
      <c r="A2703" s="27">
        <f t="shared" si="51"/>
        <v>9</v>
      </c>
      <c r="B2703" s="30" t="s">
        <v>4561</v>
      </c>
      <c r="C2703" s="30" t="s">
        <v>1294</v>
      </c>
      <c r="D2703" s="34">
        <v>0</v>
      </c>
      <c r="E2703" s="34">
        <v>3835533462208</v>
      </c>
      <c r="F2703" s="34">
        <v>3835533462208</v>
      </c>
    </row>
    <row r="2704" spans="1:6" ht="14" hidden="1" thickBot="1">
      <c r="A2704" s="27">
        <f t="shared" si="51"/>
        <v>9</v>
      </c>
      <c r="B2704" s="30" t="s">
        <v>4562</v>
      </c>
      <c r="C2704" s="30" t="s">
        <v>1279</v>
      </c>
      <c r="D2704" s="34">
        <v>0</v>
      </c>
      <c r="E2704" s="33">
        <v>272979609437.04999</v>
      </c>
      <c r="F2704" s="33">
        <v>272979609437.04999</v>
      </c>
    </row>
    <row r="2705" spans="1:6" ht="14" hidden="1" thickBot="1">
      <c r="A2705" s="27">
        <f t="shared" si="51"/>
        <v>9</v>
      </c>
      <c r="B2705" s="30" t="s">
        <v>4563</v>
      </c>
      <c r="C2705" s="30" t="s">
        <v>4564</v>
      </c>
      <c r="D2705" s="34">
        <v>0</v>
      </c>
      <c r="E2705" s="34">
        <v>944348596</v>
      </c>
      <c r="F2705" s="34">
        <v>944348596</v>
      </c>
    </row>
    <row r="2706" spans="1:6" ht="14" hidden="1" thickBot="1">
      <c r="A2706" s="27">
        <f t="shared" si="51"/>
        <v>9</v>
      </c>
      <c r="B2706" s="30" t="s">
        <v>4565</v>
      </c>
      <c r="C2706" s="30" t="s">
        <v>1236</v>
      </c>
      <c r="D2706" s="34">
        <v>0</v>
      </c>
      <c r="E2706" s="33">
        <v>114762823030.92999</v>
      </c>
      <c r="F2706" s="33">
        <v>114762823030.92999</v>
      </c>
    </row>
    <row r="2707" spans="1:6" ht="14" hidden="1" thickBot="1">
      <c r="A2707" s="27">
        <f t="shared" si="51"/>
        <v>9</v>
      </c>
      <c r="B2707" s="30" t="s">
        <v>4566</v>
      </c>
      <c r="C2707" s="30" t="s">
        <v>4567</v>
      </c>
      <c r="D2707" s="34">
        <v>0</v>
      </c>
      <c r="E2707" s="33">
        <v>174249863667.28</v>
      </c>
      <c r="F2707" s="33">
        <v>174249863667.28</v>
      </c>
    </row>
    <row r="2708" spans="1:6" ht="14" hidden="1" thickBot="1">
      <c r="A2708" s="27">
        <f t="shared" si="51"/>
        <v>9</v>
      </c>
      <c r="B2708" s="30" t="s">
        <v>4568</v>
      </c>
      <c r="C2708" s="30" t="s">
        <v>4569</v>
      </c>
      <c r="D2708" s="34">
        <v>0</v>
      </c>
      <c r="E2708" s="33">
        <v>24765854359864.801</v>
      </c>
      <c r="F2708" s="33">
        <v>24765854359864.801</v>
      </c>
    </row>
    <row r="2709" spans="1:6" ht="14" hidden="1" thickBot="1">
      <c r="A2709" s="27">
        <f t="shared" si="51"/>
        <v>9</v>
      </c>
      <c r="B2709" s="30" t="s">
        <v>4570</v>
      </c>
      <c r="C2709" s="30" t="s">
        <v>4571</v>
      </c>
      <c r="D2709" s="34">
        <v>0</v>
      </c>
      <c r="E2709" s="33">
        <v>2351580734076.5</v>
      </c>
      <c r="F2709" s="33">
        <v>2351580734076.5</v>
      </c>
    </row>
    <row r="2710" spans="1:6" ht="14" hidden="1" thickBot="1">
      <c r="A2710" s="27">
        <f t="shared" si="51"/>
        <v>9</v>
      </c>
      <c r="B2710" s="30" t="s">
        <v>4572</v>
      </c>
      <c r="C2710" s="30" t="s">
        <v>1271</v>
      </c>
      <c r="D2710" s="34">
        <v>0</v>
      </c>
      <c r="E2710" s="33">
        <v>763918948747.78003</v>
      </c>
      <c r="F2710" s="33">
        <v>763918948747.78003</v>
      </c>
    </row>
    <row r="2711" spans="1:6" ht="14" hidden="1" thickBot="1">
      <c r="A2711" s="27">
        <f t="shared" si="51"/>
        <v>9</v>
      </c>
      <c r="B2711" s="30" t="s">
        <v>4573</v>
      </c>
      <c r="C2711" s="30" t="s">
        <v>1292</v>
      </c>
      <c r="D2711" s="34">
        <v>0</v>
      </c>
      <c r="E2711" s="33">
        <v>31430002299.529999</v>
      </c>
      <c r="F2711" s="33">
        <v>31430002299.529999</v>
      </c>
    </row>
    <row r="2712" spans="1:6" ht="14" hidden="1" thickBot="1">
      <c r="A2712" s="27">
        <f t="shared" si="51"/>
        <v>9</v>
      </c>
      <c r="B2712" s="30" t="s">
        <v>4574</v>
      </c>
      <c r="C2712" s="30" t="s">
        <v>4575</v>
      </c>
      <c r="D2712" s="34">
        <v>0</v>
      </c>
      <c r="E2712" s="34">
        <v>71398049709</v>
      </c>
      <c r="F2712" s="34">
        <v>71398049709</v>
      </c>
    </row>
    <row r="2713" spans="1:6" ht="14" hidden="1" thickBot="1">
      <c r="A2713" s="27">
        <f t="shared" si="51"/>
        <v>9</v>
      </c>
      <c r="B2713" s="30" t="s">
        <v>4576</v>
      </c>
      <c r="C2713" s="30" t="s">
        <v>4577</v>
      </c>
      <c r="D2713" s="34">
        <v>0</v>
      </c>
      <c r="E2713" s="33">
        <v>499239477950.42999</v>
      </c>
      <c r="F2713" s="33">
        <v>499239477950.42999</v>
      </c>
    </row>
    <row r="2714" spans="1:6" ht="14" hidden="1" thickBot="1">
      <c r="A2714" s="27">
        <f t="shared" si="51"/>
        <v>9</v>
      </c>
      <c r="B2714" s="30" t="s">
        <v>4578</v>
      </c>
      <c r="C2714" s="30" t="s">
        <v>4579</v>
      </c>
      <c r="D2714" s="34">
        <v>0</v>
      </c>
      <c r="E2714" s="33">
        <v>3938832.76</v>
      </c>
      <c r="F2714" s="33">
        <v>3938832.76</v>
      </c>
    </row>
    <row r="2715" spans="1:6" ht="14" hidden="1" thickBot="1">
      <c r="A2715" s="27">
        <f t="shared" si="51"/>
        <v>9</v>
      </c>
      <c r="B2715" s="30" t="s">
        <v>4580</v>
      </c>
      <c r="C2715" s="30" t="s">
        <v>4581</v>
      </c>
      <c r="D2715" s="34">
        <v>0</v>
      </c>
      <c r="E2715" s="34">
        <v>100000</v>
      </c>
      <c r="F2715" s="34">
        <v>100000</v>
      </c>
    </row>
    <row r="2716" spans="1:6" ht="14" hidden="1" thickBot="1">
      <c r="A2716" s="27">
        <f t="shared" si="51"/>
        <v>9</v>
      </c>
      <c r="B2716" s="30" t="s">
        <v>4582</v>
      </c>
      <c r="C2716" s="30" t="s">
        <v>972</v>
      </c>
      <c r="D2716" s="34">
        <v>0</v>
      </c>
      <c r="E2716" s="33">
        <v>227425491585.62</v>
      </c>
      <c r="F2716" s="33">
        <v>227425491585.62</v>
      </c>
    </row>
    <row r="2717" spans="1:6" ht="14" hidden="1" thickBot="1">
      <c r="A2717" s="27">
        <f t="shared" si="51"/>
        <v>9</v>
      </c>
      <c r="B2717" s="30" t="s">
        <v>4583</v>
      </c>
      <c r="C2717" s="30" t="s">
        <v>4584</v>
      </c>
      <c r="D2717" s="34">
        <v>0</v>
      </c>
      <c r="E2717" s="33">
        <v>14962170109.389999</v>
      </c>
      <c r="F2717" s="33">
        <v>14962170109.389999</v>
      </c>
    </row>
    <row r="2718" spans="1:6" ht="14" hidden="1" thickBot="1">
      <c r="A2718" s="27">
        <f t="shared" si="51"/>
        <v>9</v>
      </c>
      <c r="B2718" s="30" t="s">
        <v>4585</v>
      </c>
      <c r="C2718" s="30" t="s">
        <v>4586</v>
      </c>
      <c r="D2718" s="34">
        <v>0</v>
      </c>
      <c r="E2718" s="33">
        <v>39949734509.389999</v>
      </c>
      <c r="F2718" s="33">
        <v>39949734509.389999</v>
      </c>
    </row>
    <row r="2719" spans="1:6" ht="14" hidden="1" thickBot="1">
      <c r="A2719" s="27">
        <f t="shared" si="51"/>
        <v>9</v>
      </c>
      <c r="B2719" s="30" t="s">
        <v>4587</v>
      </c>
      <c r="C2719" s="30" t="s">
        <v>1299</v>
      </c>
      <c r="D2719" s="34">
        <v>0</v>
      </c>
      <c r="E2719" s="34">
        <v>1245818414</v>
      </c>
      <c r="F2719" s="34">
        <v>1245818414</v>
      </c>
    </row>
    <row r="2720" spans="1:6" ht="14" hidden="1" thickBot="1">
      <c r="A2720" s="27">
        <f t="shared" si="51"/>
        <v>9</v>
      </c>
      <c r="B2720" s="30" t="s">
        <v>4588</v>
      </c>
      <c r="C2720" s="30" t="s">
        <v>1301</v>
      </c>
      <c r="D2720" s="34">
        <v>0</v>
      </c>
      <c r="E2720" s="33">
        <v>554419128.79999995</v>
      </c>
      <c r="F2720" s="33">
        <v>554419128.79999995</v>
      </c>
    </row>
    <row r="2721" spans="1:6" ht="14" hidden="1" thickBot="1">
      <c r="A2721" s="27">
        <f t="shared" ref="A2721:A2784" si="52">LEN(B2721)</f>
        <v>9</v>
      </c>
      <c r="B2721" s="30" t="s">
        <v>4589</v>
      </c>
      <c r="C2721" s="30" t="s">
        <v>3042</v>
      </c>
      <c r="D2721" s="34">
        <v>0</v>
      </c>
      <c r="E2721" s="34">
        <v>2125448759</v>
      </c>
      <c r="F2721" s="34">
        <v>2125448759</v>
      </c>
    </row>
    <row r="2722" spans="1:6" ht="14" hidden="1" thickBot="1">
      <c r="A2722" s="27">
        <f t="shared" si="52"/>
        <v>9</v>
      </c>
      <c r="B2722" s="30" t="s">
        <v>4590</v>
      </c>
      <c r="C2722" s="30" t="s">
        <v>1307</v>
      </c>
      <c r="D2722" s="34">
        <v>0</v>
      </c>
      <c r="E2722" s="33">
        <v>694802445.88999999</v>
      </c>
      <c r="F2722" s="33">
        <v>694802445.88999999</v>
      </c>
    </row>
    <row r="2723" spans="1:6" ht="14" hidden="1" thickBot="1">
      <c r="A2723" s="27">
        <f t="shared" si="52"/>
        <v>9</v>
      </c>
      <c r="B2723" s="30" t="s">
        <v>4591</v>
      </c>
      <c r="C2723" s="30" t="s">
        <v>4592</v>
      </c>
      <c r="D2723" s="34">
        <v>0</v>
      </c>
      <c r="E2723" s="34">
        <v>2800000</v>
      </c>
      <c r="F2723" s="34">
        <v>2800000</v>
      </c>
    </row>
    <row r="2724" spans="1:6" ht="14" hidden="1" thickBot="1">
      <c r="A2724" s="27">
        <f t="shared" si="52"/>
        <v>9</v>
      </c>
      <c r="B2724" s="30" t="s">
        <v>4593</v>
      </c>
      <c r="C2724" s="30" t="s">
        <v>1309</v>
      </c>
      <c r="D2724" s="34">
        <v>0</v>
      </c>
      <c r="E2724" s="34">
        <v>452260045</v>
      </c>
      <c r="F2724" s="34">
        <v>452260045</v>
      </c>
    </row>
    <row r="2725" spans="1:6" ht="14" hidden="1" thickBot="1">
      <c r="A2725" s="27">
        <f t="shared" si="52"/>
        <v>9</v>
      </c>
      <c r="B2725" s="30" t="s">
        <v>4594</v>
      </c>
      <c r="C2725" s="30" t="s">
        <v>4595</v>
      </c>
      <c r="D2725" s="34">
        <v>0</v>
      </c>
      <c r="E2725" s="34">
        <v>21200000</v>
      </c>
      <c r="F2725" s="34">
        <v>21200000</v>
      </c>
    </row>
    <row r="2726" spans="1:6" ht="14" hidden="1" thickBot="1">
      <c r="A2726" s="27">
        <f t="shared" si="52"/>
        <v>9</v>
      </c>
      <c r="B2726" s="30" t="s">
        <v>4596</v>
      </c>
      <c r="C2726" s="30" t="s">
        <v>1004</v>
      </c>
      <c r="D2726" s="34">
        <v>0</v>
      </c>
      <c r="E2726" s="33">
        <v>12502237997.85</v>
      </c>
      <c r="F2726" s="33">
        <v>12502237997.85</v>
      </c>
    </row>
    <row r="2727" spans="1:6" ht="13.5" hidden="1" customHeight="1" thickBot="1">
      <c r="A2727" s="27">
        <f t="shared" si="52"/>
        <v>9</v>
      </c>
      <c r="B2727" s="30" t="s">
        <v>4597</v>
      </c>
      <c r="C2727" s="38" t="s">
        <v>4598</v>
      </c>
      <c r="D2727" s="40">
        <v>0</v>
      </c>
      <c r="E2727" s="39">
        <v>2953399952.0700002</v>
      </c>
      <c r="F2727" s="39">
        <v>2953399952.0700002</v>
      </c>
    </row>
    <row r="2728" spans="1:6" ht="14" hidden="1" thickBot="1">
      <c r="A2728" s="27">
        <f t="shared" si="52"/>
        <v>9</v>
      </c>
      <c r="B2728" s="30" t="s">
        <v>4599</v>
      </c>
      <c r="C2728" s="30" t="s">
        <v>1318</v>
      </c>
      <c r="D2728" s="34">
        <v>0</v>
      </c>
      <c r="E2728" s="33">
        <v>2014683594.53</v>
      </c>
      <c r="F2728" s="33">
        <v>2014683594.53</v>
      </c>
    </row>
    <row r="2729" spans="1:6" ht="14" hidden="1" thickBot="1">
      <c r="A2729" s="27">
        <f t="shared" si="52"/>
        <v>9</v>
      </c>
      <c r="B2729" s="30" t="s">
        <v>4600</v>
      </c>
      <c r="C2729" s="30" t="s">
        <v>4471</v>
      </c>
      <c r="D2729" s="34">
        <v>0</v>
      </c>
      <c r="E2729" s="33">
        <v>325602592782.32001</v>
      </c>
      <c r="F2729" s="33">
        <v>325602592782.32001</v>
      </c>
    </row>
    <row r="2730" spans="1:6" ht="14" hidden="1" thickBot="1">
      <c r="A2730" s="27">
        <f t="shared" si="52"/>
        <v>9</v>
      </c>
      <c r="B2730" s="30" t="s">
        <v>4601</v>
      </c>
      <c r="C2730" s="30" t="s">
        <v>4602</v>
      </c>
      <c r="D2730" s="34">
        <v>0</v>
      </c>
      <c r="E2730" s="33">
        <v>1549737180658.9399</v>
      </c>
      <c r="F2730" s="33">
        <v>1549737180658.9399</v>
      </c>
    </row>
    <row r="2731" spans="1:6" ht="14" hidden="1" thickBot="1">
      <c r="A2731" s="27">
        <f t="shared" si="52"/>
        <v>9</v>
      </c>
      <c r="B2731" s="30" t="s">
        <v>4603</v>
      </c>
      <c r="C2731" s="30" t="s">
        <v>4604</v>
      </c>
      <c r="D2731" s="34">
        <v>0</v>
      </c>
      <c r="E2731" s="34">
        <v>4450000</v>
      </c>
      <c r="F2731" s="34">
        <v>4450000</v>
      </c>
    </row>
    <row r="2732" spans="1:6" ht="14" hidden="1" thickBot="1">
      <c r="A2732" s="27">
        <f t="shared" si="52"/>
        <v>9</v>
      </c>
      <c r="B2732" s="30" t="s">
        <v>4605</v>
      </c>
      <c r="C2732" s="30" t="s">
        <v>4606</v>
      </c>
      <c r="D2732" s="34">
        <v>0</v>
      </c>
      <c r="E2732" s="33">
        <v>7474805123777.79</v>
      </c>
      <c r="F2732" s="33">
        <v>7474805123777.79</v>
      </c>
    </row>
    <row r="2733" spans="1:6" ht="14" thickBot="1">
      <c r="A2733" s="27">
        <f t="shared" si="52"/>
        <v>6</v>
      </c>
      <c r="B2733" s="27" t="s">
        <v>4607</v>
      </c>
      <c r="C2733" s="30" t="s">
        <v>4608</v>
      </c>
      <c r="D2733" s="34">
        <v>0</v>
      </c>
      <c r="E2733" s="34">
        <v>29132803787</v>
      </c>
      <c r="F2733" s="34">
        <v>29132803787</v>
      </c>
    </row>
    <row r="2734" spans="1:6" ht="14" hidden="1" thickBot="1">
      <c r="A2734" s="27">
        <f t="shared" si="52"/>
        <v>9</v>
      </c>
      <c r="B2734" s="30" t="s">
        <v>4609</v>
      </c>
      <c r="C2734" s="30" t="s">
        <v>4610</v>
      </c>
      <c r="D2734" s="34">
        <v>0</v>
      </c>
      <c r="E2734" s="34">
        <v>546649754</v>
      </c>
      <c r="F2734" s="34">
        <v>546649754</v>
      </c>
    </row>
    <row r="2735" spans="1:6" ht="14" hidden="1" thickBot="1">
      <c r="A2735" s="27">
        <f t="shared" si="52"/>
        <v>9</v>
      </c>
      <c r="B2735" s="30" t="s">
        <v>4611</v>
      </c>
      <c r="C2735" s="30" t="s">
        <v>4612</v>
      </c>
      <c r="D2735" s="34">
        <v>0</v>
      </c>
      <c r="E2735" s="34">
        <v>366978330</v>
      </c>
      <c r="F2735" s="34">
        <v>366978330</v>
      </c>
    </row>
    <row r="2736" spans="1:6" ht="14" hidden="1" thickBot="1">
      <c r="A2736" s="27">
        <f t="shared" si="52"/>
        <v>9</v>
      </c>
      <c r="B2736" s="30" t="s">
        <v>4613</v>
      </c>
      <c r="C2736" s="30" t="s">
        <v>4614</v>
      </c>
      <c r="D2736" s="34">
        <v>0</v>
      </c>
      <c r="E2736" s="34">
        <v>24473649777</v>
      </c>
      <c r="F2736" s="34">
        <v>24473649777</v>
      </c>
    </row>
    <row r="2737" spans="1:6" ht="14" hidden="1" thickBot="1">
      <c r="A2737" s="27">
        <f t="shared" si="52"/>
        <v>9</v>
      </c>
      <c r="B2737" s="30" t="s">
        <v>4615</v>
      </c>
      <c r="C2737" s="30" t="s">
        <v>4616</v>
      </c>
      <c r="D2737" s="34">
        <v>0</v>
      </c>
      <c r="E2737" s="34">
        <v>3639916718</v>
      </c>
      <c r="F2737" s="34">
        <v>3639916718</v>
      </c>
    </row>
    <row r="2738" spans="1:6" ht="14" hidden="1" thickBot="1">
      <c r="A2738" s="27">
        <f t="shared" si="52"/>
        <v>9</v>
      </c>
      <c r="B2738" s="30" t="s">
        <v>4617</v>
      </c>
      <c r="C2738" s="30" t="s">
        <v>4618</v>
      </c>
      <c r="D2738" s="34">
        <v>0</v>
      </c>
      <c r="E2738" s="34">
        <v>105609208</v>
      </c>
      <c r="F2738" s="34">
        <v>105609208</v>
      </c>
    </row>
    <row r="2739" spans="1:6" ht="14" thickBot="1">
      <c r="A2739" s="27">
        <f t="shared" si="52"/>
        <v>6</v>
      </c>
      <c r="B2739" s="27" t="s">
        <v>4619</v>
      </c>
      <c r="C2739" s="30" t="s">
        <v>4620</v>
      </c>
      <c r="D2739" s="34">
        <v>0</v>
      </c>
      <c r="E2739" s="34">
        <v>1566649541611</v>
      </c>
      <c r="F2739" s="34">
        <v>1566649541611</v>
      </c>
    </row>
    <row r="2740" spans="1:6" ht="14" hidden="1" thickBot="1">
      <c r="A2740" s="27">
        <f t="shared" si="52"/>
        <v>9</v>
      </c>
      <c r="B2740" s="30" t="s">
        <v>4621</v>
      </c>
      <c r="C2740" s="30" t="s">
        <v>586</v>
      </c>
      <c r="D2740" s="34">
        <v>0</v>
      </c>
      <c r="E2740" s="34">
        <v>1751160894</v>
      </c>
      <c r="F2740" s="34">
        <v>1751160894</v>
      </c>
    </row>
    <row r="2741" spans="1:6" ht="14" hidden="1" thickBot="1">
      <c r="A2741" s="27">
        <f t="shared" si="52"/>
        <v>9</v>
      </c>
      <c r="B2741" s="30" t="s">
        <v>4622</v>
      </c>
      <c r="C2741" s="30" t="s">
        <v>680</v>
      </c>
      <c r="D2741" s="34">
        <v>0</v>
      </c>
      <c r="E2741" s="34">
        <v>1564898380717</v>
      </c>
      <c r="F2741" s="34">
        <v>1564898380717</v>
      </c>
    </row>
    <row r="2742" spans="1:6" ht="14" hidden="1" thickBot="1">
      <c r="A2742" s="27">
        <f t="shared" si="52"/>
        <v>9</v>
      </c>
      <c r="B2742" s="30" t="s">
        <v>4623</v>
      </c>
      <c r="C2742" s="30" t="s">
        <v>580</v>
      </c>
      <c r="D2742" s="34">
        <v>0</v>
      </c>
      <c r="E2742" s="34">
        <v>0</v>
      </c>
      <c r="F2742" s="34">
        <v>0</v>
      </c>
    </row>
    <row r="2743" spans="1:6" ht="14" hidden="1" thickBot="1">
      <c r="A2743" s="27">
        <f t="shared" si="52"/>
        <v>9</v>
      </c>
      <c r="B2743" s="30" t="s">
        <v>4624</v>
      </c>
      <c r="C2743" s="30" t="s">
        <v>582</v>
      </c>
      <c r="D2743" s="34">
        <v>0</v>
      </c>
      <c r="E2743" s="34">
        <v>0</v>
      </c>
      <c r="F2743" s="34">
        <v>0</v>
      </c>
    </row>
    <row r="2744" spans="1:6" ht="14" hidden="1" thickBot="1">
      <c r="A2744" s="27">
        <f t="shared" si="52"/>
        <v>9</v>
      </c>
      <c r="B2744" s="30" t="s">
        <v>4625</v>
      </c>
      <c r="C2744" s="30" t="s">
        <v>584</v>
      </c>
      <c r="D2744" s="34">
        <v>0</v>
      </c>
      <c r="E2744" s="34">
        <v>0</v>
      </c>
      <c r="F2744" s="34">
        <v>0</v>
      </c>
    </row>
    <row r="2745" spans="1:6" ht="14" thickBot="1">
      <c r="A2745" s="27">
        <f t="shared" si="52"/>
        <v>6</v>
      </c>
      <c r="B2745" s="27" t="s">
        <v>4626</v>
      </c>
      <c r="C2745" s="30" t="s">
        <v>4627</v>
      </c>
      <c r="D2745" s="34">
        <v>0</v>
      </c>
      <c r="E2745" s="34">
        <v>1109617523840</v>
      </c>
      <c r="F2745" s="34">
        <v>1109617523840</v>
      </c>
    </row>
    <row r="2746" spans="1:6" ht="14" hidden="1" thickBot="1">
      <c r="A2746" s="27">
        <f t="shared" si="52"/>
        <v>9</v>
      </c>
      <c r="B2746" s="30" t="s">
        <v>4628</v>
      </c>
      <c r="C2746" s="30" t="s">
        <v>586</v>
      </c>
      <c r="D2746" s="34">
        <v>0</v>
      </c>
      <c r="E2746" s="34">
        <v>1109617523840</v>
      </c>
      <c r="F2746" s="34">
        <v>1109617523840</v>
      </c>
    </row>
    <row r="2747" spans="1:6" ht="14" hidden="1" thickBot="1">
      <c r="A2747" s="27">
        <f t="shared" si="52"/>
        <v>9</v>
      </c>
      <c r="B2747" s="30" t="s">
        <v>4629</v>
      </c>
      <c r="C2747" s="30" t="s">
        <v>580</v>
      </c>
      <c r="D2747" s="34">
        <v>0</v>
      </c>
      <c r="E2747" s="34">
        <v>0</v>
      </c>
      <c r="F2747" s="34">
        <v>0</v>
      </c>
    </row>
    <row r="2748" spans="1:6" ht="14" hidden="1" thickBot="1">
      <c r="A2748" s="27">
        <f t="shared" si="52"/>
        <v>9</v>
      </c>
      <c r="B2748" s="30" t="s">
        <v>4630</v>
      </c>
      <c r="C2748" s="30" t="s">
        <v>582</v>
      </c>
      <c r="D2748" s="34">
        <v>0</v>
      </c>
      <c r="E2748" s="34">
        <v>0</v>
      </c>
      <c r="F2748" s="34">
        <v>0</v>
      </c>
    </row>
    <row r="2749" spans="1:6" ht="14" hidden="1" thickBot="1">
      <c r="A2749" s="27">
        <f t="shared" si="52"/>
        <v>9</v>
      </c>
      <c r="B2749" s="30" t="s">
        <v>4631</v>
      </c>
      <c r="C2749" s="30" t="s">
        <v>584</v>
      </c>
      <c r="D2749" s="34">
        <v>0</v>
      </c>
      <c r="E2749" s="34">
        <v>0</v>
      </c>
      <c r="F2749" s="34">
        <v>0</v>
      </c>
    </row>
    <row r="2750" spans="1:6" ht="43" thickBot="1">
      <c r="A2750" s="27">
        <f t="shared" si="52"/>
        <v>6</v>
      </c>
      <c r="B2750" s="27" t="s">
        <v>4632</v>
      </c>
      <c r="C2750" s="38" t="s">
        <v>4633</v>
      </c>
      <c r="D2750" s="40">
        <v>0</v>
      </c>
      <c r="E2750" s="39">
        <v>42257444534.410004</v>
      </c>
      <c r="F2750" s="39">
        <v>42257444534.410004</v>
      </c>
    </row>
    <row r="2751" spans="1:6" ht="14" hidden="1" thickBot="1">
      <c r="A2751" s="27">
        <f t="shared" si="52"/>
        <v>9</v>
      </c>
      <c r="B2751" s="30" t="s">
        <v>4634</v>
      </c>
      <c r="C2751" s="30" t="s">
        <v>586</v>
      </c>
      <c r="D2751" s="34">
        <v>0</v>
      </c>
      <c r="E2751" s="33">
        <v>87306363.409999996</v>
      </c>
      <c r="F2751" s="33">
        <v>87306363.409999996</v>
      </c>
    </row>
    <row r="2752" spans="1:6" ht="14" hidden="1" thickBot="1">
      <c r="A2752" s="27">
        <f t="shared" si="52"/>
        <v>9</v>
      </c>
      <c r="B2752" s="30" t="s">
        <v>4635</v>
      </c>
      <c r="C2752" s="30" t="s">
        <v>680</v>
      </c>
      <c r="D2752" s="34">
        <v>0</v>
      </c>
      <c r="E2752" s="34">
        <v>42170138171</v>
      </c>
      <c r="F2752" s="34">
        <v>42170138171</v>
      </c>
    </row>
    <row r="2753" spans="1:6" ht="14" hidden="1" thickBot="1">
      <c r="A2753" s="27">
        <f t="shared" si="52"/>
        <v>9</v>
      </c>
      <c r="B2753" s="30" t="s">
        <v>4636</v>
      </c>
      <c r="C2753" s="30" t="s">
        <v>582</v>
      </c>
      <c r="D2753" s="34">
        <v>0</v>
      </c>
      <c r="E2753" s="34">
        <v>0</v>
      </c>
      <c r="F2753" s="34">
        <v>0</v>
      </c>
    </row>
    <row r="2754" spans="1:6" ht="14" thickBot="1">
      <c r="A2754" s="27">
        <f t="shared" si="52"/>
        <v>6</v>
      </c>
      <c r="B2754" s="27" t="s">
        <v>4637</v>
      </c>
      <c r="C2754" s="30" t="s">
        <v>4638</v>
      </c>
      <c r="D2754" s="34">
        <v>0</v>
      </c>
      <c r="E2754" s="34">
        <v>77726500</v>
      </c>
      <c r="F2754" s="34">
        <v>77726500</v>
      </c>
    </row>
    <row r="2755" spans="1:6" ht="14" hidden="1" thickBot="1">
      <c r="A2755" s="27">
        <f t="shared" si="52"/>
        <v>9</v>
      </c>
      <c r="B2755" s="30" t="s">
        <v>4639</v>
      </c>
      <c r="C2755" s="30" t="s">
        <v>4640</v>
      </c>
      <c r="D2755" s="34">
        <v>0</v>
      </c>
      <c r="E2755" s="34">
        <v>77726500</v>
      </c>
      <c r="F2755" s="34">
        <v>77726500</v>
      </c>
    </row>
    <row r="2756" spans="1:6" ht="14" thickBot="1">
      <c r="A2756" s="27">
        <f t="shared" si="52"/>
        <v>6</v>
      </c>
      <c r="B2756" s="27" t="s">
        <v>4641</v>
      </c>
      <c r="C2756" s="30" t="s">
        <v>4642</v>
      </c>
      <c r="D2756" s="34">
        <v>0</v>
      </c>
      <c r="E2756" s="34">
        <v>7753351545</v>
      </c>
      <c r="F2756" s="34">
        <v>7753351545</v>
      </c>
    </row>
    <row r="2757" spans="1:6" ht="14" hidden="1" thickBot="1">
      <c r="A2757" s="27">
        <f t="shared" si="52"/>
        <v>9</v>
      </c>
      <c r="B2757" s="30" t="s">
        <v>4643</v>
      </c>
      <c r="C2757" s="30" t="s">
        <v>106</v>
      </c>
      <c r="D2757" s="34">
        <v>0</v>
      </c>
      <c r="E2757" s="34">
        <v>2852559384</v>
      </c>
      <c r="F2757" s="34">
        <v>2852559384</v>
      </c>
    </row>
    <row r="2758" spans="1:6" ht="14" hidden="1" thickBot="1">
      <c r="A2758" s="27">
        <f t="shared" si="52"/>
        <v>9</v>
      </c>
      <c r="B2758" s="30" t="s">
        <v>4644</v>
      </c>
      <c r="C2758" s="30" t="s">
        <v>98</v>
      </c>
      <c r="D2758" s="34">
        <v>0</v>
      </c>
      <c r="E2758" s="34">
        <v>4900792161</v>
      </c>
      <c r="F2758" s="34">
        <v>4900792161</v>
      </c>
    </row>
    <row r="2759" spans="1:6" ht="14" thickBot="1">
      <c r="A2759" s="27">
        <f t="shared" si="52"/>
        <v>6</v>
      </c>
      <c r="B2759" s="27" t="s">
        <v>4645</v>
      </c>
      <c r="C2759" s="30" t="s">
        <v>4646</v>
      </c>
      <c r="D2759" s="34">
        <v>0</v>
      </c>
      <c r="E2759" s="33">
        <v>6817067742.0100002</v>
      </c>
      <c r="F2759" s="33">
        <v>6817067742.0100002</v>
      </c>
    </row>
    <row r="2760" spans="1:6" ht="14" hidden="1" thickBot="1">
      <c r="A2760" s="27">
        <f t="shared" si="52"/>
        <v>9</v>
      </c>
      <c r="B2760" s="30" t="s">
        <v>4647</v>
      </c>
      <c r="C2760" s="30" t="s">
        <v>2375</v>
      </c>
      <c r="D2760" s="34">
        <v>0</v>
      </c>
      <c r="E2760" s="34">
        <v>6874990</v>
      </c>
      <c r="F2760" s="34">
        <v>6874990</v>
      </c>
    </row>
    <row r="2761" spans="1:6" ht="14" hidden="1" thickBot="1">
      <c r="A2761" s="27">
        <f t="shared" si="52"/>
        <v>9</v>
      </c>
      <c r="B2761" s="30" t="s">
        <v>4648</v>
      </c>
      <c r="C2761" s="30" t="s">
        <v>2377</v>
      </c>
      <c r="D2761" s="34">
        <v>0</v>
      </c>
      <c r="E2761" s="33">
        <v>6810192752.0100002</v>
      </c>
      <c r="F2761" s="33">
        <v>6810192752.0100002</v>
      </c>
    </row>
    <row r="2762" spans="1:6" ht="14" thickBot="1">
      <c r="A2762" s="27">
        <f t="shared" si="52"/>
        <v>6</v>
      </c>
      <c r="B2762" s="27" t="s">
        <v>4649</v>
      </c>
      <c r="C2762" s="30" t="s">
        <v>4650</v>
      </c>
      <c r="D2762" s="34">
        <v>0</v>
      </c>
      <c r="E2762" s="33">
        <v>4355146224957.6499</v>
      </c>
      <c r="F2762" s="33">
        <v>4355146224957.6499</v>
      </c>
    </row>
    <row r="2763" spans="1:6" ht="14" hidden="1" thickBot="1">
      <c r="A2763" s="27">
        <f t="shared" si="52"/>
        <v>9</v>
      </c>
      <c r="B2763" s="30" t="s">
        <v>4651</v>
      </c>
      <c r="C2763" s="30" t="s">
        <v>474</v>
      </c>
      <c r="D2763" s="34">
        <v>0</v>
      </c>
      <c r="E2763" s="33">
        <v>58008600730.959999</v>
      </c>
      <c r="F2763" s="33">
        <v>58008600730.959999</v>
      </c>
    </row>
    <row r="2764" spans="1:6" ht="14" hidden="1" thickBot="1">
      <c r="A2764" s="27">
        <f t="shared" si="52"/>
        <v>9</v>
      </c>
      <c r="B2764" s="30" t="s">
        <v>4652</v>
      </c>
      <c r="C2764" s="30" t="s">
        <v>149</v>
      </c>
      <c r="D2764" s="34">
        <v>0</v>
      </c>
      <c r="E2764" s="33">
        <v>56366740791.68</v>
      </c>
      <c r="F2764" s="33">
        <v>56366740791.68</v>
      </c>
    </row>
    <row r="2765" spans="1:6" ht="14" hidden="1" thickBot="1">
      <c r="A2765" s="27">
        <f t="shared" si="52"/>
        <v>9</v>
      </c>
      <c r="B2765" s="30" t="s">
        <v>4653</v>
      </c>
      <c r="C2765" s="30" t="s">
        <v>760</v>
      </c>
      <c r="D2765" s="34">
        <v>0</v>
      </c>
      <c r="E2765" s="33">
        <v>96773805015.210007</v>
      </c>
      <c r="F2765" s="33">
        <v>96773805015.210007</v>
      </c>
    </row>
    <row r="2766" spans="1:6" ht="14" hidden="1" thickBot="1">
      <c r="A2766" s="27">
        <f t="shared" si="52"/>
        <v>9</v>
      </c>
      <c r="B2766" s="30" t="s">
        <v>4654</v>
      </c>
      <c r="C2766" s="30" t="s">
        <v>1383</v>
      </c>
      <c r="D2766" s="34">
        <v>0</v>
      </c>
      <c r="E2766" s="33">
        <v>99101658.370000005</v>
      </c>
      <c r="F2766" s="33">
        <v>99101658.370000005</v>
      </c>
    </row>
    <row r="2767" spans="1:6" ht="14" hidden="1" thickBot="1">
      <c r="A2767" s="27">
        <f t="shared" si="52"/>
        <v>9</v>
      </c>
      <c r="B2767" s="30" t="s">
        <v>4655</v>
      </c>
      <c r="C2767" s="30" t="s">
        <v>116</v>
      </c>
      <c r="D2767" s="34">
        <v>0</v>
      </c>
      <c r="E2767" s="33">
        <v>12645265449.440001</v>
      </c>
      <c r="F2767" s="33">
        <v>12645265449.440001</v>
      </c>
    </row>
    <row r="2768" spans="1:6" ht="14" hidden="1" thickBot="1">
      <c r="A2768" s="27">
        <f t="shared" si="52"/>
        <v>9</v>
      </c>
      <c r="B2768" s="30" t="s">
        <v>4656</v>
      </c>
      <c r="C2768" s="30" t="s">
        <v>193</v>
      </c>
      <c r="D2768" s="34">
        <v>0</v>
      </c>
      <c r="E2768" s="33">
        <v>1693145315059.73</v>
      </c>
      <c r="F2768" s="33">
        <v>1693145315059.73</v>
      </c>
    </row>
    <row r="2769" spans="1:6" ht="14" hidden="1" thickBot="1">
      <c r="A2769" s="27">
        <f t="shared" si="52"/>
        <v>9</v>
      </c>
      <c r="B2769" s="30" t="s">
        <v>4657</v>
      </c>
      <c r="C2769" s="30" t="s">
        <v>2330</v>
      </c>
      <c r="D2769" s="34">
        <v>0</v>
      </c>
      <c r="E2769" s="33">
        <v>24993261128.650002</v>
      </c>
      <c r="F2769" s="33">
        <v>24993261128.650002</v>
      </c>
    </row>
    <row r="2770" spans="1:6" ht="14" hidden="1" thickBot="1">
      <c r="A2770" s="27">
        <f t="shared" si="52"/>
        <v>9</v>
      </c>
      <c r="B2770" s="30" t="s">
        <v>4658</v>
      </c>
      <c r="C2770" s="30" t="s">
        <v>93</v>
      </c>
      <c r="D2770" s="34">
        <v>0</v>
      </c>
      <c r="E2770" s="34">
        <v>10698416179</v>
      </c>
      <c r="F2770" s="34">
        <v>10698416179</v>
      </c>
    </row>
    <row r="2771" spans="1:6" ht="14" hidden="1" thickBot="1">
      <c r="A2771" s="27">
        <f t="shared" si="52"/>
        <v>9</v>
      </c>
      <c r="B2771" s="30" t="s">
        <v>4659</v>
      </c>
      <c r="C2771" s="30" t="s">
        <v>82</v>
      </c>
      <c r="D2771" s="34">
        <v>0</v>
      </c>
      <c r="E2771" s="33">
        <v>475337124293.88</v>
      </c>
      <c r="F2771" s="33">
        <v>475337124293.88</v>
      </c>
    </row>
    <row r="2772" spans="1:6" ht="14" hidden="1" thickBot="1">
      <c r="A2772" s="27">
        <f t="shared" si="52"/>
        <v>9</v>
      </c>
      <c r="B2772" s="30" t="s">
        <v>4660</v>
      </c>
      <c r="C2772" s="30" t="s">
        <v>2406</v>
      </c>
      <c r="D2772" s="34">
        <v>0</v>
      </c>
      <c r="E2772" s="33">
        <v>59401794209.970001</v>
      </c>
      <c r="F2772" s="33">
        <v>59401794209.970001</v>
      </c>
    </row>
    <row r="2773" spans="1:6" ht="14" hidden="1" thickBot="1">
      <c r="A2773" s="27">
        <f t="shared" si="52"/>
        <v>9</v>
      </c>
      <c r="B2773" s="30" t="s">
        <v>4661</v>
      </c>
      <c r="C2773" s="30" t="s">
        <v>2408</v>
      </c>
      <c r="D2773" s="34">
        <v>0</v>
      </c>
      <c r="E2773" s="33">
        <v>995375017322.87</v>
      </c>
      <c r="F2773" s="33">
        <v>995375017322.87</v>
      </c>
    </row>
    <row r="2774" spans="1:6" ht="14" hidden="1" thickBot="1">
      <c r="A2774" s="27">
        <f t="shared" si="52"/>
        <v>9</v>
      </c>
      <c r="B2774" s="30" t="s">
        <v>4662</v>
      </c>
      <c r="C2774" s="30" t="s">
        <v>57</v>
      </c>
      <c r="D2774" s="34">
        <v>0</v>
      </c>
      <c r="E2774" s="33">
        <v>218068956244.57001</v>
      </c>
      <c r="F2774" s="33">
        <v>218068956244.57001</v>
      </c>
    </row>
    <row r="2775" spans="1:6" ht="14" hidden="1" thickBot="1">
      <c r="A2775" s="27">
        <f t="shared" si="52"/>
        <v>9</v>
      </c>
      <c r="B2775" s="30" t="s">
        <v>4663</v>
      </c>
      <c r="C2775" s="30" t="s">
        <v>2411</v>
      </c>
      <c r="D2775" s="34">
        <v>0</v>
      </c>
      <c r="E2775" s="33">
        <v>134087423481.74001</v>
      </c>
      <c r="F2775" s="33">
        <v>134087423481.74001</v>
      </c>
    </row>
    <row r="2776" spans="1:6" ht="14" hidden="1" thickBot="1">
      <c r="A2776" s="27">
        <f t="shared" si="52"/>
        <v>9</v>
      </c>
      <c r="B2776" s="30" t="s">
        <v>4664</v>
      </c>
      <c r="C2776" s="30" t="s">
        <v>2415</v>
      </c>
      <c r="D2776" s="34">
        <v>0</v>
      </c>
      <c r="E2776" s="33">
        <v>309223171941.21997</v>
      </c>
      <c r="F2776" s="33">
        <v>309223171941.21997</v>
      </c>
    </row>
    <row r="2777" spans="1:6" ht="14" hidden="1" thickBot="1">
      <c r="A2777" s="27">
        <f t="shared" si="52"/>
        <v>9</v>
      </c>
      <c r="B2777" s="30" t="s">
        <v>4665</v>
      </c>
      <c r="C2777" s="30" t="s">
        <v>162</v>
      </c>
      <c r="D2777" s="34">
        <v>0</v>
      </c>
      <c r="E2777" s="33">
        <v>210922231450.35999</v>
      </c>
      <c r="F2777" s="33">
        <v>210922231450.35999</v>
      </c>
    </row>
    <row r="2778" spans="1:6" ht="14" thickBot="1">
      <c r="A2778" s="27">
        <f t="shared" si="52"/>
        <v>6</v>
      </c>
      <c r="B2778" s="27" t="s">
        <v>4666</v>
      </c>
      <c r="C2778" s="30" t="s">
        <v>4667</v>
      </c>
      <c r="D2778" s="34">
        <v>0</v>
      </c>
      <c r="E2778" s="33">
        <v>2266504366987.8101</v>
      </c>
      <c r="F2778" s="33">
        <v>2266504366987.8101</v>
      </c>
    </row>
    <row r="2779" spans="1:6" ht="14" hidden="1" thickBot="1">
      <c r="A2779" s="27">
        <f t="shared" si="52"/>
        <v>9</v>
      </c>
      <c r="B2779" s="30" t="s">
        <v>4668</v>
      </c>
      <c r="C2779" s="30" t="s">
        <v>2171</v>
      </c>
      <c r="D2779" s="34">
        <v>0</v>
      </c>
      <c r="E2779" s="33">
        <v>670312681391.54004</v>
      </c>
      <c r="F2779" s="33">
        <v>670312681391.54004</v>
      </c>
    </row>
    <row r="2780" spans="1:6" ht="14" hidden="1" thickBot="1">
      <c r="A2780" s="27">
        <f t="shared" si="52"/>
        <v>9</v>
      </c>
      <c r="B2780" s="30" t="s">
        <v>4669</v>
      </c>
      <c r="C2780" s="30" t="s">
        <v>760</v>
      </c>
      <c r="D2780" s="34">
        <v>0</v>
      </c>
      <c r="E2780" s="33">
        <v>551961335295.68994</v>
      </c>
      <c r="F2780" s="33">
        <v>551961335295.68994</v>
      </c>
    </row>
    <row r="2781" spans="1:6" ht="14" hidden="1" thickBot="1">
      <c r="A2781" s="27">
        <f t="shared" si="52"/>
        <v>9</v>
      </c>
      <c r="B2781" s="30" t="s">
        <v>4670</v>
      </c>
      <c r="C2781" s="30" t="s">
        <v>1360</v>
      </c>
      <c r="D2781" s="34">
        <v>0</v>
      </c>
      <c r="E2781" s="34">
        <v>3877822615</v>
      </c>
      <c r="F2781" s="34">
        <v>3877822615</v>
      </c>
    </row>
    <row r="2782" spans="1:6" ht="14" hidden="1" thickBot="1">
      <c r="A2782" s="27">
        <f t="shared" si="52"/>
        <v>9</v>
      </c>
      <c r="B2782" s="30" t="s">
        <v>4671</v>
      </c>
      <c r="C2782" s="30" t="s">
        <v>1383</v>
      </c>
      <c r="D2782" s="34">
        <v>0</v>
      </c>
      <c r="E2782" s="33">
        <v>208742472403.14999</v>
      </c>
      <c r="F2782" s="33">
        <v>208742472403.14999</v>
      </c>
    </row>
    <row r="2783" spans="1:6" ht="14" hidden="1" thickBot="1">
      <c r="A2783" s="27">
        <f t="shared" si="52"/>
        <v>9</v>
      </c>
      <c r="B2783" s="30" t="s">
        <v>4672</v>
      </c>
      <c r="C2783" s="30" t="s">
        <v>116</v>
      </c>
      <c r="D2783" s="34">
        <v>0</v>
      </c>
      <c r="E2783" s="33">
        <v>24542595041.68</v>
      </c>
      <c r="F2783" s="33">
        <v>24542595041.68</v>
      </c>
    </row>
    <row r="2784" spans="1:6" ht="14" hidden="1" thickBot="1">
      <c r="A2784" s="27">
        <f t="shared" si="52"/>
        <v>9</v>
      </c>
      <c r="B2784" s="30" t="s">
        <v>4673</v>
      </c>
      <c r="C2784" s="30" t="s">
        <v>193</v>
      </c>
      <c r="D2784" s="34">
        <v>0</v>
      </c>
      <c r="E2784" s="33">
        <v>802566781258.20996</v>
      </c>
      <c r="F2784" s="33">
        <v>802566781258.20996</v>
      </c>
    </row>
    <row r="2785" spans="1:6" ht="14" hidden="1" thickBot="1">
      <c r="A2785" s="27">
        <f t="shared" ref="A2785:A2848" si="53">LEN(B2785)</f>
        <v>9</v>
      </c>
      <c r="B2785" s="30" t="s">
        <v>4674</v>
      </c>
      <c r="C2785" s="30" t="s">
        <v>93</v>
      </c>
      <c r="D2785" s="34">
        <v>0</v>
      </c>
      <c r="E2785" s="34">
        <v>1720385449</v>
      </c>
      <c r="F2785" s="34">
        <v>1720385449</v>
      </c>
    </row>
    <row r="2786" spans="1:6" ht="14" hidden="1" thickBot="1">
      <c r="A2786" s="27">
        <f t="shared" si="53"/>
        <v>9</v>
      </c>
      <c r="B2786" s="30" t="s">
        <v>4675</v>
      </c>
      <c r="C2786" s="30" t="s">
        <v>2330</v>
      </c>
      <c r="D2786" s="34">
        <v>0</v>
      </c>
      <c r="E2786" s="33">
        <v>183995224.00999999</v>
      </c>
      <c r="F2786" s="33">
        <v>183995224.00999999</v>
      </c>
    </row>
    <row r="2787" spans="1:6" ht="14" hidden="1" thickBot="1">
      <c r="A2787" s="27">
        <f t="shared" si="53"/>
        <v>9</v>
      </c>
      <c r="B2787" s="30" t="s">
        <v>4676</v>
      </c>
      <c r="C2787" s="30" t="s">
        <v>2447</v>
      </c>
      <c r="D2787" s="34">
        <v>0</v>
      </c>
      <c r="E2787" s="33">
        <v>2596298309.5300002</v>
      </c>
      <c r="F2787" s="33">
        <v>2596298309.5300002</v>
      </c>
    </row>
    <row r="2788" spans="1:6" ht="14" thickBot="1">
      <c r="A2788" s="27">
        <f t="shared" si="53"/>
        <v>4</v>
      </c>
      <c r="B2788" s="27" t="s">
        <v>4677</v>
      </c>
      <c r="C2788" s="30" t="s">
        <v>4678</v>
      </c>
      <c r="D2788" s="34">
        <v>0</v>
      </c>
      <c r="E2788" s="33">
        <v>16249327868513.4</v>
      </c>
      <c r="F2788" s="33">
        <v>16249327868513.4</v>
      </c>
    </row>
    <row r="2789" spans="1:6" ht="14" hidden="1" thickBot="1">
      <c r="A2789" s="27">
        <f t="shared" si="53"/>
        <v>7</v>
      </c>
      <c r="B2789" s="30" t="s">
        <v>4679</v>
      </c>
      <c r="C2789" s="30" t="s">
        <v>4680</v>
      </c>
      <c r="D2789" s="34">
        <v>0</v>
      </c>
      <c r="E2789" s="33">
        <v>719451298407.31995</v>
      </c>
      <c r="F2789" s="33">
        <v>719451298407.31995</v>
      </c>
    </row>
    <row r="2790" spans="1:6" ht="14" hidden="1" thickBot="1">
      <c r="A2790" s="27">
        <f t="shared" si="53"/>
        <v>10</v>
      </c>
      <c r="B2790" s="30" t="s">
        <v>4681</v>
      </c>
      <c r="C2790" s="30" t="s">
        <v>4682</v>
      </c>
      <c r="D2790" s="34">
        <v>0</v>
      </c>
      <c r="E2790" s="33">
        <v>497871700298.92999</v>
      </c>
      <c r="F2790" s="33">
        <v>497871700298.92999</v>
      </c>
    </row>
    <row r="2791" spans="1:6" ht="14" hidden="1" thickBot="1">
      <c r="A2791" s="27">
        <f t="shared" si="53"/>
        <v>10</v>
      </c>
      <c r="B2791" s="30" t="s">
        <v>4683</v>
      </c>
      <c r="C2791" s="30" t="s">
        <v>4684</v>
      </c>
      <c r="D2791" s="34">
        <v>0</v>
      </c>
      <c r="E2791" s="33">
        <v>221579598108.39001</v>
      </c>
      <c r="F2791" s="33">
        <v>221579598108.39001</v>
      </c>
    </row>
    <row r="2792" spans="1:6" ht="14" hidden="1" thickBot="1">
      <c r="A2792" s="27">
        <f t="shared" si="53"/>
        <v>7</v>
      </c>
      <c r="B2792" s="30" t="s">
        <v>4685</v>
      </c>
      <c r="C2792" s="30" t="s">
        <v>2861</v>
      </c>
      <c r="D2792" s="34">
        <v>0</v>
      </c>
      <c r="E2792" s="33">
        <v>2067162967229.3999</v>
      </c>
      <c r="F2792" s="33">
        <v>2067162967229.3999</v>
      </c>
    </row>
    <row r="2793" spans="1:6" ht="14" hidden="1" thickBot="1">
      <c r="A2793" s="27">
        <f t="shared" si="53"/>
        <v>10</v>
      </c>
      <c r="B2793" s="30" t="s">
        <v>4686</v>
      </c>
      <c r="C2793" s="30" t="s">
        <v>4687</v>
      </c>
      <c r="D2793" s="34">
        <v>0</v>
      </c>
      <c r="E2793" s="33">
        <v>1464194120417.96</v>
      </c>
      <c r="F2793" s="33">
        <v>1464194120417.96</v>
      </c>
    </row>
    <row r="2794" spans="1:6" ht="14" hidden="1" thickBot="1">
      <c r="A2794" s="27">
        <f t="shared" si="53"/>
        <v>10</v>
      </c>
      <c r="B2794" s="30" t="s">
        <v>4688</v>
      </c>
      <c r="C2794" s="30" t="s">
        <v>4689</v>
      </c>
      <c r="D2794" s="34">
        <v>0</v>
      </c>
      <c r="E2794" s="33">
        <v>423306943736.96997</v>
      </c>
      <c r="F2794" s="33">
        <v>423306943736.96997</v>
      </c>
    </row>
    <row r="2795" spans="1:6" ht="14" hidden="1" thickBot="1">
      <c r="A2795" s="27">
        <f t="shared" si="53"/>
        <v>10</v>
      </c>
      <c r="B2795" s="30" t="s">
        <v>4690</v>
      </c>
      <c r="C2795" s="30" t="s">
        <v>1242</v>
      </c>
      <c r="D2795" s="34">
        <v>0</v>
      </c>
      <c r="E2795" s="33">
        <v>45961336928.339996</v>
      </c>
      <c r="F2795" s="33">
        <v>45961336928.339996</v>
      </c>
    </row>
    <row r="2796" spans="1:6" ht="14" hidden="1" thickBot="1">
      <c r="A2796" s="27">
        <f t="shared" si="53"/>
        <v>10</v>
      </c>
      <c r="B2796" s="30" t="s">
        <v>4691</v>
      </c>
      <c r="C2796" s="30" t="s">
        <v>4692</v>
      </c>
      <c r="D2796" s="34">
        <v>0</v>
      </c>
      <c r="E2796" s="33">
        <v>15690686050.84</v>
      </c>
      <c r="F2796" s="33">
        <v>15690686050.84</v>
      </c>
    </row>
    <row r="2797" spans="1:6" ht="14" hidden="1" thickBot="1">
      <c r="A2797" s="27">
        <f t="shared" si="53"/>
        <v>10</v>
      </c>
      <c r="B2797" s="30" t="s">
        <v>4693</v>
      </c>
      <c r="C2797" s="30" t="s">
        <v>1020</v>
      </c>
      <c r="D2797" s="34">
        <v>0</v>
      </c>
      <c r="E2797" s="33">
        <v>118009880095.28999</v>
      </c>
      <c r="F2797" s="33">
        <v>118009880095.28999</v>
      </c>
    </row>
    <row r="2798" spans="1:6" ht="14" hidden="1" thickBot="1">
      <c r="A2798" s="27">
        <f t="shared" si="53"/>
        <v>7</v>
      </c>
      <c r="B2798" s="30" t="s">
        <v>4694</v>
      </c>
      <c r="C2798" s="30" t="s">
        <v>4296</v>
      </c>
      <c r="D2798" s="34">
        <v>0</v>
      </c>
      <c r="E2798" s="33">
        <v>11818610043142</v>
      </c>
      <c r="F2798" s="33">
        <v>11818610043142</v>
      </c>
    </row>
    <row r="2799" spans="1:6" ht="14" hidden="1" thickBot="1">
      <c r="A2799" s="27">
        <f t="shared" si="53"/>
        <v>10</v>
      </c>
      <c r="B2799" s="30" t="s">
        <v>4695</v>
      </c>
      <c r="C2799" s="30" t="s">
        <v>2481</v>
      </c>
      <c r="D2799" s="34">
        <v>0</v>
      </c>
      <c r="E2799" s="33">
        <v>1165139987259.6599</v>
      </c>
      <c r="F2799" s="33">
        <v>1165139987259.6599</v>
      </c>
    </row>
    <row r="2800" spans="1:6" ht="14" hidden="1" thickBot="1">
      <c r="A2800" s="27">
        <f t="shared" si="53"/>
        <v>10</v>
      </c>
      <c r="B2800" s="30" t="s">
        <v>4696</v>
      </c>
      <c r="C2800" s="30" t="s">
        <v>2479</v>
      </c>
      <c r="D2800" s="34">
        <v>0</v>
      </c>
      <c r="E2800" s="33">
        <v>371387601096.48999</v>
      </c>
      <c r="F2800" s="33">
        <v>371387601096.48999</v>
      </c>
    </row>
    <row r="2801" spans="1:6" ht="14" hidden="1" thickBot="1">
      <c r="A2801" s="27">
        <f t="shared" si="53"/>
        <v>10</v>
      </c>
      <c r="B2801" s="30" t="s">
        <v>4697</v>
      </c>
      <c r="C2801" s="30" t="s">
        <v>2477</v>
      </c>
      <c r="D2801" s="34">
        <v>0</v>
      </c>
      <c r="E2801" s="33">
        <v>4165732528144.5601</v>
      </c>
      <c r="F2801" s="33">
        <v>4165732528144.5601</v>
      </c>
    </row>
    <row r="2802" spans="1:6" ht="14" hidden="1" thickBot="1">
      <c r="A2802" s="27">
        <f t="shared" si="53"/>
        <v>10</v>
      </c>
      <c r="B2802" s="30" t="s">
        <v>4698</v>
      </c>
      <c r="C2802" s="30" t="s">
        <v>1230</v>
      </c>
      <c r="D2802" s="34">
        <v>0</v>
      </c>
      <c r="E2802" s="33">
        <v>6116349926641.3096</v>
      </c>
      <c r="F2802" s="33">
        <v>6116349926641.3096</v>
      </c>
    </row>
    <row r="2803" spans="1:6" ht="14" hidden="1" thickBot="1">
      <c r="A2803" s="27">
        <f t="shared" si="53"/>
        <v>7</v>
      </c>
      <c r="B2803" s="30" t="s">
        <v>4699</v>
      </c>
      <c r="C2803" s="30" t="s">
        <v>4395</v>
      </c>
      <c r="D2803" s="34">
        <v>0</v>
      </c>
      <c r="E2803" s="33">
        <v>1526297749377.96</v>
      </c>
      <c r="F2803" s="33">
        <v>1526297749377.96</v>
      </c>
    </row>
    <row r="2804" spans="1:6" ht="14" hidden="1" thickBot="1">
      <c r="A2804" s="27">
        <f t="shared" si="53"/>
        <v>10</v>
      </c>
      <c r="B2804" s="30" t="s">
        <v>4700</v>
      </c>
      <c r="C2804" s="30" t="s">
        <v>4397</v>
      </c>
      <c r="D2804" s="34">
        <v>0</v>
      </c>
      <c r="E2804" s="33">
        <v>559558073985.08997</v>
      </c>
      <c r="F2804" s="33">
        <v>559558073985.08997</v>
      </c>
    </row>
    <row r="2805" spans="1:6" ht="14" hidden="1" thickBot="1">
      <c r="A2805" s="27">
        <f t="shared" si="53"/>
        <v>10</v>
      </c>
      <c r="B2805" s="30" t="s">
        <v>4701</v>
      </c>
      <c r="C2805" s="30" t="s">
        <v>4702</v>
      </c>
      <c r="D2805" s="34">
        <v>0</v>
      </c>
      <c r="E2805" s="33">
        <v>70473847453.789993</v>
      </c>
      <c r="F2805" s="33">
        <v>70473847453.789993</v>
      </c>
    </row>
    <row r="2806" spans="1:6" ht="14" hidden="1" thickBot="1">
      <c r="A2806" s="27">
        <f t="shared" si="53"/>
        <v>10</v>
      </c>
      <c r="B2806" s="30" t="s">
        <v>4703</v>
      </c>
      <c r="C2806" s="30" t="s">
        <v>4411</v>
      </c>
      <c r="D2806" s="34">
        <v>0</v>
      </c>
      <c r="E2806" s="33">
        <v>896265827939.07996</v>
      </c>
      <c r="F2806" s="33">
        <v>896265827939.07996</v>
      </c>
    </row>
    <row r="2807" spans="1:6" ht="14" hidden="1" thickBot="1">
      <c r="A2807" s="27">
        <f t="shared" si="53"/>
        <v>7</v>
      </c>
      <c r="B2807" s="30" t="s">
        <v>4704</v>
      </c>
      <c r="C2807" s="30" t="s">
        <v>4705</v>
      </c>
      <c r="D2807" s="34">
        <v>0</v>
      </c>
      <c r="E2807" s="33">
        <v>117805810356.73</v>
      </c>
      <c r="F2807" s="33">
        <v>117805810356.73</v>
      </c>
    </row>
    <row r="2808" spans="1:6" ht="14" hidden="1" thickBot="1">
      <c r="A2808" s="27">
        <f t="shared" si="53"/>
        <v>10</v>
      </c>
      <c r="B2808" s="30" t="s">
        <v>4706</v>
      </c>
      <c r="C2808" s="30" t="s">
        <v>4426</v>
      </c>
      <c r="D2808" s="34">
        <v>0</v>
      </c>
      <c r="E2808" s="33">
        <v>79945096226.75</v>
      </c>
      <c r="F2808" s="33">
        <v>79945096226.75</v>
      </c>
    </row>
    <row r="2809" spans="1:6" ht="14" hidden="1" thickBot="1">
      <c r="A2809" s="27">
        <f t="shared" si="53"/>
        <v>10</v>
      </c>
      <c r="B2809" s="30" t="s">
        <v>4707</v>
      </c>
      <c r="C2809" s="30" t="s">
        <v>4539</v>
      </c>
      <c r="D2809" s="34">
        <v>0</v>
      </c>
      <c r="E2809" s="33">
        <v>37860714129.980003</v>
      </c>
      <c r="F2809" s="33">
        <v>37860714129.980003</v>
      </c>
    </row>
    <row r="2810" spans="1:6" ht="14" thickBot="1">
      <c r="A2810" s="27">
        <f t="shared" si="53"/>
        <v>1</v>
      </c>
      <c r="B2810" s="27" t="s">
        <v>4708</v>
      </c>
      <c r="C2810" s="30" t="s">
        <v>4709</v>
      </c>
      <c r="D2810" s="34">
        <v>0</v>
      </c>
      <c r="E2810" s="33">
        <v>399962709594317</v>
      </c>
      <c r="F2810" s="33">
        <v>399962709594317</v>
      </c>
    </row>
    <row r="2811" spans="1:6" ht="14" thickBot="1">
      <c r="A2811" s="35">
        <f t="shared" si="53"/>
        <v>1</v>
      </c>
      <c r="B2811" s="27" t="s">
        <v>4708</v>
      </c>
      <c r="C2811" s="36" t="s">
        <v>4710</v>
      </c>
      <c r="D2811" s="41">
        <v>0</v>
      </c>
      <c r="E2811" s="37">
        <f>E2812+E2986+E3090+E3268+E3324+E3420+E3474+E3489</f>
        <v>442542728290520.62</v>
      </c>
      <c r="F2811" s="37">
        <f>F2812+F2986+F3090+F3268+F3324+F3420+F3474+F3489</f>
        <v>442542728290520.62</v>
      </c>
    </row>
    <row r="2812" spans="1:6" ht="14" thickBot="1">
      <c r="A2812" s="27">
        <f t="shared" si="53"/>
        <v>3</v>
      </c>
      <c r="B2812" s="27" t="s">
        <v>4711</v>
      </c>
      <c r="C2812" s="30" t="s">
        <v>4712</v>
      </c>
      <c r="D2812" s="34">
        <v>0</v>
      </c>
      <c r="E2812" s="33">
        <v>118390341075760</v>
      </c>
      <c r="F2812" s="33">
        <v>118390341075760</v>
      </c>
    </row>
    <row r="2813" spans="1:6" ht="14" thickBot="1">
      <c r="A2813" s="27">
        <f t="shared" si="53"/>
        <v>6</v>
      </c>
      <c r="B2813" s="27" t="s">
        <v>4713</v>
      </c>
      <c r="C2813" s="30" t="s">
        <v>2212</v>
      </c>
      <c r="D2813" s="34">
        <v>0</v>
      </c>
      <c r="E2813" s="33">
        <v>24361951247925</v>
      </c>
      <c r="F2813" s="33">
        <v>24361951247925</v>
      </c>
    </row>
    <row r="2814" spans="1:6" ht="14" hidden="1" thickBot="1">
      <c r="A2814" s="27">
        <f t="shared" si="53"/>
        <v>9</v>
      </c>
      <c r="B2814" s="30" t="s">
        <v>4714</v>
      </c>
      <c r="C2814" s="30" t="s">
        <v>4715</v>
      </c>
      <c r="D2814" s="34">
        <v>0</v>
      </c>
      <c r="E2814" s="33">
        <v>18876417947682.301</v>
      </c>
      <c r="F2814" s="33">
        <v>18876417947682.301</v>
      </c>
    </row>
    <row r="2815" spans="1:6" ht="14" hidden="1" thickBot="1">
      <c r="A2815" s="27">
        <f t="shared" si="53"/>
        <v>9</v>
      </c>
      <c r="B2815" s="30" t="s">
        <v>4716</v>
      </c>
      <c r="C2815" s="30" t="s">
        <v>4717</v>
      </c>
      <c r="D2815" s="34">
        <v>0</v>
      </c>
      <c r="E2815" s="34">
        <v>6785018548</v>
      </c>
      <c r="F2815" s="34">
        <v>6785018548</v>
      </c>
    </row>
    <row r="2816" spans="1:6" ht="14" hidden="1" thickBot="1">
      <c r="A2816" s="27">
        <f t="shared" si="53"/>
        <v>9</v>
      </c>
      <c r="B2816" s="30" t="s">
        <v>4718</v>
      </c>
      <c r="C2816" s="30" t="s">
        <v>4719</v>
      </c>
      <c r="D2816" s="34">
        <v>0</v>
      </c>
      <c r="E2816" s="33">
        <v>261897190337.32001</v>
      </c>
      <c r="F2816" s="33">
        <v>261897190337.32001</v>
      </c>
    </row>
    <row r="2817" spans="1:6" ht="14" hidden="1" thickBot="1">
      <c r="A2817" s="27">
        <f t="shared" si="53"/>
        <v>9</v>
      </c>
      <c r="B2817" s="30" t="s">
        <v>4720</v>
      </c>
      <c r="C2817" s="30" t="s">
        <v>3007</v>
      </c>
      <c r="D2817" s="34">
        <v>0</v>
      </c>
      <c r="E2817" s="33">
        <v>326967105982.41998</v>
      </c>
      <c r="F2817" s="33">
        <v>326967105982.41998</v>
      </c>
    </row>
    <row r="2818" spans="1:6" ht="14" hidden="1" thickBot="1">
      <c r="A2818" s="27">
        <f t="shared" si="53"/>
        <v>9</v>
      </c>
      <c r="B2818" s="30" t="s">
        <v>4721</v>
      </c>
      <c r="C2818" s="30" t="s">
        <v>4722</v>
      </c>
      <c r="D2818" s="34">
        <v>0</v>
      </c>
      <c r="E2818" s="33">
        <v>26934942537.669998</v>
      </c>
      <c r="F2818" s="33">
        <v>26934942537.669998</v>
      </c>
    </row>
    <row r="2819" spans="1:6" ht="14" hidden="1" thickBot="1">
      <c r="A2819" s="27">
        <f t="shared" si="53"/>
        <v>9</v>
      </c>
      <c r="B2819" s="30" t="s">
        <v>4723</v>
      </c>
      <c r="C2819" s="30" t="s">
        <v>4724</v>
      </c>
      <c r="D2819" s="34">
        <v>0</v>
      </c>
      <c r="E2819" s="33">
        <v>150043182893.59</v>
      </c>
      <c r="F2819" s="33">
        <v>150043182893.59</v>
      </c>
    </row>
    <row r="2820" spans="1:6" ht="14" hidden="1" thickBot="1">
      <c r="A2820" s="27">
        <f t="shared" si="53"/>
        <v>9</v>
      </c>
      <c r="B2820" s="30" t="s">
        <v>4725</v>
      </c>
      <c r="C2820" s="30" t="s">
        <v>4726</v>
      </c>
      <c r="D2820" s="34">
        <v>0</v>
      </c>
      <c r="E2820" s="33">
        <v>2848033431973.1602</v>
      </c>
      <c r="F2820" s="33">
        <v>2848033431973.1602</v>
      </c>
    </row>
    <row r="2821" spans="1:6" ht="14" hidden="1" thickBot="1">
      <c r="A2821" s="27">
        <f t="shared" si="53"/>
        <v>9</v>
      </c>
      <c r="B2821" s="30" t="s">
        <v>4727</v>
      </c>
      <c r="C2821" s="30" t="s">
        <v>4728</v>
      </c>
      <c r="D2821" s="34">
        <v>0</v>
      </c>
      <c r="E2821" s="33">
        <v>137927463968.17999</v>
      </c>
      <c r="F2821" s="33">
        <v>137927463968.17999</v>
      </c>
    </row>
    <row r="2822" spans="1:6" ht="14" hidden="1" thickBot="1">
      <c r="A2822" s="27">
        <f t="shared" si="53"/>
        <v>9</v>
      </c>
      <c r="B2822" s="30" t="s">
        <v>4729</v>
      </c>
      <c r="C2822" s="30" t="s">
        <v>4730</v>
      </c>
      <c r="D2822" s="34">
        <v>0</v>
      </c>
      <c r="E2822" s="33">
        <v>451586720612.5</v>
      </c>
      <c r="F2822" s="33">
        <v>451586720612.5</v>
      </c>
    </row>
    <row r="2823" spans="1:6" ht="14" hidden="1" thickBot="1">
      <c r="A2823" s="27">
        <f t="shared" si="53"/>
        <v>9</v>
      </c>
      <c r="B2823" s="30" t="s">
        <v>4731</v>
      </c>
      <c r="C2823" s="30" t="s">
        <v>4732</v>
      </c>
      <c r="D2823" s="34">
        <v>0</v>
      </c>
      <c r="E2823" s="34">
        <v>2178063864</v>
      </c>
      <c r="F2823" s="34">
        <v>2178063864</v>
      </c>
    </row>
    <row r="2824" spans="1:6" ht="14" hidden="1" thickBot="1">
      <c r="A2824" s="27">
        <f t="shared" si="53"/>
        <v>9</v>
      </c>
      <c r="B2824" s="30" t="s">
        <v>4733</v>
      </c>
      <c r="C2824" s="30" t="s">
        <v>4734</v>
      </c>
      <c r="D2824" s="34">
        <v>0</v>
      </c>
      <c r="E2824" s="33">
        <v>775779966049.65002</v>
      </c>
      <c r="F2824" s="33">
        <v>775779966049.65002</v>
      </c>
    </row>
    <row r="2825" spans="1:6" ht="14" hidden="1" thickBot="1">
      <c r="A2825" s="27">
        <f t="shared" si="53"/>
        <v>9</v>
      </c>
      <c r="B2825" s="30" t="s">
        <v>4735</v>
      </c>
      <c r="C2825" s="30" t="s">
        <v>4736</v>
      </c>
      <c r="D2825" s="34">
        <v>0</v>
      </c>
      <c r="E2825" s="33">
        <v>283466057727.65997</v>
      </c>
      <c r="F2825" s="33">
        <v>283466057727.65997</v>
      </c>
    </row>
    <row r="2826" spans="1:6" ht="14" hidden="1" thickBot="1">
      <c r="A2826" s="27">
        <f t="shared" si="53"/>
        <v>9</v>
      </c>
      <c r="B2826" s="30" t="s">
        <v>4737</v>
      </c>
      <c r="C2826" s="30" t="s">
        <v>4738</v>
      </c>
      <c r="D2826" s="34">
        <v>0</v>
      </c>
      <c r="E2826" s="33">
        <v>210130656125.62</v>
      </c>
      <c r="F2826" s="33">
        <v>210130656125.62</v>
      </c>
    </row>
    <row r="2827" spans="1:6" ht="14" hidden="1" thickBot="1">
      <c r="A2827" s="27">
        <f t="shared" si="53"/>
        <v>9</v>
      </c>
      <c r="B2827" s="30" t="s">
        <v>4739</v>
      </c>
      <c r="C2827" s="30" t="s">
        <v>4740</v>
      </c>
      <c r="D2827" s="34">
        <v>0</v>
      </c>
      <c r="E2827" s="34">
        <v>746552133</v>
      </c>
      <c r="F2827" s="34">
        <v>746552133</v>
      </c>
    </row>
    <row r="2828" spans="1:6" ht="14" hidden="1" thickBot="1">
      <c r="A2828" s="27">
        <f t="shared" si="53"/>
        <v>9</v>
      </c>
      <c r="B2828" s="30" t="s">
        <v>4741</v>
      </c>
      <c r="C2828" s="30" t="s">
        <v>4742</v>
      </c>
      <c r="D2828" s="34">
        <v>0</v>
      </c>
      <c r="E2828" s="34">
        <v>3056947490</v>
      </c>
      <c r="F2828" s="34">
        <v>3056947490</v>
      </c>
    </row>
    <row r="2829" spans="1:6" ht="14" thickBot="1">
      <c r="A2829" s="27">
        <f t="shared" si="53"/>
        <v>6</v>
      </c>
      <c r="B2829" s="27" t="s">
        <v>4743</v>
      </c>
      <c r="C2829" s="30" t="s">
        <v>4744</v>
      </c>
      <c r="D2829" s="34">
        <v>0</v>
      </c>
      <c r="E2829" s="33">
        <v>2226541755179.2998</v>
      </c>
      <c r="F2829" s="33">
        <v>2226541755179.2998</v>
      </c>
    </row>
    <row r="2830" spans="1:6" ht="14" hidden="1" thickBot="1">
      <c r="A2830" s="27">
        <f t="shared" si="53"/>
        <v>9</v>
      </c>
      <c r="B2830" s="30" t="s">
        <v>4745</v>
      </c>
      <c r="C2830" s="30" t="s">
        <v>2908</v>
      </c>
      <c r="D2830" s="34">
        <v>0</v>
      </c>
      <c r="E2830" s="33">
        <v>44290693446.989998</v>
      </c>
      <c r="F2830" s="33">
        <v>44290693446.989998</v>
      </c>
    </row>
    <row r="2831" spans="1:6" ht="14" hidden="1" thickBot="1">
      <c r="A2831" s="27">
        <f t="shared" si="53"/>
        <v>9</v>
      </c>
      <c r="B2831" s="30" t="s">
        <v>4746</v>
      </c>
      <c r="C2831" s="30" t="s">
        <v>4747</v>
      </c>
      <c r="D2831" s="34">
        <v>0</v>
      </c>
      <c r="E2831" s="33">
        <v>664844529636.08997</v>
      </c>
      <c r="F2831" s="33">
        <v>664844529636.08997</v>
      </c>
    </row>
    <row r="2832" spans="1:6" ht="14" hidden="1" thickBot="1">
      <c r="A2832" s="27">
        <f t="shared" si="53"/>
        <v>9</v>
      </c>
      <c r="B2832" s="30" t="s">
        <v>4748</v>
      </c>
      <c r="C2832" s="30" t="s">
        <v>1271</v>
      </c>
      <c r="D2832" s="34">
        <v>0</v>
      </c>
      <c r="E2832" s="33">
        <v>274167553704.87</v>
      </c>
      <c r="F2832" s="33">
        <v>274167553704.87</v>
      </c>
    </row>
    <row r="2833" spans="1:6" ht="14" hidden="1" thickBot="1">
      <c r="A2833" s="27">
        <f t="shared" si="53"/>
        <v>9</v>
      </c>
      <c r="B2833" s="30" t="s">
        <v>4749</v>
      </c>
      <c r="C2833" s="30" t="s">
        <v>4750</v>
      </c>
      <c r="D2833" s="34">
        <v>0</v>
      </c>
      <c r="E2833" s="33">
        <v>109460071157.03</v>
      </c>
      <c r="F2833" s="33">
        <v>109460071157.03</v>
      </c>
    </row>
    <row r="2834" spans="1:6" ht="14" hidden="1" thickBot="1">
      <c r="A2834" s="27">
        <f t="shared" si="53"/>
        <v>9</v>
      </c>
      <c r="B2834" s="30" t="s">
        <v>4751</v>
      </c>
      <c r="C2834" s="30" t="s">
        <v>4752</v>
      </c>
      <c r="D2834" s="34">
        <v>0</v>
      </c>
      <c r="E2834" s="34">
        <v>245950983</v>
      </c>
      <c r="F2834" s="34">
        <v>245950983</v>
      </c>
    </row>
    <row r="2835" spans="1:6" ht="14" hidden="1" thickBot="1">
      <c r="A2835" s="27">
        <f t="shared" si="53"/>
        <v>9</v>
      </c>
      <c r="B2835" s="30" t="s">
        <v>4753</v>
      </c>
      <c r="C2835" s="30" t="s">
        <v>897</v>
      </c>
      <c r="D2835" s="34">
        <v>0</v>
      </c>
      <c r="E2835" s="34">
        <v>1862253748</v>
      </c>
      <c r="F2835" s="34">
        <v>1862253748</v>
      </c>
    </row>
    <row r="2836" spans="1:6" ht="14" hidden="1" thickBot="1">
      <c r="A2836" s="27">
        <f t="shared" si="53"/>
        <v>9</v>
      </c>
      <c r="B2836" s="30" t="s">
        <v>4754</v>
      </c>
      <c r="C2836" s="30" t="s">
        <v>3153</v>
      </c>
      <c r="D2836" s="34">
        <v>0</v>
      </c>
      <c r="E2836" s="33">
        <v>10078143641.16</v>
      </c>
      <c r="F2836" s="33">
        <v>10078143641.16</v>
      </c>
    </row>
    <row r="2837" spans="1:6" ht="14" hidden="1" thickBot="1">
      <c r="A2837" s="27">
        <f t="shared" si="53"/>
        <v>9</v>
      </c>
      <c r="B2837" s="30" t="s">
        <v>4755</v>
      </c>
      <c r="C2837" s="30" t="s">
        <v>3107</v>
      </c>
      <c r="D2837" s="34">
        <v>0</v>
      </c>
      <c r="E2837" s="34">
        <v>4988571055</v>
      </c>
      <c r="F2837" s="34">
        <v>4988571055</v>
      </c>
    </row>
    <row r="2838" spans="1:6" ht="14" hidden="1" thickBot="1">
      <c r="A2838" s="27">
        <f t="shared" si="53"/>
        <v>9</v>
      </c>
      <c r="B2838" s="30" t="s">
        <v>4756</v>
      </c>
      <c r="C2838" s="30" t="s">
        <v>4757</v>
      </c>
      <c r="D2838" s="34">
        <v>0</v>
      </c>
      <c r="E2838" s="33">
        <v>1116603987807.1599</v>
      </c>
      <c r="F2838" s="33">
        <v>1116603987807.1599</v>
      </c>
    </row>
    <row r="2839" spans="1:6" ht="14" thickBot="1">
      <c r="A2839" s="27">
        <f t="shared" si="53"/>
        <v>6</v>
      </c>
      <c r="B2839" s="27" t="s">
        <v>4758</v>
      </c>
      <c r="C2839" s="30" t="s">
        <v>2214</v>
      </c>
      <c r="D2839" s="34">
        <v>0</v>
      </c>
      <c r="E2839" s="33">
        <v>5982252698206.54</v>
      </c>
      <c r="F2839" s="33">
        <v>5982252698206.54</v>
      </c>
    </row>
    <row r="2840" spans="1:6" ht="14" hidden="1" thickBot="1">
      <c r="A2840" s="27">
        <f t="shared" si="53"/>
        <v>9</v>
      </c>
      <c r="B2840" s="30" t="s">
        <v>4759</v>
      </c>
      <c r="C2840" s="30" t="s">
        <v>4760</v>
      </c>
      <c r="D2840" s="34">
        <v>0</v>
      </c>
      <c r="E2840" s="33">
        <v>23755985826.299999</v>
      </c>
      <c r="F2840" s="33">
        <v>23755985826.299999</v>
      </c>
    </row>
    <row r="2841" spans="1:6" ht="14" hidden="1" thickBot="1">
      <c r="A2841" s="27">
        <f t="shared" si="53"/>
        <v>9</v>
      </c>
      <c r="B2841" s="30" t="s">
        <v>4761</v>
      </c>
      <c r="C2841" s="30" t="s">
        <v>3102</v>
      </c>
      <c r="D2841" s="34">
        <v>0</v>
      </c>
      <c r="E2841" s="33">
        <v>706961395326.25</v>
      </c>
      <c r="F2841" s="33">
        <v>706961395326.25</v>
      </c>
    </row>
    <row r="2842" spans="1:6" ht="14" hidden="1" thickBot="1">
      <c r="A2842" s="27">
        <f t="shared" si="53"/>
        <v>9</v>
      </c>
      <c r="B2842" s="30" t="s">
        <v>4762</v>
      </c>
      <c r="C2842" s="30" t="s">
        <v>4763</v>
      </c>
      <c r="D2842" s="34">
        <v>0</v>
      </c>
      <c r="E2842" s="33">
        <v>2297863123403.4399</v>
      </c>
      <c r="F2842" s="33">
        <v>2297863123403.4399</v>
      </c>
    </row>
    <row r="2843" spans="1:6" ht="14" hidden="1" thickBot="1">
      <c r="A2843" s="27">
        <f t="shared" si="53"/>
        <v>9</v>
      </c>
      <c r="B2843" s="30" t="s">
        <v>4764</v>
      </c>
      <c r="C2843" s="30" t="s">
        <v>4765</v>
      </c>
      <c r="D2843" s="34">
        <v>0</v>
      </c>
      <c r="E2843" s="33">
        <v>27882993750.900002</v>
      </c>
      <c r="F2843" s="33">
        <v>27882993750.900002</v>
      </c>
    </row>
    <row r="2844" spans="1:6" ht="14" hidden="1" thickBot="1">
      <c r="A2844" s="27">
        <f t="shared" si="53"/>
        <v>9</v>
      </c>
      <c r="B2844" s="30" t="s">
        <v>4766</v>
      </c>
      <c r="C2844" s="30" t="s">
        <v>4767</v>
      </c>
      <c r="D2844" s="34">
        <v>0</v>
      </c>
      <c r="E2844" s="33">
        <v>520901901950.78998</v>
      </c>
      <c r="F2844" s="33">
        <v>520901901950.78998</v>
      </c>
    </row>
    <row r="2845" spans="1:6" ht="14" hidden="1" thickBot="1">
      <c r="A2845" s="27">
        <f t="shared" si="53"/>
        <v>9</v>
      </c>
      <c r="B2845" s="30" t="s">
        <v>4768</v>
      </c>
      <c r="C2845" s="30" t="s">
        <v>4769</v>
      </c>
      <c r="D2845" s="34">
        <v>0</v>
      </c>
      <c r="E2845" s="33">
        <v>1387601224683.3501</v>
      </c>
      <c r="F2845" s="33">
        <v>1387601224683.3501</v>
      </c>
    </row>
    <row r="2846" spans="1:6" ht="14" hidden="1" thickBot="1">
      <c r="A2846" s="27">
        <f t="shared" si="53"/>
        <v>9</v>
      </c>
      <c r="B2846" s="30" t="s">
        <v>4770</v>
      </c>
      <c r="C2846" s="30" t="s">
        <v>4771</v>
      </c>
      <c r="D2846" s="34">
        <v>0</v>
      </c>
      <c r="E2846" s="33">
        <v>882232810820.43994</v>
      </c>
      <c r="F2846" s="33">
        <v>882232810820.43994</v>
      </c>
    </row>
    <row r="2847" spans="1:6" ht="14" hidden="1" thickBot="1">
      <c r="A2847" s="27">
        <f t="shared" si="53"/>
        <v>9</v>
      </c>
      <c r="B2847" s="30" t="s">
        <v>4772</v>
      </c>
      <c r="C2847" s="30" t="s">
        <v>3105</v>
      </c>
      <c r="D2847" s="34">
        <v>0</v>
      </c>
      <c r="E2847" s="33">
        <v>43434126476.040001</v>
      </c>
      <c r="F2847" s="33">
        <v>43434126476.040001</v>
      </c>
    </row>
    <row r="2848" spans="1:6" ht="14" hidden="1" thickBot="1">
      <c r="A2848" s="27">
        <f t="shared" si="53"/>
        <v>9</v>
      </c>
      <c r="B2848" s="30" t="s">
        <v>4773</v>
      </c>
      <c r="C2848" s="30" t="s">
        <v>4774</v>
      </c>
      <c r="D2848" s="34">
        <v>0</v>
      </c>
      <c r="E2848" s="33">
        <v>91619135969.029999</v>
      </c>
      <c r="F2848" s="33">
        <v>91619135969.029999</v>
      </c>
    </row>
    <row r="2849" spans="1:6" ht="14" thickBot="1">
      <c r="A2849" s="27">
        <f t="shared" ref="A2849:A2913" si="54">LEN(B2849)</f>
        <v>6</v>
      </c>
      <c r="B2849" s="27" t="s">
        <v>4775</v>
      </c>
      <c r="C2849" s="30" t="s">
        <v>133</v>
      </c>
      <c r="D2849" s="34">
        <v>0</v>
      </c>
      <c r="E2849" s="33">
        <v>9593141405.5200005</v>
      </c>
      <c r="F2849" s="33">
        <v>9593141405.5200005</v>
      </c>
    </row>
    <row r="2850" spans="1:6" ht="14" hidden="1" thickBot="1">
      <c r="A2850" s="27">
        <f t="shared" si="54"/>
        <v>9</v>
      </c>
      <c r="B2850" s="30" t="s">
        <v>4776</v>
      </c>
      <c r="C2850" s="30" t="s">
        <v>4777</v>
      </c>
      <c r="D2850" s="34">
        <v>0</v>
      </c>
      <c r="E2850" s="34">
        <v>602082374</v>
      </c>
      <c r="F2850" s="34">
        <v>602082374</v>
      </c>
    </row>
    <row r="2851" spans="1:6" ht="14" hidden="1" thickBot="1">
      <c r="A2851" s="27">
        <f t="shared" si="54"/>
        <v>9</v>
      </c>
      <c r="B2851" s="30" t="s">
        <v>4778</v>
      </c>
      <c r="C2851" s="30" t="s">
        <v>4779</v>
      </c>
      <c r="D2851" s="34">
        <v>0</v>
      </c>
      <c r="E2851" s="34">
        <v>400960719</v>
      </c>
      <c r="F2851" s="34">
        <v>400960719</v>
      </c>
    </row>
    <row r="2852" spans="1:6" ht="14" hidden="1" thickBot="1">
      <c r="A2852" s="27">
        <f t="shared" si="54"/>
        <v>9</v>
      </c>
      <c r="B2852" s="30" t="s">
        <v>4780</v>
      </c>
      <c r="C2852" s="30" t="s">
        <v>4781</v>
      </c>
      <c r="D2852" s="34">
        <v>0</v>
      </c>
      <c r="E2852" s="34">
        <v>1202677035</v>
      </c>
      <c r="F2852" s="34">
        <v>1202677035</v>
      </c>
    </row>
    <row r="2853" spans="1:6" ht="14" hidden="1" thickBot="1">
      <c r="A2853" s="27">
        <f t="shared" si="54"/>
        <v>9</v>
      </c>
      <c r="B2853" s="30" t="s">
        <v>4782</v>
      </c>
      <c r="C2853" s="30" t="s">
        <v>4783</v>
      </c>
      <c r="D2853" s="34">
        <v>0</v>
      </c>
      <c r="E2853" s="33">
        <v>7387421277.5200005</v>
      </c>
      <c r="F2853" s="33">
        <v>7387421277.5200005</v>
      </c>
    </row>
    <row r="2854" spans="1:6" ht="14" thickBot="1">
      <c r="A2854" s="27">
        <f t="shared" si="54"/>
        <v>6</v>
      </c>
      <c r="B2854" s="27" t="s">
        <v>4784</v>
      </c>
      <c r="C2854" s="30" t="s">
        <v>4785</v>
      </c>
      <c r="D2854" s="34">
        <v>0</v>
      </c>
      <c r="E2854" s="33">
        <v>12453278059198</v>
      </c>
      <c r="F2854" s="33">
        <v>12453278059198</v>
      </c>
    </row>
    <row r="2855" spans="1:6" ht="14" hidden="1" thickBot="1">
      <c r="A2855" s="27">
        <f t="shared" si="54"/>
        <v>9</v>
      </c>
      <c r="B2855" s="30" t="s">
        <v>4786</v>
      </c>
      <c r="C2855" s="30" t="s">
        <v>3069</v>
      </c>
      <c r="D2855" s="34">
        <v>0</v>
      </c>
      <c r="E2855" s="33">
        <v>885970652561.12</v>
      </c>
      <c r="F2855" s="33">
        <v>885970652561.12</v>
      </c>
    </row>
    <row r="2856" spans="1:6" ht="14" hidden="1" thickBot="1">
      <c r="A2856" s="27">
        <f t="shared" si="54"/>
        <v>9</v>
      </c>
      <c r="B2856" s="30" t="s">
        <v>4787</v>
      </c>
      <c r="C2856" s="30" t="s">
        <v>4788</v>
      </c>
      <c r="D2856" s="34">
        <v>0</v>
      </c>
      <c r="E2856" s="33">
        <v>2319435360667.6401</v>
      </c>
      <c r="F2856" s="33">
        <v>2319435360667.6401</v>
      </c>
    </row>
    <row r="2857" spans="1:6" ht="14" hidden="1" thickBot="1">
      <c r="A2857" s="27">
        <f t="shared" si="54"/>
        <v>9</v>
      </c>
      <c r="B2857" s="30" t="s">
        <v>4789</v>
      </c>
      <c r="C2857" s="30" t="s">
        <v>4790</v>
      </c>
      <c r="D2857" s="34">
        <v>0</v>
      </c>
      <c r="E2857" s="33">
        <v>83447993700.149994</v>
      </c>
      <c r="F2857" s="33">
        <v>83447993700.149994</v>
      </c>
    </row>
    <row r="2858" spans="1:6" ht="14" hidden="1" thickBot="1">
      <c r="A2858" s="27">
        <f t="shared" si="54"/>
        <v>9</v>
      </c>
      <c r="B2858" s="30" t="s">
        <v>4791</v>
      </c>
      <c r="C2858" s="30" t="s">
        <v>4792</v>
      </c>
      <c r="D2858" s="34">
        <v>0</v>
      </c>
      <c r="E2858" s="33">
        <v>1073656428429.03</v>
      </c>
      <c r="F2858" s="33">
        <v>1073656428429.03</v>
      </c>
    </row>
    <row r="2859" spans="1:6" ht="14" hidden="1" thickBot="1">
      <c r="A2859" s="27">
        <f t="shared" si="54"/>
        <v>9</v>
      </c>
      <c r="B2859" s="30" t="s">
        <v>4793</v>
      </c>
      <c r="C2859" s="30" t="s">
        <v>3075</v>
      </c>
      <c r="D2859" s="34">
        <v>0</v>
      </c>
      <c r="E2859" s="33">
        <v>2234810387977.6699</v>
      </c>
      <c r="F2859" s="33">
        <v>2234810387977.6699</v>
      </c>
    </row>
    <row r="2860" spans="1:6" ht="14" hidden="1" thickBot="1">
      <c r="A2860" s="27">
        <f t="shared" si="54"/>
        <v>9</v>
      </c>
      <c r="B2860" s="30" t="s">
        <v>4794</v>
      </c>
      <c r="C2860" s="30" t="s">
        <v>3073</v>
      </c>
      <c r="D2860" s="34">
        <v>0</v>
      </c>
      <c r="E2860" s="33">
        <v>1605395665314.4199</v>
      </c>
      <c r="F2860" s="33">
        <v>1605395665314.4199</v>
      </c>
    </row>
    <row r="2861" spans="1:6" ht="14" hidden="1" thickBot="1">
      <c r="A2861" s="27">
        <f t="shared" si="54"/>
        <v>9</v>
      </c>
      <c r="B2861" s="30" t="s">
        <v>4795</v>
      </c>
      <c r="C2861" s="30" t="s">
        <v>4796</v>
      </c>
      <c r="D2861" s="34">
        <v>0</v>
      </c>
      <c r="E2861" s="33">
        <v>109363242674.14</v>
      </c>
      <c r="F2861" s="33">
        <v>109363242674.14</v>
      </c>
    </row>
    <row r="2862" spans="1:6" ht="14" hidden="1" thickBot="1">
      <c r="A2862" s="27">
        <f t="shared" si="54"/>
        <v>9</v>
      </c>
      <c r="B2862" s="30" t="s">
        <v>4797</v>
      </c>
      <c r="C2862" s="30" t="s">
        <v>3117</v>
      </c>
      <c r="D2862" s="34">
        <v>0</v>
      </c>
      <c r="E2862" s="33">
        <v>155210711361.60999</v>
      </c>
      <c r="F2862" s="33">
        <v>155210711361.60999</v>
      </c>
    </row>
    <row r="2863" spans="1:6" ht="14" hidden="1" thickBot="1">
      <c r="A2863" s="27">
        <f t="shared" si="54"/>
        <v>9</v>
      </c>
      <c r="B2863" s="30" t="s">
        <v>4798</v>
      </c>
      <c r="C2863" s="30" t="s">
        <v>3080</v>
      </c>
      <c r="D2863" s="34">
        <v>0</v>
      </c>
      <c r="E2863" s="33">
        <v>3695898240159.7202</v>
      </c>
      <c r="F2863" s="33">
        <v>3695898240159.7202</v>
      </c>
    </row>
    <row r="2864" spans="1:6" ht="14" hidden="1" thickBot="1">
      <c r="A2864" s="27">
        <f t="shared" si="54"/>
        <v>9</v>
      </c>
      <c r="B2864" s="30" t="s">
        <v>4799</v>
      </c>
      <c r="C2864" s="30" t="s">
        <v>4800</v>
      </c>
      <c r="D2864" s="34">
        <v>0</v>
      </c>
      <c r="E2864" s="33">
        <v>290089376352.47998</v>
      </c>
      <c r="F2864" s="33">
        <v>290089376352.47998</v>
      </c>
    </row>
    <row r="2865" spans="1:6" ht="14" thickBot="1">
      <c r="A2865" s="27">
        <f t="shared" si="54"/>
        <v>6</v>
      </c>
      <c r="B2865" s="27" t="s">
        <v>4801</v>
      </c>
      <c r="C2865" s="30" t="s">
        <v>4802</v>
      </c>
      <c r="D2865" s="34">
        <v>0</v>
      </c>
      <c r="E2865" s="33">
        <v>9410064004467.0996</v>
      </c>
      <c r="F2865" s="33">
        <v>9410064004467.0996</v>
      </c>
    </row>
    <row r="2866" spans="1:6" ht="14" hidden="1" thickBot="1">
      <c r="A2866" s="27">
        <f t="shared" si="54"/>
        <v>9</v>
      </c>
      <c r="B2866" s="30" t="s">
        <v>4803</v>
      </c>
      <c r="C2866" s="30" t="s">
        <v>4804</v>
      </c>
      <c r="D2866" s="34">
        <v>0</v>
      </c>
      <c r="E2866" s="33">
        <v>1515662877426.6201</v>
      </c>
      <c r="F2866" s="33">
        <v>1515662877426.6201</v>
      </c>
    </row>
    <row r="2867" spans="1:6" ht="14" hidden="1" thickBot="1">
      <c r="A2867" s="27">
        <f t="shared" si="54"/>
        <v>9</v>
      </c>
      <c r="B2867" s="30" t="s">
        <v>4805</v>
      </c>
      <c r="C2867" s="30" t="s">
        <v>1269</v>
      </c>
      <c r="D2867" s="34">
        <v>0</v>
      </c>
      <c r="E2867" s="33">
        <v>1646549697781.4199</v>
      </c>
      <c r="F2867" s="33">
        <v>1646549697781.4199</v>
      </c>
    </row>
    <row r="2868" spans="1:6" ht="14" hidden="1" thickBot="1">
      <c r="A2868" s="27">
        <f t="shared" si="54"/>
        <v>9</v>
      </c>
      <c r="B2868" s="30" t="s">
        <v>4806</v>
      </c>
      <c r="C2868" s="30" t="s">
        <v>3087</v>
      </c>
      <c r="D2868" s="34">
        <v>0</v>
      </c>
      <c r="E2868" s="33">
        <v>711656587522.28003</v>
      </c>
      <c r="F2868" s="33">
        <v>711656587522.28003</v>
      </c>
    </row>
    <row r="2869" spans="1:6" ht="14" hidden="1" thickBot="1">
      <c r="A2869" s="27">
        <f t="shared" si="54"/>
        <v>9</v>
      </c>
      <c r="B2869" s="30" t="s">
        <v>4807</v>
      </c>
      <c r="C2869" s="30" t="s">
        <v>3089</v>
      </c>
      <c r="D2869" s="34">
        <v>0</v>
      </c>
      <c r="E2869" s="33">
        <v>142486914698.25</v>
      </c>
      <c r="F2869" s="33">
        <v>142486914698.25</v>
      </c>
    </row>
    <row r="2870" spans="1:6" ht="14" hidden="1" thickBot="1">
      <c r="A2870" s="27">
        <f t="shared" si="54"/>
        <v>9</v>
      </c>
      <c r="B2870" s="30" t="s">
        <v>4808</v>
      </c>
      <c r="C2870" s="30" t="s">
        <v>3091</v>
      </c>
      <c r="D2870" s="34">
        <v>0</v>
      </c>
      <c r="E2870" s="33">
        <v>20087235161.380001</v>
      </c>
      <c r="F2870" s="33">
        <v>20087235161.380001</v>
      </c>
    </row>
    <row r="2871" spans="1:6" ht="14" hidden="1" thickBot="1">
      <c r="A2871" s="27">
        <f t="shared" si="54"/>
        <v>9</v>
      </c>
      <c r="B2871" s="30" t="s">
        <v>4809</v>
      </c>
      <c r="C2871" s="30" t="s">
        <v>3093</v>
      </c>
      <c r="D2871" s="34">
        <v>0</v>
      </c>
      <c r="E2871" s="33">
        <v>366371278953.12</v>
      </c>
      <c r="F2871" s="33">
        <v>366371278953.12</v>
      </c>
    </row>
    <row r="2872" spans="1:6" ht="14" hidden="1" thickBot="1">
      <c r="A2872" s="27">
        <f t="shared" si="54"/>
        <v>9</v>
      </c>
      <c r="B2872" s="30" t="s">
        <v>4810</v>
      </c>
      <c r="C2872" s="30" t="s">
        <v>3095</v>
      </c>
      <c r="D2872" s="34">
        <v>0</v>
      </c>
      <c r="E2872" s="33">
        <v>46258750146.540001</v>
      </c>
      <c r="F2872" s="33">
        <v>46258750146.540001</v>
      </c>
    </row>
    <row r="2873" spans="1:6" ht="14" hidden="1" thickBot="1">
      <c r="A2873" s="27">
        <f t="shared" si="54"/>
        <v>9</v>
      </c>
      <c r="B2873" s="30" t="s">
        <v>4811</v>
      </c>
      <c r="C2873" s="30" t="s">
        <v>4812</v>
      </c>
      <c r="D2873" s="34">
        <v>0</v>
      </c>
      <c r="E2873" s="33">
        <v>21617469155.939999</v>
      </c>
      <c r="F2873" s="33">
        <v>21617469155.939999</v>
      </c>
    </row>
    <row r="2874" spans="1:6" ht="14" hidden="1" thickBot="1">
      <c r="A2874" s="27">
        <f t="shared" si="54"/>
        <v>9</v>
      </c>
      <c r="B2874" s="30" t="s">
        <v>4813</v>
      </c>
      <c r="C2874" s="30" t="s">
        <v>4814</v>
      </c>
      <c r="D2874" s="34">
        <v>0</v>
      </c>
      <c r="E2874" s="33">
        <v>112586906775.44</v>
      </c>
      <c r="F2874" s="33">
        <v>112586906775.44</v>
      </c>
    </row>
    <row r="2875" spans="1:6" ht="14" hidden="1" thickBot="1">
      <c r="A2875" s="27">
        <f t="shared" si="54"/>
        <v>9</v>
      </c>
      <c r="B2875" s="30" t="s">
        <v>4815</v>
      </c>
      <c r="C2875" s="30" t="s">
        <v>4816</v>
      </c>
      <c r="D2875" s="34">
        <v>0</v>
      </c>
      <c r="E2875" s="33">
        <v>727525601505.05005</v>
      </c>
      <c r="F2875" s="33">
        <v>727525601505.05005</v>
      </c>
    </row>
    <row r="2876" spans="1:6" ht="14" hidden="1" thickBot="1">
      <c r="A2876" s="27">
        <f t="shared" si="54"/>
        <v>9</v>
      </c>
      <c r="B2876" s="30" t="s">
        <v>4817</v>
      </c>
      <c r="C2876" s="30" t="s">
        <v>4586</v>
      </c>
      <c r="D2876" s="34">
        <v>0</v>
      </c>
      <c r="E2876" s="33">
        <v>3886806089595.29</v>
      </c>
      <c r="F2876" s="33">
        <v>3886806089595.29</v>
      </c>
    </row>
    <row r="2877" spans="1:6" ht="14" hidden="1" thickBot="1">
      <c r="A2877" s="27">
        <f t="shared" si="54"/>
        <v>9</v>
      </c>
      <c r="B2877" s="30" t="s">
        <v>4818</v>
      </c>
      <c r="C2877" s="30" t="s">
        <v>4819</v>
      </c>
      <c r="D2877" s="34">
        <v>0</v>
      </c>
      <c r="E2877" s="33">
        <v>37934351666.919998</v>
      </c>
      <c r="F2877" s="33">
        <v>37934351666.919998</v>
      </c>
    </row>
    <row r="2878" spans="1:6" ht="14" hidden="1" thickBot="1">
      <c r="A2878" s="27">
        <f t="shared" si="54"/>
        <v>9</v>
      </c>
      <c r="B2878" s="30" t="s">
        <v>4820</v>
      </c>
      <c r="C2878" s="30" t="s">
        <v>4821</v>
      </c>
      <c r="D2878" s="34">
        <v>0</v>
      </c>
      <c r="E2878" s="33">
        <v>174520244078.85001</v>
      </c>
      <c r="F2878" s="33">
        <v>174520244078.85001</v>
      </c>
    </row>
    <row r="2879" spans="1:6" ht="14" thickBot="1">
      <c r="A2879" s="27">
        <f t="shared" si="54"/>
        <v>6</v>
      </c>
      <c r="B2879" s="27" t="s">
        <v>4822</v>
      </c>
      <c r="C2879" s="30" t="s">
        <v>4823</v>
      </c>
      <c r="D2879" s="34">
        <v>0</v>
      </c>
      <c r="E2879" s="33">
        <v>37333777202547.602</v>
      </c>
      <c r="F2879" s="33">
        <v>37333777202547.602</v>
      </c>
    </row>
    <row r="2880" spans="1:6" ht="14" hidden="1" thickBot="1">
      <c r="A2880" s="27">
        <f t="shared" si="54"/>
        <v>9</v>
      </c>
      <c r="B2880" s="30" t="s">
        <v>4824</v>
      </c>
      <c r="C2880" s="30" t="s">
        <v>1561</v>
      </c>
      <c r="D2880" s="34">
        <v>0</v>
      </c>
      <c r="E2880" s="34">
        <v>1982622912</v>
      </c>
      <c r="F2880" s="34">
        <v>1982622912</v>
      </c>
    </row>
    <row r="2881" spans="1:6" ht="14" hidden="1" thickBot="1">
      <c r="A2881" s="27">
        <f t="shared" si="54"/>
        <v>9</v>
      </c>
      <c r="B2881" s="30" t="s">
        <v>4825</v>
      </c>
      <c r="C2881" s="30" t="s">
        <v>4826</v>
      </c>
      <c r="D2881" s="34">
        <v>0</v>
      </c>
      <c r="E2881" s="33">
        <v>4115207242.8000002</v>
      </c>
      <c r="F2881" s="33">
        <v>4115207242.8000002</v>
      </c>
    </row>
    <row r="2882" spans="1:6" ht="14" hidden="1" thickBot="1">
      <c r="A2882" s="27">
        <f t="shared" si="54"/>
        <v>9</v>
      </c>
      <c r="B2882" s="30" t="s">
        <v>4827</v>
      </c>
      <c r="C2882" s="30" t="s">
        <v>4828</v>
      </c>
      <c r="D2882" s="34">
        <v>0</v>
      </c>
      <c r="E2882" s="33">
        <v>7340450100.3999996</v>
      </c>
      <c r="F2882" s="33">
        <v>7340450100.3999996</v>
      </c>
    </row>
    <row r="2883" spans="1:6" ht="14" hidden="1" thickBot="1">
      <c r="A2883" s="27">
        <f t="shared" si="54"/>
        <v>9</v>
      </c>
      <c r="B2883" s="30" t="s">
        <v>4829</v>
      </c>
      <c r="C2883" s="30" t="s">
        <v>4830</v>
      </c>
      <c r="D2883" s="34">
        <v>0</v>
      </c>
      <c r="E2883" s="33">
        <v>2982105943.8000002</v>
      </c>
      <c r="F2883" s="33">
        <v>2982105943.8000002</v>
      </c>
    </row>
    <row r="2884" spans="1:6" ht="14" hidden="1" thickBot="1">
      <c r="A2884" s="27">
        <f t="shared" si="54"/>
        <v>9</v>
      </c>
      <c r="B2884" s="30" t="s">
        <v>4831</v>
      </c>
      <c r="C2884" s="30" t="s">
        <v>4832</v>
      </c>
      <c r="D2884" s="34">
        <v>0</v>
      </c>
      <c r="E2884" s="33">
        <v>15018546396.559999</v>
      </c>
      <c r="F2884" s="33">
        <v>15018546396.559999</v>
      </c>
    </row>
    <row r="2885" spans="1:6" ht="14" hidden="1" thickBot="1">
      <c r="A2885" s="27">
        <f t="shared" si="54"/>
        <v>9</v>
      </c>
      <c r="B2885" s="30" t="s">
        <v>4833</v>
      </c>
      <c r="C2885" s="30" t="s">
        <v>4834</v>
      </c>
      <c r="D2885" s="34">
        <v>0</v>
      </c>
      <c r="E2885" s="33">
        <v>1428163751223.99</v>
      </c>
      <c r="F2885" s="33">
        <v>1428163751223.99</v>
      </c>
    </row>
    <row r="2886" spans="1:6" ht="14" hidden="1" thickBot="1">
      <c r="A2886" s="27">
        <f t="shared" si="54"/>
        <v>9</v>
      </c>
      <c r="B2886" s="30" t="s">
        <v>4835</v>
      </c>
      <c r="C2886" s="30" t="s">
        <v>4836</v>
      </c>
      <c r="D2886" s="34">
        <v>0</v>
      </c>
      <c r="E2886" s="34">
        <v>228692198931</v>
      </c>
      <c r="F2886" s="34">
        <v>228692198931</v>
      </c>
    </row>
    <row r="2887" spans="1:6" ht="14" hidden="1" thickBot="1">
      <c r="A2887" s="27">
        <f t="shared" si="54"/>
        <v>9</v>
      </c>
      <c r="B2887" s="30" t="s">
        <v>4837</v>
      </c>
      <c r="C2887" s="30" t="s">
        <v>4838</v>
      </c>
      <c r="D2887" s="34">
        <v>0</v>
      </c>
      <c r="E2887" s="33">
        <v>229913342894.81</v>
      </c>
      <c r="F2887" s="33">
        <v>229913342894.81</v>
      </c>
    </row>
    <row r="2888" spans="1:6" ht="14" hidden="1" thickBot="1">
      <c r="A2888" s="27">
        <f t="shared" si="54"/>
        <v>9</v>
      </c>
      <c r="B2888" s="30" t="s">
        <v>4839</v>
      </c>
      <c r="C2888" s="30" t="s">
        <v>4840</v>
      </c>
      <c r="D2888" s="34">
        <v>0</v>
      </c>
      <c r="E2888" s="34">
        <v>11682650107</v>
      </c>
      <c r="F2888" s="34">
        <v>11682650107</v>
      </c>
    </row>
    <row r="2889" spans="1:6" ht="14" hidden="1" thickBot="1">
      <c r="A2889" s="27">
        <f t="shared" si="54"/>
        <v>9</v>
      </c>
      <c r="B2889" s="30" t="s">
        <v>4841</v>
      </c>
      <c r="C2889" s="30" t="s">
        <v>78</v>
      </c>
      <c r="D2889" s="34">
        <v>0</v>
      </c>
      <c r="E2889" s="33">
        <v>56232830778.75</v>
      </c>
      <c r="F2889" s="33">
        <v>56232830778.75</v>
      </c>
    </row>
    <row r="2890" spans="1:6" ht="14" hidden="1" thickBot="1">
      <c r="A2890" s="27">
        <f t="shared" si="54"/>
        <v>9</v>
      </c>
      <c r="B2890" s="30" t="s">
        <v>4842</v>
      </c>
      <c r="C2890" s="30" t="s">
        <v>4843</v>
      </c>
      <c r="D2890" s="34">
        <v>0</v>
      </c>
      <c r="E2890" s="33">
        <v>1647724000679.53</v>
      </c>
      <c r="F2890" s="33">
        <v>1647724000679.53</v>
      </c>
    </row>
    <row r="2891" spans="1:6" ht="14" hidden="1" thickBot="1">
      <c r="A2891" s="27">
        <f t="shared" si="54"/>
        <v>9</v>
      </c>
      <c r="B2891" s="30" t="s">
        <v>4844</v>
      </c>
      <c r="C2891" s="30" t="s">
        <v>1527</v>
      </c>
      <c r="D2891" s="34">
        <v>0</v>
      </c>
      <c r="E2891" s="33">
        <v>2766013679076.3198</v>
      </c>
      <c r="F2891" s="33">
        <v>2766013679076.3198</v>
      </c>
    </row>
    <row r="2892" spans="1:6" ht="14" hidden="1" thickBot="1">
      <c r="A2892" s="27">
        <f t="shared" si="54"/>
        <v>9</v>
      </c>
      <c r="B2892" s="30" t="s">
        <v>4845</v>
      </c>
      <c r="C2892" s="30" t="s">
        <v>2206</v>
      </c>
      <c r="D2892" s="34">
        <v>0</v>
      </c>
      <c r="E2892" s="33">
        <v>3640345694336.5801</v>
      </c>
      <c r="F2892" s="33">
        <v>3640345694336.5801</v>
      </c>
    </row>
    <row r="2893" spans="1:6" ht="14" hidden="1" thickBot="1">
      <c r="A2893" s="27">
        <f t="shared" si="54"/>
        <v>9</v>
      </c>
      <c r="B2893" s="30" t="s">
        <v>4846</v>
      </c>
      <c r="C2893" s="30" t="s">
        <v>4847</v>
      </c>
      <c r="D2893" s="34">
        <v>0</v>
      </c>
      <c r="E2893" s="33">
        <v>95276593485.5</v>
      </c>
      <c r="F2893" s="33">
        <v>95276593485.5</v>
      </c>
    </row>
    <row r="2894" spans="1:6" ht="14" hidden="1" thickBot="1">
      <c r="A2894" s="27">
        <f t="shared" si="54"/>
        <v>9</v>
      </c>
      <c r="B2894" s="30" t="s">
        <v>4848</v>
      </c>
      <c r="C2894" s="30" t="s">
        <v>130</v>
      </c>
      <c r="D2894" s="34">
        <v>0</v>
      </c>
      <c r="E2894" s="33">
        <v>1111839887810.21</v>
      </c>
      <c r="F2894" s="33">
        <v>1111839887810.21</v>
      </c>
    </row>
    <row r="2895" spans="1:6" ht="14" hidden="1" thickBot="1">
      <c r="A2895" s="27">
        <f t="shared" si="54"/>
        <v>9</v>
      </c>
      <c r="B2895" s="30" t="s">
        <v>4849</v>
      </c>
      <c r="C2895" s="30" t="s">
        <v>1303</v>
      </c>
      <c r="D2895" s="34">
        <v>0</v>
      </c>
      <c r="E2895" s="33">
        <v>1486931321239.54</v>
      </c>
      <c r="F2895" s="33">
        <v>1486931321239.54</v>
      </c>
    </row>
    <row r="2896" spans="1:6" ht="14" hidden="1" thickBot="1">
      <c r="A2896" s="27">
        <f t="shared" si="54"/>
        <v>9</v>
      </c>
      <c r="B2896" s="30" t="s">
        <v>4850</v>
      </c>
      <c r="C2896" s="30" t="s">
        <v>2998</v>
      </c>
      <c r="D2896" s="34">
        <v>0</v>
      </c>
      <c r="E2896" s="33">
        <v>829402582737.18005</v>
      </c>
      <c r="F2896" s="33">
        <v>829402582737.18005</v>
      </c>
    </row>
    <row r="2897" spans="1:6" ht="14" hidden="1" thickBot="1">
      <c r="A2897" s="27">
        <f t="shared" si="54"/>
        <v>9</v>
      </c>
      <c r="B2897" s="30" t="s">
        <v>4851</v>
      </c>
      <c r="C2897" s="30" t="s">
        <v>1010</v>
      </c>
      <c r="D2897" s="34">
        <v>0</v>
      </c>
      <c r="E2897" s="33">
        <v>270971512963.62</v>
      </c>
      <c r="F2897" s="33">
        <v>270971512963.62</v>
      </c>
    </row>
    <row r="2898" spans="1:6" ht="14" hidden="1" thickBot="1">
      <c r="A2898" s="27">
        <f t="shared" si="54"/>
        <v>9</v>
      </c>
      <c r="B2898" s="30" t="s">
        <v>4852</v>
      </c>
      <c r="C2898" s="30" t="s">
        <v>2203</v>
      </c>
      <c r="D2898" s="34">
        <v>0</v>
      </c>
      <c r="E2898" s="33">
        <v>861880544004.5</v>
      </c>
      <c r="F2898" s="33">
        <v>861880544004.5</v>
      </c>
    </row>
    <row r="2899" spans="1:6" ht="14" hidden="1" thickBot="1">
      <c r="A2899" s="27">
        <f t="shared" si="54"/>
        <v>9</v>
      </c>
      <c r="B2899" s="30" t="s">
        <v>4853</v>
      </c>
      <c r="C2899" s="30" t="s">
        <v>4557</v>
      </c>
      <c r="D2899" s="34">
        <v>0</v>
      </c>
      <c r="E2899" s="33">
        <v>26319596259.720001</v>
      </c>
      <c r="F2899" s="33">
        <v>26319596259.720001</v>
      </c>
    </row>
    <row r="2900" spans="1:6" ht="14" hidden="1" thickBot="1">
      <c r="A2900" s="27">
        <f t="shared" si="54"/>
        <v>9</v>
      </c>
      <c r="B2900" s="30" t="s">
        <v>4854</v>
      </c>
      <c r="C2900" s="30" t="s">
        <v>4689</v>
      </c>
      <c r="D2900" s="34">
        <v>0</v>
      </c>
      <c r="E2900" s="33">
        <v>1029674684215.11</v>
      </c>
      <c r="F2900" s="33">
        <v>1029674684215.11</v>
      </c>
    </row>
    <row r="2901" spans="1:6" ht="14" hidden="1" thickBot="1">
      <c r="A2901" s="27">
        <f t="shared" si="54"/>
        <v>9</v>
      </c>
      <c r="B2901" s="30" t="s">
        <v>4855</v>
      </c>
      <c r="C2901" s="30" t="s">
        <v>4856</v>
      </c>
      <c r="D2901" s="34">
        <v>0</v>
      </c>
      <c r="E2901" s="33">
        <v>771240510929.18005</v>
      </c>
      <c r="F2901" s="33">
        <v>771240510929.18005</v>
      </c>
    </row>
    <row r="2902" spans="1:6" ht="14" hidden="1" thickBot="1">
      <c r="A2902" s="27">
        <f t="shared" si="54"/>
        <v>9</v>
      </c>
      <c r="B2902" s="30" t="s">
        <v>4857</v>
      </c>
      <c r="C2902" s="30" t="s">
        <v>4858</v>
      </c>
      <c r="D2902" s="34">
        <v>0</v>
      </c>
      <c r="E2902" s="33">
        <v>214083486858.54999</v>
      </c>
      <c r="F2902" s="33">
        <v>214083486858.54999</v>
      </c>
    </row>
    <row r="2903" spans="1:6" ht="14" hidden="1" thickBot="1">
      <c r="A2903" s="27">
        <f t="shared" si="54"/>
        <v>9</v>
      </c>
      <c r="B2903" s="30" t="s">
        <v>4859</v>
      </c>
      <c r="C2903" s="30" t="s">
        <v>4860</v>
      </c>
      <c r="D2903" s="34">
        <v>0</v>
      </c>
      <c r="E2903" s="33">
        <v>5058348988.1400003</v>
      </c>
      <c r="F2903" s="33">
        <v>5058348988.1400003</v>
      </c>
    </row>
    <row r="2904" spans="1:6" ht="14" hidden="1" thickBot="1">
      <c r="A2904" s="27">
        <f t="shared" si="54"/>
        <v>9</v>
      </c>
      <c r="B2904" s="30" t="s">
        <v>4861</v>
      </c>
      <c r="C2904" s="30" t="s">
        <v>4862</v>
      </c>
      <c r="D2904" s="34">
        <v>0</v>
      </c>
      <c r="E2904" s="33">
        <v>5516241634.3999996</v>
      </c>
      <c r="F2904" s="33">
        <v>5516241634.3999996</v>
      </c>
    </row>
    <row r="2905" spans="1:6" ht="14" hidden="1" thickBot="1">
      <c r="A2905" s="27">
        <f t="shared" si="54"/>
        <v>9</v>
      </c>
      <c r="B2905" s="30" t="s">
        <v>4863</v>
      </c>
      <c r="C2905" s="30" t="s">
        <v>4864</v>
      </c>
      <c r="D2905" s="34">
        <v>0</v>
      </c>
      <c r="E2905" s="33">
        <v>111579071086.23</v>
      </c>
      <c r="F2905" s="33">
        <v>111579071086.23</v>
      </c>
    </row>
    <row r="2906" spans="1:6" ht="14" hidden="1" thickBot="1">
      <c r="A2906" s="27">
        <f t="shared" si="54"/>
        <v>9</v>
      </c>
      <c r="B2906" s="30" t="s">
        <v>4865</v>
      </c>
      <c r="C2906" s="30" t="s">
        <v>4866</v>
      </c>
      <c r="D2906" s="34">
        <v>0</v>
      </c>
      <c r="E2906" s="33">
        <v>54443947993.139999</v>
      </c>
      <c r="F2906" s="33">
        <v>54443947993.139999</v>
      </c>
    </row>
    <row r="2907" spans="1:6" ht="14" hidden="1" thickBot="1">
      <c r="A2907" s="27">
        <f t="shared" si="54"/>
        <v>9</v>
      </c>
      <c r="B2907" s="30" t="s">
        <v>4867</v>
      </c>
      <c r="C2907" s="30" t="s">
        <v>4868</v>
      </c>
      <c r="D2907" s="34">
        <v>0</v>
      </c>
      <c r="E2907" s="34">
        <v>69781190196</v>
      </c>
      <c r="F2907" s="34">
        <v>69781190196</v>
      </c>
    </row>
    <row r="2908" spans="1:6" ht="14" hidden="1" thickBot="1">
      <c r="A2908" s="27">
        <f t="shared" si="54"/>
        <v>9</v>
      </c>
      <c r="B2908" s="30" t="s">
        <v>4869</v>
      </c>
      <c r="C2908" s="30" t="s">
        <v>4870</v>
      </c>
      <c r="D2908" s="34">
        <v>0</v>
      </c>
      <c r="E2908" s="33">
        <v>13707021257.459999</v>
      </c>
      <c r="F2908" s="33">
        <v>13707021257.459999</v>
      </c>
    </row>
    <row r="2909" spans="1:6" ht="14" hidden="1" thickBot="1">
      <c r="A2909" s="27">
        <f t="shared" si="54"/>
        <v>9</v>
      </c>
      <c r="B2909" s="30" t="s">
        <v>4871</v>
      </c>
      <c r="C2909" s="30" t="s">
        <v>4872</v>
      </c>
      <c r="D2909" s="34">
        <v>0</v>
      </c>
      <c r="E2909" s="33">
        <v>161099551844.07001</v>
      </c>
      <c r="F2909" s="33">
        <v>161099551844.07001</v>
      </c>
    </row>
    <row r="2910" spans="1:6" ht="14" hidden="1" thickBot="1">
      <c r="A2910" s="27">
        <f t="shared" si="54"/>
        <v>9</v>
      </c>
      <c r="B2910" s="30" t="s">
        <v>4873</v>
      </c>
      <c r="C2910" s="30" t="s">
        <v>4874</v>
      </c>
      <c r="D2910" s="34">
        <v>0</v>
      </c>
      <c r="E2910" s="33">
        <v>59998475999.050003</v>
      </c>
      <c r="F2910" s="33">
        <v>59998475999.050003</v>
      </c>
    </row>
    <row r="2911" spans="1:6" ht="14" hidden="1" thickBot="1">
      <c r="A2911" s="27">
        <f t="shared" si="54"/>
        <v>9</v>
      </c>
      <c r="B2911" s="30" t="s">
        <v>4875</v>
      </c>
      <c r="C2911" s="30" t="s">
        <v>4876</v>
      </c>
      <c r="D2911" s="34">
        <v>0</v>
      </c>
      <c r="E2911" s="33">
        <v>10733718090.950001</v>
      </c>
      <c r="F2911" s="33">
        <v>10733718090.950001</v>
      </c>
    </row>
    <row r="2912" spans="1:6" ht="14" hidden="1" thickBot="1">
      <c r="A2912" s="27">
        <f t="shared" si="54"/>
        <v>9</v>
      </c>
      <c r="B2912" s="30" t="s">
        <v>4877</v>
      </c>
      <c r="C2912" s="30" t="s">
        <v>4878</v>
      </c>
      <c r="D2912" s="34">
        <v>0</v>
      </c>
      <c r="E2912" s="33">
        <v>56828928000.75</v>
      </c>
      <c r="F2912" s="33">
        <v>56828928000.75</v>
      </c>
    </row>
    <row r="2913" spans="1:6" ht="14" hidden="1" thickBot="1">
      <c r="A2913" s="27">
        <f t="shared" si="54"/>
        <v>9</v>
      </c>
      <c r="B2913" s="30" t="s">
        <v>4879</v>
      </c>
      <c r="C2913" s="30" t="s">
        <v>4880</v>
      </c>
      <c r="D2913" s="34">
        <v>0</v>
      </c>
      <c r="E2913" s="33">
        <v>11701257685.969999</v>
      </c>
      <c r="F2913" s="33">
        <v>11701257685.969999</v>
      </c>
    </row>
    <row r="2914" spans="1:6" ht="14" hidden="1" thickBot="1">
      <c r="A2914" s="27">
        <f t="shared" ref="A2914:A2977" si="55">LEN(B2914)</f>
        <v>9</v>
      </c>
      <c r="B2914" s="30" t="s">
        <v>4881</v>
      </c>
      <c r="C2914" s="30" t="s">
        <v>4882</v>
      </c>
      <c r="D2914" s="34">
        <v>0</v>
      </c>
      <c r="E2914" s="33">
        <v>1370103236.53</v>
      </c>
      <c r="F2914" s="33">
        <v>1370103236.53</v>
      </c>
    </row>
    <row r="2915" spans="1:6" ht="14" hidden="1" thickBot="1">
      <c r="A2915" s="27">
        <f t="shared" si="55"/>
        <v>9</v>
      </c>
      <c r="B2915" s="30" t="s">
        <v>4883</v>
      </c>
      <c r="C2915" s="30" t="s">
        <v>4884</v>
      </c>
      <c r="D2915" s="34">
        <v>0</v>
      </c>
      <c r="E2915" s="33">
        <v>607156030638.51001</v>
      </c>
      <c r="F2915" s="33">
        <v>607156030638.51001</v>
      </c>
    </row>
    <row r="2916" spans="1:6" ht="14" hidden="1" thickBot="1">
      <c r="A2916" s="27">
        <f t="shared" si="55"/>
        <v>9</v>
      </c>
      <c r="B2916" s="30" t="s">
        <v>4885</v>
      </c>
      <c r="C2916" s="30" t="s">
        <v>4886</v>
      </c>
      <c r="D2916" s="34">
        <v>0</v>
      </c>
      <c r="E2916" s="33">
        <v>8014716489.6099997</v>
      </c>
      <c r="F2916" s="33">
        <v>8014716489.6099997</v>
      </c>
    </row>
    <row r="2917" spans="1:6" ht="14" hidden="1" thickBot="1">
      <c r="A2917" s="27">
        <f t="shared" si="55"/>
        <v>9</v>
      </c>
      <c r="B2917" s="30" t="s">
        <v>4887</v>
      </c>
      <c r="C2917" s="30" t="s">
        <v>4888</v>
      </c>
      <c r="D2917" s="34">
        <v>0</v>
      </c>
      <c r="E2917" s="33">
        <v>14081563225.799999</v>
      </c>
      <c r="F2917" s="33">
        <v>14081563225.799999</v>
      </c>
    </row>
    <row r="2918" spans="1:6" ht="14" hidden="1" thickBot="1">
      <c r="A2918" s="27">
        <f t="shared" si="55"/>
        <v>9</v>
      </c>
      <c r="B2918" s="30" t="s">
        <v>4889</v>
      </c>
      <c r="C2918" s="30" t="s">
        <v>4890</v>
      </c>
      <c r="D2918" s="34">
        <v>0</v>
      </c>
      <c r="E2918" s="33">
        <v>137457611881.14999</v>
      </c>
      <c r="F2918" s="33">
        <v>137457611881.14999</v>
      </c>
    </row>
    <row r="2919" spans="1:6" ht="14" hidden="1" thickBot="1">
      <c r="A2919" s="27">
        <f t="shared" si="55"/>
        <v>9</v>
      </c>
      <c r="B2919" s="30" t="s">
        <v>4891</v>
      </c>
      <c r="C2919" s="30" t="s">
        <v>4892</v>
      </c>
      <c r="D2919" s="34">
        <v>0</v>
      </c>
      <c r="E2919" s="33">
        <v>125310357831.28999</v>
      </c>
      <c r="F2919" s="33">
        <v>125310357831.28999</v>
      </c>
    </row>
    <row r="2920" spans="1:6" ht="14" hidden="1" thickBot="1">
      <c r="A2920" s="27">
        <f t="shared" si="55"/>
        <v>9</v>
      </c>
      <c r="B2920" s="30" t="s">
        <v>4893</v>
      </c>
      <c r="C2920" s="30" t="s">
        <v>1567</v>
      </c>
      <c r="D2920" s="34">
        <v>0</v>
      </c>
      <c r="E2920" s="33">
        <v>647347710748.09998</v>
      </c>
      <c r="F2920" s="33">
        <v>647347710748.09998</v>
      </c>
    </row>
    <row r="2921" spans="1:6" ht="14" hidden="1" thickBot="1">
      <c r="A2921" s="27">
        <f t="shared" si="55"/>
        <v>9</v>
      </c>
      <c r="B2921" s="30" t="s">
        <v>4894</v>
      </c>
      <c r="C2921" s="30" t="s">
        <v>4134</v>
      </c>
      <c r="D2921" s="34">
        <v>0</v>
      </c>
      <c r="E2921" s="33">
        <v>12235613876.51</v>
      </c>
      <c r="F2921" s="33">
        <v>12235613876.51</v>
      </c>
    </row>
    <row r="2922" spans="1:6" ht="14" hidden="1" thickBot="1">
      <c r="A2922" s="27">
        <f t="shared" si="55"/>
        <v>9</v>
      </c>
      <c r="B2922" s="30" t="s">
        <v>4895</v>
      </c>
      <c r="C2922" s="30" t="s">
        <v>4896</v>
      </c>
      <c r="D2922" s="34">
        <v>0</v>
      </c>
      <c r="E2922" s="34">
        <v>4062337014</v>
      </c>
      <c r="F2922" s="34">
        <v>4062337014</v>
      </c>
    </row>
    <row r="2923" spans="1:6" ht="14" hidden="1" thickBot="1">
      <c r="A2923" s="27">
        <f t="shared" si="55"/>
        <v>9</v>
      </c>
      <c r="B2923" s="30" t="s">
        <v>4897</v>
      </c>
      <c r="C2923" s="30" t="s">
        <v>4898</v>
      </c>
      <c r="D2923" s="34">
        <v>0</v>
      </c>
      <c r="E2923" s="33">
        <v>586987367773.08997</v>
      </c>
      <c r="F2923" s="33">
        <v>586987367773.08997</v>
      </c>
    </row>
    <row r="2924" spans="1:6" ht="14" hidden="1" thickBot="1">
      <c r="A2924" s="27">
        <f t="shared" si="55"/>
        <v>9</v>
      </c>
      <c r="B2924" s="30" t="s">
        <v>4899</v>
      </c>
      <c r="C2924" s="30" t="s">
        <v>4900</v>
      </c>
      <c r="D2924" s="34">
        <v>0</v>
      </c>
      <c r="E2924" s="33">
        <v>234008947927.98999</v>
      </c>
      <c r="F2924" s="33">
        <v>234008947927.98999</v>
      </c>
    </row>
    <row r="2925" spans="1:6" ht="14" hidden="1" thickBot="1">
      <c r="A2925" s="27">
        <f t="shared" si="55"/>
        <v>9</v>
      </c>
      <c r="B2925" s="30" t="s">
        <v>4901</v>
      </c>
      <c r="C2925" s="30" t="s">
        <v>4902</v>
      </c>
      <c r="D2925" s="34">
        <v>0</v>
      </c>
      <c r="E2925" s="33">
        <v>1409448367.2</v>
      </c>
      <c r="F2925" s="33">
        <v>1409448367.2</v>
      </c>
    </row>
    <row r="2926" spans="1:6" ht="14" hidden="1" thickBot="1">
      <c r="A2926" s="27">
        <f t="shared" si="55"/>
        <v>9</v>
      </c>
      <c r="B2926" s="30" t="s">
        <v>4903</v>
      </c>
      <c r="C2926" s="30" t="s">
        <v>4904</v>
      </c>
      <c r="D2926" s="34">
        <v>0</v>
      </c>
      <c r="E2926" s="33">
        <v>1421924668.4300001</v>
      </c>
      <c r="F2926" s="33">
        <v>1421924668.4300001</v>
      </c>
    </row>
    <row r="2927" spans="1:6" ht="14" hidden="1" thickBot="1">
      <c r="A2927" s="27">
        <f t="shared" si="55"/>
        <v>9</v>
      </c>
      <c r="B2927" s="30" t="s">
        <v>4905</v>
      </c>
      <c r="C2927" s="30" t="s">
        <v>4906</v>
      </c>
      <c r="D2927" s="34">
        <v>0</v>
      </c>
      <c r="E2927" s="34">
        <v>5083301</v>
      </c>
      <c r="F2927" s="34">
        <v>5083301</v>
      </c>
    </row>
    <row r="2928" spans="1:6" ht="14" hidden="1" thickBot="1">
      <c r="A2928" s="27">
        <f t="shared" si="55"/>
        <v>9</v>
      </c>
      <c r="B2928" s="30" t="s">
        <v>4907</v>
      </c>
      <c r="C2928" s="30" t="s">
        <v>984</v>
      </c>
      <c r="D2928" s="34">
        <v>0</v>
      </c>
      <c r="E2928" s="33">
        <v>175297834207.47</v>
      </c>
      <c r="F2928" s="33">
        <v>175297834207.47</v>
      </c>
    </row>
    <row r="2929" spans="1:6" ht="14" hidden="1" thickBot="1">
      <c r="A2929" s="27">
        <f t="shared" si="55"/>
        <v>9</v>
      </c>
      <c r="B2929" s="30" t="s">
        <v>4908</v>
      </c>
      <c r="C2929" s="30" t="s">
        <v>4909</v>
      </c>
      <c r="D2929" s="34">
        <v>0</v>
      </c>
      <c r="E2929" s="33">
        <v>87375305072.860001</v>
      </c>
      <c r="F2929" s="33">
        <v>87375305072.860001</v>
      </c>
    </row>
    <row r="2930" spans="1:6" ht="14" hidden="1" thickBot="1">
      <c r="A2930" s="27">
        <f t="shared" si="55"/>
        <v>9</v>
      </c>
      <c r="B2930" s="30" t="s">
        <v>4910</v>
      </c>
      <c r="C2930" s="30" t="s">
        <v>2208</v>
      </c>
      <c r="D2930" s="34">
        <v>0</v>
      </c>
      <c r="E2930" s="33">
        <v>31167440250.689999</v>
      </c>
      <c r="F2930" s="33">
        <v>31167440250.689999</v>
      </c>
    </row>
    <row r="2931" spans="1:6" ht="14" hidden="1" thickBot="1">
      <c r="A2931" s="27">
        <f t="shared" si="55"/>
        <v>9</v>
      </c>
      <c r="B2931" s="30" t="s">
        <v>4911</v>
      </c>
      <c r="C2931" s="30" t="s">
        <v>4912</v>
      </c>
      <c r="D2931" s="34">
        <v>0</v>
      </c>
      <c r="E2931" s="34">
        <v>12315882257</v>
      </c>
      <c r="F2931" s="34">
        <v>12315882257</v>
      </c>
    </row>
    <row r="2932" spans="1:6" ht="14" hidden="1" thickBot="1">
      <c r="A2932" s="27">
        <f t="shared" si="55"/>
        <v>9</v>
      </c>
      <c r="B2932" s="30" t="s">
        <v>4913</v>
      </c>
      <c r="C2932" s="30" t="s">
        <v>4914</v>
      </c>
      <c r="D2932" s="34">
        <v>0</v>
      </c>
      <c r="E2932" s="33">
        <v>295686526.97000003</v>
      </c>
      <c r="F2932" s="33">
        <v>295686526.97000003</v>
      </c>
    </row>
    <row r="2933" spans="1:6" ht="14" hidden="1" thickBot="1">
      <c r="A2933" s="27">
        <f t="shared" si="55"/>
        <v>9</v>
      </c>
      <c r="B2933" s="30" t="s">
        <v>4915</v>
      </c>
      <c r="C2933" s="30" t="s">
        <v>4916</v>
      </c>
      <c r="D2933" s="34">
        <v>0</v>
      </c>
      <c r="E2933" s="33">
        <v>8334953221.4700003</v>
      </c>
      <c r="F2933" s="33">
        <v>8334953221.4700003</v>
      </c>
    </row>
    <row r="2934" spans="1:6" ht="14" hidden="1" thickBot="1">
      <c r="A2934" s="27">
        <f t="shared" si="55"/>
        <v>9</v>
      </c>
      <c r="B2934" s="30" t="s">
        <v>4917</v>
      </c>
      <c r="C2934" s="30" t="s">
        <v>4918</v>
      </c>
      <c r="D2934" s="34">
        <v>0</v>
      </c>
      <c r="E2934" s="33">
        <v>2346482861.8699999</v>
      </c>
      <c r="F2934" s="33">
        <v>2346482861.8699999</v>
      </c>
    </row>
    <row r="2935" spans="1:6" ht="14" hidden="1" thickBot="1">
      <c r="A2935" s="27">
        <f t="shared" si="55"/>
        <v>9</v>
      </c>
      <c r="B2935" s="30" t="s">
        <v>4919</v>
      </c>
      <c r="C2935" s="30" t="s">
        <v>4920</v>
      </c>
      <c r="D2935" s="34">
        <v>0</v>
      </c>
      <c r="E2935" s="33">
        <v>2363947011.6999998</v>
      </c>
      <c r="F2935" s="33">
        <v>2363947011.6999998</v>
      </c>
    </row>
    <row r="2936" spans="1:6" ht="14" hidden="1" thickBot="1">
      <c r="A2936" s="27">
        <f t="shared" si="55"/>
        <v>9</v>
      </c>
      <c r="B2936" s="30" t="s">
        <v>4921</v>
      </c>
      <c r="C2936" s="30" t="s">
        <v>4922</v>
      </c>
      <c r="D2936" s="34">
        <v>0</v>
      </c>
      <c r="E2936" s="33">
        <v>88176078716.669998</v>
      </c>
      <c r="F2936" s="33">
        <v>88176078716.669998</v>
      </c>
    </row>
    <row r="2937" spans="1:6" ht="14" hidden="1" thickBot="1">
      <c r="A2937" s="27">
        <f t="shared" si="55"/>
        <v>9</v>
      </c>
      <c r="B2937" s="30" t="s">
        <v>4923</v>
      </c>
      <c r="C2937" s="30" t="s">
        <v>3003</v>
      </c>
      <c r="D2937" s="34">
        <v>0</v>
      </c>
      <c r="E2937" s="33">
        <v>78624186151.440002</v>
      </c>
      <c r="F2937" s="33">
        <v>78624186151.440002</v>
      </c>
    </row>
    <row r="2938" spans="1:6" ht="14" hidden="1" thickBot="1">
      <c r="A2938" s="27">
        <f t="shared" si="55"/>
        <v>9</v>
      </c>
      <c r="B2938" s="30" t="s">
        <v>4924</v>
      </c>
      <c r="C2938" s="30" t="s">
        <v>69</v>
      </c>
      <c r="D2938" s="34">
        <v>0</v>
      </c>
      <c r="E2938" s="33">
        <v>184077274150.89001</v>
      </c>
      <c r="F2938" s="33">
        <v>184077274150.89001</v>
      </c>
    </row>
    <row r="2939" spans="1:6" ht="14" hidden="1" thickBot="1">
      <c r="A2939" s="27">
        <f t="shared" si="55"/>
        <v>9</v>
      </c>
      <c r="B2939" s="30" t="s">
        <v>4925</v>
      </c>
      <c r="C2939" s="30" t="s">
        <v>4926</v>
      </c>
      <c r="D2939" s="34">
        <v>0</v>
      </c>
      <c r="E2939" s="33">
        <v>98668492539.199997</v>
      </c>
      <c r="F2939" s="33">
        <v>98668492539.199997</v>
      </c>
    </row>
    <row r="2940" spans="1:6" ht="14" hidden="1" thickBot="1">
      <c r="A2940" s="27">
        <f t="shared" si="55"/>
        <v>9</v>
      </c>
      <c r="B2940" s="30" t="s">
        <v>4927</v>
      </c>
      <c r="C2940" s="30" t="s">
        <v>925</v>
      </c>
      <c r="D2940" s="34">
        <v>0</v>
      </c>
      <c r="E2940" s="34">
        <v>898606958</v>
      </c>
      <c r="F2940" s="34">
        <v>898606958</v>
      </c>
    </row>
    <row r="2941" spans="1:6" ht="14" hidden="1" thickBot="1">
      <c r="A2941" s="27">
        <f t="shared" si="55"/>
        <v>9</v>
      </c>
      <c r="B2941" s="30" t="s">
        <v>4928</v>
      </c>
      <c r="C2941" s="30" t="s">
        <v>4929</v>
      </c>
      <c r="D2941" s="34">
        <v>0</v>
      </c>
      <c r="E2941" s="34">
        <v>168146809960</v>
      </c>
      <c r="F2941" s="34">
        <v>168146809960</v>
      </c>
    </row>
    <row r="2942" spans="1:6" ht="14" hidden="1" thickBot="1">
      <c r="A2942" s="27">
        <f t="shared" si="55"/>
        <v>9</v>
      </c>
      <c r="B2942" s="30" t="s">
        <v>4930</v>
      </c>
      <c r="C2942" s="30" t="s">
        <v>4931</v>
      </c>
      <c r="D2942" s="34">
        <v>0</v>
      </c>
      <c r="E2942" s="33">
        <v>255292648746.51001</v>
      </c>
      <c r="F2942" s="33">
        <v>255292648746.51001</v>
      </c>
    </row>
    <row r="2943" spans="1:6" ht="14" hidden="1" thickBot="1">
      <c r="A2943" s="27">
        <f t="shared" si="55"/>
        <v>9</v>
      </c>
      <c r="B2943" s="30" t="s">
        <v>4932</v>
      </c>
      <c r="C2943" s="30" t="s">
        <v>4933</v>
      </c>
      <c r="D2943" s="34">
        <v>0</v>
      </c>
      <c r="E2943" s="33">
        <v>1050608098991.96</v>
      </c>
      <c r="F2943" s="33">
        <v>1050608098991.96</v>
      </c>
    </row>
    <row r="2944" spans="1:6" ht="14" hidden="1" thickBot="1">
      <c r="A2944" s="27">
        <f t="shared" si="55"/>
        <v>9</v>
      </c>
      <c r="B2944" s="30" t="s">
        <v>4934</v>
      </c>
      <c r="C2944" s="30" t="s">
        <v>4935</v>
      </c>
      <c r="D2944" s="34">
        <v>0</v>
      </c>
      <c r="E2944" s="33">
        <v>461680744101.29999</v>
      </c>
      <c r="F2944" s="33">
        <v>461680744101.29999</v>
      </c>
    </row>
    <row r="2945" spans="1:6" ht="14" hidden="1" thickBot="1">
      <c r="A2945" s="27">
        <f t="shared" si="55"/>
        <v>9</v>
      </c>
      <c r="B2945" s="30" t="s">
        <v>4936</v>
      </c>
      <c r="C2945" s="30" t="s">
        <v>4937</v>
      </c>
      <c r="D2945" s="34">
        <v>0</v>
      </c>
      <c r="E2945" s="33">
        <v>9679456769.1900005</v>
      </c>
      <c r="F2945" s="33">
        <v>9679456769.1900005</v>
      </c>
    </row>
    <row r="2946" spans="1:6" ht="14" hidden="1" thickBot="1">
      <c r="A2946" s="27">
        <f t="shared" si="55"/>
        <v>9</v>
      </c>
      <c r="B2946" s="30" t="s">
        <v>4938</v>
      </c>
      <c r="C2946" s="30" t="s">
        <v>3034</v>
      </c>
      <c r="D2946" s="34">
        <v>0</v>
      </c>
      <c r="E2946" s="33">
        <v>5811265772.6400003</v>
      </c>
      <c r="F2946" s="33">
        <v>5811265772.6400003</v>
      </c>
    </row>
    <row r="2947" spans="1:6" ht="14" hidden="1" thickBot="1">
      <c r="A2947" s="27">
        <f t="shared" si="55"/>
        <v>9</v>
      </c>
      <c r="B2947" s="30" t="s">
        <v>4939</v>
      </c>
      <c r="C2947" s="30" t="s">
        <v>1242</v>
      </c>
      <c r="D2947" s="34">
        <v>0</v>
      </c>
      <c r="E2947" s="33">
        <v>851861117418.41003</v>
      </c>
      <c r="F2947" s="33">
        <v>851861117418.41003</v>
      </c>
    </row>
    <row r="2948" spans="1:6" ht="14" hidden="1" thickBot="1">
      <c r="A2948" s="27">
        <f t="shared" si="55"/>
        <v>9</v>
      </c>
      <c r="B2948" s="30" t="s">
        <v>4940</v>
      </c>
      <c r="C2948" s="30" t="s">
        <v>1269</v>
      </c>
      <c r="D2948" s="34">
        <v>0</v>
      </c>
      <c r="E2948" s="33">
        <v>7170374836657.29</v>
      </c>
      <c r="F2948" s="33">
        <v>7170374836657.29</v>
      </c>
    </row>
    <row r="2949" spans="1:6" ht="14" hidden="1" thickBot="1">
      <c r="A2949" s="27">
        <f t="shared" si="55"/>
        <v>9</v>
      </c>
      <c r="B2949" s="30" t="s">
        <v>4941</v>
      </c>
      <c r="C2949" s="30" t="s">
        <v>2786</v>
      </c>
      <c r="D2949" s="34">
        <v>0</v>
      </c>
      <c r="E2949" s="33">
        <v>2834350402348.3501</v>
      </c>
      <c r="F2949" s="33">
        <v>2834350402348.3501</v>
      </c>
    </row>
    <row r="2950" spans="1:6" ht="14" hidden="1" thickBot="1">
      <c r="A2950" s="27">
        <f t="shared" si="55"/>
        <v>9</v>
      </c>
      <c r="B2950" s="30" t="s">
        <v>4942</v>
      </c>
      <c r="C2950" s="30" t="s">
        <v>4943</v>
      </c>
      <c r="D2950" s="34">
        <v>0</v>
      </c>
      <c r="E2950" s="33">
        <v>4076885280973.6602</v>
      </c>
      <c r="F2950" s="33">
        <v>4076885280973.6602</v>
      </c>
    </row>
    <row r="2951" spans="1:6" ht="14" thickBot="1">
      <c r="A2951" s="27">
        <f t="shared" si="55"/>
        <v>6</v>
      </c>
      <c r="B2951" s="27" t="s">
        <v>4944</v>
      </c>
      <c r="C2951" s="30" t="s">
        <v>2822</v>
      </c>
      <c r="D2951" s="34">
        <v>0</v>
      </c>
      <c r="E2951" s="33">
        <v>694166986763.65002</v>
      </c>
      <c r="F2951" s="33">
        <v>694166986763.65002</v>
      </c>
    </row>
    <row r="2952" spans="1:6" ht="14" hidden="1" thickBot="1">
      <c r="A2952" s="27">
        <f t="shared" si="55"/>
        <v>9</v>
      </c>
      <c r="B2952" s="30" t="s">
        <v>4945</v>
      </c>
      <c r="C2952" s="30" t="s">
        <v>773</v>
      </c>
      <c r="D2952" s="34">
        <v>0</v>
      </c>
      <c r="E2952" s="34">
        <v>4761564330</v>
      </c>
      <c r="F2952" s="34">
        <v>4761564330</v>
      </c>
    </row>
    <row r="2953" spans="1:6" ht="14" hidden="1" thickBot="1">
      <c r="A2953" s="27">
        <f t="shared" si="55"/>
        <v>9</v>
      </c>
      <c r="B2953" s="30" t="s">
        <v>4946</v>
      </c>
      <c r="C2953" s="30" t="s">
        <v>913</v>
      </c>
      <c r="D2953" s="34">
        <v>0</v>
      </c>
      <c r="E2953" s="33">
        <v>10267125547.940001</v>
      </c>
      <c r="F2953" s="33">
        <v>10267125547.940001</v>
      </c>
    </row>
    <row r="2954" spans="1:6" ht="14" hidden="1" thickBot="1">
      <c r="A2954" s="27">
        <f t="shared" si="55"/>
        <v>9</v>
      </c>
      <c r="B2954" s="30" t="s">
        <v>4947</v>
      </c>
      <c r="C2954" s="30" t="s">
        <v>2827</v>
      </c>
      <c r="D2954" s="34">
        <v>0</v>
      </c>
      <c r="E2954" s="34">
        <v>0</v>
      </c>
      <c r="F2954" s="34">
        <v>0</v>
      </c>
    </row>
    <row r="2955" spans="1:6" ht="14" hidden="1" thickBot="1">
      <c r="A2955" s="27">
        <f t="shared" si="55"/>
        <v>9</v>
      </c>
      <c r="B2955" s="30" t="s">
        <v>4948</v>
      </c>
      <c r="C2955" s="30" t="s">
        <v>775</v>
      </c>
      <c r="D2955" s="34">
        <v>0</v>
      </c>
      <c r="E2955" s="33">
        <v>661596560.49000001</v>
      </c>
      <c r="F2955" s="33">
        <v>661596560.49000001</v>
      </c>
    </row>
    <row r="2956" spans="1:6" ht="14" hidden="1" thickBot="1">
      <c r="A2956" s="27">
        <f t="shared" si="55"/>
        <v>9</v>
      </c>
      <c r="B2956" s="30" t="s">
        <v>4949</v>
      </c>
      <c r="C2956" s="30" t="s">
        <v>863</v>
      </c>
      <c r="D2956" s="34">
        <v>0</v>
      </c>
      <c r="E2956" s="33">
        <v>22574452832.119999</v>
      </c>
      <c r="F2956" s="33">
        <v>22574452832.119999</v>
      </c>
    </row>
    <row r="2957" spans="1:6" ht="14" hidden="1" thickBot="1">
      <c r="A2957" s="27">
        <f t="shared" si="55"/>
        <v>9</v>
      </c>
      <c r="B2957" s="30" t="s">
        <v>4950</v>
      </c>
      <c r="C2957" s="30" t="s">
        <v>797</v>
      </c>
      <c r="D2957" s="34">
        <v>0</v>
      </c>
      <c r="E2957" s="34">
        <v>1038000</v>
      </c>
      <c r="F2957" s="34">
        <v>1038000</v>
      </c>
    </row>
    <row r="2958" spans="1:6" ht="14" hidden="1" thickBot="1">
      <c r="A2958" s="27">
        <f t="shared" si="55"/>
        <v>9</v>
      </c>
      <c r="B2958" s="30" t="s">
        <v>4951</v>
      </c>
      <c r="C2958" s="30" t="s">
        <v>765</v>
      </c>
      <c r="D2958" s="34">
        <v>0</v>
      </c>
      <c r="E2958" s="34">
        <v>0</v>
      </c>
      <c r="F2958" s="34">
        <v>0</v>
      </c>
    </row>
    <row r="2959" spans="1:6" ht="14" hidden="1" thickBot="1">
      <c r="A2959" s="27">
        <f t="shared" si="55"/>
        <v>9</v>
      </c>
      <c r="B2959" s="30" t="s">
        <v>4952</v>
      </c>
      <c r="C2959" s="30" t="s">
        <v>2831</v>
      </c>
      <c r="D2959" s="34">
        <v>0</v>
      </c>
      <c r="E2959" s="34">
        <v>1269458141</v>
      </c>
      <c r="F2959" s="34">
        <v>1269458141</v>
      </c>
    </row>
    <row r="2960" spans="1:6" ht="14" hidden="1" thickBot="1">
      <c r="A2960" s="27">
        <f t="shared" si="55"/>
        <v>9</v>
      </c>
      <c r="B2960" s="30" t="s">
        <v>4953</v>
      </c>
      <c r="C2960" s="30" t="s">
        <v>1120</v>
      </c>
      <c r="D2960" s="34">
        <v>0</v>
      </c>
      <c r="E2960" s="33">
        <v>4900349758.4099998</v>
      </c>
      <c r="F2960" s="33">
        <v>4900349758.4099998</v>
      </c>
    </row>
    <row r="2961" spans="1:6" ht="14" hidden="1" thickBot="1">
      <c r="A2961" s="27">
        <f t="shared" si="55"/>
        <v>9</v>
      </c>
      <c r="B2961" s="30" t="s">
        <v>4954</v>
      </c>
      <c r="C2961" s="30" t="s">
        <v>899</v>
      </c>
      <c r="D2961" s="34">
        <v>0</v>
      </c>
      <c r="E2961" s="33">
        <v>211761444.97999999</v>
      </c>
      <c r="F2961" s="33">
        <v>211761444.97999999</v>
      </c>
    </row>
    <row r="2962" spans="1:6" ht="14" hidden="1" thickBot="1">
      <c r="A2962" s="27">
        <f t="shared" si="55"/>
        <v>9</v>
      </c>
      <c r="B2962" s="30" t="s">
        <v>4955</v>
      </c>
      <c r="C2962" s="30" t="s">
        <v>825</v>
      </c>
      <c r="D2962" s="34">
        <v>0</v>
      </c>
      <c r="E2962" s="34">
        <v>0</v>
      </c>
      <c r="F2962" s="34">
        <v>0</v>
      </c>
    </row>
    <row r="2963" spans="1:6" ht="14" hidden="1" thickBot="1">
      <c r="A2963" s="27">
        <f t="shared" si="55"/>
        <v>9</v>
      </c>
      <c r="B2963" s="30" t="s">
        <v>4956</v>
      </c>
      <c r="C2963" s="30" t="s">
        <v>4957</v>
      </c>
      <c r="D2963" s="34">
        <v>0</v>
      </c>
      <c r="E2963" s="34">
        <v>255396000</v>
      </c>
      <c r="F2963" s="34">
        <v>255396000</v>
      </c>
    </row>
    <row r="2964" spans="1:6" ht="14" hidden="1" thickBot="1">
      <c r="A2964" s="27">
        <f t="shared" si="55"/>
        <v>9</v>
      </c>
      <c r="B2964" s="30" t="s">
        <v>4958</v>
      </c>
      <c r="C2964" s="30" t="s">
        <v>4959</v>
      </c>
      <c r="D2964" s="34">
        <v>0</v>
      </c>
      <c r="E2964" s="33">
        <v>407894936110.89001</v>
      </c>
      <c r="F2964" s="33">
        <v>407894936110.89001</v>
      </c>
    </row>
    <row r="2965" spans="1:6" ht="14" hidden="1" thickBot="1">
      <c r="A2965" s="27">
        <f t="shared" si="55"/>
        <v>9</v>
      </c>
      <c r="B2965" s="30" t="s">
        <v>4960</v>
      </c>
      <c r="C2965" s="30" t="s">
        <v>4961</v>
      </c>
      <c r="D2965" s="34">
        <v>0</v>
      </c>
      <c r="E2965" s="34">
        <v>0</v>
      </c>
      <c r="F2965" s="34">
        <v>0</v>
      </c>
    </row>
    <row r="2966" spans="1:6" ht="14" hidden="1" thickBot="1">
      <c r="A2966" s="27">
        <f t="shared" si="55"/>
        <v>9</v>
      </c>
      <c r="B2966" s="30" t="s">
        <v>4962</v>
      </c>
      <c r="C2966" s="30" t="s">
        <v>911</v>
      </c>
      <c r="D2966" s="34">
        <v>0</v>
      </c>
      <c r="E2966" s="33">
        <v>78881588035.020004</v>
      </c>
      <c r="F2966" s="33">
        <v>78881588035.020004</v>
      </c>
    </row>
    <row r="2967" spans="1:6" ht="14" hidden="1" thickBot="1">
      <c r="A2967" s="27">
        <f t="shared" si="55"/>
        <v>9</v>
      </c>
      <c r="B2967" s="30" t="s">
        <v>4963</v>
      </c>
      <c r="C2967" s="30" t="s">
        <v>897</v>
      </c>
      <c r="D2967" s="34">
        <v>0</v>
      </c>
      <c r="E2967" s="33">
        <v>2802571520.6599998</v>
      </c>
      <c r="F2967" s="33">
        <v>2802571520.6599998</v>
      </c>
    </row>
    <row r="2968" spans="1:6" ht="14" hidden="1" thickBot="1">
      <c r="A2968" s="27">
        <f t="shared" si="55"/>
        <v>9</v>
      </c>
      <c r="B2968" s="30" t="s">
        <v>4964</v>
      </c>
      <c r="C2968" s="30" t="s">
        <v>767</v>
      </c>
      <c r="D2968" s="34">
        <v>0</v>
      </c>
      <c r="E2968" s="34">
        <v>0</v>
      </c>
      <c r="F2968" s="34">
        <v>0</v>
      </c>
    </row>
    <row r="2969" spans="1:6" ht="14" hidden="1" thickBot="1">
      <c r="A2969" s="27">
        <f t="shared" si="55"/>
        <v>9</v>
      </c>
      <c r="B2969" s="30" t="s">
        <v>4965</v>
      </c>
      <c r="C2969" s="30" t="s">
        <v>2843</v>
      </c>
      <c r="D2969" s="34">
        <v>0</v>
      </c>
      <c r="E2969" s="33">
        <v>1580769878.1700001</v>
      </c>
      <c r="F2969" s="33">
        <v>1580769878.1700001</v>
      </c>
    </row>
    <row r="2970" spans="1:6" ht="14" hidden="1" thickBot="1">
      <c r="A2970" s="27">
        <f t="shared" si="55"/>
        <v>9</v>
      </c>
      <c r="B2970" s="30" t="s">
        <v>4966</v>
      </c>
      <c r="C2970" s="30" t="s">
        <v>843</v>
      </c>
      <c r="D2970" s="34">
        <v>0</v>
      </c>
      <c r="E2970" s="33">
        <v>349729378.55000001</v>
      </c>
      <c r="F2970" s="33">
        <v>349729378.55000001</v>
      </c>
    </row>
    <row r="2971" spans="1:6" ht="14" hidden="1" thickBot="1">
      <c r="A2971" s="27">
        <f t="shared" si="55"/>
        <v>9</v>
      </c>
      <c r="B2971" s="30" t="s">
        <v>4967</v>
      </c>
      <c r="C2971" s="30" t="s">
        <v>847</v>
      </c>
      <c r="D2971" s="34">
        <v>0</v>
      </c>
      <c r="E2971" s="34">
        <v>0</v>
      </c>
      <c r="F2971" s="34">
        <v>0</v>
      </c>
    </row>
    <row r="2972" spans="1:6" ht="14" hidden="1" thickBot="1">
      <c r="A2972" s="27">
        <f t="shared" si="55"/>
        <v>9</v>
      </c>
      <c r="B2972" s="30" t="s">
        <v>4968</v>
      </c>
      <c r="C2972" s="30" t="s">
        <v>849</v>
      </c>
      <c r="D2972" s="34">
        <v>0</v>
      </c>
      <c r="E2972" s="34">
        <v>75376549</v>
      </c>
      <c r="F2972" s="34">
        <v>75376549</v>
      </c>
    </row>
    <row r="2973" spans="1:6" ht="14" hidden="1" thickBot="1">
      <c r="A2973" s="27">
        <f t="shared" si="55"/>
        <v>9</v>
      </c>
      <c r="B2973" s="30" t="s">
        <v>4969</v>
      </c>
      <c r="C2973" s="30" t="s">
        <v>2849</v>
      </c>
      <c r="D2973" s="34">
        <v>0</v>
      </c>
      <c r="E2973" s="33">
        <v>6542099860.0200005</v>
      </c>
      <c r="F2973" s="33">
        <v>6542099860.0200005</v>
      </c>
    </row>
    <row r="2974" spans="1:6" ht="14" hidden="1" thickBot="1">
      <c r="A2974" s="27">
        <f t="shared" si="55"/>
        <v>9</v>
      </c>
      <c r="B2974" s="30" t="s">
        <v>4970</v>
      </c>
      <c r="C2974" s="30" t="s">
        <v>887</v>
      </c>
      <c r="D2974" s="34">
        <v>0</v>
      </c>
      <c r="E2974" s="33">
        <v>30092333166.59</v>
      </c>
      <c r="F2974" s="33">
        <v>30092333166.59</v>
      </c>
    </row>
    <row r="2975" spans="1:6" ht="14" hidden="1" thickBot="1">
      <c r="A2975" s="27">
        <f t="shared" si="55"/>
        <v>9</v>
      </c>
      <c r="B2975" s="30" t="s">
        <v>4971</v>
      </c>
      <c r="C2975" s="30" t="s">
        <v>4972</v>
      </c>
      <c r="D2975" s="34">
        <v>0</v>
      </c>
      <c r="E2975" s="33">
        <v>121044839649.81</v>
      </c>
      <c r="F2975" s="33">
        <v>121044839649.81</v>
      </c>
    </row>
    <row r="2976" spans="1:6" ht="14" thickBot="1">
      <c r="A2976" s="27">
        <f t="shared" si="55"/>
        <v>6</v>
      </c>
      <c r="B2976" s="27" t="s">
        <v>4973</v>
      </c>
      <c r="C2976" s="30" t="s">
        <v>1114</v>
      </c>
      <c r="D2976" s="34">
        <v>0</v>
      </c>
      <c r="E2976" s="34">
        <v>25918715980067</v>
      </c>
      <c r="F2976" s="34">
        <v>25918715980067</v>
      </c>
    </row>
    <row r="2977" spans="1:6" ht="14" hidden="1" thickBot="1">
      <c r="A2977" s="27">
        <f t="shared" si="55"/>
        <v>9</v>
      </c>
      <c r="B2977" s="30" t="s">
        <v>4974</v>
      </c>
      <c r="C2977" s="30" t="s">
        <v>2679</v>
      </c>
      <c r="D2977" s="34">
        <v>0</v>
      </c>
      <c r="E2977" s="34">
        <v>22205255752801</v>
      </c>
      <c r="F2977" s="34">
        <v>22205255752801</v>
      </c>
    </row>
    <row r="2978" spans="1:6" ht="14" hidden="1" thickBot="1">
      <c r="A2978" s="27">
        <f t="shared" ref="A2978:A3041" si="56">LEN(B2978)</f>
        <v>9</v>
      </c>
      <c r="B2978" s="30" t="s">
        <v>4975</v>
      </c>
      <c r="C2978" s="30" t="s">
        <v>4976</v>
      </c>
      <c r="D2978" s="34">
        <v>0</v>
      </c>
      <c r="E2978" s="34">
        <v>3343896471</v>
      </c>
      <c r="F2978" s="34">
        <v>3343896471</v>
      </c>
    </row>
    <row r="2979" spans="1:6" ht="13.5" hidden="1" customHeight="1" thickBot="1">
      <c r="A2979" s="27">
        <f t="shared" si="56"/>
        <v>9</v>
      </c>
      <c r="B2979" s="30" t="s">
        <v>4977</v>
      </c>
      <c r="C2979" s="38" t="s">
        <v>2685</v>
      </c>
      <c r="D2979" s="40">
        <v>0</v>
      </c>
      <c r="E2979" s="40">
        <v>173457476143</v>
      </c>
      <c r="F2979" s="40">
        <v>173457476143</v>
      </c>
    </row>
    <row r="2980" spans="1:6" ht="14" hidden="1" thickBot="1">
      <c r="A2980" s="27">
        <f t="shared" si="56"/>
        <v>9</v>
      </c>
      <c r="B2980" s="30" t="s">
        <v>4978</v>
      </c>
      <c r="C2980" s="30" t="s">
        <v>3998</v>
      </c>
      <c r="D2980" s="34">
        <v>0</v>
      </c>
      <c r="E2980" s="34">
        <v>34089791</v>
      </c>
      <c r="F2980" s="34">
        <v>34089791</v>
      </c>
    </row>
    <row r="2981" spans="1:6" ht="14" hidden="1" thickBot="1">
      <c r="A2981" s="27">
        <f t="shared" si="56"/>
        <v>9</v>
      </c>
      <c r="B2981" s="30" t="s">
        <v>4979</v>
      </c>
      <c r="C2981" s="30" t="s">
        <v>4980</v>
      </c>
      <c r="D2981" s="34">
        <v>0</v>
      </c>
      <c r="E2981" s="34">
        <v>73566309756</v>
      </c>
      <c r="F2981" s="34">
        <v>73566309756</v>
      </c>
    </row>
    <row r="2982" spans="1:6" ht="14" hidden="1" thickBot="1">
      <c r="A2982" s="27">
        <f t="shared" si="56"/>
        <v>9</v>
      </c>
      <c r="B2982" s="30" t="s">
        <v>4981</v>
      </c>
      <c r="C2982" s="30" t="s">
        <v>4982</v>
      </c>
      <c r="D2982" s="34">
        <v>0</v>
      </c>
      <c r="E2982" s="34">
        <v>3075354143</v>
      </c>
      <c r="F2982" s="34">
        <v>3075354143</v>
      </c>
    </row>
    <row r="2983" spans="1:6" ht="14" hidden="1" thickBot="1">
      <c r="A2983" s="27">
        <f t="shared" si="56"/>
        <v>9</v>
      </c>
      <c r="B2983" s="30" t="s">
        <v>4983</v>
      </c>
      <c r="C2983" s="30" t="s">
        <v>4984</v>
      </c>
      <c r="D2983" s="34">
        <v>0</v>
      </c>
      <c r="E2983" s="34">
        <v>35500299959</v>
      </c>
      <c r="F2983" s="34">
        <v>35500299959</v>
      </c>
    </row>
    <row r="2984" spans="1:6" ht="14" hidden="1" thickBot="1">
      <c r="A2984" s="27">
        <f t="shared" si="56"/>
        <v>9</v>
      </c>
      <c r="B2984" s="30" t="s">
        <v>4985</v>
      </c>
      <c r="C2984" s="30" t="s">
        <v>2689</v>
      </c>
      <c r="D2984" s="34">
        <v>0</v>
      </c>
      <c r="E2984" s="34">
        <v>2598843286159</v>
      </c>
      <c r="F2984" s="34">
        <v>2598843286159</v>
      </c>
    </row>
    <row r="2985" spans="1:6" ht="14" hidden="1" thickBot="1">
      <c r="A2985" s="27">
        <f t="shared" si="56"/>
        <v>9</v>
      </c>
      <c r="B2985" s="30" t="s">
        <v>4986</v>
      </c>
      <c r="C2985" s="30" t="s">
        <v>2691</v>
      </c>
      <c r="D2985" s="34">
        <v>0</v>
      </c>
      <c r="E2985" s="34">
        <v>825639514844</v>
      </c>
      <c r="F2985" s="34">
        <v>825639514844</v>
      </c>
    </row>
    <row r="2986" spans="1:6" ht="14" thickBot="1">
      <c r="A2986" s="27">
        <f t="shared" si="56"/>
        <v>3</v>
      </c>
      <c r="B2986" s="27" t="s">
        <v>4987</v>
      </c>
      <c r="C2986" s="30" t="s">
        <v>4988</v>
      </c>
      <c r="D2986" s="34">
        <v>0</v>
      </c>
      <c r="E2986" s="33">
        <v>1916341990329.0801</v>
      </c>
      <c r="F2986" s="33">
        <v>1916341990329.0801</v>
      </c>
    </row>
    <row r="2987" spans="1:6" ht="14" thickBot="1">
      <c r="A2987" s="27">
        <f t="shared" si="56"/>
        <v>6</v>
      </c>
      <c r="B2987" s="27" t="s">
        <v>4989</v>
      </c>
      <c r="C2987" s="30" t="s">
        <v>2212</v>
      </c>
      <c r="D2987" s="34">
        <v>0</v>
      </c>
      <c r="E2987" s="33">
        <v>283346802867.90997</v>
      </c>
      <c r="F2987" s="33">
        <v>283346802867.90997</v>
      </c>
    </row>
    <row r="2988" spans="1:6" ht="14" hidden="1" thickBot="1">
      <c r="A2988" s="27">
        <f t="shared" si="56"/>
        <v>9</v>
      </c>
      <c r="B2988" s="30" t="s">
        <v>4990</v>
      </c>
      <c r="C2988" s="30" t="s">
        <v>4715</v>
      </c>
      <c r="D2988" s="34">
        <v>0</v>
      </c>
      <c r="E2988" s="33">
        <v>210868299948.42001</v>
      </c>
      <c r="F2988" s="33">
        <v>210868299948.42001</v>
      </c>
    </row>
    <row r="2989" spans="1:6" ht="14" hidden="1" thickBot="1">
      <c r="A2989" s="27">
        <f t="shared" si="56"/>
        <v>9</v>
      </c>
      <c r="B2989" s="30" t="s">
        <v>4991</v>
      </c>
      <c r="C2989" s="30" t="s">
        <v>4717</v>
      </c>
      <c r="D2989" s="34">
        <v>0</v>
      </c>
      <c r="E2989" s="34">
        <v>653319541</v>
      </c>
      <c r="F2989" s="34">
        <v>653319541</v>
      </c>
    </row>
    <row r="2990" spans="1:6" ht="14" hidden="1" thickBot="1">
      <c r="A2990" s="27">
        <f t="shared" si="56"/>
        <v>9</v>
      </c>
      <c r="B2990" s="30" t="s">
        <v>4992</v>
      </c>
      <c r="C2990" s="30" t="s">
        <v>4719</v>
      </c>
      <c r="D2990" s="34">
        <v>0</v>
      </c>
      <c r="E2990" s="34">
        <v>4030889153</v>
      </c>
      <c r="F2990" s="34">
        <v>4030889153</v>
      </c>
    </row>
    <row r="2991" spans="1:6" ht="14" hidden="1" thickBot="1">
      <c r="A2991" s="27">
        <f t="shared" si="56"/>
        <v>9</v>
      </c>
      <c r="B2991" s="30" t="s">
        <v>4993</v>
      </c>
      <c r="C2991" s="30" t="s">
        <v>3007</v>
      </c>
      <c r="D2991" s="34">
        <v>0</v>
      </c>
      <c r="E2991" s="34">
        <v>8280000</v>
      </c>
      <c r="F2991" s="34">
        <v>8280000</v>
      </c>
    </row>
    <row r="2992" spans="1:6" ht="14" hidden="1" thickBot="1">
      <c r="A2992" s="27">
        <f t="shared" si="56"/>
        <v>9</v>
      </c>
      <c r="B2992" s="30" t="s">
        <v>4994</v>
      </c>
      <c r="C2992" s="30" t="s">
        <v>4796</v>
      </c>
      <c r="D2992" s="34">
        <v>0</v>
      </c>
      <c r="E2992" s="33">
        <v>157932824.37</v>
      </c>
      <c r="F2992" s="33">
        <v>157932824.37</v>
      </c>
    </row>
    <row r="2993" spans="1:6" ht="14" hidden="1" thickBot="1">
      <c r="A2993" s="27">
        <f t="shared" si="56"/>
        <v>9</v>
      </c>
      <c r="B2993" s="30" t="s">
        <v>4995</v>
      </c>
      <c r="C2993" s="30" t="s">
        <v>4726</v>
      </c>
      <c r="D2993" s="34">
        <v>0</v>
      </c>
      <c r="E2993" s="34">
        <v>3857702943</v>
      </c>
      <c r="F2993" s="34">
        <v>3857702943</v>
      </c>
    </row>
    <row r="2994" spans="1:6" ht="14" hidden="1" thickBot="1">
      <c r="A2994" s="27">
        <f t="shared" si="56"/>
        <v>9</v>
      </c>
      <c r="B2994" s="30" t="s">
        <v>4996</v>
      </c>
      <c r="C2994" s="30" t="s">
        <v>4728</v>
      </c>
      <c r="D2994" s="34">
        <v>0</v>
      </c>
      <c r="E2994" s="34">
        <v>1404440632</v>
      </c>
      <c r="F2994" s="34">
        <v>1404440632</v>
      </c>
    </row>
    <row r="2995" spans="1:6" ht="14" hidden="1" thickBot="1">
      <c r="A2995" s="27">
        <f t="shared" si="56"/>
        <v>9</v>
      </c>
      <c r="B2995" s="30" t="s">
        <v>4997</v>
      </c>
      <c r="C2995" s="30" t="s">
        <v>4730</v>
      </c>
      <c r="D2995" s="34">
        <v>0</v>
      </c>
      <c r="E2995" s="34">
        <v>45976547526</v>
      </c>
      <c r="F2995" s="34">
        <v>45976547526</v>
      </c>
    </row>
    <row r="2996" spans="1:6" ht="14" hidden="1" thickBot="1">
      <c r="A2996" s="27">
        <f t="shared" si="56"/>
        <v>9</v>
      </c>
      <c r="B2996" s="30" t="s">
        <v>4998</v>
      </c>
      <c r="C2996" s="30" t="s">
        <v>1242</v>
      </c>
      <c r="D2996" s="34">
        <v>0</v>
      </c>
      <c r="E2996" s="34">
        <v>1322666307</v>
      </c>
      <c r="F2996" s="34">
        <v>1322666307</v>
      </c>
    </row>
    <row r="2997" spans="1:6" ht="14" hidden="1" thickBot="1">
      <c r="A2997" s="27">
        <f t="shared" si="56"/>
        <v>9</v>
      </c>
      <c r="B2997" s="30" t="s">
        <v>4999</v>
      </c>
      <c r="C2997" s="30" t="s">
        <v>4732</v>
      </c>
      <c r="D2997" s="34">
        <v>0</v>
      </c>
      <c r="E2997" s="34">
        <v>48872139</v>
      </c>
      <c r="F2997" s="34">
        <v>48872139</v>
      </c>
    </row>
    <row r="2998" spans="1:6" ht="14" hidden="1" thickBot="1">
      <c r="A2998" s="27">
        <f t="shared" si="56"/>
        <v>9</v>
      </c>
      <c r="B2998" s="30" t="s">
        <v>5000</v>
      </c>
      <c r="C2998" s="30" t="s">
        <v>4736</v>
      </c>
      <c r="D2998" s="34">
        <v>0</v>
      </c>
      <c r="E2998" s="34">
        <v>4079435730</v>
      </c>
      <c r="F2998" s="34">
        <v>4079435730</v>
      </c>
    </row>
    <row r="2999" spans="1:6" ht="14" hidden="1" thickBot="1">
      <c r="A2999" s="27">
        <f t="shared" si="56"/>
        <v>9</v>
      </c>
      <c r="B2999" s="30" t="s">
        <v>5001</v>
      </c>
      <c r="C2999" s="30" t="s">
        <v>4738</v>
      </c>
      <c r="D2999" s="34">
        <v>0</v>
      </c>
      <c r="E2999" s="33">
        <v>3167034499.1199999</v>
      </c>
      <c r="F2999" s="33">
        <v>3167034499.1199999</v>
      </c>
    </row>
    <row r="3000" spans="1:6" ht="14" hidden="1" thickBot="1">
      <c r="A3000" s="27">
        <f t="shared" si="56"/>
        <v>9</v>
      </c>
      <c r="B3000" s="30" t="s">
        <v>5002</v>
      </c>
      <c r="C3000" s="30" t="s">
        <v>4740</v>
      </c>
      <c r="D3000" s="34">
        <v>0</v>
      </c>
      <c r="E3000" s="34">
        <v>52025555</v>
      </c>
      <c r="F3000" s="34">
        <v>52025555</v>
      </c>
    </row>
    <row r="3001" spans="1:6" ht="14" hidden="1" thickBot="1">
      <c r="A3001" s="27">
        <f t="shared" si="56"/>
        <v>9</v>
      </c>
      <c r="B3001" s="30" t="s">
        <v>5003</v>
      </c>
      <c r="C3001" s="30" t="s">
        <v>4742</v>
      </c>
      <c r="D3001" s="34">
        <v>0</v>
      </c>
      <c r="E3001" s="34">
        <v>7719356070</v>
      </c>
      <c r="F3001" s="34">
        <v>7719356070</v>
      </c>
    </row>
    <row r="3002" spans="1:6" ht="14" thickBot="1">
      <c r="A3002" s="27">
        <f t="shared" si="56"/>
        <v>6</v>
      </c>
      <c r="B3002" s="27" t="s">
        <v>5004</v>
      </c>
      <c r="C3002" s="30" t="s">
        <v>4744</v>
      </c>
      <c r="D3002" s="34">
        <v>0</v>
      </c>
      <c r="E3002" s="34">
        <v>21287610173</v>
      </c>
      <c r="F3002" s="34">
        <v>21287610173</v>
      </c>
    </row>
    <row r="3003" spans="1:6" ht="14" hidden="1" thickBot="1">
      <c r="A3003" s="27">
        <f t="shared" si="56"/>
        <v>9</v>
      </c>
      <c r="B3003" s="30" t="s">
        <v>5005</v>
      </c>
      <c r="C3003" s="30" t="s">
        <v>2908</v>
      </c>
      <c r="D3003" s="34">
        <v>0</v>
      </c>
      <c r="E3003" s="34">
        <v>2373406678</v>
      </c>
      <c r="F3003" s="34">
        <v>2373406678</v>
      </c>
    </row>
    <row r="3004" spans="1:6" ht="14" hidden="1" thickBot="1">
      <c r="A3004" s="27">
        <f t="shared" si="56"/>
        <v>9</v>
      </c>
      <c r="B3004" s="30" t="s">
        <v>5006</v>
      </c>
      <c r="C3004" s="30" t="s">
        <v>4747</v>
      </c>
      <c r="D3004" s="34">
        <v>0</v>
      </c>
      <c r="E3004" s="34">
        <v>6025385086</v>
      </c>
      <c r="F3004" s="34">
        <v>6025385086</v>
      </c>
    </row>
    <row r="3005" spans="1:6" ht="14" hidden="1" thickBot="1">
      <c r="A3005" s="27">
        <f t="shared" si="56"/>
        <v>9</v>
      </c>
      <c r="B3005" s="30" t="s">
        <v>5007</v>
      </c>
      <c r="C3005" s="30" t="s">
        <v>1271</v>
      </c>
      <c r="D3005" s="34">
        <v>0</v>
      </c>
      <c r="E3005" s="34">
        <v>962505217</v>
      </c>
      <c r="F3005" s="34">
        <v>962505217</v>
      </c>
    </row>
    <row r="3006" spans="1:6" ht="14" hidden="1" thickBot="1">
      <c r="A3006" s="27">
        <f t="shared" si="56"/>
        <v>9</v>
      </c>
      <c r="B3006" s="30" t="s">
        <v>5008</v>
      </c>
      <c r="C3006" s="30" t="s">
        <v>4750</v>
      </c>
      <c r="D3006" s="34">
        <v>0</v>
      </c>
      <c r="E3006" s="34">
        <v>9153177422</v>
      </c>
      <c r="F3006" s="34">
        <v>9153177422</v>
      </c>
    </row>
    <row r="3007" spans="1:6" ht="14" hidden="1" thickBot="1">
      <c r="A3007" s="27">
        <f t="shared" si="56"/>
        <v>9</v>
      </c>
      <c r="B3007" s="30" t="s">
        <v>5009</v>
      </c>
      <c r="C3007" s="30" t="s">
        <v>4752</v>
      </c>
      <c r="D3007" s="34">
        <v>0</v>
      </c>
      <c r="E3007" s="34">
        <v>24248</v>
      </c>
      <c r="F3007" s="34">
        <v>24248</v>
      </c>
    </row>
    <row r="3008" spans="1:6" ht="14" hidden="1" thickBot="1">
      <c r="A3008" s="27">
        <f t="shared" si="56"/>
        <v>9</v>
      </c>
      <c r="B3008" s="30" t="s">
        <v>5010</v>
      </c>
      <c r="C3008" s="30" t="s">
        <v>897</v>
      </c>
      <c r="D3008" s="34">
        <v>0</v>
      </c>
      <c r="E3008" s="34">
        <v>5729856</v>
      </c>
      <c r="F3008" s="34">
        <v>5729856</v>
      </c>
    </row>
    <row r="3009" spans="1:6" ht="14" hidden="1" thickBot="1">
      <c r="A3009" s="27">
        <f t="shared" si="56"/>
        <v>9</v>
      </c>
      <c r="B3009" s="30" t="s">
        <v>5011</v>
      </c>
      <c r="C3009" s="30" t="s">
        <v>3153</v>
      </c>
      <c r="D3009" s="34">
        <v>0</v>
      </c>
      <c r="E3009" s="34">
        <v>42515406</v>
      </c>
      <c r="F3009" s="34">
        <v>42515406</v>
      </c>
    </row>
    <row r="3010" spans="1:6" ht="14" hidden="1" thickBot="1">
      <c r="A3010" s="27">
        <f t="shared" si="56"/>
        <v>9</v>
      </c>
      <c r="B3010" s="30" t="s">
        <v>5012</v>
      </c>
      <c r="C3010" s="30" t="s">
        <v>4757</v>
      </c>
      <c r="D3010" s="34">
        <v>0</v>
      </c>
      <c r="E3010" s="34">
        <v>2724866260</v>
      </c>
      <c r="F3010" s="34">
        <v>2724866260</v>
      </c>
    </row>
    <row r="3011" spans="1:6" ht="14" thickBot="1">
      <c r="A3011" s="27">
        <f t="shared" si="56"/>
        <v>6</v>
      </c>
      <c r="B3011" s="27" t="s">
        <v>5013</v>
      </c>
      <c r="C3011" s="30" t="s">
        <v>2214</v>
      </c>
      <c r="D3011" s="34">
        <v>0</v>
      </c>
      <c r="E3011" s="33">
        <v>84472592292.309998</v>
      </c>
      <c r="F3011" s="33">
        <v>84472592292.309998</v>
      </c>
    </row>
    <row r="3012" spans="1:6" ht="14" hidden="1" thickBot="1">
      <c r="A3012" s="27">
        <f t="shared" si="56"/>
        <v>9</v>
      </c>
      <c r="B3012" s="30" t="s">
        <v>5014</v>
      </c>
      <c r="C3012" s="30" t="s">
        <v>4760</v>
      </c>
      <c r="D3012" s="34">
        <v>0</v>
      </c>
      <c r="E3012" s="34">
        <v>335778802</v>
      </c>
      <c r="F3012" s="34">
        <v>335778802</v>
      </c>
    </row>
    <row r="3013" spans="1:6" ht="14" hidden="1" thickBot="1">
      <c r="A3013" s="27">
        <f t="shared" si="56"/>
        <v>9</v>
      </c>
      <c r="B3013" s="30" t="s">
        <v>5015</v>
      </c>
      <c r="C3013" s="30" t="s">
        <v>3102</v>
      </c>
      <c r="D3013" s="34">
        <v>0</v>
      </c>
      <c r="E3013" s="33">
        <v>4302664181.7799997</v>
      </c>
      <c r="F3013" s="33">
        <v>4302664181.7799997</v>
      </c>
    </row>
    <row r="3014" spans="1:6" ht="14" hidden="1" thickBot="1">
      <c r="A3014" s="27">
        <f t="shared" si="56"/>
        <v>9</v>
      </c>
      <c r="B3014" s="30" t="s">
        <v>5016</v>
      </c>
      <c r="C3014" s="30" t="s">
        <v>4763</v>
      </c>
      <c r="D3014" s="34">
        <v>0</v>
      </c>
      <c r="E3014" s="33">
        <v>6145881783.3299999</v>
      </c>
      <c r="F3014" s="33">
        <v>6145881783.3299999</v>
      </c>
    </row>
    <row r="3015" spans="1:6" ht="14" hidden="1" thickBot="1">
      <c r="A3015" s="27">
        <f t="shared" si="56"/>
        <v>9</v>
      </c>
      <c r="B3015" s="30" t="s">
        <v>5017</v>
      </c>
      <c r="C3015" s="30" t="s">
        <v>4765</v>
      </c>
      <c r="D3015" s="34">
        <v>0</v>
      </c>
      <c r="E3015" s="34">
        <v>779634358</v>
      </c>
      <c r="F3015" s="34">
        <v>779634358</v>
      </c>
    </row>
    <row r="3016" spans="1:6" ht="14" hidden="1" thickBot="1">
      <c r="A3016" s="27">
        <f t="shared" si="56"/>
        <v>9</v>
      </c>
      <c r="B3016" s="30" t="s">
        <v>5018</v>
      </c>
      <c r="C3016" s="30" t="s">
        <v>4767</v>
      </c>
      <c r="D3016" s="34">
        <v>0</v>
      </c>
      <c r="E3016" s="33">
        <v>2018694208.54</v>
      </c>
      <c r="F3016" s="33">
        <v>2018694208.54</v>
      </c>
    </row>
    <row r="3017" spans="1:6" ht="14" hidden="1" thickBot="1">
      <c r="A3017" s="27">
        <f t="shared" si="56"/>
        <v>9</v>
      </c>
      <c r="B3017" s="30" t="s">
        <v>5019</v>
      </c>
      <c r="C3017" s="30" t="s">
        <v>4769</v>
      </c>
      <c r="D3017" s="34">
        <v>0</v>
      </c>
      <c r="E3017" s="33">
        <v>37979940246.019997</v>
      </c>
      <c r="F3017" s="33">
        <v>37979940246.019997</v>
      </c>
    </row>
    <row r="3018" spans="1:6" ht="14" hidden="1" thickBot="1">
      <c r="A3018" s="27">
        <f t="shared" si="56"/>
        <v>9</v>
      </c>
      <c r="B3018" s="30" t="s">
        <v>5020</v>
      </c>
      <c r="C3018" s="30" t="s">
        <v>4771</v>
      </c>
      <c r="D3018" s="34">
        <v>0</v>
      </c>
      <c r="E3018" s="33">
        <v>24049430519.639999</v>
      </c>
      <c r="F3018" s="33">
        <v>24049430519.639999</v>
      </c>
    </row>
    <row r="3019" spans="1:6" ht="14" hidden="1" thickBot="1">
      <c r="A3019" s="27">
        <f t="shared" si="56"/>
        <v>9</v>
      </c>
      <c r="B3019" s="30" t="s">
        <v>5021</v>
      </c>
      <c r="C3019" s="30" t="s">
        <v>3105</v>
      </c>
      <c r="D3019" s="34">
        <v>0</v>
      </c>
      <c r="E3019" s="34">
        <v>2483364179</v>
      </c>
      <c r="F3019" s="34">
        <v>2483364179</v>
      </c>
    </row>
    <row r="3020" spans="1:6" ht="14" hidden="1" thickBot="1">
      <c r="A3020" s="27">
        <f t="shared" si="56"/>
        <v>9</v>
      </c>
      <c r="B3020" s="30" t="s">
        <v>5022</v>
      </c>
      <c r="C3020" s="30" t="s">
        <v>4774</v>
      </c>
      <c r="D3020" s="34">
        <v>0</v>
      </c>
      <c r="E3020" s="34">
        <v>6377204014</v>
      </c>
      <c r="F3020" s="34">
        <v>6377204014</v>
      </c>
    </row>
    <row r="3021" spans="1:6" ht="14" thickBot="1">
      <c r="A3021" s="27">
        <f t="shared" si="56"/>
        <v>6</v>
      </c>
      <c r="B3021" s="27" t="s">
        <v>5023</v>
      </c>
      <c r="C3021" s="30" t="s">
        <v>133</v>
      </c>
      <c r="D3021" s="34">
        <v>0</v>
      </c>
      <c r="E3021" s="33">
        <v>485340041.92000002</v>
      </c>
      <c r="F3021" s="33">
        <v>485340041.92000002</v>
      </c>
    </row>
    <row r="3022" spans="1:6" ht="14" hidden="1" thickBot="1">
      <c r="A3022" s="27">
        <f t="shared" si="56"/>
        <v>9</v>
      </c>
      <c r="B3022" s="30" t="s">
        <v>5024</v>
      </c>
      <c r="C3022" s="30" t="s">
        <v>4777</v>
      </c>
      <c r="D3022" s="34">
        <v>0</v>
      </c>
      <c r="E3022" s="34">
        <v>0</v>
      </c>
      <c r="F3022" s="34">
        <v>0</v>
      </c>
    </row>
    <row r="3023" spans="1:6" ht="14" hidden="1" thickBot="1">
      <c r="A3023" s="27">
        <f t="shared" si="56"/>
        <v>9</v>
      </c>
      <c r="B3023" s="30" t="s">
        <v>5025</v>
      </c>
      <c r="C3023" s="30" t="s">
        <v>4779</v>
      </c>
      <c r="D3023" s="34">
        <v>0</v>
      </c>
      <c r="E3023" s="34">
        <v>0</v>
      </c>
      <c r="F3023" s="34">
        <v>0</v>
      </c>
    </row>
    <row r="3024" spans="1:6" ht="14" hidden="1" thickBot="1">
      <c r="A3024" s="27">
        <f t="shared" si="56"/>
        <v>9</v>
      </c>
      <c r="B3024" s="30" t="s">
        <v>5026</v>
      </c>
      <c r="C3024" s="30" t="s">
        <v>4781</v>
      </c>
      <c r="D3024" s="34">
        <v>0</v>
      </c>
      <c r="E3024" s="34">
        <v>316514</v>
      </c>
      <c r="F3024" s="34">
        <v>316514</v>
      </c>
    </row>
    <row r="3025" spans="1:6" ht="14" hidden="1" thickBot="1">
      <c r="A3025" s="27">
        <f t="shared" si="56"/>
        <v>9</v>
      </c>
      <c r="B3025" s="30" t="s">
        <v>5027</v>
      </c>
      <c r="C3025" s="30" t="s">
        <v>4783</v>
      </c>
      <c r="D3025" s="34">
        <v>0</v>
      </c>
      <c r="E3025" s="33">
        <v>485023527.92000002</v>
      </c>
      <c r="F3025" s="33">
        <v>485023527.92000002</v>
      </c>
    </row>
    <row r="3026" spans="1:6" ht="14" thickBot="1">
      <c r="A3026" s="27">
        <f t="shared" si="56"/>
        <v>6</v>
      </c>
      <c r="B3026" s="27" t="s">
        <v>5028</v>
      </c>
      <c r="C3026" s="30" t="s">
        <v>4785</v>
      </c>
      <c r="D3026" s="34">
        <v>0</v>
      </c>
      <c r="E3026" s="33">
        <v>76363471128.929993</v>
      </c>
      <c r="F3026" s="33">
        <v>76363471128.929993</v>
      </c>
    </row>
    <row r="3027" spans="1:6" ht="14" hidden="1" thickBot="1">
      <c r="A3027" s="27">
        <f t="shared" si="56"/>
        <v>9</v>
      </c>
      <c r="B3027" s="30" t="s">
        <v>5029</v>
      </c>
      <c r="C3027" s="30" t="s">
        <v>3069</v>
      </c>
      <c r="D3027" s="34">
        <v>0</v>
      </c>
      <c r="E3027" s="33">
        <v>16391874744.6</v>
      </c>
      <c r="F3027" s="33">
        <v>16391874744.6</v>
      </c>
    </row>
    <row r="3028" spans="1:6" ht="14" hidden="1" thickBot="1">
      <c r="A3028" s="27">
        <f t="shared" si="56"/>
        <v>9</v>
      </c>
      <c r="B3028" s="30" t="s">
        <v>5030</v>
      </c>
      <c r="C3028" s="30" t="s">
        <v>4788</v>
      </c>
      <c r="D3028" s="34">
        <v>0</v>
      </c>
      <c r="E3028" s="33">
        <v>15581674257.889999</v>
      </c>
      <c r="F3028" s="33">
        <v>15581674257.889999</v>
      </c>
    </row>
    <row r="3029" spans="1:6" ht="14" hidden="1" thickBot="1">
      <c r="A3029" s="27">
        <f t="shared" si="56"/>
        <v>9</v>
      </c>
      <c r="B3029" s="30" t="s">
        <v>5031</v>
      </c>
      <c r="C3029" s="30" t="s">
        <v>4790</v>
      </c>
      <c r="D3029" s="34">
        <v>0</v>
      </c>
      <c r="E3029" s="34">
        <v>1582135169</v>
      </c>
      <c r="F3029" s="34">
        <v>1582135169</v>
      </c>
    </row>
    <row r="3030" spans="1:6" ht="14" hidden="1" thickBot="1">
      <c r="A3030" s="27">
        <f t="shared" si="56"/>
        <v>9</v>
      </c>
      <c r="B3030" s="30" t="s">
        <v>5032</v>
      </c>
      <c r="C3030" s="30" t="s">
        <v>4792</v>
      </c>
      <c r="D3030" s="34">
        <v>0</v>
      </c>
      <c r="E3030" s="33">
        <v>9978476446.2399998</v>
      </c>
      <c r="F3030" s="33">
        <v>9978476446.2399998</v>
      </c>
    </row>
    <row r="3031" spans="1:6" ht="14" hidden="1" thickBot="1">
      <c r="A3031" s="27">
        <f t="shared" si="56"/>
        <v>9</v>
      </c>
      <c r="B3031" s="30" t="s">
        <v>5033</v>
      </c>
      <c r="C3031" s="30" t="s">
        <v>3075</v>
      </c>
      <c r="D3031" s="34">
        <v>0</v>
      </c>
      <c r="E3031" s="33">
        <v>5825092216.4700003</v>
      </c>
      <c r="F3031" s="33">
        <v>5825092216.4700003</v>
      </c>
    </row>
    <row r="3032" spans="1:6" ht="14" hidden="1" thickBot="1">
      <c r="A3032" s="27">
        <f t="shared" si="56"/>
        <v>9</v>
      </c>
      <c r="B3032" s="30" t="s">
        <v>5034</v>
      </c>
      <c r="C3032" s="30" t="s">
        <v>3073</v>
      </c>
      <c r="D3032" s="34">
        <v>0</v>
      </c>
      <c r="E3032" s="33">
        <v>11397607573.309999</v>
      </c>
      <c r="F3032" s="33">
        <v>11397607573.309999</v>
      </c>
    </row>
    <row r="3033" spans="1:6" ht="14" hidden="1" thickBot="1">
      <c r="A3033" s="27">
        <f t="shared" si="56"/>
        <v>9</v>
      </c>
      <c r="B3033" s="30" t="s">
        <v>5035</v>
      </c>
      <c r="C3033" s="30" t="s">
        <v>3117</v>
      </c>
      <c r="D3033" s="34">
        <v>0</v>
      </c>
      <c r="E3033" s="34">
        <v>356881214</v>
      </c>
      <c r="F3033" s="34">
        <v>356881214</v>
      </c>
    </row>
    <row r="3034" spans="1:6" ht="14" hidden="1" thickBot="1">
      <c r="A3034" s="27">
        <f t="shared" si="56"/>
        <v>9</v>
      </c>
      <c r="B3034" s="30" t="s">
        <v>5036</v>
      </c>
      <c r="C3034" s="30" t="s">
        <v>3080</v>
      </c>
      <c r="D3034" s="34">
        <v>0</v>
      </c>
      <c r="E3034" s="33">
        <v>14149780272.42</v>
      </c>
      <c r="F3034" s="33">
        <v>14149780272.42</v>
      </c>
    </row>
    <row r="3035" spans="1:6" ht="14" hidden="1" thickBot="1">
      <c r="A3035" s="27">
        <f t="shared" si="56"/>
        <v>9</v>
      </c>
      <c r="B3035" s="30" t="s">
        <v>5037</v>
      </c>
      <c r="C3035" s="30" t="s">
        <v>4800</v>
      </c>
      <c r="D3035" s="34">
        <v>0</v>
      </c>
      <c r="E3035" s="34">
        <v>1099949235</v>
      </c>
      <c r="F3035" s="34">
        <v>1099949235</v>
      </c>
    </row>
    <row r="3036" spans="1:6" ht="14" thickBot="1">
      <c r="A3036" s="27">
        <f t="shared" si="56"/>
        <v>6</v>
      </c>
      <c r="B3036" s="27" t="s">
        <v>5038</v>
      </c>
      <c r="C3036" s="30" t="s">
        <v>4823</v>
      </c>
      <c r="D3036" s="34">
        <v>0</v>
      </c>
      <c r="E3036" s="33">
        <v>1147165121860.25</v>
      </c>
      <c r="F3036" s="33">
        <v>1147165121860.25</v>
      </c>
    </row>
    <row r="3037" spans="1:6" ht="14" hidden="1" thickBot="1">
      <c r="A3037" s="27">
        <f t="shared" si="56"/>
        <v>9</v>
      </c>
      <c r="B3037" s="30" t="s">
        <v>5039</v>
      </c>
      <c r="C3037" s="30" t="s">
        <v>78</v>
      </c>
      <c r="D3037" s="34">
        <v>0</v>
      </c>
      <c r="E3037" s="34">
        <v>1307267491</v>
      </c>
      <c r="F3037" s="34">
        <v>1307267491</v>
      </c>
    </row>
    <row r="3038" spans="1:6" ht="14" hidden="1" thickBot="1">
      <c r="A3038" s="27">
        <f t="shared" si="56"/>
        <v>9</v>
      </c>
      <c r="B3038" s="30" t="s">
        <v>5040</v>
      </c>
      <c r="C3038" s="30" t="s">
        <v>4843</v>
      </c>
      <c r="D3038" s="34">
        <v>0</v>
      </c>
      <c r="E3038" s="33">
        <v>19968814914.459999</v>
      </c>
      <c r="F3038" s="33">
        <v>19968814914.459999</v>
      </c>
    </row>
    <row r="3039" spans="1:6" ht="14" hidden="1" thickBot="1">
      <c r="A3039" s="27">
        <f t="shared" si="56"/>
        <v>9</v>
      </c>
      <c r="B3039" s="30" t="s">
        <v>5041</v>
      </c>
      <c r="C3039" s="30" t="s">
        <v>2206</v>
      </c>
      <c r="D3039" s="34">
        <v>0</v>
      </c>
      <c r="E3039" s="33">
        <v>131734762135.58</v>
      </c>
      <c r="F3039" s="33">
        <v>131734762135.58</v>
      </c>
    </row>
    <row r="3040" spans="1:6" ht="14" hidden="1" thickBot="1">
      <c r="A3040" s="27">
        <f t="shared" si="56"/>
        <v>9</v>
      </c>
      <c r="B3040" s="30" t="s">
        <v>5042</v>
      </c>
      <c r="C3040" s="30" t="s">
        <v>4847</v>
      </c>
      <c r="D3040" s="34">
        <v>0</v>
      </c>
      <c r="E3040" s="33">
        <v>5228896722.2799997</v>
      </c>
      <c r="F3040" s="33">
        <v>5228896722.2799997</v>
      </c>
    </row>
    <row r="3041" spans="1:6" ht="14" hidden="1" thickBot="1">
      <c r="A3041" s="27">
        <f t="shared" si="56"/>
        <v>9</v>
      </c>
      <c r="B3041" s="30" t="s">
        <v>5043</v>
      </c>
      <c r="C3041" s="30" t="s">
        <v>130</v>
      </c>
      <c r="D3041" s="34">
        <v>0</v>
      </c>
      <c r="E3041" s="33">
        <v>71329640170.309998</v>
      </c>
      <c r="F3041" s="33">
        <v>71329640170.309998</v>
      </c>
    </row>
    <row r="3042" spans="1:6" ht="14" hidden="1" thickBot="1">
      <c r="A3042" s="27">
        <f t="shared" ref="A3042:A3105" si="57">LEN(B3042)</f>
        <v>9</v>
      </c>
      <c r="B3042" s="30" t="s">
        <v>5044</v>
      </c>
      <c r="C3042" s="30" t="s">
        <v>1303</v>
      </c>
      <c r="D3042" s="34">
        <v>0</v>
      </c>
      <c r="E3042" s="33">
        <v>15003650959.15</v>
      </c>
      <c r="F3042" s="33">
        <v>15003650959.15</v>
      </c>
    </row>
    <row r="3043" spans="1:6" ht="14" hidden="1" thickBot="1">
      <c r="A3043" s="27">
        <f t="shared" si="57"/>
        <v>9</v>
      </c>
      <c r="B3043" s="30" t="s">
        <v>5045</v>
      </c>
      <c r="C3043" s="30" t="s">
        <v>2998</v>
      </c>
      <c r="D3043" s="34">
        <v>0</v>
      </c>
      <c r="E3043" s="33">
        <v>10791311762.780001</v>
      </c>
      <c r="F3043" s="33">
        <v>10791311762.780001</v>
      </c>
    </row>
    <row r="3044" spans="1:6" ht="14" hidden="1" thickBot="1">
      <c r="A3044" s="27">
        <f t="shared" si="57"/>
        <v>9</v>
      </c>
      <c r="B3044" s="30" t="s">
        <v>5046</v>
      </c>
      <c r="C3044" s="30" t="s">
        <v>1010</v>
      </c>
      <c r="D3044" s="34">
        <v>0</v>
      </c>
      <c r="E3044" s="33">
        <v>42926406610.309998</v>
      </c>
      <c r="F3044" s="33">
        <v>42926406610.309998</v>
      </c>
    </row>
    <row r="3045" spans="1:6" ht="14" hidden="1" thickBot="1">
      <c r="A3045" s="27">
        <f t="shared" si="57"/>
        <v>9</v>
      </c>
      <c r="B3045" s="30" t="s">
        <v>5047</v>
      </c>
      <c r="C3045" s="30" t="s">
        <v>2203</v>
      </c>
      <c r="D3045" s="34">
        <v>0</v>
      </c>
      <c r="E3045" s="33">
        <v>13479054163.799999</v>
      </c>
      <c r="F3045" s="33">
        <v>13479054163.799999</v>
      </c>
    </row>
    <row r="3046" spans="1:6" ht="14" hidden="1" thickBot="1">
      <c r="A3046" s="27">
        <f t="shared" si="57"/>
        <v>9</v>
      </c>
      <c r="B3046" s="30" t="s">
        <v>5048</v>
      </c>
      <c r="C3046" s="30" t="s">
        <v>4557</v>
      </c>
      <c r="D3046" s="34">
        <v>0</v>
      </c>
      <c r="E3046" s="34">
        <v>179218839</v>
      </c>
      <c r="F3046" s="34">
        <v>179218839</v>
      </c>
    </row>
    <row r="3047" spans="1:6" ht="14" hidden="1" thickBot="1">
      <c r="A3047" s="27">
        <f t="shared" si="57"/>
        <v>9</v>
      </c>
      <c r="B3047" s="30" t="s">
        <v>5049</v>
      </c>
      <c r="C3047" s="30" t="s">
        <v>4689</v>
      </c>
      <c r="D3047" s="34">
        <v>0</v>
      </c>
      <c r="E3047" s="33">
        <v>40277794392.660004</v>
      </c>
      <c r="F3047" s="33">
        <v>40277794392.660004</v>
      </c>
    </row>
    <row r="3048" spans="1:6" ht="14" hidden="1" thickBot="1">
      <c r="A3048" s="27">
        <f t="shared" si="57"/>
        <v>9</v>
      </c>
      <c r="B3048" s="30" t="s">
        <v>5050</v>
      </c>
      <c r="C3048" s="30" t="s">
        <v>4856</v>
      </c>
      <c r="D3048" s="34">
        <v>0</v>
      </c>
      <c r="E3048" s="33">
        <v>8774398946.3099995</v>
      </c>
      <c r="F3048" s="33">
        <v>8774398946.3099995</v>
      </c>
    </row>
    <row r="3049" spans="1:6" ht="14" hidden="1" thickBot="1">
      <c r="A3049" s="27">
        <f t="shared" si="57"/>
        <v>9</v>
      </c>
      <c r="B3049" s="30" t="s">
        <v>5051</v>
      </c>
      <c r="C3049" s="30" t="s">
        <v>4858</v>
      </c>
      <c r="D3049" s="34">
        <v>0</v>
      </c>
      <c r="E3049" s="33">
        <v>14222515900.08</v>
      </c>
      <c r="F3049" s="33">
        <v>14222515900.08</v>
      </c>
    </row>
    <row r="3050" spans="1:6" ht="14" hidden="1" thickBot="1">
      <c r="A3050" s="27">
        <f t="shared" si="57"/>
        <v>9</v>
      </c>
      <c r="B3050" s="30" t="s">
        <v>5052</v>
      </c>
      <c r="C3050" s="30" t="s">
        <v>4868</v>
      </c>
      <c r="D3050" s="34">
        <v>0</v>
      </c>
      <c r="E3050" s="33">
        <v>11398363783.25</v>
      </c>
      <c r="F3050" s="33">
        <v>11398363783.25</v>
      </c>
    </row>
    <row r="3051" spans="1:6" ht="14" hidden="1" thickBot="1">
      <c r="A3051" s="27">
        <f t="shared" si="57"/>
        <v>9</v>
      </c>
      <c r="B3051" s="30" t="s">
        <v>5053</v>
      </c>
      <c r="C3051" s="30" t="s">
        <v>1567</v>
      </c>
      <c r="D3051" s="34">
        <v>0</v>
      </c>
      <c r="E3051" s="33">
        <v>10104249446.99</v>
      </c>
      <c r="F3051" s="33">
        <v>10104249446.99</v>
      </c>
    </row>
    <row r="3052" spans="1:6" ht="14" hidden="1" thickBot="1">
      <c r="A3052" s="27">
        <f t="shared" si="57"/>
        <v>9</v>
      </c>
      <c r="B3052" s="30" t="s">
        <v>5054</v>
      </c>
      <c r="C3052" s="30" t="s">
        <v>4898</v>
      </c>
      <c r="D3052" s="34">
        <v>0</v>
      </c>
      <c r="E3052" s="33">
        <v>8640203084.8999996</v>
      </c>
      <c r="F3052" s="33">
        <v>8640203084.8999996</v>
      </c>
    </row>
    <row r="3053" spans="1:6" ht="14" hidden="1" thickBot="1">
      <c r="A3053" s="27">
        <f t="shared" si="57"/>
        <v>9</v>
      </c>
      <c r="B3053" s="30" t="s">
        <v>5055</v>
      </c>
      <c r="C3053" s="30" t="s">
        <v>4909</v>
      </c>
      <c r="D3053" s="34">
        <v>0</v>
      </c>
      <c r="E3053" s="33">
        <v>940829333.38999999</v>
      </c>
      <c r="F3053" s="33">
        <v>940829333.38999999</v>
      </c>
    </row>
    <row r="3054" spans="1:6" ht="14" hidden="1" thickBot="1">
      <c r="A3054" s="27">
        <f t="shared" si="57"/>
        <v>9</v>
      </c>
      <c r="B3054" s="30" t="s">
        <v>5056</v>
      </c>
      <c r="C3054" s="30" t="s">
        <v>2208</v>
      </c>
      <c r="D3054" s="34">
        <v>0</v>
      </c>
      <c r="E3054" s="33">
        <v>63691681980.650002</v>
      </c>
      <c r="F3054" s="33">
        <v>63691681980.650002</v>
      </c>
    </row>
    <row r="3055" spans="1:6" ht="14" hidden="1" thickBot="1">
      <c r="A3055" s="27">
        <f t="shared" si="57"/>
        <v>9</v>
      </c>
      <c r="B3055" s="30" t="s">
        <v>5057</v>
      </c>
      <c r="C3055" s="30" t="s">
        <v>5058</v>
      </c>
      <c r="D3055" s="34">
        <v>0</v>
      </c>
      <c r="E3055" s="34">
        <v>235262811</v>
      </c>
      <c r="F3055" s="34">
        <v>235262811</v>
      </c>
    </row>
    <row r="3056" spans="1:6" ht="14" hidden="1" thickBot="1">
      <c r="A3056" s="27">
        <f t="shared" si="57"/>
        <v>9</v>
      </c>
      <c r="B3056" s="30" t="s">
        <v>5059</v>
      </c>
      <c r="C3056" s="30" t="s">
        <v>4922</v>
      </c>
      <c r="D3056" s="34">
        <v>0</v>
      </c>
      <c r="E3056" s="34">
        <v>69314070</v>
      </c>
      <c r="F3056" s="34">
        <v>69314070</v>
      </c>
    </row>
    <row r="3057" spans="1:6" ht="14" hidden="1" thickBot="1">
      <c r="A3057" s="27">
        <f t="shared" si="57"/>
        <v>9</v>
      </c>
      <c r="B3057" s="30" t="s">
        <v>5060</v>
      </c>
      <c r="C3057" s="30" t="s">
        <v>3003</v>
      </c>
      <c r="D3057" s="34">
        <v>0</v>
      </c>
      <c r="E3057" s="33">
        <v>5346295920.6599998</v>
      </c>
      <c r="F3057" s="33">
        <v>5346295920.6599998</v>
      </c>
    </row>
    <row r="3058" spans="1:6" ht="14" hidden="1" thickBot="1">
      <c r="A3058" s="27">
        <f t="shared" si="57"/>
        <v>9</v>
      </c>
      <c r="B3058" s="30" t="s">
        <v>5061</v>
      </c>
      <c r="C3058" s="30" t="s">
        <v>1242</v>
      </c>
      <c r="D3058" s="34">
        <v>0</v>
      </c>
      <c r="E3058" s="33">
        <v>15196859524.66</v>
      </c>
      <c r="F3058" s="33">
        <v>15196859524.66</v>
      </c>
    </row>
    <row r="3059" spans="1:6" ht="14" hidden="1" thickBot="1">
      <c r="A3059" s="27">
        <f t="shared" si="57"/>
        <v>9</v>
      </c>
      <c r="B3059" s="30" t="s">
        <v>5062</v>
      </c>
      <c r="C3059" s="30" t="s">
        <v>1269</v>
      </c>
      <c r="D3059" s="34">
        <v>0</v>
      </c>
      <c r="E3059" s="33">
        <v>165623767589.76001</v>
      </c>
      <c r="F3059" s="33">
        <v>165623767589.76001</v>
      </c>
    </row>
    <row r="3060" spans="1:6" ht="14" hidden="1" thickBot="1">
      <c r="A3060" s="27">
        <f t="shared" si="57"/>
        <v>9</v>
      </c>
      <c r="B3060" s="30" t="s">
        <v>5063</v>
      </c>
      <c r="C3060" s="30" t="s">
        <v>2786</v>
      </c>
      <c r="D3060" s="34">
        <v>0</v>
      </c>
      <c r="E3060" s="33">
        <v>252392865458.92999</v>
      </c>
      <c r="F3060" s="33">
        <v>252392865458.92999</v>
      </c>
    </row>
    <row r="3061" spans="1:6" ht="14" hidden="1" thickBot="1">
      <c r="A3061" s="27">
        <f t="shared" si="57"/>
        <v>9</v>
      </c>
      <c r="B3061" s="30" t="s">
        <v>5064</v>
      </c>
      <c r="C3061" s="30" t="s">
        <v>4943</v>
      </c>
      <c r="D3061" s="34">
        <v>0</v>
      </c>
      <c r="E3061" s="33">
        <v>238301695848.34</v>
      </c>
      <c r="F3061" s="33">
        <v>238301695848.34</v>
      </c>
    </row>
    <row r="3062" spans="1:6" ht="14" thickBot="1">
      <c r="A3062" s="27">
        <f t="shared" si="57"/>
        <v>6</v>
      </c>
      <c r="B3062" s="27" t="s">
        <v>5065</v>
      </c>
      <c r="C3062" s="30" t="s">
        <v>4802</v>
      </c>
      <c r="D3062" s="34">
        <v>0</v>
      </c>
      <c r="E3062" s="33">
        <v>291374889332.33002</v>
      </c>
      <c r="F3062" s="33">
        <v>291374889332.33002</v>
      </c>
    </row>
    <row r="3063" spans="1:6" ht="14" hidden="1" thickBot="1">
      <c r="A3063" s="27">
        <f t="shared" si="57"/>
        <v>9</v>
      </c>
      <c r="B3063" s="30" t="s">
        <v>5066</v>
      </c>
      <c r="C3063" s="30" t="s">
        <v>4804</v>
      </c>
      <c r="D3063" s="34">
        <v>0</v>
      </c>
      <c r="E3063" s="33">
        <v>112812492562.94</v>
      </c>
      <c r="F3063" s="33">
        <v>112812492562.94</v>
      </c>
    </row>
    <row r="3064" spans="1:6" ht="14" hidden="1" thickBot="1">
      <c r="A3064" s="27">
        <f t="shared" si="57"/>
        <v>9</v>
      </c>
      <c r="B3064" s="30" t="s">
        <v>5067</v>
      </c>
      <c r="C3064" s="30" t="s">
        <v>1269</v>
      </c>
      <c r="D3064" s="34">
        <v>0</v>
      </c>
      <c r="E3064" s="33">
        <v>60155621989.639999</v>
      </c>
      <c r="F3064" s="33">
        <v>60155621989.639999</v>
      </c>
    </row>
    <row r="3065" spans="1:6" ht="14" hidden="1" thickBot="1">
      <c r="A3065" s="27">
        <f t="shared" si="57"/>
        <v>9</v>
      </c>
      <c r="B3065" s="30" t="s">
        <v>5068</v>
      </c>
      <c r="C3065" s="30" t="s">
        <v>3087</v>
      </c>
      <c r="D3065" s="34">
        <v>0</v>
      </c>
      <c r="E3065" s="33">
        <v>50706666941.699997</v>
      </c>
      <c r="F3065" s="33">
        <v>50706666941.699997</v>
      </c>
    </row>
    <row r="3066" spans="1:6" ht="14" hidden="1" thickBot="1">
      <c r="A3066" s="27">
        <f t="shared" si="57"/>
        <v>9</v>
      </c>
      <c r="B3066" s="30" t="s">
        <v>5069</v>
      </c>
      <c r="C3066" s="30" t="s">
        <v>3089</v>
      </c>
      <c r="D3066" s="34">
        <v>0</v>
      </c>
      <c r="E3066" s="33">
        <v>1979429249.98</v>
      </c>
      <c r="F3066" s="33">
        <v>1979429249.98</v>
      </c>
    </row>
    <row r="3067" spans="1:6" ht="14" hidden="1" thickBot="1">
      <c r="A3067" s="27">
        <f t="shared" si="57"/>
        <v>9</v>
      </c>
      <c r="B3067" s="30" t="s">
        <v>5070</v>
      </c>
      <c r="C3067" s="30" t="s">
        <v>3091</v>
      </c>
      <c r="D3067" s="34">
        <v>0</v>
      </c>
      <c r="E3067" s="33">
        <v>20013783212.540001</v>
      </c>
      <c r="F3067" s="33">
        <v>20013783212.540001</v>
      </c>
    </row>
    <row r="3068" spans="1:6" ht="14" hidden="1" thickBot="1">
      <c r="A3068" s="27">
        <f t="shared" si="57"/>
        <v>9</v>
      </c>
      <c r="B3068" s="30" t="s">
        <v>5071</v>
      </c>
      <c r="C3068" s="30" t="s">
        <v>3093</v>
      </c>
      <c r="D3068" s="34">
        <v>0</v>
      </c>
      <c r="E3068" s="33">
        <v>18977876750.310001</v>
      </c>
      <c r="F3068" s="33">
        <v>18977876750.310001</v>
      </c>
    </row>
    <row r="3069" spans="1:6" ht="14" hidden="1" thickBot="1">
      <c r="A3069" s="27">
        <f t="shared" si="57"/>
        <v>9</v>
      </c>
      <c r="B3069" s="30" t="s">
        <v>5072</v>
      </c>
      <c r="C3069" s="30" t="s">
        <v>3095</v>
      </c>
      <c r="D3069" s="34">
        <v>0</v>
      </c>
      <c r="E3069" s="33">
        <v>7628612486.2200003</v>
      </c>
      <c r="F3069" s="33">
        <v>7628612486.2200003</v>
      </c>
    </row>
    <row r="3070" spans="1:6" ht="14" hidden="1" thickBot="1">
      <c r="A3070" s="27">
        <f t="shared" si="57"/>
        <v>9</v>
      </c>
      <c r="B3070" s="30" t="s">
        <v>5073</v>
      </c>
      <c r="C3070" s="30" t="s">
        <v>3007</v>
      </c>
      <c r="D3070" s="34">
        <v>0</v>
      </c>
      <c r="E3070" s="34">
        <v>6316954</v>
      </c>
      <c r="F3070" s="34">
        <v>6316954</v>
      </c>
    </row>
    <row r="3071" spans="1:6" ht="14" hidden="1" thickBot="1">
      <c r="A3071" s="27">
        <f t="shared" si="57"/>
        <v>9</v>
      </c>
      <c r="B3071" s="30" t="s">
        <v>5074</v>
      </c>
      <c r="C3071" s="30" t="s">
        <v>4814</v>
      </c>
      <c r="D3071" s="34">
        <v>0</v>
      </c>
      <c r="E3071" s="34">
        <v>820919485</v>
      </c>
      <c r="F3071" s="34">
        <v>820919485</v>
      </c>
    </row>
    <row r="3072" spans="1:6" ht="14" hidden="1" thickBot="1">
      <c r="A3072" s="27">
        <f t="shared" si="57"/>
        <v>9</v>
      </c>
      <c r="B3072" s="30" t="s">
        <v>5075</v>
      </c>
      <c r="C3072" s="30" t="s">
        <v>4816</v>
      </c>
      <c r="D3072" s="34">
        <v>0</v>
      </c>
      <c r="E3072" s="34">
        <v>7531670609</v>
      </c>
      <c r="F3072" s="34">
        <v>7531670609</v>
      </c>
    </row>
    <row r="3073" spans="1:6" ht="14" hidden="1" thickBot="1">
      <c r="A3073" s="27">
        <f t="shared" si="57"/>
        <v>9</v>
      </c>
      <c r="B3073" s="30" t="s">
        <v>5076</v>
      </c>
      <c r="C3073" s="30" t="s">
        <v>4586</v>
      </c>
      <c r="D3073" s="34">
        <v>0</v>
      </c>
      <c r="E3073" s="34">
        <v>2962196151</v>
      </c>
      <c r="F3073" s="34">
        <v>2962196151</v>
      </c>
    </row>
    <row r="3074" spans="1:6" ht="14" hidden="1" thickBot="1">
      <c r="A3074" s="27">
        <f t="shared" si="57"/>
        <v>9</v>
      </c>
      <c r="B3074" s="30" t="s">
        <v>5077</v>
      </c>
      <c r="C3074" s="30" t="s">
        <v>4821</v>
      </c>
      <c r="D3074" s="34">
        <v>0</v>
      </c>
      <c r="E3074" s="34">
        <v>7779302940</v>
      </c>
      <c r="F3074" s="34">
        <v>7779302940</v>
      </c>
    </row>
    <row r="3075" spans="1:6" ht="14" thickBot="1">
      <c r="A3075" s="27">
        <f t="shared" si="57"/>
        <v>6</v>
      </c>
      <c r="B3075" s="27" t="s">
        <v>5078</v>
      </c>
      <c r="C3075" s="30" t="s">
        <v>2822</v>
      </c>
      <c r="D3075" s="34">
        <v>0</v>
      </c>
      <c r="E3075" s="33">
        <v>11846162632.43</v>
      </c>
      <c r="F3075" s="33">
        <v>11846162632.43</v>
      </c>
    </row>
    <row r="3076" spans="1:6" ht="14" hidden="1" thickBot="1">
      <c r="A3076" s="27">
        <f t="shared" si="57"/>
        <v>9</v>
      </c>
      <c r="B3076" s="30" t="s">
        <v>5079</v>
      </c>
      <c r="C3076" s="30" t="s">
        <v>773</v>
      </c>
      <c r="D3076" s="34">
        <v>0</v>
      </c>
      <c r="E3076" s="34">
        <v>0</v>
      </c>
      <c r="F3076" s="34">
        <v>0</v>
      </c>
    </row>
    <row r="3077" spans="1:6" ht="14" hidden="1" thickBot="1">
      <c r="A3077" s="27">
        <f t="shared" si="57"/>
        <v>9</v>
      </c>
      <c r="B3077" s="30" t="s">
        <v>5080</v>
      </c>
      <c r="C3077" s="30" t="s">
        <v>775</v>
      </c>
      <c r="D3077" s="34">
        <v>0</v>
      </c>
      <c r="E3077" s="34">
        <v>0</v>
      </c>
      <c r="F3077" s="34">
        <v>0</v>
      </c>
    </row>
    <row r="3078" spans="1:6" ht="14" hidden="1" thickBot="1">
      <c r="A3078" s="27">
        <f t="shared" si="57"/>
        <v>9</v>
      </c>
      <c r="B3078" s="30" t="s">
        <v>5081</v>
      </c>
      <c r="C3078" s="30" t="s">
        <v>863</v>
      </c>
      <c r="D3078" s="34">
        <v>0</v>
      </c>
      <c r="E3078" s="33">
        <v>6862358754.0100002</v>
      </c>
      <c r="F3078" s="33">
        <v>6862358754.0100002</v>
      </c>
    </row>
    <row r="3079" spans="1:6" ht="14" hidden="1" thickBot="1">
      <c r="A3079" s="27">
        <f t="shared" si="57"/>
        <v>9</v>
      </c>
      <c r="B3079" s="30" t="s">
        <v>5082</v>
      </c>
      <c r="C3079" s="30" t="s">
        <v>797</v>
      </c>
      <c r="D3079" s="34">
        <v>0</v>
      </c>
      <c r="E3079" s="34">
        <v>0</v>
      </c>
      <c r="F3079" s="34">
        <v>0</v>
      </c>
    </row>
    <row r="3080" spans="1:6" ht="14" hidden="1" thickBot="1">
      <c r="A3080" s="27">
        <f t="shared" si="57"/>
        <v>9</v>
      </c>
      <c r="B3080" s="30" t="s">
        <v>5083</v>
      </c>
      <c r="C3080" s="30" t="s">
        <v>765</v>
      </c>
      <c r="D3080" s="34">
        <v>0</v>
      </c>
      <c r="E3080" s="34">
        <v>0</v>
      </c>
      <c r="F3080" s="34">
        <v>0</v>
      </c>
    </row>
    <row r="3081" spans="1:6" ht="14" hidden="1" thickBot="1">
      <c r="A3081" s="27">
        <f t="shared" si="57"/>
        <v>9</v>
      </c>
      <c r="B3081" s="30" t="s">
        <v>5084</v>
      </c>
      <c r="C3081" s="30" t="s">
        <v>1120</v>
      </c>
      <c r="D3081" s="34">
        <v>0</v>
      </c>
      <c r="E3081" s="34">
        <v>51394833</v>
      </c>
      <c r="F3081" s="34">
        <v>51394833</v>
      </c>
    </row>
    <row r="3082" spans="1:6" ht="14" hidden="1" thickBot="1">
      <c r="A3082" s="27">
        <f t="shared" si="57"/>
        <v>9</v>
      </c>
      <c r="B3082" s="30" t="s">
        <v>5085</v>
      </c>
      <c r="C3082" s="30" t="s">
        <v>821</v>
      </c>
      <c r="D3082" s="34">
        <v>0</v>
      </c>
      <c r="E3082" s="33">
        <v>229522521.90000001</v>
      </c>
      <c r="F3082" s="33">
        <v>229522521.90000001</v>
      </c>
    </row>
    <row r="3083" spans="1:6" ht="14" hidden="1" thickBot="1">
      <c r="A3083" s="27">
        <f t="shared" si="57"/>
        <v>9</v>
      </c>
      <c r="B3083" s="30" t="s">
        <v>5086</v>
      </c>
      <c r="C3083" s="30" t="s">
        <v>2821</v>
      </c>
      <c r="D3083" s="34">
        <v>0</v>
      </c>
      <c r="E3083" s="33">
        <v>690761.01</v>
      </c>
      <c r="F3083" s="33">
        <v>690761.01</v>
      </c>
    </row>
    <row r="3084" spans="1:6" ht="14" hidden="1" thickBot="1">
      <c r="A3084" s="27">
        <f t="shared" si="57"/>
        <v>9</v>
      </c>
      <c r="B3084" s="30" t="s">
        <v>5087</v>
      </c>
      <c r="C3084" s="30" t="s">
        <v>911</v>
      </c>
      <c r="D3084" s="34">
        <v>0</v>
      </c>
      <c r="E3084" s="33">
        <v>2339444391.9499998</v>
      </c>
      <c r="F3084" s="33">
        <v>2339444391.9499998</v>
      </c>
    </row>
    <row r="3085" spans="1:6" ht="14" hidden="1" thickBot="1">
      <c r="A3085" s="27">
        <f t="shared" si="57"/>
        <v>9</v>
      </c>
      <c r="B3085" s="30" t="s">
        <v>5088</v>
      </c>
      <c r="C3085" s="30" t="s">
        <v>897</v>
      </c>
      <c r="D3085" s="34">
        <v>0</v>
      </c>
      <c r="E3085" s="33">
        <v>197867397.56</v>
      </c>
      <c r="F3085" s="33">
        <v>197867397.56</v>
      </c>
    </row>
    <row r="3086" spans="1:6" ht="14" hidden="1" thickBot="1">
      <c r="A3086" s="27">
        <f t="shared" si="57"/>
        <v>9</v>
      </c>
      <c r="B3086" s="30" t="s">
        <v>5089</v>
      </c>
      <c r="C3086" s="30" t="s">
        <v>2843</v>
      </c>
      <c r="D3086" s="34">
        <v>0</v>
      </c>
      <c r="E3086" s="34">
        <v>6242469</v>
      </c>
      <c r="F3086" s="34">
        <v>6242469</v>
      </c>
    </row>
    <row r="3087" spans="1:6" ht="14" hidden="1" thickBot="1">
      <c r="A3087" s="27">
        <f t="shared" si="57"/>
        <v>9</v>
      </c>
      <c r="B3087" s="30" t="s">
        <v>5090</v>
      </c>
      <c r="C3087" s="30" t="s">
        <v>887</v>
      </c>
      <c r="D3087" s="34">
        <v>0</v>
      </c>
      <c r="E3087" s="34">
        <v>316348013</v>
      </c>
      <c r="F3087" s="34">
        <v>316348013</v>
      </c>
    </row>
    <row r="3088" spans="1:6" ht="14" hidden="1" thickBot="1">
      <c r="A3088" s="27">
        <f t="shared" si="57"/>
        <v>9</v>
      </c>
      <c r="B3088" s="30" t="s">
        <v>5091</v>
      </c>
      <c r="C3088" s="30" t="s">
        <v>2849</v>
      </c>
      <c r="D3088" s="34">
        <v>0</v>
      </c>
      <c r="E3088" s="34">
        <v>148683800</v>
      </c>
      <c r="F3088" s="34">
        <v>148683800</v>
      </c>
    </row>
    <row r="3089" spans="1:6" ht="14" hidden="1" thickBot="1">
      <c r="A3089" s="27">
        <f t="shared" si="57"/>
        <v>9</v>
      </c>
      <c r="B3089" s="30" t="s">
        <v>5092</v>
      </c>
      <c r="C3089" s="30" t="s">
        <v>4972</v>
      </c>
      <c r="D3089" s="34">
        <v>0</v>
      </c>
      <c r="E3089" s="34">
        <v>1693609691</v>
      </c>
      <c r="F3089" s="34">
        <v>1693609691</v>
      </c>
    </row>
    <row r="3090" spans="1:6" ht="14" thickBot="1">
      <c r="A3090" s="27">
        <f t="shared" si="57"/>
        <v>3</v>
      </c>
      <c r="B3090" s="27" t="s">
        <v>5093</v>
      </c>
      <c r="C3090" s="30" t="s">
        <v>5094</v>
      </c>
      <c r="D3090" s="34">
        <v>0</v>
      </c>
      <c r="E3090" s="33">
        <v>72702420943425.406</v>
      </c>
      <c r="F3090" s="33">
        <v>72702420943425.406</v>
      </c>
    </row>
    <row r="3091" spans="1:6" ht="14" thickBot="1">
      <c r="A3091" s="27">
        <f t="shared" si="57"/>
        <v>6</v>
      </c>
      <c r="B3091" s="27" t="s">
        <v>5095</v>
      </c>
      <c r="C3091" s="30" t="s">
        <v>5096</v>
      </c>
      <c r="D3091" s="34">
        <v>0</v>
      </c>
      <c r="E3091" s="33">
        <v>247073498548.57999</v>
      </c>
      <c r="F3091" s="33">
        <v>247073498548.57999</v>
      </c>
    </row>
    <row r="3092" spans="1:6" ht="13.5" hidden="1" customHeight="1" thickBot="1">
      <c r="A3092" s="27">
        <f t="shared" si="57"/>
        <v>9</v>
      </c>
      <c r="B3092" s="30" t="s">
        <v>5097</v>
      </c>
      <c r="C3092" s="38" t="s">
        <v>592</v>
      </c>
      <c r="D3092" s="40">
        <v>0</v>
      </c>
      <c r="E3092" s="39">
        <v>12446500164.59</v>
      </c>
      <c r="F3092" s="39">
        <v>12446500164.59</v>
      </c>
    </row>
    <row r="3093" spans="1:6" ht="14" hidden="1" thickBot="1">
      <c r="A3093" s="27">
        <f t="shared" si="57"/>
        <v>9</v>
      </c>
      <c r="B3093" s="30" t="s">
        <v>5098</v>
      </c>
      <c r="C3093" s="30" t="s">
        <v>640</v>
      </c>
      <c r="D3093" s="34">
        <v>0</v>
      </c>
      <c r="E3093" s="34">
        <v>5853239921</v>
      </c>
      <c r="F3093" s="34">
        <v>5853239921</v>
      </c>
    </row>
    <row r="3094" spans="1:6" ht="14" hidden="1" thickBot="1">
      <c r="A3094" s="27">
        <f t="shared" si="57"/>
        <v>9</v>
      </c>
      <c r="B3094" s="30" t="s">
        <v>5099</v>
      </c>
      <c r="C3094" s="30" t="s">
        <v>594</v>
      </c>
      <c r="D3094" s="34">
        <v>0</v>
      </c>
      <c r="E3094" s="33">
        <v>46805572383.919998</v>
      </c>
      <c r="F3094" s="33">
        <v>46805572383.919998</v>
      </c>
    </row>
    <row r="3095" spans="1:6" ht="14" hidden="1" thickBot="1">
      <c r="A3095" s="27">
        <f t="shared" si="57"/>
        <v>9</v>
      </c>
      <c r="B3095" s="30" t="s">
        <v>5100</v>
      </c>
      <c r="C3095" s="30" t="s">
        <v>5101</v>
      </c>
      <c r="D3095" s="34">
        <v>0</v>
      </c>
      <c r="E3095" s="33">
        <v>177083904931.87</v>
      </c>
      <c r="F3095" s="33">
        <v>177083904931.87</v>
      </c>
    </row>
    <row r="3096" spans="1:6" ht="14" hidden="1" thickBot="1">
      <c r="A3096" s="27">
        <f t="shared" si="57"/>
        <v>9</v>
      </c>
      <c r="B3096" s="30" t="s">
        <v>5102</v>
      </c>
      <c r="C3096" s="30" t="s">
        <v>5103</v>
      </c>
      <c r="D3096" s="34">
        <v>0</v>
      </c>
      <c r="E3096" s="34">
        <v>1308250009</v>
      </c>
      <c r="F3096" s="34">
        <v>1308250009</v>
      </c>
    </row>
    <row r="3097" spans="1:6" ht="14" hidden="1" thickBot="1">
      <c r="A3097" s="27">
        <f t="shared" si="57"/>
        <v>9</v>
      </c>
      <c r="B3097" s="30" t="s">
        <v>5104</v>
      </c>
      <c r="C3097" s="30" t="s">
        <v>5105</v>
      </c>
      <c r="D3097" s="34">
        <v>0</v>
      </c>
      <c r="E3097" s="33">
        <v>3576031138.1999998</v>
      </c>
      <c r="F3097" s="33">
        <v>3576031138.1999998</v>
      </c>
    </row>
    <row r="3098" spans="1:6" ht="14" thickBot="1">
      <c r="A3098" s="27">
        <f t="shared" si="57"/>
        <v>6</v>
      </c>
      <c r="B3098" s="27" t="s">
        <v>5106</v>
      </c>
      <c r="C3098" s="30" t="s">
        <v>5107</v>
      </c>
      <c r="D3098" s="34">
        <v>0</v>
      </c>
      <c r="E3098" s="33">
        <v>26639534516439.602</v>
      </c>
      <c r="F3098" s="33">
        <v>26639534516439.602</v>
      </c>
    </row>
    <row r="3099" spans="1:6" ht="14" hidden="1" thickBot="1">
      <c r="A3099" s="27">
        <f t="shared" si="57"/>
        <v>9</v>
      </c>
      <c r="B3099" s="30" t="s">
        <v>5108</v>
      </c>
      <c r="C3099" s="30" t="s">
        <v>132</v>
      </c>
      <c r="D3099" s="34">
        <v>0</v>
      </c>
      <c r="E3099" s="33">
        <v>40063274133.150002</v>
      </c>
      <c r="F3099" s="33">
        <v>40063274133.150002</v>
      </c>
    </row>
    <row r="3100" spans="1:6" ht="14" hidden="1" thickBot="1">
      <c r="A3100" s="27">
        <f t="shared" si="57"/>
        <v>9</v>
      </c>
      <c r="B3100" s="30" t="s">
        <v>5109</v>
      </c>
      <c r="C3100" s="30" t="s">
        <v>131</v>
      </c>
      <c r="D3100" s="34">
        <v>0</v>
      </c>
      <c r="E3100" s="33">
        <v>109548683377.83</v>
      </c>
      <c r="F3100" s="33">
        <v>109548683377.83</v>
      </c>
    </row>
    <row r="3101" spans="1:6" ht="14" hidden="1" thickBot="1">
      <c r="A3101" s="27">
        <f t="shared" si="57"/>
        <v>9</v>
      </c>
      <c r="B3101" s="30" t="s">
        <v>5110</v>
      </c>
      <c r="C3101" s="30" t="s">
        <v>1024</v>
      </c>
      <c r="D3101" s="34">
        <v>0</v>
      </c>
      <c r="E3101" s="33">
        <v>32256123225.830002</v>
      </c>
      <c r="F3101" s="33">
        <v>32256123225.830002</v>
      </c>
    </row>
    <row r="3102" spans="1:6" ht="14" hidden="1" thickBot="1">
      <c r="A3102" s="27">
        <f t="shared" si="57"/>
        <v>9</v>
      </c>
      <c r="B3102" s="30" t="s">
        <v>5111</v>
      </c>
      <c r="C3102" s="30" t="s">
        <v>1026</v>
      </c>
      <c r="D3102" s="34">
        <v>0</v>
      </c>
      <c r="E3102" s="33">
        <v>39915342615.699997</v>
      </c>
      <c r="F3102" s="33">
        <v>39915342615.699997</v>
      </c>
    </row>
    <row r="3103" spans="1:6" ht="14" hidden="1" thickBot="1">
      <c r="A3103" s="27">
        <f t="shared" si="57"/>
        <v>9</v>
      </c>
      <c r="B3103" s="30" t="s">
        <v>5112</v>
      </c>
      <c r="C3103" s="30" t="s">
        <v>1028</v>
      </c>
      <c r="D3103" s="34">
        <v>0</v>
      </c>
      <c r="E3103" s="33">
        <v>17580364737.889999</v>
      </c>
      <c r="F3103" s="33">
        <v>17580364737.889999</v>
      </c>
    </row>
    <row r="3104" spans="1:6" ht="14" hidden="1" thickBot="1">
      <c r="A3104" s="27">
        <f t="shared" si="57"/>
        <v>9</v>
      </c>
      <c r="B3104" s="30" t="s">
        <v>5113</v>
      </c>
      <c r="C3104" s="30" t="s">
        <v>1030</v>
      </c>
      <c r="D3104" s="34">
        <v>0</v>
      </c>
      <c r="E3104" s="34">
        <v>8891084434</v>
      </c>
      <c r="F3104" s="34">
        <v>8891084434</v>
      </c>
    </row>
    <row r="3105" spans="1:6" ht="14" hidden="1" thickBot="1">
      <c r="A3105" s="27">
        <f t="shared" si="57"/>
        <v>9</v>
      </c>
      <c r="B3105" s="30" t="s">
        <v>5114</v>
      </c>
      <c r="C3105" s="30" t="s">
        <v>1032</v>
      </c>
      <c r="D3105" s="34">
        <v>0</v>
      </c>
      <c r="E3105" s="33">
        <v>14220694222.02</v>
      </c>
      <c r="F3105" s="33">
        <v>14220694222.02</v>
      </c>
    </row>
    <row r="3106" spans="1:6" ht="14" hidden="1" thickBot="1">
      <c r="A3106" s="27">
        <f t="shared" ref="A3106:A3169" si="58">LEN(B3106)</f>
        <v>9</v>
      </c>
      <c r="B3106" s="30" t="s">
        <v>5115</v>
      </c>
      <c r="C3106" s="30" t="s">
        <v>1034</v>
      </c>
      <c r="D3106" s="34">
        <v>0</v>
      </c>
      <c r="E3106" s="34">
        <v>59196975555</v>
      </c>
      <c r="F3106" s="34">
        <v>59196975555</v>
      </c>
    </row>
    <row r="3107" spans="1:6" ht="14" hidden="1" thickBot="1">
      <c r="A3107" s="27">
        <f t="shared" si="58"/>
        <v>9</v>
      </c>
      <c r="B3107" s="30" t="s">
        <v>5116</v>
      </c>
      <c r="C3107" s="30" t="s">
        <v>1048</v>
      </c>
      <c r="D3107" s="34">
        <v>0</v>
      </c>
      <c r="E3107" s="33">
        <v>627360455539.60999</v>
      </c>
      <c r="F3107" s="33">
        <v>627360455539.60999</v>
      </c>
    </row>
    <row r="3108" spans="1:6" ht="14" hidden="1" thickBot="1">
      <c r="A3108" s="27">
        <f t="shared" si="58"/>
        <v>9</v>
      </c>
      <c r="B3108" s="30" t="s">
        <v>5117</v>
      </c>
      <c r="C3108" s="30" t="s">
        <v>127</v>
      </c>
      <c r="D3108" s="34">
        <v>0</v>
      </c>
      <c r="E3108" s="33">
        <v>12554105620.610001</v>
      </c>
      <c r="F3108" s="33">
        <v>12554105620.610001</v>
      </c>
    </row>
    <row r="3109" spans="1:6" ht="14" hidden="1" thickBot="1">
      <c r="A3109" s="27">
        <f t="shared" si="58"/>
        <v>9</v>
      </c>
      <c r="B3109" s="30" t="s">
        <v>5118</v>
      </c>
      <c r="C3109" s="30" t="s">
        <v>184</v>
      </c>
      <c r="D3109" s="34">
        <v>0</v>
      </c>
      <c r="E3109" s="33">
        <v>431057268602.07001</v>
      </c>
      <c r="F3109" s="33">
        <v>431057268602.07001</v>
      </c>
    </row>
    <row r="3110" spans="1:6" ht="14" hidden="1" thickBot="1">
      <c r="A3110" s="27">
        <f t="shared" si="58"/>
        <v>9</v>
      </c>
      <c r="B3110" s="30" t="s">
        <v>5119</v>
      </c>
      <c r="C3110" s="30" t="s">
        <v>1186</v>
      </c>
      <c r="D3110" s="34">
        <v>0</v>
      </c>
      <c r="E3110" s="34">
        <v>10082190099</v>
      </c>
      <c r="F3110" s="34">
        <v>10082190099</v>
      </c>
    </row>
    <row r="3111" spans="1:6" ht="14" hidden="1" thickBot="1">
      <c r="A3111" s="27">
        <f t="shared" si="58"/>
        <v>9</v>
      </c>
      <c r="B3111" s="30" t="s">
        <v>5120</v>
      </c>
      <c r="C3111" s="30" t="s">
        <v>1334</v>
      </c>
      <c r="D3111" s="34">
        <v>0</v>
      </c>
      <c r="E3111" s="33">
        <v>1547259138620.0701</v>
      </c>
      <c r="F3111" s="33">
        <v>1547259138620.0701</v>
      </c>
    </row>
    <row r="3112" spans="1:6" ht="14" hidden="1" thickBot="1">
      <c r="A3112" s="27">
        <f t="shared" si="58"/>
        <v>9</v>
      </c>
      <c r="B3112" s="30" t="s">
        <v>5121</v>
      </c>
      <c r="C3112" s="30" t="s">
        <v>3741</v>
      </c>
      <c r="D3112" s="34">
        <v>0</v>
      </c>
      <c r="E3112" s="33">
        <v>22605883014558.801</v>
      </c>
      <c r="F3112" s="33">
        <v>22605883014558.801</v>
      </c>
    </row>
    <row r="3113" spans="1:6" ht="14" hidden="1" thickBot="1">
      <c r="A3113" s="27">
        <f t="shared" si="58"/>
        <v>9</v>
      </c>
      <c r="B3113" s="30" t="s">
        <v>5122</v>
      </c>
      <c r="C3113" s="30" t="s">
        <v>5123</v>
      </c>
      <c r="D3113" s="34">
        <v>0</v>
      </c>
      <c r="E3113" s="33">
        <v>4906763456.25</v>
      </c>
      <c r="F3113" s="33">
        <v>4906763456.25</v>
      </c>
    </row>
    <row r="3114" spans="1:6" ht="14" hidden="1" thickBot="1">
      <c r="A3114" s="27">
        <f t="shared" si="58"/>
        <v>9</v>
      </c>
      <c r="B3114" s="30" t="s">
        <v>5124</v>
      </c>
      <c r="C3114" s="30" t="s">
        <v>166</v>
      </c>
      <c r="D3114" s="34">
        <v>0</v>
      </c>
      <c r="E3114" s="33">
        <v>16882904390.889999</v>
      </c>
      <c r="F3114" s="33">
        <v>16882904390.889999</v>
      </c>
    </row>
    <row r="3115" spans="1:6" ht="14" hidden="1" thickBot="1">
      <c r="A3115" s="27">
        <f t="shared" si="58"/>
        <v>9</v>
      </c>
      <c r="B3115" s="30" t="s">
        <v>5125</v>
      </c>
      <c r="C3115" s="30" t="s">
        <v>1114</v>
      </c>
      <c r="D3115" s="34">
        <v>0</v>
      </c>
      <c r="E3115" s="34">
        <v>323449713</v>
      </c>
      <c r="F3115" s="34">
        <v>323449713</v>
      </c>
    </row>
    <row r="3116" spans="1:6" ht="14" hidden="1" thickBot="1">
      <c r="A3116" s="27">
        <f t="shared" si="58"/>
        <v>9</v>
      </c>
      <c r="B3116" s="30" t="s">
        <v>5126</v>
      </c>
      <c r="C3116" s="30" t="s">
        <v>1232</v>
      </c>
      <c r="D3116" s="34">
        <v>0</v>
      </c>
      <c r="E3116" s="33">
        <v>1061552683537.92</v>
      </c>
      <c r="F3116" s="33">
        <v>1061552683537.92</v>
      </c>
    </row>
    <row r="3117" spans="1:6" ht="14" thickBot="1">
      <c r="A3117" s="27">
        <f t="shared" si="58"/>
        <v>6</v>
      </c>
      <c r="B3117" s="27" t="s">
        <v>5127</v>
      </c>
      <c r="C3117" s="30" t="s">
        <v>5128</v>
      </c>
      <c r="D3117" s="34">
        <v>0</v>
      </c>
      <c r="E3117" s="33">
        <v>125272232938.35001</v>
      </c>
      <c r="F3117" s="33">
        <v>125272232938.35001</v>
      </c>
    </row>
    <row r="3118" spans="1:6" ht="14" hidden="1" thickBot="1">
      <c r="A3118" s="27">
        <f t="shared" si="58"/>
        <v>9</v>
      </c>
      <c r="B3118" s="30" t="s">
        <v>5129</v>
      </c>
      <c r="C3118" s="30" t="s">
        <v>132</v>
      </c>
      <c r="D3118" s="34">
        <v>0</v>
      </c>
      <c r="E3118" s="33">
        <v>2236059734.0599999</v>
      </c>
      <c r="F3118" s="33">
        <v>2236059734.0599999</v>
      </c>
    </row>
    <row r="3119" spans="1:6" ht="14" hidden="1" thickBot="1">
      <c r="A3119" s="27">
        <f t="shared" si="58"/>
        <v>9</v>
      </c>
      <c r="B3119" s="30" t="s">
        <v>5130</v>
      </c>
      <c r="C3119" s="30" t="s">
        <v>131</v>
      </c>
      <c r="D3119" s="34">
        <v>0</v>
      </c>
      <c r="E3119" s="33">
        <v>3948001552.29</v>
      </c>
      <c r="F3119" s="33">
        <v>3948001552.29</v>
      </c>
    </row>
    <row r="3120" spans="1:6" ht="14" hidden="1" thickBot="1">
      <c r="A3120" s="27">
        <f t="shared" si="58"/>
        <v>9</v>
      </c>
      <c r="B3120" s="30" t="s">
        <v>5131</v>
      </c>
      <c r="C3120" s="30" t="s">
        <v>1024</v>
      </c>
      <c r="D3120" s="34">
        <v>0</v>
      </c>
      <c r="E3120" s="33">
        <v>52435812558.360001</v>
      </c>
      <c r="F3120" s="33">
        <v>52435812558.360001</v>
      </c>
    </row>
    <row r="3121" spans="1:6" ht="14" hidden="1" thickBot="1">
      <c r="A3121" s="27">
        <f t="shared" si="58"/>
        <v>9</v>
      </c>
      <c r="B3121" s="30" t="s">
        <v>5132</v>
      </c>
      <c r="C3121" s="30" t="s">
        <v>1026</v>
      </c>
      <c r="D3121" s="34">
        <v>0</v>
      </c>
      <c r="E3121" s="33">
        <v>7974255422.1899996</v>
      </c>
      <c r="F3121" s="33">
        <v>7974255422.1899996</v>
      </c>
    </row>
    <row r="3122" spans="1:6" ht="14" hidden="1" thickBot="1">
      <c r="A3122" s="27">
        <f t="shared" si="58"/>
        <v>9</v>
      </c>
      <c r="B3122" s="30" t="s">
        <v>5133</v>
      </c>
      <c r="C3122" s="30" t="s">
        <v>1028</v>
      </c>
      <c r="D3122" s="34">
        <v>0</v>
      </c>
      <c r="E3122" s="33">
        <v>3836888847.25</v>
      </c>
      <c r="F3122" s="33">
        <v>3836888847.25</v>
      </c>
    </row>
    <row r="3123" spans="1:6" ht="14" hidden="1" thickBot="1">
      <c r="A3123" s="27">
        <f t="shared" si="58"/>
        <v>9</v>
      </c>
      <c r="B3123" s="30" t="s">
        <v>5134</v>
      </c>
      <c r="C3123" s="30" t="s">
        <v>1030</v>
      </c>
      <c r="D3123" s="34">
        <v>0</v>
      </c>
      <c r="E3123" s="33">
        <v>1207468192.8699999</v>
      </c>
      <c r="F3123" s="33">
        <v>1207468192.8699999</v>
      </c>
    </row>
    <row r="3124" spans="1:6" ht="14" hidden="1" thickBot="1">
      <c r="A3124" s="27">
        <f t="shared" si="58"/>
        <v>9</v>
      </c>
      <c r="B3124" s="30" t="s">
        <v>5135</v>
      </c>
      <c r="C3124" s="30" t="s">
        <v>1032</v>
      </c>
      <c r="D3124" s="34">
        <v>0</v>
      </c>
      <c r="E3124" s="33">
        <v>1424696976.4300001</v>
      </c>
      <c r="F3124" s="33">
        <v>1424696976.4300001</v>
      </c>
    </row>
    <row r="3125" spans="1:6" ht="14" hidden="1" thickBot="1">
      <c r="A3125" s="27">
        <f t="shared" si="58"/>
        <v>9</v>
      </c>
      <c r="B3125" s="30" t="s">
        <v>5136</v>
      </c>
      <c r="C3125" s="30" t="s">
        <v>1034</v>
      </c>
      <c r="D3125" s="34">
        <v>0</v>
      </c>
      <c r="E3125" s="34">
        <v>311634683</v>
      </c>
      <c r="F3125" s="34">
        <v>311634683</v>
      </c>
    </row>
    <row r="3126" spans="1:6" ht="14" hidden="1" thickBot="1">
      <c r="A3126" s="27">
        <f t="shared" si="58"/>
        <v>9</v>
      </c>
      <c r="B3126" s="30" t="s">
        <v>5137</v>
      </c>
      <c r="C3126" s="30" t="s">
        <v>1048</v>
      </c>
      <c r="D3126" s="34">
        <v>0</v>
      </c>
      <c r="E3126" s="34">
        <v>1427947676</v>
      </c>
      <c r="F3126" s="34">
        <v>1427947676</v>
      </c>
    </row>
    <row r="3127" spans="1:6" ht="14" hidden="1" thickBot="1">
      <c r="A3127" s="27">
        <f t="shared" si="58"/>
        <v>9</v>
      </c>
      <c r="B3127" s="30" t="s">
        <v>5138</v>
      </c>
      <c r="C3127" s="30" t="s">
        <v>1371</v>
      </c>
      <c r="D3127" s="34">
        <v>0</v>
      </c>
      <c r="E3127" s="33">
        <v>50469467295.900002</v>
      </c>
      <c r="F3127" s="33">
        <v>50469467295.900002</v>
      </c>
    </row>
    <row r="3128" spans="1:6" ht="14" thickBot="1">
      <c r="A3128" s="27">
        <f t="shared" si="58"/>
        <v>6</v>
      </c>
      <c r="B3128" s="27" t="s">
        <v>5139</v>
      </c>
      <c r="C3128" s="30" t="s">
        <v>5140</v>
      </c>
      <c r="D3128" s="34">
        <v>0</v>
      </c>
      <c r="E3128" s="33">
        <v>1485031137337.51</v>
      </c>
      <c r="F3128" s="33">
        <v>1485031137337.51</v>
      </c>
    </row>
    <row r="3129" spans="1:6" ht="14" hidden="1" thickBot="1">
      <c r="A3129" s="27">
        <f t="shared" si="58"/>
        <v>9</v>
      </c>
      <c r="B3129" s="30" t="s">
        <v>5141</v>
      </c>
      <c r="C3129" s="30" t="s">
        <v>125</v>
      </c>
      <c r="D3129" s="34">
        <v>0</v>
      </c>
      <c r="E3129" s="33">
        <v>1435757524610.6299</v>
      </c>
      <c r="F3129" s="33">
        <v>1435757524610.6299</v>
      </c>
    </row>
    <row r="3130" spans="1:6" ht="14" hidden="1" thickBot="1">
      <c r="A3130" s="27">
        <f t="shared" si="58"/>
        <v>9</v>
      </c>
      <c r="B3130" s="30" t="s">
        <v>5142</v>
      </c>
      <c r="C3130" s="30" t="s">
        <v>124</v>
      </c>
      <c r="D3130" s="34">
        <v>0</v>
      </c>
      <c r="E3130" s="33">
        <v>49273612726.879997</v>
      </c>
      <c r="F3130" s="33">
        <v>49273612726.879997</v>
      </c>
    </row>
    <row r="3131" spans="1:6" ht="14" thickBot="1">
      <c r="A3131" s="27">
        <f t="shared" si="58"/>
        <v>6</v>
      </c>
      <c r="B3131" s="27" t="s">
        <v>5143</v>
      </c>
      <c r="C3131" s="30" t="s">
        <v>5144</v>
      </c>
      <c r="D3131" s="34">
        <v>0</v>
      </c>
      <c r="E3131" s="33">
        <v>60708634820.120003</v>
      </c>
      <c r="F3131" s="33">
        <v>60708634820.120003</v>
      </c>
    </row>
    <row r="3132" spans="1:6" ht="14" hidden="1" thickBot="1">
      <c r="A3132" s="27">
        <f t="shared" si="58"/>
        <v>9</v>
      </c>
      <c r="B3132" s="30" t="s">
        <v>5145</v>
      </c>
      <c r="C3132" s="30" t="s">
        <v>115</v>
      </c>
      <c r="D3132" s="34">
        <v>0</v>
      </c>
      <c r="E3132" s="33">
        <v>23531035194.369999</v>
      </c>
      <c r="F3132" s="33">
        <v>23531035194.369999</v>
      </c>
    </row>
    <row r="3133" spans="1:6" ht="14" hidden="1" thickBot="1">
      <c r="A3133" s="27">
        <f t="shared" si="58"/>
        <v>9</v>
      </c>
      <c r="B3133" s="30" t="s">
        <v>5146</v>
      </c>
      <c r="C3133" s="30" t="s">
        <v>114</v>
      </c>
      <c r="D3133" s="34">
        <v>0</v>
      </c>
      <c r="E3133" s="33">
        <v>16464209086.41</v>
      </c>
      <c r="F3133" s="33">
        <v>16464209086.41</v>
      </c>
    </row>
    <row r="3134" spans="1:6" ht="14" hidden="1" thickBot="1">
      <c r="A3134" s="27">
        <f t="shared" si="58"/>
        <v>9</v>
      </c>
      <c r="B3134" s="30" t="s">
        <v>5147</v>
      </c>
      <c r="C3134" s="30" t="s">
        <v>109</v>
      </c>
      <c r="D3134" s="34">
        <v>0</v>
      </c>
      <c r="E3134" s="33">
        <v>71579770.099999994</v>
      </c>
      <c r="F3134" s="33">
        <v>71579770.099999994</v>
      </c>
    </row>
    <row r="3135" spans="1:6" ht="14" hidden="1" thickBot="1">
      <c r="A3135" s="27">
        <f t="shared" si="58"/>
        <v>9</v>
      </c>
      <c r="B3135" s="30" t="s">
        <v>5148</v>
      </c>
      <c r="C3135" s="30" t="s">
        <v>5149</v>
      </c>
      <c r="D3135" s="34">
        <v>0</v>
      </c>
      <c r="E3135" s="33">
        <v>521252324.04000002</v>
      </c>
      <c r="F3135" s="33">
        <v>521252324.04000002</v>
      </c>
    </row>
    <row r="3136" spans="1:6" ht="14" hidden="1" thickBot="1">
      <c r="A3136" s="27">
        <f t="shared" si="58"/>
        <v>9</v>
      </c>
      <c r="B3136" s="30" t="s">
        <v>5150</v>
      </c>
      <c r="C3136" s="30" t="s">
        <v>1630</v>
      </c>
      <c r="D3136" s="34">
        <v>0</v>
      </c>
      <c r="E3136" s="34">
        <v>534935</v>
      </c>
      <c r="F3136" s="34">
        <v>534935</v>
      </c>
    </row>
    <row r="3137" spans="1:6" ht="14" hidden="1" thickBot="1">
      <c r="A3137" s="27">
        <f t="shared" si="58"/>
        <v>9</v>
      </c>
      <c r="B3137" s="30" t="s">
        <v>5151</v>
      </c>
      <c r="C3137" s="30" t="s">
        <v>1632</v>
      </c>
      <c r="D3137" s="34">
        <v>0</v>
      </c>
      <c r="E3137" s="34">
        <v>4169789041</v>
      </c>
      <c r="F3137" s="34">
        <v>4169789041</v>
      </c>
    </row>
    <row r="3138" spans="1:6" ht="14" hidden="1" thickBot="1">
      <c r="A3138" s="27">
        <f t="shared" si="58"/>
        <v>9</v>
      </c>
      <c r="B3138" s="30" t="s">
        <v>5152</v>
      </c>
      <c r="C3138" s="30" t="s">
        <v>5153</v>
      </c>
      <c r="D3138" s="34">
        <v>0</v>
      </c>
      <c r="E3138" s="33">
        <v>9937051488.5</v>
      </c>
      <c r="F3138" s="33">
        <v>9937051488.5</v>
      </c>
    </row>
    <row r="3139" spans="1:6" ht="14" hidden="1" thickBot="1">
      <c r="A3139" s="27">
        <f t="shared" si="58"/>
        <v>9</v>
      </c>
      <c r="B3139" s="30" t="s">
        <v>5154</v>
      </c>
      <c r="C3139" s="30" t="s">
        <v>1527</v>
      </c>
      <c r="D3139" s="34">
        <v>0</v>
      </c>
      <c r="E3139" s="33">
        <v>6013182980.6999998</v>
      </c>
      <c r="F3139" s="33">
        <v>6013182980.6999998</v>
      </c>
    </row>
    <row r="3140" spans="1:6" ht="14" thickBot="1">
      <c r="A3140" s="27">
        <f t="shared" si="58"/>
        <v>6</v>
      </c>
      <c r="B3140" s="27" t="s">
        <v>5155</v>
      </c>
      <c r="C3140" s="30" t="s">
        <v>5156</v>
      </c>
      <c r="D3140" s="34">
        <v>0</v>
      </c>
      <c r="E3140" s="33">
        <v>1541579051675.6399</v>
      </c>
      <c r="F3140" s="33">
        <v>1541579051675.6399</v>
      </c>
    </row>
    <row r="3141" spans="1:6" ht="14" hidden="1" thickBot="1">
      <c r="A3141" s="27">
        <f t="shared" si="58"/>
        <v>9</v>
      </c>
      <c r="B3141" s="30" t="s">
        <v>5157</v>
      </c>
      <c r="C3141" s="30" t="s">
        <v>106</v>
      </c>
      <c r="D3141" s="34">
        <v>0</v>
      </c>
      <c r="E3141" s="33">
        <v>58613734429.410004</v>
      </c>
      <c r="F3141" s="33">
        <v>58613734429.410004</v>
      </c>
    </row>
    <row r="3142" spans="1:6" ht="14" hidden="1" thickBot="1">
      <c r="A3142" s="27">
        <f t="shared" si="58"/>
        <v>9</v>
      </c>
      <c r="B3142" s="30" t="s">
        <v>5158</v>
      </c>
      <c r="C3142" s="30" t="s">
        <v>1648</v>
      </c>
      <c r="D3142" s="34">
        <v>0</v>
      </c>
      <c r="E3142" s="34">
        <v>122432427</v>
      </c>
      <c r="F3142" s="34">
        <v>122432427</v>
      </c>
    </row>
    <row r="3143" spans="1:6" ht="14" hidden="1" thickBot="1">
      <c r="A3143" s="27">
        <f t="shared" si="58"/>
        <v>9</v>
      </c>
      <c r="B3143" s="30" t="s">
        <v>5159</v>
      </c>
      <c r="C3143" s="30" t="s">
        <v>103</v>
      </c>
      <c r="D3143" s="34">
        <v>0</v>
      </c>
      <c r="E3143" s="34">
        <v>1646801593</v>
      </c>
      <c r="F3143" s="34">
        <v>1646801593</v>
      </c>
    </row>
    <row r="3144" spans="1:6" ht="14" hidden="1" thickBot="1">
      <c r="A3144" s="27">
        <f t="shared" si="58"/>
        <v>9</v>
      </c>
      <c r="B3144" s="30" t="s">
        <v>5160</v>
      </c>
      <c r="C3144" s="30" t="s">
        <v>102</v>
      </c>
      <c r="D3144" s="34">
        <v>0</v>
      </c>
      <c r="E3144" s="34">
        <v>2901763826</v>
      </c>
      <c r="F3144" s="34">
        <v>2901763826</v>
      </c>
    </row>
    <row r="3145" spans="1:6" ht="14" hidden="1" thickBot="1">
      <c r="A3145" s="27">
        <f t="shared" si="58"/>
        <v>9</v>
      </c>
      <c r="B3145" s="30" t="s">
        <v>5161</v>
      </c>
      <c r="C3145" s="30" t="s">
        <v>98</v>
      </c>
      <c r="D3145" s="34">
        <v>0</v>
      </c>
      <c r="E3145" s="33">
        <v>72692184077.520004</v>
      </c>
      <c r="F3145" s="33">
        <v>72692184077.520004</v>
      </c>
    </row>
    <row r="3146" spans="1:6" ht="14" hidden="1" thickBot="1">
      <c r="A3146" s="27">
        <f t="shared" si="58"/>
        <v>9</v>
      </c>
      <c r="B3146" s="30" t="s">
        <v>5162</v>
      </c>
      <c r="C3146" s="30" t="s">
        <v>195</v>
      </c>
      <c r="D3146" s="34">
        <v>0</v>
      </c>
      <c r="E3146" s="33">
        <v>481592819932.31</v>
      </c>
      <c r="F3146" s="33">
        <v>481592819932.31</v>
      </c>
    </row>
    <row r="3147" spans="1:6" ht="14" hidden="1" thickBot="1">
      <c r="A3147" s="27">
        <f t="shared" si="58"/>
        <v>9</v>
      </c>
      <c r="B3147" s="30" t="s">
        <v>5163</v>
      </c>
      <c r="C3147" s="30" t="s">
        <v>97</v>
      </c>
      <c r="D3147" s="34">
        <v>0</v>
      </c>
      <c r="E3147" s="33">
        <v>44346813869.510002</v>
      </c>
      <c r="F3147" s="33">
        <v>44346813869.510002</v>
      </c>
    </row>
    <row r="3148" spans="1:6" ht="14" hidden="1" thickBot="1">
      <c r="A3148" s="27">
        <f t="shared" si="58"/>
        <v>9</v>
      </c>
      <c r="B3148" s="30" t="s">
        <v>5164</v>
      </c>
      <c r="C3148" s="30" t="s">
        <v>196</v>
      </c>
      <c r="D3148" s="34">
        <v>0</v>
      </c>
      <c r="E3148" s="33">
        <v>715089872524.32996</v>
      </c>
      <c r="F3148" s="33">
        <v>715089872524.32996</v>
      </c>
    </row>
    <row r="3149" spans="1:6" ht="14" hidden="1" thickBot="1">
      <c r="A3149" s="27">
        <f t="shared" si="58"/>
        <v>9</v>
      </c>
      <c r="B3149" s="30" t="s">
        <v>5165</v>
      </c>
      <c r="C3149" s="30" t="s">
        <v>96</v>
      </c>
      <c r="D3149" s="34">
        <v>0</v>
      </c>
      <c r="E3149" s="33">
        <v>18889667320.060001</v>
      </c>
      <c r="F3149" s="33">
        <v>18889667320.060001</v>
      </c>
    </row>
    <row r="3150" spans="1:6" ht="14" hidden="1" thickBot="1">
      <c r="A3150" s="27">
        <f t="shared" si="58"/>
        <v>9</v>
      </c>
      <c r="B3150" s="30" t="s">
        <v>5166</v>
      </c>
      <c r="C3150" s="30" t="s">
        <v>197</v>
      </c>
      <c r="D3150" s="34">
        <v>0</v>
      </c>
      <c r="E3150" s="33">
        <v>10048557862.58</v>
      </c>
      <c r="F3150" s="33">
        <v>10048557862.58</v>
      </c>
    </row>
    <row r="3151" spans="1:6" ht="14" hidden="1" thickBot="1">
      <c r="A3151" s="27">
        <f t="shared" si="58"/>
        <v>9</v>
      </c>
      <c r="B3151" s="30" t="s">
        <v>5167</v>
      </c>
      <c r="C3151" s="30" t="s">
        <v>95</v>
      </c>
      <c r="D3151" s="34">
        <v>0</v>
      </c>
      <c r="E3151" s="33">
        <v>24910306255.389999</v>
      </c>
      <c r="F3151" s="33">
        <v>24910306255.389999</v>
      </c>
    </row>
    <row r="3152" spans="1:6" ht="14" hidden="1" thickBot="1">
      <c r="A3152" s="27">
        <f t="shared" si="58"/>
        <v>9</v>
      </c>
      <c r="B3152" s="30" t="s">
        <v>5168</v>
      </c>
      <c r="C3152" s="30" t="s">
        <v>2022</v>
      </c>
      <c r="D3152" s="34">
        <v>0</v>
      </c>
      <c r="E3152" s="33">
        <v>15507889698.08</v>
      </c>
      <c r="F3152" s="33">
        <v>15507889698.08</v>
      </c>
    </row>
    <row r="3153" spans="1:6" ht="14" hidden="1" thickBot="1">
      <c r="A3153" s="27">
        <f t="shared" si="58"/>
        <v>9</v>
      </c>
      <c r="B3153" s="30" t="s">
        <v>5169</v>
      </c>
      <c r="C3153" s="30" t="s">
        <v>94</v>
      </c>
      <c r="D3153" s="34">
        <v>0</v>
      </c>
      <c r="E3153" s="33">
        <v>369836282.12</v>
      </c>
      <c r="F3153" s="33">
        <v>369836282.12</v>
      </c>
    </row>
    <row r="3154" spans="1:6" ht="14" hidden="1" thickBot="1">
      <c r="A3154" s="27">
        <f t="shared" si="58"/>
        <v>9</v>
      </c>
      <c r="B3154" s="30" t="s">
        <v>5170</v>
      </c>
      <c r="C3154" s="30" t="s">
        <v>1661</v>
      </c>
      <c r="D3154" s="34">
        <v>0</v>
      </c>
      <c r="E3154" s="34">
        <v>268210800</v>
      </c>
      <c r="F3154" s="34">
        <v>268210800</v>
      </c>
    </row>
    <row r="3155" spans="1:6" ht="14" hidden="1" thickBot="1">
      <c r="A3155" s="27">
        <f t="shared" si="58"/>
        <v>9</v>
      </c>
      <c r="B3155" s="30" t="s">
        <v>5171</v>
      </c>
      <c r="C3155" s="30" t="s">
        <v>1540</v>
      </c>
      <c r="D3155" s="34">
        <v>0</v>
      </c>
      <c r="E3155" s="34">
        <v>63489176518</v>
      </c>
      <c r="F3155" s="34">
        <v>63489176518</v>
      </c>
    </row>
    <row r="3156" spans="1:6" ht="14" hidden="1" thickBot="1">
      <c r="A3156" s="27">
        <f t="shared" si="58"/>
        <v>9</v>
      </c>
      <c r="B3156" s="30" t="s">
        <v>5172</v>
      </c>
      <c r="C3156" s="30" t="s">
        <v>70</v>
      </c>
      <c r="D3156" s="34">
        <v>0</v>
      </c>
      <c r="E3156" s="33">
        <v>1062574269.9400001</v>
      </c>
      <c r="F3156" s="33">
        <v>1062574269.9400001</v>
      </c>
    </row>
    <row r="3157" spans="1:6" ht="14" hidden="1" thickBot="1">
      <c r="A3157" s="27">
        <f t="shared" si="58"/>
        <v>9</v>
      </c>
      <c r="B3157" s="30" t="s">
        <v>5173</v>
      </c>
      <c r="C3157" s="30" t="s">
        <v>1979</v>
      </c>
      <c r="D3157" s="34">
        <v>0</v>
      </c>
      <c r="E3157" s="34">
        <v>1857771619</v>
      </c>
      <c r="F3157" s="34">
        <v>1857771619</v>
      </c>
    </row>
    <row r="3158" spans="1:6" ht="14" hidden="1" thickBot="1">
      <c r="A3158" s="27">
        <f t="shared" si="58"/>
        <v>9</v>
      </c>
      <c r="B3158" s="30" t="s">
        <v>5174</v>
      </c>
      <c r="C3158" s="30" t="s">
        <v>101</v>
      </c>
      <c r="D3158" s="34">
        <v>0</v>
      </c>
      <c r="E3158" s="34">
        <v>20705706</v>
      </c>
      <c r="F3158" s="34">
        <v>20705706</v>
      </c>
    </row>
    <row r="3159" spans="1:6" ht="14" hidden="1" thickBot="1">
      <c r="A3159" s="27">
        <f t="shared" si="58"/>
        <v>9</v>
      </c>
      <c r="B3159" s="30" t="s">
        <v>5175</v>
      </c>
      <c r="C3159" s="30" t="s">
        <v>100</v>
      </c>
      <c r="D3159" s="34">
        <v>0</v>
      </c>
      <c r="E3159" s="34">
        <v>29353484</v>
      </c>
      <c r="F3159" s="34">
        <v>29353484</v>
      </c>
    </row>
    <row r="3160" spans="1:6" ht="14" hidden="1" thickBot="1">
      <c r="A3160" s="27">
        <f t="shared" si="58"/>
        <v>9</v>
      </c>
      <c r="B3160" s="30" t="s">
        <v>5176</v>
      </c>
      <c r="C3160" s="30" t="s">
        <v>99</v>
      </c>
      <c r="D3160" s="34">
        <v>0</v>
      </c>
      <c r="E3160" s="33">
        <v>28118579181.389999</v>
      </c>
      <c r="F3160" s="33">
        <v>28118579181.389999</v>
      </c>
    </row>
    <row r="3161" spans="1:6" ht="14" thickBot="1">
      <c r="A3161" s="27">
        <f t="shared" si="58"/>
        <v>6</v>
      </c>
      <c r="B3161" s="27" t="s">
        <v>5177</v>
      </c>
      <c r="C3161" s="30" t="s">
        <v>5178</v>
      </c>
      <c r="D3161" s="34">
        <v>0</v>
      </c>
      <c r="E3161" s="34">
        <v>37396613529</v>
      </c>
      <c r="F3161" s="34">
        <v>37396613529</v>
      </c>
    </row>
    <row r="3162" spans="1:6" ht="14" hidden="1" thickBot="1">
      <c r="A3162" s="27">
        <f t="shared" si="58"/>
        <v>9</v>
      </c>
      <c r="B3162" s="30" t="s">
        <v>5179</v>
      </c>
      <c r="C3162" s="30" t="s">
        <v>2301</v>
      </c>
      <c r="D3162" s="34">
        <v>0</v>
      </c>
      <c r="E3162" s="33">
        <v>383483610.17000002</v>
      </c>
      <c r="F3162" s="33">
        <v>383483610.17000002</v>
      </c>
    </row>
    <row r="3163" spans="1:6" ht="14" hidden="1" thickBot="1">
      <c r="A3163" s="27">
        <f t="shared" si="58"/>
        <v>9</v>
      </c>
      <c r="B3163" s="30" t="s">
        <v>5180</v>
      </c>
      <c r="C3163" s="30" t="s">
        <v>2303</v>
      </c>
      <c r="D3163" s="34">
        <v>0</v>
      </c>
      <c r="E3163" s="33">
        <v>15215833147.83</v>
      </c>
      <c r="F3163" s="33">
        <v>15215833147.83</v>
      </c>
    </row>
    <row r="3164" spans="1:6" ht="14" hidden="1" thickBot="1">
      <c r="A3164" s="27">
        <f t="shared" si="58"/>
        <v>9</v>
      </c>
      <c r="B3164" s="30" t="s">
        <v>5181</v>
      </c>
      <c r="C3164" s="30" t="s">
        <v>82</v>
      </c>
      <c r="D3164" s="34">
        <v>0</v>
      </c>
      <c r="E3164" s="34">
        <v>21797296771</v>
      </c>
      <c r="F3164" s="34">
        <v>21797296771</v>
      </c>
    </row>
    <row r="3165" spans="1:6" ht="14" thickBot="1">
      <c r="A3165" s="27">
        <f t="shared" si="58"/>
        <v>6</v>
      </c>
      <c r="B3165" s="27" t="s">
        <v>5182</v>
      </c>
      <c r="C3165" s="30" t="s">
        <v>5183</v>
      </c>
      <c r="D3165" s="34">
        <v>0</v>
      </c>
      <c r="E3165" s="34">
        <v>1163337639</v>
      </c>
      <c r="F3165" s="34">
        <v>1163337639</v>
      </c>
    </row>
    <row r="3166" spans="1:6" ht="14" hidden="1" thickBot="1">
      <c r="A3166" s="27">
        <f t="shared" si="58"/>
        <v>9</v>
      </c>
      <c r="B3166" s="30" t="s">
        <v>5184</v>
      </c>
      <c r="C3166" s="30" t="s">
        <v>106</v>
      </c>
      <c r="D3166" s="34">
        <v>0</v>
      </c>
      <c r="E3166" s="34">
        <v>986979639</v>
      </c>
      <c r="F3166" s="34">
        <v>986979639</v>
      </c>
    </row>
    <row r="3167" spans="1:6" ht="14" hidden="1" thickBot="1">
      <c r="A3167" s="27">
        <f t="shared" si="58"/>
        <v>9</v>
      </c>
      <c r="B3167" s="30" t="s">
        <v>5185</v>
      </c>
      <c r="C3167" s="30" t="s">
        <v>98</v>
      </c>
      <c r="D3167" s="34">
        <v>0</v>
      </c>
      <c r="E3167" s="34">
        <v>176358000</v>
      </c>
      <c r="F3167" s="34">
        <v>176358000</v>
      </c>
    </row>
    <row r="3168" spans="1:6" ht="14" thickBot="1">
      <c r="A3168" s="27">
        <f t="shared" si="58"/>
        <v>6</v>
      </c>
      <c r="B3168" s="27" t="s">
        <v>5186</v>
      </c>
      <c r="C3168" s="30" t="s">
        <v>5187</v>
      </c>
      <c r="D3168" s="34">
        <v>0</v>
      </c>
      <c r="E3168" s="33">
        <v>327879083731.79999</v>
      </c>
      <c r="F3168" s="33">
        <v>327879083731.79999</v>
      </c>
    </row>
    <row r="3169" spans="1:6" ht="14" hidden="1" thickBot="1">
      <c r="A3169" s="27">
        <f t="shared" si="58"/>
        <v>9</v>
      </c>
      <c r="B3169" s="30" t="s">
        <v>5188</v>
      </c>
      <c r="C3169" s="30" t="s">
        <v>2332</v>
      </c>
      <c r="D3169" s="34">
        <v>0</v>
      </c>
      <c r="E3169" s="34">
        <v>205982400</v>
      </c>
      <c r="F3169" s="34">
        <v>205982400</v>
      </c>
    </row>
    <row r="3170" spans="1:6" ht="14" hidden="1" thickBot="1">
      <c r="A3170" s="27">
        <f t="shared" ref="A3170:A3233" si="59">LEN(B3170)</f>
        <v>9</v>
      </c>
      <c r="B3170" s="30" t="s">
        <v>5189</v>
      </c>
      <c r="C3170" s="30" t="s">
        <v>2334</v>
      </c>
      <c r="D3170" s="34">
        <v>0</v>
      </c>
      <c r="E3170" s="34">
        <v>4796426</v>
      </c>
      <c r="F3170" s="34">
        <v>4796426</v>
      </c>
    </row>
    <row r="3171" spans="1:6" ht="14" hidden="1" thickBot="1">
      <c r="A3171" s="27">
        <f t="shared" si="59"/>
        <v>9</v>
      </c>
      <c r="B3171" s="30" t="s">
        <v>5190</v>
      </c>
      <c r="C3171" s="30" t="s">
        <v>2339</v>
      </c>
      <c r="D3171" s="34">
        <v>0</v>
      </c>
      <c r="E3171" s="33">
        <v>100011301.02</v>
      </c>
      <c r="F3171" s="33">
        <v>100011301.02</v>
      </c>
    </row>
    <row r="3172" spans="1:6" ht="14" hidden="1" thickBot="1">
      <c r="A3172" s="27">
        <f t="shared" si="59"/>
        <v>9</v>
      </c>
      <c r="B3172" s="30" t="s">
        <v>5191</v>
      </c>
      <c r="C3172" s="30" t="s">
        <v>897</v>
      </c>
      <c r="D3172" s="34">
        <v>0</v>
      </c>
      <c r="E3172" s="33">
        <v>5231635378.8500004</v>
      </c>
      <c r="F3172" s="33">
        <v>5231635378.8500004</v>
      </c>
    </row>
    <row r="3173" spans="1:6" ht="14" hidden="1" thickBot="1">
      <c r="A3173" s="27">
        <f t="shared" si="59"/>
        <v>9</v>
      </c>
      <c r="B3173" s="30" t="s">
        <v>5192</v>
      </c>
      <c r="C3173" s="30" t="s">
        <v>2342</v>
      </c>
      <c r="D3173" s="34">
        <v>0</v>
      </c>
      <c r="E3173" s="33">
        <v>11515715358.93</v>
      </c>
      <c r="F3173" s="33">
        <v>11515715358.93</v>
      </c>
    </row>
    <row r="3174" spans="1:6" ht="14" hidden="1" thickBot="1">
      <c r="A3174" s="27">
        <f t="shared" si="59"/>
        <v>9</v>
      </c>
      <c r="B3174" s="30" t="s">
        <v>5193</v>
      </c>
      <c r="C3174" s="30" t="s">
        <v>2344</v>
      </c>
      <c r="D3174" s="34">
        <v>0</v>
      </c>
      <c r="E3174" s="34">
        <v>239921220326</v>
      </c>
      <c r="F3174" s="34">
        <v>239921220326</v>
      </c>
    </row>
    <row r="3175" spans="1:6" ht="14" hidden="1" thickBot="1">
      <c r="A3175" s="27">
        <f t="shared" si="59"/>
        <v>9</v>
      </c>
      <c r="B3175" s="30" t="s">
        <v>5194</v>
      </c>
      <c r="C3175" s="30" t="s">
        <v>2350</v>
      </c>
      <c r="D3175" s="34">
        <v>0</v>
      </c>
      <c r="E3175" s="34">
        <v>70899722541</v>
      </c>
      <c r="F3175" s="34">
        <v>70899722541</v>
      </c>
    </row>
    <row r="3176" spans="1:6" ht="14" thickBot="1">
      <c r="A3176" s="27">
        <f t="shared" si="59"/>
        <v>6</v>
      </c>
      <c r="B3176" s="27" t="s">
        <v>5195</v>
      </c>
      <c r="C3176" s="30" t="s">
        <v>5196</v>
      </c>
      <c r="D3176" s="34">
        <v>0</v>
      </c>
      <c r="E3176" s="34">
        <v>22118070836</v>
      </c>
      <c r="F3176" s="34">
        <v>22118070836</v>
      </c>
    </row>
    <row r="3177" spans="1:6" ht="14" hidden="1" thickBot="1">
      <c r="A3177" s="27">
        <f t="shared" si="59"/>
        <v>9</v>
      </c>
      <c r="B3177" s="30" t="s">
        <v>5197</v>
      </c>
      <c r="C3177" s="30" t="s">
        <v>2375</v>
      </c>
      <c r="D3177" s="34">
        <v>0</v>
      </c>
      <c r="E3177" s="34">
        <v>22118070836</v>
      </c>
      <c r="F3177" s="34">
        <v>22118070836</v>
      </c>
    </row>
    <row r="3178" spans="1:6" ht="14" thickBot="1">
      <c r="A3178" s="27">
        <f t="shared" si="59"/>
        <v>6</v>
      </c>
      <c r="B3178" s="27" t="s">
        <v>5198</v>
      </c>
      <c r="C3178" s="30" t="s">
        <v>5199</v>
      </c>
      <c r="D3178" s="34">
        <v>0</v>
      </c>
      <c r="E3178" s="33">
        <v>4833984411288.5996</v>
      </c>
      <c r="F3178" s="33">
        <v>4833984411288.5996</v>
      </c>
    </row>
    <row r="3179" spans="1:6" ht="14" hidden="1" thickBot="1">
      <c r="A3179" s="27">
        <f t="shared" si="59"/>
        <v>9</v>
      </c>
      <c r="B3179" s="30" t="s">
        <v>5200</v>
      </c>
      <c r="C3179" s="30" t="s">
        <v>98</v>
      </c>
      <c r="D3179" s="34">
        <v>0</v>
      </c>
      <c r="E3179" s="33">
        <v>1124697087125.53</v>
      </c>
      <c r="F3179" s="33">
        <v>1124697087125.53</v>
      </c>
    </row>
    <row r="3180" spans="1:6" ht="14" hidden="1" thickBot="1">
      <c r="A3180" s="27">
        <f t="shared" si="59"/>
        <v>9</v>
      </c>
      <c r="B3180" s="30" t="s">
        <v>5201</v>
      </c>
      <c r="C3180" s="30" t="s">
        <v>195</v>
      </c>
      <c r="D3180" s="34">
        <v>0</v>
      </c>
      <c r="E3180" s="33">
        <v>186971105935.81</v>
      </c>
      <c r="F3180" s="33">
        <v>186971105935.81</v>
      </c>
    </row>
    <row r="3181" spans="1:6" ht="14" hidden="1" thickBot="1">
      <c r="A3181" s="27">
        <f t="shared" si="59"/>
        <v>9</v>
      </c>
      <c r="B3181" s="30" t="s">
        <v>5202</v>
      </c>
      <c r="C3181" s="30" t="s">
        <v>97</v>
      </c>
      <c r="D3181" s="34">
        <v>0</v>
      </c>
      <c r="E3181" s="33">
        <v>330886964629.98999</v>
      </c>
      <c r="F3181" s="33">
        <v>330886964629.98999</v>
      </c>
    </row>
    <row r="3182" spans="1:6" ht="14" hidden="1" thickBot="1">
      <c r="A3182" s="27">
        <f t="shared" si="59"/>
        <v>9</v>
      </c>
      <c r="B3182" s="30" t="s">
        <v>5203</v>
      </c>
      <c r="C3182" s="30" t="s">
        <v>196</v>
      </c>
      <c r="D3182" s="34">
        <v>0</v>
      </c>
      <c r="E3182" s="33">
        <v>812574557804.34998</v>
      </c>
      <c r="F3182" s="33">
        <v>812574557804.34998</v>
      </c>
    </row>
    <row r="3183" spans="1:6" ht="14" hidden="1" thickBot="1">
      <c r="A3183" s="27">
        <f t="shared" si="59"/>
        <v>9</v>
      </c>
      <c r="B3183" s="30" t="s">
        <v>5204</v>
      </c>
      <c r="C3183" s="30" t="s">
        <v>96</v>
      </c>
      <c r="D3183" s="34">
        <v>0</v>
      </c>
      <c r="E3183" s="33">
        <v>145677130081.82999</v>
      </c>
      <c r="F3183" s="33">
        <v>145677130081.82999</v>
      </c>
    </row>
    <row r="3184" spans="1:6" ht="14" hidden="1" thickBot="1">
      <c r="A3184" s="27">
        <f t="shared" si="59"/>
        <v>9</v>
      </c>
      <c r="B3184" s="30" t="s">
        <v>5205</v>
      </c>
      <c r="C3184" s="30" t="s">
        <v>197</v>
      </c>
      <c r="D3184" s="34">
        <v>0</v>
      </c>
      <c r="E3184" s="33">
        <v>241779341449.26999</v>
      </c>
      <c r="F3184" s="33">
        <v>241779341449.26999</v>
      </c>
    </row>
    <row r="3185" spans="1:6" ht="14" hidden="1" thickBot="1">
      <c r="A3185" s="27">
        <f t="shared" si="59"/>
        <v>9</v>
      </c>
      <c r="B3185" s="30" t="s">
        <v>5206</v>
      </c>
      <c r="C3185" s="30" t="s">
        <v>95</v>
      </c>
      <c r="D3185" s="34">
        <v>0</v>
      </c>
      <c r="E3185" s="34">
        <v>1068379000807</v>
      </c>
      <c r="F3185" s="34">
        <v>1068379000807</v>
      </c>
    </row>
    <row r="3186" spans="1:6" ht="14" hidden="1" thickBot="1">
      <c r="A3186" s="27">
        <f t="shared" si="59"/>
        <v>9</v>
      </c>
      <c r="B3186" s="30" t="s">
        <v>5207</v>
      </c>
      <c r="C3186" s="30" t="s">
        <v>198</v>
      </c>
      <c r="D3186" s="34">
        <v>0</v>
      </c>
      <c r="E3186" s="33">
        <v>494930209429.10999</v>
      </c>
      <c r="F3186" s="33">
        <v>494930209429.10999</v>
      </c>
    </row>
    <row r="3187" spans="1:6" ht="14" hidden="1" thickBot="1">
      <c r="A3187" s="27">
        <f t="shared" si="59"/>
        <v>9</v>
      </c>
      <c r="B3187" s="30" t="s">
        <v>5208</v>
      </c>
      <c r="C3187" s="30" t="s">
        <v>94</v>
      </c>
      <c r="D3187" s="34">
        <v>0</v>
      </c>
      <c r="E3187" s="33">
        <v>20563591483.330002</v>
      </c>
      <c r="F3187" s="33">
        <v>20563591483.330002</v>
      </c>
    </row>
    <row r="3188" spans="1:6" ht="14" hidden="1" thickBot="1">
      <c r="A3188" s="27">
        <f t="shared" si="59"/>
        <v>9</v>
      </c>
      <c r="B3188" s="30" t="s">
        <v>5209</v>
      </c>
      <c r="C3188" s="30" t="s">
        <v>1648</v>
      </c>
      <c r="D3188" s="34">
        <v>0</v>
      </c>
      <c r="E3188" s="33">
        <v>10045304638.389999</v>
      </c>
      <c r="F3188" s="33">
        <v>10045304638.389999</v>
      </c>
    </row>
    <row r="3189" spans="1:6" ht="14" hidden="1" thickBot="1">
      <c r="A3189" s="27">
        <f t="shared" si="59"/>
        <v>9</v>
      </c>
      <c r="B3189" s="30" t="s">
        <v>5210</v>
      </c>
      <c r="C3189" s="30" t="s">
        <v>1661</v>
      </c>
      <c r="D3189" s="34">
        <v>0</v>
      </c>
      <c r="E3189" s="33">
        <v>285766989.94999999</v>
      </c>
      <c r="F3189" s="33">
        <v>285766989.94999999</v>
      </c>
    </row>
    <row r="3190" spans="1:6" ht="14" hidden="1" thickBot="1">
      <c r="A3190" s="27">
        <f t="shared" si="59"/>
        <v>9</v>
      </c>
      <c r="B3190" s="30" t="s">
        <v>5211</v>
      </c>
      <c r="C3190" s="30" t="s">
        <v>70</v>
      </c>
      <c r="D3190" s="34">
        <v>0</v>
      </c>
      <c r="E3190" s="33">
        <v>9694919916.6100006</v>
      </c>
      <c r="F3190" s="33">
        <v>9694919916.6100006</v>
      </c>
    </row>
    <row r="3191" spans="1:6" ht="14" hidden="1" thickBot="1">
      <c r="A3191" s="27">
        <f t="shared" si="59"/>
        <v>9</v>
      </c>
      <c r="B3191" s="30" t="s">
        <v>5212</v>
      </c>
      <c r="C3191" s="30" t="s">
        <v>101</v>
      </c>
      <c r="D3191" s="34">
        <v>0</v>
      </c>
      <c r="E3191" s="33">
        <v>77885201998.130005</v>
      </c>
      <c r="F3191" s="33">
        <v>77885201998.130005</v>
      </c>
    </row>
    <row r="3192" spans="1:6" ht="14" hidden="1" thickBot="1">
      <c r="A3192" s="27">
        <f t="shared" si="59"/>
        <v>9</v>
      </c>
      <c r="B3192" s="30" t="s">
        <v>5213</v>
      </c>
      <c r="C3192" s="30" t="s">
        <v>100</v>
      </c>
      <c r="D3192" s="34">
        <v>0</v>
      </c>
      <c r="E3192" s="33">
        <v>115463002602.67999</v>
      </c>
      <c r="F3192" s="33">
        <v>115463002602.67999</v>
      </c>
    </row>
    <row r="3193" spans="1:6" ht="14" hidden="1" thickBot="1">
      <c r="A3193" s="27">
        <f t="shared" si="59"/>
        <v>9</v>
      </c>
      <c r="B3193" s="30" t="s">
        <v>5214</v>
      </c>
      <c r="C3193" s="30" t="s">
        <v>99</v>
      </c>
      <c r="D3193" s="34">
        <v>0</v>
      </c>
      <c r="E3193" s="33">
        <v>86090744879.990005</v>
      </c>
      <c r="F3193" s="33">
        <v>86090744879.990005</v>
      </c>
    </row>
    <row r="3194" spans="1:6" ht="14" hidden="1" thickBot="1">
      <c r="A3194" s="27">
        <f t="shared" si="59"/>
        <v>9</v>
      </c>
      <c r="B3194" s="30" t="s">
        <v>5215</v>
      </c>
      <c r="C3194" s="30" t="s">
        <v>1979</v>
      </c>
      <c r="D3194" s="34">
        <v>0</v>
      </c>
      <c r="E3194" s="33">
        <v>108060481516.63</v>
      </c>
      <c r="F3194" s="33">
        <v>108060481516.63</v>
      </c>
    </row>
    <row r="3195" spans="1:6" ht="14" thickBot="1">
      <c r="A3195" s="27">
        <f t="shared" si="59"/>
        <v>6</v>
      </c>
      <c r="B3195" s="27" t="s">
        <v>5216</v>
      </c>
      <c r="C3195" s="30" t="s">
        <v>5217</v>
      </c>
      <c r="D3195" s="34">
        <v>0</v>
      </c>
      <c r="E3195" s="33">
        <v>1455276791.71</v>
      </c>
      <c r="F3195" s="33">
        <v>1455276791.71</v>
      </c>
    </row>
    <row r="3196" spans="1:6" ht="14" hidden="1" thickBot="1">
      <c r="A3196" s="27">
        <f t="shared" si="59"/>
        <v>9</v>
      </c>
      <c r="B3196" s="30" t="s">
        <v>5218</v>
      </c>
      <c r="C3196" s="30" t="s">
        <v>98</v>
      </c>
      <c r="D3196" s="34">
        <v>0</v>
      </c>
      <c r="E3196" s="33">
        <v>1096234910.71</v>
      </c>
      <c r="F3196" s="33">
        <v>1096234910.71</v>
      </c>
    </row>
    <row r="3197" spans="1:6" ht="14" hidden="1" thickBot="1">
      <c r="A3197" s="27">
        <f t="shared" si="59"/>
        <v>9</v>
      </c>
      <c r="B3197" s="30" t="s">
        <v>5219</v>
      </c>
      <c r="C3197" s="30" t="s">
        <v>196</v>
      </c>
      <c r="D3197" s="34">
        <v>0</v>
      </c>
      <c r="E3197" s="34">
        <v>6435816</v>
      </c>
      <c r="F3197" s="34">
        <v>6435816</v>
      </c>
    </row>
    <row r="3198" spans="1:6" ht="14" hidden="1" thickBot="1">
      <c r="A3198" s="27">
        <f t="shared" si="59"/>
        <v>9</v>
      </c>
      <c r="B3198" s="30" t="s">
        <v>5220</v>
      </c>
      <c r="C3198" s="30" t="s">
        <v>197</v>
      </c>
      <c r="D3198" s="34">
        <v>0</v>
      </c>
      <c r="E3198" s="34">
        <v>16094529</v>
      </c>
      <c r="F3198" s="34">
        <v>16094529</v>
      </c>
    </row>
    <row r="3199" spans="1:6" ht="14" hidden="1" thickBot="1">
      <c r="A3199" s="27">
        <f t="shared" si="59"/>
        <v>9</v>
      </c>
      <c r="B3199" s="30" t="s">
        <v>5221</v>
      </c>
      <c r="C3199" s="30" t="s">
        <v>95</v>
      </c>
      <c r="D3199" s="34">
        <v>0</v>
      </c>
      <c r="E3199" s="34">
        <v>103510720</v>
      </c>
      <c r="F3199" s="34">
        <v>103510720</v>
      </c>
    </row>
    <row r="3200" spans="1:6" ht="14" hidden="1" thickBot="1">
      <c r="A3200" s="27">
        <f t="shared" si="59"/>
        <v>9</v>
      </c>
      <c r="B3200" s="30" t="s">
        <v>5222</v>
      </c>
      <c r="C3200" s="30" t="s">
        <v>198</v>
      </c>
      <c r="D3200" s="34">
        <v>0</v>
      </c>
      <c r="E3200" s="34">
        <v>233000816</v>
      </c>
      <c r="F3200" s="34">
        <v>233000816</v>
      </c>
    </row>
    <row r="3201" spans="1:6" ht="14" thickBot="1">
      <c r="A3201" s="27">
        <f t="shared" si="59"/>
        <v>6</v>
      </c>
      <c r="B3201" s="27" t="s">
        <v>5223</v>
      </c>
      <c r="C3201" s="30" t="s">
        <v>5224</v>
      </c>
      <c r="D3201" s="34">
        <v>0</v>
      </c>
      <c r="E3201" s="33">
        <v>10303536440.219999</v>
      </c>
      <c r="F3201" s="33">
        <v>10303536440.219999</v>
      </c>
    </row>
    <row r="3202" spans="1:6" ht="14" hidden="1" thickBot="1">
      <c r="A3202" s="27">
        <f t="shared" si="59"/>
        <v>9</v>
      </c>
      <c r="B3202" s="30" t="s">
        <v>5225</v>
      </c>
      <c r="C3202" s="30" t="s">
        <v>98</v>
      </c>
      <c r="D3202" s="34">
        <v>0</v>
      </c>
      <c r="E3202" s="33">
        <v>10185512146.5</v>
      </c>
      <c r="F3202" s="33">
        <v>10185512146.5</v>
      </c>
    </row>
    <row r="3203" spans="1:6" ht="14" hidden="1" thickBot="1">
      <c r="A3203" s="27">
        <f t="shared" si="59"/>
        <v>9</v>
      </c>
      <c r="B3203" s="30" t="s">
        <v>5226</v>
      </c>
      <c r="C3203" s="30" t="s">
        <v>2317</v>
      </c>
      <c r="D3203" s="34">
        <v>0</v>
      </c>
      <c r="E3203" s="33">
        <v>118024293.72</v>
      </c>
      <c r="F3203" s="33">
        <v>118024293.72</v>
      </c>
    </row>
    <row r="3204" spans="1:6" ht="14" thickBot="1">
      <c r="A3204" s="27">
        <f t="shared" si="59"/>
        <v>6</v>
      </c>
      <c r="B3204" s="27" t="s">
        <v>5227</v>
      </c>
      <c r="C3204" s="30" t="s">
        <v>5228</v>
      </c>
      <c r="D3204" s="34">
        <v>0</v>
      </c>
      <c r="E3204" s="33">
        <v>3980874684801.9199</v>
      </c>
      <c r="F3204" s="33">
        <v>3980874684801.9199</v>
      </c>
    </row>
    <row r="3205" spans="1:6" ht="14" hidden="1" thickBot="1">
      <c r="A3205" s="27">
        <f t="shared" si="59"/>
        <v>9</v>
      </c>
      <c r="B3205" s="30" t="s">
        <v>5229</v>
      </c>
      <c r="C3205" s="30" t="s">
        <v>2048</v>
      </c>
      <c r="D3205" s="34">
        <v>0</v>
      </c>
      <c r="E3205" s="33">
        <v>3693601051063.1401</v>
      </c>
      <c r="F3205" s="33">
        <v>3693601051063.1401</v>
      </c>
    </row>
    <row r="3206" spans="1:6" ht="14" hidden="1" thickBot="1">
      <c r="A3206" s="27">
        <f t="shared" si="59"/>
        <v>9</v>
      </c>
      <c r="B3206" s="30" t="s">
        <v>5230</v>
      </c>
      <c r="C3206" s="30" t="s">
        <v>2050</v>
      </c>
      <c r="D3206" s="34">
        <v>0</v>
      </c>
      <c r="E3206" s="33">
        <v>28884111645.720001</v>
      </c>
      <c r="F3206" s="33">
        <v>28884111645.720001</v>
      </c>
    </row>
    <row r="3207" spans="1:6" ht="14" hidden="1" thickBot="1">
      <c r="A3207" s="27">
        <f t="shared" si="59"/>
        <v>9</v>
      </c>
      <c r="B3207" s="30" t="s">
        <v>5231</v>
      </c>
      <c r="C3207" s="30" t="s">
        <v>2052</v>
      </c>
      <c r="D3207" s="34">
        <v>0</v>
      </c>
      <c r="E3207" s="33">
        <v>96650281992.809998</v>
      </c>
      <c r="F3207" s="33">
        <v>96650281992.809998</v>
      </c>
    </row>
    <row r="3208" spans="1:6" ht="14" hidden="1" thickBot="1">
      <c r="A3208" s="27">
        <f t="shared" si="59"/>
        <v>9</v>
      </c>
      <c r="B3208" s="30" t="s">
        <v>5232</v>
      </c>
      <c r="C3208" s="30" t="s">
        <v>2070</v>
      </c>
      <c r="D3208" s="34">
        <v>0</v>
      </c>
      <c r="E3208" s="33">
        <v>17005240003.360001</v>
      </c>
      <c r="F3208" s="33">
        <v>17005240003.360001</v>
      </c>
    </row>
    <row r="3209" spans="1:6" ht="14" hidden="1" thickBot="1">
      <c r="A3209" s="27">
        <f t="shared" si="59"/>
        <v>9</v>
      </c>
      <c r="B3209" s="30" t="s">
        <v>5233</v>
      </c>
      <c r="C3209" s="30" t="s">
        <v>2060</v>
      </c>
      <c r="D3209" s="34">
        <v>0</v>
      </c>
      <c r="E3209" s="33">
        <v>24458765936.91</v>
      </c>
      <c r="F3209" s="33">
        <v>24458765936.91</v>
      </c>
    </row>
    <row r="3210" spans="1:6" ht="14" hidden="1" thickBot="1">
      <c r="A3210" s="27">
        <f t="shared" si="59"/>
        <v>9</v>
      </c>
      <c r="B3210" s="30" t="s">
        <v>5234</v>
      </c>
      <c r="C3210" s="30" t="s">
        <v>2062</v>
      </c>
      <c r="D3210" s="34">
        <v>0</v>
      </c>
      <c r="E3210" s="33">
        <v>33902526686.799999</v>
      </c>
      <c r="F3210" s="33">
        <v>33902526686.799999</v>
      </c>
    </row>
    <row r="3211" spans="1:6" ht="14" hidden="1" thickBot="1">
      <c r="A3211" s="27">
        <f t="shared" si="59"/>
        <v>9</v>
      </c>
      <c r="B3211" s="30" t="s">
        <v>5235</v>
      </c>
      <c r="C3211" s="30" t="s">
        <v>2064</v>
      </c>
      <c r="D3211" s="34">
        <v>0</v>
      </c>
      <c r="E3211" s="34">
        <v>25182637581</v>
      </c>
      <c r="F3211" s="34">
        <v>25182637581</v>
      </c>
    </row>
    <row r="3212" spans="1:6" ht="14" hidden="1" thickBot="1">
      <c r="A3212" s="27">
        <f t="shared" si="59"/>
        <v>9</v>
      </c>
      <c r="B3212" s="30" t="s">
        <v>5236</v>
      </c>
      <c r="C3212" s="30" t="s">
        <v>2056</v>
      </c>
      <c r="D3212" s="34">
        <v>0</v>
      </c>
      <c r="E3212" s="33">
        <v>4245709337.5999999</v>
      </c>
      <c r="F3212" s="33">
        <v>4245709337.5999999</v>
      </c>
    </row>
    <row r="3213" spans="1:6" ht="14" hidden="1" thickBot="1">
      <c r="A3213" s="27">
        <f t="shared" si="59"/>
        <v>9</v>
      </c>
      <c r="B3213" s="30" t="s">
        <v>5237</v>
      </c>
      <c r="C3213" s="30" t="s">
        <v>2058</v>
      </c>
      <c r="D3213" s="34">
        <v>0</v>
      </c>
      <c r="E3213" s="34">
        <v>3764500</v>
      </c>
      <c r="F3213" s="34">
        <v>3764500</v>
      </c>
    </row>
    <row r="3214" spans="1:6" ht="14" hidden="1" thickBot="1">
      <c r="A3214" s="27">
        <f t="shared" si="59"/>
        <v>9</v>
      </c>
      <c r="B3214" s="30" t="s">
        <v>5238</v>
      </c>
      <c r="C3214" s="30" t="s">
        <v>98</v>
      </c>
      <c r="D3214" s="34">
        <v>0</v>
      </c>
      <c r="E3214" s="33">
        <v>4890332151.8000002</v>
      </c>
      <c r="F3214" s="33">
        <v>4890332151.8000002</v>
      </c>
    </row>
    <row r="3215" spans="1:6" ht="14" hidden="1" thickBot="1">
      <c r="A3215" s="27">
        <f t="shared" si="59"/>
        <v>9</v>
      </c>
      <c r="B3215" s="30" t="s">
        <v>5239</v>
      </c>
      <c r="C3215" s="30" t="s">
        <v>2113</v>
      </c>
      <c r="D3215" s="34">
        <v>0</v>
      </c>
      <c r="E3215" s="33">
        <v>987323120.78999996</v>
      </c>
      <c r="F3215" s="33">
        <v>987323120.78999996</v>
      </c>
    </row>
    <row r="3216" spans="1:6" ht="14" hidden="1" thickBot="1">
      <c r="A3216" s="27">
        <f t="shared" si="59"/>
        <v>9</v>
      </c>
      <c r="B3216" s="30" t="s">
        <v>5240</v>
      </c>
      <c r="C3216" s="30" t="s">
        <v>2091</v>
      </c>
      <c r="D3216" s="34">
        <v>0</v>
      </c>
      <c r="E3216" s="33">
        <v>51062940781.989998</v>
      </c>
      <c r="F3216" s="33">
        <v>51062940781.989998</v>
      </c>
    </row>
    <row r="3217" spans="1:6" ht="14" thickBot="1">
      <c r="A3217" s="27">
        <f t="shared" si="59"/>
        <v>6</v>
      </c>
      <c r="B3217" s="27" t="s">
        <v>5241</v>
      </c>
      <c r="C3217" s="30" t="s">
        <v>5242</v>
      </c>
      <c r="D3217" s="34">
        <v>0</v>
      </c>
      <c r="E3217" s="33">
        <v>3048411918.7600002</v>
      </c>
      <c r="F3217" s="33">
        <v>3048411918.7600002</v>
      </c>
    </row>
    <row r="3218" spans="1:6" ht="14" hidden="1" thickBot="1">
      <c r="A3218" s="27">
        <f t="shared" si="59"/>
        <v>9</v>
      </c>
      <c r="B3218" s="30" t="s">
        <v>5243</v>
      </c>
      <c r="C3218" s="30" t="s">
        <v>2102</v>
      </c>
      <c r="D3218" s="34">
        <v>0</v>
      </c>
      <c r="E3218" s="33">
        <v>864790123.96000004</v>
      </c>
      <c r="F3218" s="33">
        <v>864790123.96000004</v>
      </c>
    </row>
    <row r="3219" spans="1:6" ht="14" hidden="1" thickBot="1">
      <c r="A3219" s="27">
        <f t="shared" si="59"/>
        <v>9</v>
      </c>
      <c r="B3219" s="30" t="s">
        <v>5244</v>
      </c>
      <c r="C3219" s="30" t="s">
        <v>1965</v>
      </c>
      <c r="D3219" s="34">
        <v>0</v>
      </c>
      <c r="E3219" s="33">
        <v>411438428.06999999</v>
      </c>
      <c r="F3219" s="33">
        <v>411438428.06999999</v>
      </c>
    </row>
    <row r="3220" spans="1:6" ht="14" hidden="1" thickBot="1">
      <c r="A3220" s="27">
        <f t="shared" si="59"/>
        <v>9</v>
      </c>
      <c r="B3220" s="30" t="s">
        <v>5245</v>
      </c>
      <c r="C3220" s="30" t="s">
        <v>2106</v>
      </c>
      <c r="D3220" s="34">
        <v>0</v>
      </c>
      <c r="E3220" s="34">
        <v>6399996</v>
      </c>
      <c r="F3220" s="34">
        <v>6399996</v>
      </c>
    </row>
    <row r="3221" spans="1:6" ht="14" hidden="1" thickBot="1">
      <c r="A3221" s="27">
        <f t="shared" si="59"/>
        <v>9</v>
      </c>
      <c r="B3221" s="30" t="s">
        <v>5246</v>
      </c>
      <c r="C3221" s="30" t="s">
        <v>2109</v>
      </c>
      <c r="D3221" s="34">
        <v>0</v>
      </c>
      <c r="E3221" s="33">
        <v>1563461424.8299999</v>
      </c>
      <c r="F3221" s="33">
        <v>1563461424.8299999</v>
      </c>
    </row>
    <row r="3222" spans="1:6" ht="14" hidden="1" thickBot="1">
      <c r="A3222" s="27">
        <f t="shared" si="59"/>
        <v>9</v>
      </c>
      <c r="B3222" s="30" t="s">
        <v>5247</v>
      </c>
      <c r="C3222" s="30" t="s">
        <v>2111</v>
      </c>
      <c r="D3222" s="34">
        <v>0</v>
      </c>
      <c r="E3222" s="33">
        <v>202321945.90000001</v>
      </c>
      <c r="F3222" s="33">
        <v>202321945.90000001</v>
      </c>
    </row>
    <row r="3223" spans="1:6" ht="14" thickBot="1">
      <c r="A3223" s="27">
        <f t="shared" si="59"/>
        <v>6</v>
      </c>
      <c r="B3223" s="27" t="s">
        <v>5248</v>
      </c>
      <c r="C3223" s="30" t="s">
        <v>5249</v>
      </c>
      <c r="D3223" s="34">
        <v>0</v>
      </c>
      <c r="E3223" s="33">
        <v>617171025825.56995</v>
      </c>
      <c r="F3223" s="33">
        <v>617171025825.56995</v>
      </c>
    </row>
    <row r="3224" spans="1:6" ht="14" hidden="1" thickBot="1">
      <c r="A3224" s="27">
        <f t="shared" si="59"/>
        <v>9</v>
      </c>
      <c r="B3224" s="30" t="s">
        <v>5250</v>
      </c>
      <c r="C3224" s="30" t="s">
        <v>2334</v>
      </c>
      <c r="D3224" s="34">
        <v>0</v>
      </c>
      <c r="E3224" s="33">
        <v>71677930.930000007</v>
      </c>
      <c r="F3224" s="33">
        <v>71677930.930000007</v>
      </c>
    </row>
    <row r="3225" spans="1:6" ht="14" hidden="1" thickBot="1">
      <c r="A3225" s="27">
        <f t="shared" si="59"/>
        <v>9</v>
      </c>
      <c r="B3225" s="30" t="s">
        <v>5251</v>
      </c>
      <c r="C3225" s="30" t="s">
        <v>889</v>
      </c>
      <c r="D3225" s="34">
        <v>0</v>
      </c>
      <c r="E3225" s="33">
        <v>409584645.98000002</v>
      </c>
      <c r="F3225" s="33">
        <v>409584645.98000002</v>
      </c>
    </row>
    <row r="3226" spans="1:6" ht="14" hidden="1" thickBot="1">
      <c r="A3226" s="27">
        <f t="shared" si="59"/>
        <v>9</v>
      </c>
      <c r="B3226" s="30" t="s">
        <v>5252</v>
      </c>
      <c r="C3226" s="30" t="s">
        <v>2337</v>
      </c>
      <c r="D3226" s="34">
        <v>0</v>
      </c>
      <c r="E3226" s="33">
        <v>5082927197.6000004</v>
      </c>
      <c r="F3226" s="33">
        <v>5082927197.6000004</v>
      </c>
    </row>
    <row r="3227" spans="1:6" ht="14" hidden="1" thickBot="1">
      <c r="A3227" s="27">
        <f t="shared" si="59"/>
        <v>9</v>
      </c>
      <c r="B3227" s="30" t="s">
        <v>5253</v>
      </c>
      <c r="C3227" s="30" t="s">
        <v>2339</v>
      </c>
      <c r="D3227" s="34">
        <v>0</v>
      </c>
      <c r="E3227" s="33">
        <v>54219689347.690002</v>
      </c>
      <c r="F3227" s="33">
        <v>54219689347.690002</v>
      </c>
    </row>
    <row r="3228" spans="1:6" ht="14" hidden="1" thickBot="1">
      <c r="A3228" s="27">
        <f t="shared" si="59"/>
        <v>9</v>
      </c>
      <c r="B3228" s="30" t="s">
        <v>5254</v>
      </c>
      <c r="C3228" s="30" t="s">
        <v>897</v>
      </c>
      <c r="D3228" s="34">
        <v>0</v>
      </c>
      <c r="E3228" s="33">
        <v>244181013027.57001</v>
      </c>
      <c r="F3228" s="33">
        <v>244181013027.57001</v>
      </c>
    </row>
    <row r="3229" spans="1:6" ht="14" hidden="1" thickBot="1">
      <c r="A3229" s="27">
        <f t="shared" si="59"/>
        <v>9</v>
      </c>
      <c r="B3229" s="30" t="s">
        <v>5255</v>
      </c>
      <c r="C3229" s="30" t="s">
        <v>2342</v>
      </c>
      <c r="D3229" s="34">
        <v>0</v>
      </c>
      <c r="E3229" s="33">
        <v>299911894872.5</v>
      </c>
      <c r="F3229" s="33">
        <v>299911894872.5</v>
      </c>
    </row>
    <row r="3230" spans="1:6" ht="14" hidden="1" thickBot="1">
      <c r="A3230" s="27">
        <f t="shared" si="59"/>
        <v>9</v>
      </c>
      <c r="B3230" s="30" t="s">
        <v>5256</v>
      </c>
      <c r="C3230" s="30" t="s">
        <v>2346</v>
      </c>
      <c r="D3230" s="34">
        <v>0</v>
      </c>
      <c r="E3230" s="34">
        <v>3494722653</v>
      </c>
      <c r="F3230" s="34">
        <v>3494722653</v>
      </c>
    </row>
    <row r="3231" spans="1:6" ht="14" hidden="1" thickBot="1">
      <c r="A3231" s="27">
        <f t="shared" si="59"/>
        <v>9</v>
      </c>
      <c r="B3231" s="30" t="s">
        <v>5257</v>
      </c>
      <c r="C3231" s="30" t="s">
        <v>2348</v>
      </c>
      <c r="D3231" s="34">
        <v>0</v>
      </c>
      <c r="E3231" s="34">
        <v>1716667</v>
      </c>
      <c r="F3231" s="34">
        <v>1716667</v>
      </c>
    </row>
    <row r="3232" spans="1:6" ht="14" hidden="1" thickBot="1">
      <c r="A3232" s="27">
        <f t="shared" si="59"/>
        <v>9</v>
      </c>
      <c r="B3232" s="30" t="s">
        <v>5258</v>
      </c>
      <c r="C3232" s="30" t="s">
        <v>2350</v>
      </c>
      <c r="D3232" s="34">
        <v>0</v>
      </c>
      <c r="E3232" s="33">
        <v>9797799483.2999992</v>
      </c>
      <c r="F3232" s="33">
        <v>9797799483.2999992</v>
      </c>
    </row>
    <row r="3233" spans="1:6" ht="14" thickBot="1">
      <c r="A3233" s="27">
        <f t="shared" si="59"/>
        <v>6</v>
      </c>
      <c r="B3233" s="27" t="s">
        <v>5259</v>
      </c>
      <c r="C3233" s="30" t="s">
        <v>5260</v>
      </c>
      <c r="D3233" s="34">
        <v>0</v>
      </c>
      <c r="E3233" s="33">
        <v>30533526739202.699</v>
      </c>
      <c r="F3233" s="33">
        <v>30533526739202.699</v>
      </c>
    </row>
    <row r="3234" spans="1:6" ht="14" hidden="1" thickBot="1">
      <c r="A3234" s="27">
        <f t="shared" ref="A3234:A3297" si="60">LEN(B3234)</f>
        <v>9</v>
      </c>
      <c r="B3234" s="30" t="s">
        <v>5261</v>
      </c>
      <c r="C3234" s="30" t="s">
        <v>5262</v>
      </c>
      <c r="D3234" s="34">
        <v>0</v>
      </c>
      <c r="E3234" s="33">
        <v>1095897664199.8</v>
      </c>
      <c r="F3234" s="33">
        <v>1095897664199.8</v>
      </c>
    </row>
    <row r="3235" spans="1:6" ht="14" hidden="1" thickBot="1">
      <c r="A3235" s="27">
        <f t="shared" si="60"/>
        <v>9</v>
      </c>
      <c r="B3235" s="30" t="s">
        <v>5263</v>
      </c>
      <c r="C3235" s="30" t="s">
        <v>5264</v>
      </c>
      <c r="D3235" s="34">
        <v>0</v>
      </c>
      <c r="E3235" s="33">
        <v>126705428021.41</v>
      </c>
      <c r="F3235" s="33">
        <v>126705428021.41</v>
      </c>
    </row>
    <row r="3236" spans="1:6" ht="14" hidden="1" thickBot="1">
      <c r="A3236" s="27">
        <f t="shared" si="60"/>
        <v>9</v>
      </c>
      <c r="B3236" s="30" t="s">
        <v>5265</v>
      </c>
      <c r="C3236" s="30" t="s">
        <v>3184</v>
      </c>
      <c r="D3236" s="34">
        <v>0</v>
      </c>
      <c r="E3236" s="33">
        <v>25354821637736.801</v>
      </c>
      <c r="F3236" s="33">
        <v>25354821637736.801</v>
      </c>
    </row>
    <row r="3237" spans="1:6" ht="14" hidden="1" thickBot="1">
      <c r="A3237" s="27">
        <f t="shared" si="60"/>
        <v>9</v>
      </c>
      <c r="B3237" s="30" t="s">
        <v>5266</v>
      </c>
      <c r="C3237" s="30" t="s">
        <v>3186</v>
      </c>
      <c r="D3237" s="34">
        <v>0</v>
      </c>
      <c r="E3237" s="33">
        <v>35802945057.879997</v>
      </c>
      <c r="F3237" s="33">
        <v>35802945057.879997</v>
      </c>
    </row>
    <row r="3238" spans="1:6" ht="14" hidden="1" thickBot="1">
      <c r="A3238" s="27">
        <f t="shared" si="60"/>
        <v>9</v>
      </c>
      <c r="B3238" s="30" t="s">
        <v>5267</v>
      </c>
      <c r="C3238" s="30" t="s">
        <v>3188</v>
      </c>
      <c r="D3238" s="34">
        <v>0</v>
      </c>
      <c r="E3238" s="33">
        <v>2050738018230.6599</v>
      </c>
      <c r="F3238" s="33">
        <v>2050738018230.6599</v>
      </c>
    </row>
    <row r="3239" spans="1:6" ht="14" hidden="1" thickBot="1">
      <c r="A3239" s="27">
        <f t="shared" si="60"/>
        <v>9</v>
      </c>
      <c r="B3239" s="30" t="s">
        <v>5268</v>
      </c>
      <c r="C3239" s="30" t="s">
        <v>3190</v>
      </c>
      <c r="D3239" s="34">
        <v>0</v>
      </c>
      <c r="E3239" s="33">
        <v>1869561045956.1299</v>
      </c>
      <c r="F3239" s="33">
        <v>1869561045956.1299</v>
      </c>
    </row>
    <row r="3240" spans="1:6" ht="14" thickBot="1">
      <c r="A3240" s="27">
        <f t="shared" si="60"/>
        <v>6</v>
      </c>
      <c r="B3240" s="27" t="s">
        <v>5269</v>
      </c>
      <c r="C3240" s="30" t="s">
        <v>5270</v>
      </c>
      <c r="D3240" s="34">
        <v>0</v>
      </c>
      <c r="E3240" s="33">
        <v>12514426355.26</v>
      </c>
      <c r="F3240" s="33">
        <v>12514426355.26</v>
      </c>
    </row>
    <row r="3241" spans="1:6" ht="14" hidden="1" thickBot="1">
      <c r="A3241" s="27">
        <f t="shared" si="60"/>
        <v>9</v>
      </c>
      <c r="B3241" s="30" t="s">
        <v>5271</v>
      </c>
      <c r="C3241" s="30" t="s">
        <v>3194</v>
      </c>
      <c r="D3241" s="34">
        <v>0</v>
      </c>
      <c r="E3241" s="34">
        <v>606777579</v>
      </c>
      <c r="F3241" s="34">
        <v>606777579</v>
      </c>
    </row>
    <row r="3242" spans="1:6" ht="14" hidden="1" thickBot="1">
      <c r="A3242" s="27">
        <f t="shared" si="60"/>
        <v>9</v>
      </c>
      <c r="B3242" s="30" t="s">
        <v>5272</v>
      </c>
      <c r="C3242" s="30" t="s">
        <v>2990</v>
      </c>
      <c r="D3242" s="34">
        <v>0</v>
      </c>
      <c r="E3242" s="33">
        <v>11907648776.26</v>
      </c>
      <c r="F3242" s="33">
        <v>11907648776.26</v>
      </c>
    </row>
    <row r="3243" spans="1:6" ht="14" thickBot="1">
      <c r="A3243" s="27">
        <f t="shared" si="60"/>
        <v>6</v>
      </c>
      <c r="B3243" s="27" t="s">
        <v>5273</v>
      </c>
      <c r="C3243" s="30" t="s">
        <v>5274</v>
      </c>
      <c r="D3243" s="34">
        <v>0</v>
      </c>
      <c r="E3243" s="34">
        <v>3017252</v>
      </c>
      <c r="F3243" s="34">
        <v>3017252</v>
      </c>
    </row>
    <row r="3244" spans="1:6" ht="14" hidden="1" thickBot="1">
      <c r="A3244" s="27">
        <f t="shared" si="60"/>
        <v>9</v>
      </c>
      <c r="B3244" s="30" t="s">
        <v>5275</v>
      </c>
      <c r="C3244" s="30" t="s">
        <v>5276</v>
      </c>
      <c r="D3244" s="34">
        <v>0</v>
      </c>
      <c r="E3244" s="34">
        <v>3017252</v>
      </c>
      <c r="F3244" s="34">
        <v>3017252</v>
      </c>
    </row>
    <row r="3245" spans="1:6" ht="14" thickBot="1">
      <c r="A3245" s="27">
        <f t="shared" si="60"/>
        <v>6</v>
      </c>
      <c r="B3245" s="27" t="s">
        <v>5277</v>
      </c>
      <c r="C3245" s="30" t="s">
        <v>220</v>
      </c>
      <c r="D3245" s="34">
        <v>0</v>
      </c>
      <c r="E3245" s="34">
        <v>706086070886</v>
      </c>
      <c r="F3245" s="34">
        <v>706086070886</v>
      </c>
    </row>
    <row r="3246" spans="1:6" ht="14" hidden="1" thickBot="1">
      <c r="A3246" s="27">
        <f t="shared" si="60"/>
        <v>9</v>
      </c>
      <c r="B3246" s="30" t="s">
        <v>5278</v>
      </c>
      <c r="C3246" s="30" t="s">
        <v>3205</v>
      </c>
      <c r="D3246" s="34">
        <v>0</v>
      </c>
      <c r="E3246" s="34">
        <v>214816675643</v>
      </c>
      <c r="F3246" s="34">
        <v>214816675643</v>
      </c>
    </row>
    <row r="3247" spans="1:6" ht="14" hidden="1" thickBot="1">
      <c r="A3247" s="27">
        <f t="shared" si="60"/>
        <v>9</v>
      </c>
      <c r="B3247" s="30" t="s">
        <v>5279</v>
      </c>
      <c r="C3247" s="30" t="s">
        <v>3199</v>
      </c>
      <c r="D3247" s="34">
        <v>0</v>
      </c>
      <c r="E3247" s="34">
        <v>10898807744</v>
      </c>
      <c r="F3247" s="34">
        <v>10898807744</v>
      </c>
    </row>
    <row r="3248" spans="1:6" ht="14" hidden="1" thickBot="1">
      <c r="A3248" s="27">
        <f t="shared" si="60"/>
        <v>9</v>
      </c>
      <c r="B3248" s="30" t="s">
        <v>5280</v>
      </c>
      <c r="C3248" s="30" t="s">
        <v>3208</v>
      </c>
      <c r="D3248" s="34">
        <v>0</v>
      </c>
      <c r="E3248" s="34">
        <v>480370587499</v>
      </c>
      <c r="F3248" s="34">
        <v>480370587499</v>
      </c>
    </row>
    <row r="3249" spans="1:6" ht="14" thickBot="1">
      <c r="A3249" s="27">
        <f t="shared" si="60"/>
        <v>6</v>
      </c>
      <c r="B3249" s="27" t="s">
        <v>5281</v>
      </c>
      <c r="C3249" s="30" t="s">
        <v>27</v>
      </c>
      <c r="D3249" s="34">
        <v>0</v>
      </c>
      <c r="E3249" s="33">
        <v>1428196860013.8101</v>
      </c>
      <c r="F3249" s="33">
        <v>1428196860013.8101</v>
      </c>
    </row>
    <row r="3250" spans="1:6" ht="14" hidden="1" thickBot="1">
      <c r="A3250" s="27">
        <f t="shared" si="60"/>
        <v>9</v>
      </c>
      <c r="B3250" s="30" t="s">
        <v>5282</v>
      </c>
      <c r="C3250" s="30" t="s">
        <v>5283</v>
      </c>
      <c r="D3250" s="34">
        <v>0</v>
      </c>
      <c r="E3250" s="34">
        <v>7507758086</v>
      </c>
      <c r="F3250" s="34">
        <v>7507758086</v>
      </c>
    </row>
    <row r="3251" spans="1:6" ht="14" hidden="1" thickBot="1">
      <c r="A3251" s="27">
        <f t="shared" si="60"/>
        <v>9</v>
      </c>
      <c r="B3251" s="30" t="s">
        <v>5284</v>
      </c>
      <c r="C3251" s="30" t="s">
        <v>3210</v>
      </c>
      <c r="D3251" s="34">
        <v>0</v>
      </c>
      <c r="E3251" s="33">
        <v>105565534770.96001</v>
      </c>
      <c r="F3251" s="33">
        <v>105565534770.96001</v>
      </c>
    </row>
    <row r="3252" spans="1:6" ht="14" hidden="1" thickBot="1">
      <c r="A3252" s="27">
        <f t="shared" si="60"/>
        <v>9</v>
      </c>
      <c r="B3252" s="30" t="s">
        <v>5285</v>
      </c>
      <c r="C3252" s="30" t="s">
        <v>3214</v>
      </c>
      <c r="D3252" s="34">
        <v>0</v>
      </c>
      <c r="E3252" s="33">
        <v>232647140001.32999</v>
      </c>
      <c r="F3252" s="33">
        <v>232647140001.32999</v>
      </c>
    </row>
    <row r="3253" spans="1:6" ht="14" hidden="1" thickBot="1">
      <c r="A3253" s="27">
        <f t="shared" si="60"/>
        <v>9</v>
      </c>
      <c r="B3253" s="30" t="s">
        <v>5286</v>
      </c>
      <c r="C3253" s="30" t="s">
        <v>3216</v>
      </c>
      <c r="D3253" s="34">
        <v>0</v>
      </c>
      <c r="E3253" s="34">
        <v>4796506785</v>
      </c>
      <c r="F3253" s="34">
        <v>4796506785</v>
      </c>
    </row>
    <row r="3254" spans="1:6" ht="14" hidden="1" thickBot="1">
      <c r="A3254" s="27">
        <f t="shared" si="60"/>
        <v>9</v>
      </c>
      <c r="B3254" s="30" t="s">
        <v>5287</v>
      </c>
      <c r="C3254" s="30" t="s">
        <v>5288</v>
      </c>
      <c r="D3254" s="34">
        <v>0</v>
      </c>
      <c r="E3254" s="33">
        <v>27245144530.540001</v>
      </c>
      <c r="F3254" s="33">
        <v>27245144530.540001</v>
      </c>
    </row>
    <row r="3255" spans="1:6" ht="14" hidden="1" thickBot="1">
      <c r="A3255" s="27">
        <f t="shared" si="60"/>
        <v>9</v>
      </c>
      <c r="B3255" s="30" t="s">
        <v>5289</v>
      </c>
      <c r="C3255" s="30" t="s">
        <v>3042</v>
      </c>
      <c r="D3255" s="34">
        <v>0</v>
      </c>
      <c r="E3255" s="33">
        <v>107249541832.44</v>
      </c>
      <c r="F3255" s="33">
        <v>107249541832.44</v>
      </c>
    </row>
    <row r="3256" spans="1:6" ht="14" hidden="1" thickBot="1">
      <c r="A3256" s="27">
        <f t="shared" si="60"/>
        <v>9</v>
      </c>
      <c r="B3256" s="30" t="s">
        <v>5290</v>
      </c>
      <c r="C3256" s="30" t="s">
        <v>3234</v>
      </c>
      <c r="D3256" s="34">
        <v>0</v>
      </c>
      <c r="E3256" s="33">
        <v>943185234007.54004</v>
      </c>
      <c r="F3256" s="33">
        <v>943185234007.54004</v>
      </c>
    </row>
    <row r="3257" spans="1:6" ht="14" thickBot="1">
      <c r="A3257" s="27">
        <f t="shared" si="60"/>
        <v>6</v>
      </c>
      <c r="B3257" s="27" t="s">
        <v>5291</v>
      </c>
      <c r="C3257" s="30" t="s">
        <v>5292</v>
      </c>
      <c r="D3257" s="34">
        <v>0</v>
      </c>
      <c r="E3257" s="33">
        <v>7491536477.2700005</v>
      </c>
      <c r="F3257" s="33">
        <v>7491536477.2700005</v>
      </c>
    </row>
    <row r="3258" spans="1:6" ht="14" hidden="1" thickBot="1">
      <c r="A3258" s="27">
        <f t="shared" si="60"/>
        <v>9</v>
      </c>
      <c r="B3258" s="30" t="s">
        <v>5293</v>
      </c>
      <c r="C3258" s="30" t="s">
        <v>2048</v>
      </c>
      <c r="D3258" s="34">
        <v>0</v>
      </c>
      <c r="E3258" s="33">
        <v>4380276013.3400002</v>
      </c>
      <c r="F3258" s="33">
        <v>4380276013.3400002</v>
      </c>
    </row>
    <row r="3259" spans="1:6" ht="14" hidden="1" thickBot="1">
      <c r="A3259" s="27">
        <f t="shared" si="60"/>
        <v>9</v>
      </c>
      <c r="B3259" s="30" t="s">
        <v>5294</v>
      </c>
      <c r="C3259" s="30" t="s">
        <v>2050</v>
      </c>
      <c r="D3259" s="34">
        <v>0</v>
      </c>
      <c r="E3259" s="33">
        <v>153162359.28</v>
      </c>
      <c r="F3259" s="33">
        <v>153162359.28</v>
      </c>
    </row>
    <row r="3260" spans="1:6" ht="14" hidden="1" thickBot="1">
      <c r="A3260" s="27">
        <f t="shared" si="60"/>
        <v>9</v>
      </c>
      <c r="B3260" s="30" t="s">
        <v>5295</v>
      </c>
      <c r="C3260" s="30" t="s">
        <v>2052</v>
      </c>
      <c r="D3260" s="34">
        <v>0</v>
      </c>
      <c r="E3260" s="33">
        <v>2149329210.3499999</v>
      </c>
      <c r="F3260" s="33">
        <v>2149329210.3499999</v>
      </c>
    </row>
    <row r="3261" spans="1:6" ht="14" hidden="1" thickBot="1">
      <c r="A3261" s="27">
        <f t="shared" si="60"/>
        <v>9</v>
      </c>
      <c r="B3261" s="30" t="s">
        <v>5296</v>
      </c>
      <c r="C3261" s="30" t="s">
        <v>2056</v>
      </c>
      <c r="D3261" s="34">
        <v>0</v>
      </c>
      <c r="E3261" s="33">
        <v>90720843.340000004</v>
      </c>
      <c r="F3261" s="33">
        <v>90720843.340000004</v>
      </c>
    </row>
    <row r="3262" spans="1:6" ht="14" hidden="1" thickBot="1">
      <c r="A3262" s="27">
        <f t="shared" si="60"/>
        <v>9</v>
      </c>
      <c r="B3262" s="30" t="s">
        <v>5297</v>
      </c>
      <c r="C3262" s="30" t="s">
        <v>98</v>
      </c>
      <c r="D3262" s="34">
        <v>0</v>
      </c>
      <c r="E3262" s="33">
        <v>21841556.530000001</v>
      </c>
      <c r="F3262" s="33">
        <v>21841556.530000001</v>
      </c>
    </row>
    <row r="3263" spans="1:6" ht="14" hidden="1" thickBot="1">
      <c r="A3263" s="27">
        <f t="shared" si="60"/>
        <v>9</v>
      </c>
      <c r="B3263" s="30" t="s">
        <v>5298</v>
      </c>
      <c r="C3263" s="30" t="s">
        <v>2113</v>
      </c>
      <c r="D3263" s="34">
        <v>0</v>
      </c>
      <c r="E3263" s="34">
        <v>24797211</v>
      </c>
      <c r="F3263" s="34">
        <v>24797211</v>
      </c>
    </row>
    <row r="3264" spans="1:6" ht="14" hidden="1" thickBot="1">
      <c r="A3264" s="27">
        <f t="shared" si="60"/>
        <v>9</v>
      </c>
      <c r="B3264" s="30" t="s">
        <v>5299</v>
      </c>
      <c r="C3264" s="30" t="s">
        <v>2155</v>
      </c>
      <c r="D3264" s="34">
        <v>0</v>
      </c>
      <c r="E3264" s="33">
        <v>671409283.42999995</v>
      </c>
      <c r="F3264" s="33">
        <v>671409283.42999995</v>
      </c>
    </row>
    <row r="3265" spans="1:6" ht="14" thickBot="1">
      <c r="A3265" s="27">
        <f t="shared" si="60"/>
        <v>6</v>
      </c>
      <c r="B3265" s="27" t="s">
        <v>5300</v>
      </c>
      <c r="C3265" s="30" t="s">
        <v>5301</v>
      </c>
      <c r="D3265" s="34">
        <v>0</v>
      </c>
      <c r="E3265" s="34">
        <v>80008768676</v>
      </c>
      <c r="F3265" s="34">
        <v>80008768676</v>
      </c>
    </row>
    <row r="3266" spans="1:6" ht="14" hidden="1" thickBot="1">
      <c r="A3266" s="27">
        <f t="shared" si="60"/>
        <v>9</v>
      </c>
      <c r="B3266" s="30" t="s">
        <v>5302</v>
      </c>
      <c r="C3266" s="30" t="s">
        <v>2064</v>
      </c>
      <c r="D3266" s="34">
        <v>0</v>
      </c>
      <c r="E3266" s="34">
        <v>77858384529</v>
      </c>
      <c r="F3266" s="34">
        <v>77858384529</v>
      </c>
    </row>
    <row r="3267" spans="1:6" ht="14" hidden="1" thickBot="1">
      <c r="A3267" s="27">
        <f t="shared" si="60"/>
        <v>9</v>
      </c>
      <c r="B3267" s="30" t="s">
        <v>5303</v>
      </c>
      <c r="C3267" s="30" t="s">
        <v>5304</v>
      </c>
      <c r="D3267" s="34">
        <v>0</v>
      </c>
      <c r="E3267" s="34">
        <v>2150384147</v>
      </c>
      <c r="F3267" s="34">
        <v>2150384147</v>
      </c>
    </row>
    <row r="3268" spans="1:6" ht="14" thickBot="1">
      <c r="A3268" s="27">
        <f t="shared" si="60"/>
        <v>3</v>
      </c>
      <c r="B3268" s="27" t="s">
        <v>5305</v>
      </c>
      <c r="C3268" s="30" t="s">
        <v>4296</v>
      </c>
      <c r="D3268" s="34">
        <v>0</v>
      </c>
      <c r="E3268" s="33">
        <v>18668927136064.398</v>
      </c>
      <c r="F3268" s="33">
        <v>18668927136064.398</v>
      </c>
    </row>
    <row r="3269" spans="1:6" ht="14" thickBot="1">
      <c r="A3269" s="27">
        <f t="shared" si="60"/>
        <v>6</v>
      </c>
      <c r="B3269" s="27" t="s">
        <v>5306</v>
      </c>
      <c r="C3269" s="30" t="s">
        <v>4298</v>
      </c>
      <c r="D3269" s="34">
        <v>0</v>
      </c>
      <c r="E3269" s="33">
        <v>197094974837.94</v>
      </c>
      <c r="F3269" s="33">
        <v>197094974837.94</v>
      </c>
    </row>
    <row r="3270" spans="1:6" ht="14" hidden="1" thickBot="1">
      <c r="A3270" s="27">
        <f t="shared" si="60"/>
        <v>9</v>
      </c>
      <c r="B3270" s="30" t="s">
        <v>5307</v>
      </c>
      <c r="C3270" s="30" t="s">
        <v>4300</v>
      </c>
      <c r="D3270" s="34">
        <v>0</v>
      </c>
      <c r="E3270" s="34">
        <v>137519132</v>
      </c>
      <c r="F3270" s="34">
        <v>137519132</v>
      </c>
    </row>
    <row r="3271" spans="1:6" ht="14" hidden="1" thickBot="1">
      <c r="A3271" s="27">
        <f t="shared" si="60"/>
        <v>9</v>
      </c>
      <c r="B3271" s="30" t="s">
        <v>5308</v>
      </c>
      <c r="C3271" s="30" t="s">
        <v>4302</v>
      </c>
      <c r="D3271" s="34">
        <v>0</v>
      </c>
      <c r="E3271" s="34">
        <v>0</v>
      </c>
      <c r="F3271" s="34">
        <v>0</v>
      </c>
    </row>
    <row r="3272" spans="1:6" ht="14" hidden="1" thickBot="1">
      <c r="A3272" s="27">
        <f t="shared" si="60"/>
        <v>9</v>
      </c>
      <c r="B3272" s="30" t="s">
        <v>5309</v>
      </c>
      <c r="C3272" s="30" t="s">
        <v>4304</v>
      </c>
      <c r="D3272" s="34">
        <v>0</v>
      </c>
      <c r="E3272" s="34">
        <v>0</v>
      </c>
      <c r="F3272" s="34">
        <v>0</v>
      </c>
    </row>
    <row r="3273" spans="1:6" ht="14" hidden="1" thickBot="1">
      <c r="A3273" s="27">
        <f t="shared" si="60"/>
        <v>9</v>
      </c>
      <c r="B3273" s="30" t="s">
        <v>5310</v>
      </c>
      <c r="C3273" s="30" t="s">
        <v>4306</v>
      </c>
      <c r="D3273" s="34">
        <v>0</v>
      </c>
      <c r="E3273" s="34">
        <v>0</v>
      </c>
      <c r="F3273" s="34">
        <v>0</v>
      </c>
    </row>
    <row r="3274" spans="1:6" ht="14" hidden="1" thickBot="1">
      <c r="A3274" s="27">
        <f t="shared" si="60"/>
        <v>9</v>
      </c>
      <c r="B3274" s="30" t="s">
        <v>5311</v>
      </c>
      <c r="C3274" s="30" t="s">
        <v>4308</v>
      </c>
      <c r="D3274" s="34">
        <v>0</v>
      </c>
      <c r="E3274" s="34">
        <v>0</v>
      </c>
      <c r="F3274" s="34">
        <v>0</v>
      </c>
    </row>
    <row r="3275" spans="1:6" ht="14" hidden="1" thickBot="1">
      <c r="A3275" s="27">
        <f t="shared" si="60"/>
        <v>9</v>
      </c>
      <c r="B3275" s="30" t="s">
        <v>5312</v>
      </c>
      <c r="C3275" s="30" t="s">
        <v>4310</v>
      </c>
      <c r="D3275" s="34">
        <v>0</v>
      </c>
      <c r="E3275" s="34">
        <v>0</v>
      </c>
      <c r="F3275" s="34">
        <v>0</v>
      </c>
    </row>
    <row r="3276" spans="1:6" ht="14" hidden="1" thickBot="1">
      <c r="A3276" s="27">
        <f t="shared" si="60"/>
        <v>9</v>
      </c>
      <c r="B3276" s="30" t="s">
        <v>5313</v>
      </c>
      <c r="C3276" s="30" t="s">
        <v>4312</v>
      </c>
      <c r="D3276" s="34">
        <v>0</v>
      </c>
      <c r="E3276" s="33">
        <v>196957455705.94</v>
      </c>
      <c r="F3276" s="33">
        <v>196957455705.94</v>
      </c>
    </row>
    <row r="3277" spans="1:6" ht="14" hidden="1" thickBot="1">
      <c r="A3277" s="27">
        <f t="shared" si="60"/>
        <v>9</v>
      </c>
      <c r="B3277" s="30" t="s">
        <v>5314</v>
      </c>
      <c r="C3277" s="30" t="s">
        <v>4314</v>
      </c>
      <c r="D3277" s="34">
        <v>0</v>
      </c>
      <c r="E3277" s="34">
        <v>0</v>
      </c>
      <c r="F3277" s="34">
        <v>0</v>
      </c>
    </row>
    <row r="3278" spans="1:6" ht="14" hidden="1" thickBot="1">
      <c r="A3278" s="27">
        <f t="shared" si="60"/>
        <v>9</v>
      </c>
      <c r="B3278" s="30" t="s">
        <v>5315</v>
      </c>
      <c r="C3278" s="30" t="s">
        <v>4316</v>
      </c>
      <c r="D3278" s="34">
        <v>0</v>
      </c>
      <c r="E3278" s="34">
        <v>0</v>
      </c>
      <c r="F3278" s="34">
        <v>0</v>
      </c>
    </row>
    <row r="3279" spans="1:6" ht="14" thickBot="1">
      <c r="A3279" s="27">
        <f t="shared" si="60"/>
        <v>6</v>
      </c>
      <c r="B3279" s="27" t="s">
        <v>5316</v>
      </c>
      <c r="C3279" s="30" t="s">
        <v>550</v>
      </c>
      <c r="D3279" s="34">
        <v>0</v>
      </c>
      <c r="E3279" s="34">
        <v>0</v>
      </c>
      <c r="F3279" s="34">
        <v>0</v>
      </c>
    </row>
    <row r="3280" spans="1:6" ht="14" hidden="1" thickBot="1">
      <c r="A3280" s="27">
        <f t="shared" si="60"/>
        <v>9</v>
      </c>
      <c r="B3280" s="30" t="s">
        <v>5317</v>
      </c>
      <c r="C3280" s="30" t="s">
        <v>4319</v>
      </c>
      <c r="D3280" s="34">
        <v>0</v>
      </c>
      <c r="E3280" s="34">
        <v>0</v>
      </c>
      <c r="F3280" s="34">
        <v>0</v>
      </c>
    </row>
    <row r="3281" spans="1:6" ht="14" hidden="1" thickBot="1">
      <c r="A3281" s="27">
        <f t="shared" si="60"/>
        <v>9</v>
      </c>
      <c r="B3281" s="30" t="s">
        <v>5318</v>
      </c>
      <c r="C3281" s="30" t="s">
        <v>4321</v>
      </c>
      <c r="D3281" s="34">
        <v>0</v>
      </c>
      <c r="E3281" s="34">
        <v>0</v>
      </c>
      <c r="F3281" s="34">
        <v>0</v>
      </c>
    </row>
    <row r="3282" spans="1:6" ht="14" hidden="1" thickBot="1">
      <c r="A3282" s="27">
        <f t="shared" si="60"/>
        <v>9</v>
      </c>
      <c r="B3282" s="30" t="s">
        <v>5319</v>
      </c>
      <c r="C3282" s="30" t="s">
        <v>4323</v>
      </c>
      <c r="D3282" s="34">
        <v>0</v>
      </c>
      <c r="E3282" s="34">
        <v>0</v>
      </c>
      <c r="F3282" s="34">
        <v>0</v>
      </c>
    </row>
    <row r="3283" spans="1:6" ht="14" hidden="1" thickBot="1">
      <c r="A3283" s="27">
        <f t="shared" si="60"/>
        <v>9</v>
      </c>
      <c r="B3283" s="30" t="s">
        <v>5320</v>
      </c>
      <c r="C3283" s="30" t="s">
        <v>4325</v>
      </c>
      <c r="D3283" s="34">
        <v>0</v>
      </c>
      <c r="E3283" s="34">
        <v>0</v>
      </c>
      <c r="F3283" s="34">
        <v>0</v>
      </c>
    </row>
    <row r="3284" spans="1:6" ht="14" hidden="1" thickBot="1">
      <c r="A3284" s="27">
        <f t="shared" si="60"/>
        <v>9</v>
      </c>
      <c r="B3284" s="30" t="s">
        <v>5321</v>
      </c>
      <c r="C3284" s="30" t="s">
        <v>4327</v>
      </c>
      <c r="D3284" s="34">
        <v>0</v>
      </c>
      <c r="E3284" s="34">
        <v>0</v>
      </c>
      <c r="F3284" s="34">
        <v>0</v>
      </c>
    </row>
    <row r="3285" spans="1:6" ht="14" hidden="1" thickBot="1">
      <c r="A3285" s="27">
        <f t="shared" si="60"/>
        <v>9</v>
      </c>
      <c r="B3285" s="30" t="s">
        <v>5322</v>
      </c>
      <c r="C3285" s="30" t="s">
        <v>4329</v>
      </c>
      <c r="D3285" s="34">
        <v>0</v>
      </c>
      <c r="E3285" s="34">
        <v>0</v>
      </c>
      <c r="F3285" s="34">
        <v>0</v>
      </c>
    </row>
    <row r="3286" spans="1:6" ht="14" hidden="1" thickBot="1">
      <c r="A3286" s="27">
        <f t="shared" si="60"/>
        <v>9</v>
      </c>
      <c r="B3286" s="30" t="s">
        <v>5323</v>
      </c>
      <c r="C3286" s="30" t="s">
        <v>4331</v>
      </c>
      <c r="D3286" s="34">
        <v>0</v>
      </c>
      <c r="E3286" s="34">
        <v>0</v>
      </c>
      <c r="F3286" s="34">
        <v>0</v>
      </c>
    </row>
    <row r="3287" spans="1:6" ht="14" hidden="1" thickBot="1">
      <c r="A3287" s="27">
        <f t="shared" si="60"/>
        <v>9</v>
      </c>
      <c r="B3287" s="30" t="s">
        <v>5324</v>
      </c>
      <c r="C3287" s="30" t="s">
        <v>4333</v>
      </c>
      <c r="D3287" s="34">
        <v>0</v>
      </c>
      <c r="E3287" s="34">
        <v>0</v>
      </c>
      <c r="F3287" s="34">
        <v>0</v>
      </c>
    </row>
    <row r="3288" spans="1:6" ht="14" hidden="1" thickBot="1">
      <c r="A3288" s="27">
        <f t="shared" si="60"/>
        <v>9</v>
      </c>
      <c r="B3288" s="30" t="s">
        <v>5325</v>
      </c>
      <c r="C3288" s="30" t="s">
        <v>4335</v>
      </c>
      <c r="D3288" s="34">
        <v>0</v>
      </c>
      <c r="E3288" s="34">
        <v>0</v>
      </c>
      <c r="F3288" s="34">
        <v>0</v>
      </c>
    </row>
    <row r="3289" spans="1:6" ht="14" hidden="1" thickBot="1">
      <c r="A3289" s="27">
        <f t="shared" si="60"/>
        <v>9</v>
      </c>
      <c r="B3289" s="30" t="s">
        <v>5326</v>
      </c>
      <c r="C3289" s="30" t="s">
        <v>4337</v>
      </c>
      <c r="D3289" s="34">
        <v>0</v>
      </c>
      <c r="E3289" s="34">
        <v>0</v>
      </c>
      <c r="F3289" s="34">
        <v>0</v>
      </c>
    </row>
    <row r="3290" spans="1:6" ht="14" hidden="1" thickBot="1">
      <c r="A3290" s="27">
        <f t="shared" si="60"/>
        <v>9</v>
      </c>
      <c r="B3290" s="30" t="s">
        <v>5327</v>
      </c>
      <c r="C3290" s="30" t="s">
        <v>4339</v>
      </c>
      <c r="D3290" s="34">
        <v>0</v>
      </c>
      <c r="E3290" s="34">
        <v>0</v>
      </c>
      <c r="F3290" s="34">
        <v>0</v>
      </c>
    </row>
    <row r="3291" spans="1:6" ht="14" thickBot="1">
      <c r="A3291" s="27">
        <f t="shared" si="60"/>
        <v>6</v>
      </c>
      <c r="B3291" s="27" t="s">
        <v>5328</v>
      </c>
      <c r="C3291" s="30" t="s">
        <v>1209</v>
      </c>
      <c r="D3291" s="34">
        <v>0</v>
      </c>
      <c r="E3291" s="33">
        <v>39180409850.82</v>
      </c>
      <c r="F3291" s="33">
        <v>39180409850.82</v>
      </c>
    </row>
    <row r="3292" spans="1:6" ht="14" hidden="1" thickBot="1">
      <c r="A3292" s="27">
        <f t="shared" si="60"/>
        <v>9</v>
      </c>
      <c r="B3292" s="30" t="s">
        <v>5329</v>
      </c>
      <c r="C3292" s="30" t="s">
        <v>4342</v>
      </c>
      <c r="D3292" s="34">
        <v>0</v>
      </c>
      <c r="E3292" s="33">
        <v>39180409850.82</v>
      </c>
      <c r="F3292" s="33">
        <v>39180409850.82</v>
      </c>
    </row>
    <row r="3293" spans="1:6" ht="14" thickBot="1">
      <c r="A3293" s="27">
        <f t="shared" si="60"/>
        <v>6</v>
      </c>
      <c r="B3293" s="27" t="s">
        <v>5330</v>
      </c>
      <c r="C3293" s="30" t="s">
        <v>1230</v>
      </c>
      <c r="D3293" s="34">
        <v>0</v>
      </c>
      <c r="E3293" s="33">
        <v>17507846791305.5</v>
      </c>
      <c r="F3293" s="33">
        <v>17507846791305.5</v>
      </c>
    </row>
    <row r="3294" spans="1:6" ht="14" hidden="1" thickBot="1">
      <c r="A3294" s="27">
        <f t="shared" si="60"/>
        <v>9</v>
      </c>
      <c r="B3294" s="30" t="s">
        <v>5331</v>
      </c>
      <c r="C3294" s="30" t="s">
        <v>4346</v>
      </c>
      <c r="D3294" s="34">
        <v>0</v>
      </c>
      <c r="E3294" s="33">
        <v>14397382485798.301</v>
      </c>
      <c r="F3294" s="33">
        <v>14397382485798.301</v>
      </c>
    </row>
    <row r="3295" spans="1:6" ht="14" hidden="1" thickBot="1">
      <c r="A3295" s="27">
        <f t="shared" si="60"/>
        <v>9</v>
      </c>
      <c r="B3295" s="30" t="s">
        <v>5332</v>
      </c>
      <c r="C3295" s="30" t="s">
        <v>4348</v>
      </c>
      <c r="D3295" s="34">
        <v>0</v>
      </c>
      <c r="E3295" s="33">
        <v>89411607016.220001</v>
      </c>
      <c r="F3295" s="33">
        <v>89411607016.220001</v>
      </c>
    </row>
    <row r="3296" spans="1:6" ht="14" hidden="1" thickBot="1">
      <c r="A3296" s="27">
        <f t="shared" si="60"/>
        <v>9</v>
      </c>
      <c r="B3296" s="30" t="s">
        <v>5333</v>
      </c>
      <c r="C3296" s="30" t="s">
        <v>4350</v>
      </c>
      <c r="D3296" s="34">
        <v>0</v>
      </c>
      <c r="E3296" s="33">
        <v>134495109394.17</v>
      </c>
      <c r="F3296" s="33">
        <v>134495109394.17</v>
      </c>
    </row>
    <row r="3297" spans="1:6" ht="14" hidden="1" thickBot="1">
      <c r="A3297" s="27">
        <f t="shared" si="60"/>
        <v>9</v>
      </c>
      <c r="B3297" s="30" t="s">
        <v>5334</v>
      </c>
      <c r="C3297" s="30" t="s">
        <v>4352</v>
      </c>
      <c r="D3297" s="34">
        <v>0</v>
      </c>
      <c r="E3297" s="33">
        <v>290331426979.21002</v>
      </c>
      <c r="F3297" s="33">
        <v>290331426979.21002</v>
      </c>
    </row>
    <row r="3298" spans="1:6" ht="14" hidden="1" thickBot="1">
      <c r="A3298" s="27">
        <f t="shared" ref="A3298:A3361" si="61">LEN(B3298)</f>
        <v>9</v>
      </c>
      <c r="B3298" s="30" t="s">
        <v>5335</v>
      </c>
      <c r="C3298" s="30" t="s">
        <v>4354</v>
      </c>
      <c r="D3298" s="34">
        <v>0</v>
      </c>
      <c r="E3298" s="33">
        <v>727314088008.42004</v>
      </c>
      <c r="F3298" s="33">
        <v>727314088008.42004</v>
      </c>
    </row>
    <row r="3299" spans="1:6" ht="14" hidden="1" thickBot="1">
      <c r="A3299" s="27">
        <f t="shared" si="61"/>
        <v>9</v>
      </c>
      <c r="B3299" s="30" t="s">
        <v>5336</v>
      </c>
      <c r="C3299" s="30" t="s">
        <v>5337</v>
      </c>
      <c r="D3299" s="34">
        <v>0</v>
      </c>
      <c r="E3299" s="34">
        <v>0</v>
      </c>
      <c r="F3299" s="34">
        <v>0</v>
      </c>
    </row>
    <row r="3300" spans="1:6" ht="14" hidden="1" thickBot="1">
      <c r="A3300" s="27">
        <f t="shared" si="61"/>
        <v>9</v>
      </c>
      <c r="B3300" s="30" t="s">
        <v>5338</v>
      </c>
      <c r="C3300" s="30" t="s">
        <v>5339</v>
      </c>
      <c r="D3300" s="34">
        <v>0</v>
      </c>
      <c r="E3300" s="33">
        <v>107762937515.61</v>
      </c>
      <c r="F3300" s="33">
        <v>107762937515.61</v>
      </c>
    </row>
    <row r="3301" spans="1:6" ht="14" hidden="1" thickBot="1">
      <c r="A3301" s="27">
        <f t="shared" si="61"/>
        <v>9</v>
      </c>
      <c r="B3301" s="30" t="s">
        <v>5340</v>
      </c>
      <c r="C3301" s="30" t="s">
        <v>4364</v>
      </c>
      <c r="D3301" s="34">
        <v>0</v>
      </c>
      <c r="E3301" s="34">
        <v>108790601</v>
      </c>
      <c r="F3301" s="34">
        <v>108790601</v>
      </c>
    </row>
    <row r="3302" spans="1:6" ht="14" hidden="1" thickBot="1">
      <c r="A3302" s="27">
        <f t="shared" si="61"/>
        <v>9</v>
      </c>
      <c r="B3302" s="30" t="s">
        <v>5341</v>
      </c>
      <c r="C3302" s="30" t="s">
        <v>4366</v>
      </c>
      <c r="D3302" s="34">
        <v>0</v>
      </c>
      <c r="E3302" s="34">
        <v>245084646</v>
      </c>
      <c r="F3302" s="34">
        <v>245084646</v>
      </c>
    </row>
    <row r="3303" spans="1:6" ht="14" hidden="1" thickBot="1">
      <c r="A3303" s="27">
        <f t="shared" si="61"/>
        <v>9</v>
      </c>
      <c r="B3303" s="30" t="s">
        <v>5342</v>
      </c>
      <c r="C3303" s="30" t="s">
        <v>4368</v>
      </c>
      <c r="D3303" s="34">
        <v>0</v>
      </c>
      <c r="E3303" s="34">
        <v>38508807221</v>
      </c>
      <c r="F3303" s="34">
        <v>38508807221</v>
      </c>
    </row>
    <row r="3304" spans="1:6" ht="14" hidden="1" thickBot="1">
      <c r="A3304" s="27">
        <f t="shared" si="61"/>
        <v>9</v>
      </c>
      <c r="B3304" s="30" t="s">
        <v>5343</v>
      </c>
      <c r="C3304" s="30" t="s">
        <v>5344</v>
      </c>
      <c r="D3304" s="34">
        <v>0</v>
      </c>
      <c r="E3304" s="33">
        <v>317744588901.90002</v>
      </c>
      <c r="F3304" s="33">
        <v>317744588901.90002</v>
      </c>
    </row>
    <row r="3305" spans="1:6" ht="14" hidden="1" thickBot="1">
      <c r="A3305" s="27">
        <f t="shared" si="61"/>
        <v>9</v>
      </c>
      <c r="B3305" s="30" t="s">
        <v>5345</v>
      </c>
      <c r="C3305" s="30" t="s">
        <v>4374</v>
      </c>
      <c r="D3305" s="34">
        <v>0</v>
      </c>
      <c r="E3305" s="34">
        <v>0</v>
      </c>
      <c r="F3305" s="34">
        <v>0</v>
      </c>
    </row>
    <row r="3306" spans="1:6" ht="14" hidden="1" thickBot="1">
      <c r="A3306" s="27">
        <f t="shared" si="61"/>
        <v>9</v>
      </c>
      <c r="B3306" s="30" t="s">
        <v>5346</v>
      </c>
      <c r="C3306" s="30" t="s">
        <v>4376</v>
      </c>
      <c r="D3306" s="34">
        <v>0</v>
      </c>
      <c r="E3306" s="34">
        <v>6067236246</v>
      </c>
      <c r="F3306" s="34">
        <v>6067236246</v>
      </c>
    </row>
    <row r="3307" spans="1:6" ht="14" hidden="1" thickBot="1">
      <c r="A3307" s="27">
        <f t="shared" si="61"/>
        <v>9</v>
      </c>
      <c r="B3307" s="30" t="s">
        <v>5347</v>
      </c>
      <c r="C3307" s="30" t="s">
        <v>4378</v>
      </c>
      <c r="D3307" s="34">
        <v>0</v>
      </c>
      <c r="E3307" s="34">
        <v>33967813</v>
      </c>
      <c r="F3307" s="34">
        <v>33967813</v>
      </c>
    </row>
    <row r="3308" spans="1:6" ht="14" hidden="1" thickBot="1">
      <c r="A3308" s="27">
        <f t="shared" si="61"/>
        <v>9</v>
      </c>
      <c r="B3308" s="30" t="s">
        <v>5348</v>
      </c>
      <c r="C3308" s="30" t="s">
        <v>1230</v>
      </c>
      <c r="D3308" s="34">
        <v>0</v>
      </c>
      <c r="E3308" s="33">
        <v>1398440661164.73</v>
      </c>
      <c r="F3308" s="33">
        <v>1398440661164.73</v>
      </c>
    </row>
    <row r="3309" spans="1:6" ht="14" thickBot="1">
      <c r="A3309" s="27">
        <f t="shared" si="61"/>
        <v>6</v>
      </c>
      <c r="B3309" s="27" t="s">
        <v>5349</v>
      </c>
      <c r="C3309" s="30" t="s">
        <v>2473</v>
      </c>
      <c r="D3309" s="34">
        <v>0</v>
      </c>
      <c r="E3309" s="33">
        <v>924804960070.16003</v>
      </c>
      <c r="F3309" s="33">
        <v>924804960070.16003</v>
      </c>
    </row>
    <row r="3310" spans="1:6" ht="14" hidden="1" thickBot="1">
      <c r="A3310" s="27">
        <f t="shared" si="61"/>
        <v>9</v>
      </c>
      <c r="B3310" s="30" t="s">
        <v>5350</v>
      </c>
      <c r="C3310" s="30" t="s">
        <v>5351</v>
      </c>
      <c r="D3310" s="34">
        <v>0</v>
      </c>
      <c r="E3310" s="34">
        <v>187538442</v>
      </c>
      <c r="F3310" s="34">
        <v>187538442</v>
      </c>
    </row>
    <row r="3311" spans="1:6" ht="14" hidden="1" thickBot="1">
      <c r="A3311" s="27">
        <f t="shared" si="61"/>
        <v>9</v>
      </c>
      <c r="B3311" s="30" t="s">
        <v>5352</v>
      </c>
      <c r="C3311" s="30" t="s">
        <v>5353</v>
      </c>
      <c r="D3311" s="34">
        <v>0</v>
      </c>
      <c r="E3311" s="33">
        <v>13796696891.719999</v>
      </c>
      <c r="F3311" s="33">
        <v>13796696891.719999</v>
      </c>
    </row>
    <row r="3312" spans="1:6" ht="14" hidden="1" thickBot="1">
      <c r="A3312" s="27">
        <f t="shared" si="61"/>
        <v>9</v>
      </c>
      <c r="B3312" s="30" t="s">
        <v>5354</v>
      </c>
      <c r="C3312" s="30" t="s">
        <v>5355</v>
      </c>
      <c r="D3312" s="34">
        <v>0</v>
      </c>
      <c r="E3312" s="33">
        <v>3291074644.2600002</v>
      </c>
      <c r="F3312" s="33">
        <v>3291074644.2600002</v>
      </c>
    </row>
    <row r="3313" spans="1:6" ht="14" hidden="1" thickBot="1">
      <c r="A3313" s="27">
        <f t="shared" si="61"/>
        <v>9</v>
      </c>
      <c r="B3313" s="30" t="s">
        <v>5356</v>
      </c>
      <c r="C3313" s="30" t="s">
        <v>1171</v>
      </c>
      <c r="D3313" s="34">
        <v>0</v>
      </c>
      <c r="E3313" s="33">
        <v>3586971464.9099998</v>
      </c>
      <c r="F3313" s="33">
        <v>3586971464.9099998</v>
      </c>
    </row>
    <row r="3314" spans="1:6" ht="14" hidden="1" thickBot="1">
      <c r="A3314" s="27">
        <f t="shared" si="61"/>
        <v>9</v>
      </c>
      <c r="B3314" s="30" t="s">
        <v>5357</v>
      </c>
      <c r="C3314" s="30" t="s">
        <v>2624</v>
      </c>
      <c r="D3314" s="34">
        <v>0</v>
      </c>
      <c r="E3314" s="33">
        <v>90222064325.800003</v>
      </c>
      <c r="F3314" s="33">
        <v>90222064325.800003</v>
      </c>
    </row>
    <row r="3315" spans="1:6" ht="14" hidden="1" thickBot="1">
      <c r="A3315" s="27">
        <f t="shared" si="61"/>
        <v>9</v>
      </c>
      <c r="B3315" s="30" t="s">
        <v>5358</v>
      </c>
      <c r="C3315" s="30" t="s">
        <v>5359</v>
      </c>
      <c r="D3315" s="34">
        <v>0</v>
      </c>
      <c r="E3315" s="34">
        <v>2145693239</v>
      </c>
      <c r="F3315" s="34">
        <v>2145693239</v>
      </c>
    </row>
    <row r="3316" spans="1:6" ht="14" hidden="1" thickBot="1">
      <c r="A3316" s="27">
        <f t="shared" si="61"/>
        <v>9</v>
      </c>
      <c r="B3316" s="30" t="s">
        <v>5360</v>
      </c>
      <c r="C3316" s="30" t="s">
        <v>5339</v>
      </c>
      <c r="D3316" s="34">
        <v>0</v>
      </c>
      <c r="E3316" s="33">
        <v>45422067064.849998</v>
      </c>
      <c r="F3316" s="33">
        <v>45422067064.849998</v>
      </c>
    </row>
    <row r="3317" spans="1:6" ht="14" hidden="1" thickBot="1">
      <c r="A3317" s="27">
        <f t="shared" si="61"/>
        <v>9</v>
      </c>
      <c r="B3317" s="30" t="s">
        <v>5361</v>
      </c>
      <c r="C3317" s="30" t="s">
        <v>5362</v>
      </c>
      <c r="D3317" s="34">
        <v>0</v>
      </c>
      <c r="E3317" s="33">
        <v>297978715170.87</v>
      </c>
      <c r="F3317" s="33">
        <v>297978715170.87</v>
      </c>
    </row>
    <row r="3318" spans="1:6" ht="14" hidden="1" thickBot="1">
      <c r="A3318" s="27">
        <f t="shared" si="61"/>
        <v>9</v>
      </c>
      <c r="B3318" s="30" t="s">
        <v>5363</v>
      </c>
      <c r="C3318" s="30" t="s">
        <v>5364</v>
      </c>
      <c r="D3318" s="34">
        <v>0</v>
      </c>
      <c r="E3318" s="33">
        <v>38202857611.230003</v>
      </c>
      <c r="F3318" s="33">
        <v>38202857611.230003</v>
      </c>
    </row>
    <row r="3319" spans="1:6" ht="14" hidden="1" thickBot="1">
      <c r="A3319" s="27">
        <f t="shared" si="61"/>
        <v>9</v>
      </c>
      <c r="B3319" s="30" t="s">
        <v>5365</v>
      </c>
      <c r="C3319" s="30" t="s">
        <v>5366</v>
      </c>
      <c r="D3319" s="34">
        <v>0</v>
      </c>
      <c r="E3319" s="33">
        <v>9044355004.6000004</v>
      </c>
      <c r="F3319" s="33">
        <v>9044355004.6000004</v>
      </c>
    </row>
    <row r="3320" spans="1:6" ht="14" hidden="1" thickBot="1">
      <c r="A3320" s="27">
        <f t="shared" si="61"/>
        <v>9</v>
      </c>
      <c r="B3320" s="30" t="s">
        <v>5367</v>
      </c>
      <c r="C3320" s="30" t="s">
        <v>5368</v>
      </c>
      <c r="D3320" s="34">
        <v>0</v>
      </c>
      <c r="E3320" s="33">
        <v>111485021181.47</v>
      </c>
      <c r="F3320" s="33">
        <v>111485021181.47</v>
      </c>
    </row>
    <row r="3321" spans="1:6" ht="14" hidden="1" thickBot="1">
      <c r="A3321" s="27">
        <f t="shared" si="61"/>
        <v>9</v>
      </c>
      <c r="B3321" s="30" t="s">
        <v>5369</v>
      </c>
      <c r="C3321" s="30" t="s">
        <v>5370</v>
      </c>
      <c r="D3321" s="34">
        <v>0</v>
      </c>
      <c r="E3321" s="34">
        <v>52058515868</v>
      </c>
      <c r="F3321" s="34">
        <v>52058515868</v>
      </c>
    </row>
    <row r="3322" spans="1:6" ht="14" hidden="1" thickBot="1">
      <c r="A3322" s="27">
        <f t="shared" si="61"/>
        <v>9</v>
      </c>
      <c r="B3322" s="30" t="s">
        <v>5371</v>
      </c>
      <c r="C3322" s="30" t="s">
        <v>5372</v>
      </c>
      <c r="D3322" s="34">
        <v>0</v>
      </c>
      <c r="E3322" s="34">
        <v>124965844</v>
      </c>
      <c r="F3322" s="34">
        <v>124965844</v>
      </c>
    </row>
    <row r="3323" spans="1:6" ht="14" hidden="1" thickBot="1">
      <c r="A3323" s="27">
        <f t="shared" si="61"/>
        <v>9</v>
      </c>
      <c r="B3323" s="30" t="s">
        <v>5373</v>
      </c>
      <c r="C3323" s="30" t="s">
        <v>1175</v>
      </c>
      <c r="D3323" s="34">
        <v>0</v>
      </c>
      <c r="E3323" s="33">
        <v>257258423317.45001</v>
      </c>
      <c r="F3323" s="33">
        <v>257258423317.45001</v>
      </c>
    </row>
    <row r="3324" spans="1:6" ht="14" thickBot="1">
      <c r="A3324" s="27">
        <f t="shared" si="61"/>
        <v>3</v>
      </c>
      <c r="B3324" s="27" t="s">
        <v>5374</v>
      </c>
      <c r="C3324" s="30" t="s">
        <v>5375</v>
      </c>
      <c r="D3324" s="34">
        <v>0</v>
      </c>
      <c r="E3324" s="33">
        <v>84874400944097.797</v>
      </c>
      <c r="F3324" s="33">
        <v>84874400944097.797</v>
      </c>
    </row>
    <row r="3325" spans="1:6" ht="14" thickBot="1">
      <c r="A3325" s="27">
        <f t="shared" si="61"/>
        <v>6</v>
      </c>
      <c r="B3325" s="27" t="s">
        <v>5376</v>
      </c>
      <c r="C3325" s="30" t="s">
        <v>2761</v>
      </c>
      <c r="D3325" s="34">
        <v>0</v>
      </c>
      <c r="E3325" s="33">
        <v>25130922510560.5</v>
      </c>
      <c r="F3325" s="33">
        <v>25130922510560.5</v>
      </c>
    </row>
    <row r="3326" spans="1:6" ht="14" hidden="1" thickBot="1">
      <c r="A3326" s="27">
        <f t="shared" si="61"/>
        <v>9</v>
      </c>
      <c r="B3326" s="30" t="s">
        <v>5377</v>
      </c>
      <c r="C3326" s="30" t="s">
        <v>2212</v>
      </c>
      <c r="D3326" s="34">
        <v>0</v>
      </c>
      <c r="E3326" s="33">
        <v>14331009513871.1</v>
      </c>
      <c r="F3326" s="33">
        <v>14331009513871.1</v>
      </c>
    </row>
    <row r="3327" spans="1:6" ht="14" hidden="1" thickBot="1">
      <c r="A3327" s="27">
        <f t="shared" si="61"/>
        <v>9</v>
      </c>
      <c r="B3327" s="30" t="s">
        <v>5378</v>
      </c>
      <c r="C3327" s="30" t="s">
        <v>4744</v>
      </c>
      <c r="D3327" s="34">
        <v>0</v>
      </c>
      <c r="E3327" s="33">
        <v>993651212377.48999</v>
      </c>
      <c r="F3327" s="33">
        <v>993651212377.48999</v>
      </c>
    </row>
    <row r="3328" spans="1:6" ht="14" hidden="1" thickBot="1">
      <c r="A3328" s="27">
        <f t="shared" si="61"/>
        <v>9</v>
      </c>
      <c r="B3328" s="30" t="s">
        <v>5379</v>
      </c>
      <c r="C3328" s="30" t="s">
        <v>2214</v>
      </c>
      <c r="D3328" s="34">
        <v>0</v>
      </c>
      <c r="E3328" s="33">
        <v>1306150163106.9299</v>
      </c>
      <c r="F3328" s="33">
        <v>1306150163106.9299</v>
      </c>
    </row>
    <row r="3329" spans="1:6" ht="14" hidden="1" thickBot="1">
      <c r="A3329" s="27">
        <f t="shared" si="61"/>
        <v>9</v>
      </c>
      <c r="B3329" s="30" t="s">
        <v>5380</v>
      </c>
      <c r="C3329" s="30" t="s">
        <v>133</v>
      </c>
      <c r="D3329" s="34">
        <v>0</v>
      </c>
      <c r="E3329" s="33">
        <v>604208136113.70996</v>
      </c>
      <c r="F3329" s="33">
        <v>604208136113.70996</v>
      </c>
    </row>
    <row r="3330" spans="1:6" ht="14" hidden="1" thickBot="1">
      <c r="A3330" s="27">
        <f t="shared" si="61"/>
        <v>9</v>
      </c>
      <c r="B3330" s="30" t="s">
        <v>5381</v>
      </c>
      <c r="C3330" s="30" t="s">
        <v>4823</v>
      </c>
      <c r="D3330" s="34">
        <v>0</v>
      </c>
      <c r="E3330" s="33">
        <v>3879186303715.4102</v>
      </c>
      <c r="F3330" s="33">
        <v>3879186303715.4102</v>
      </c>
    </row>
    <row r="3331" spans="1:6" ht="14" hidden="1" thickBot="1">
      <c r="A3331" s="27">
        <f t="shared" si="61"/>
        <v>9</v>
      </c>
      <c r="B3331" s="30" t="s">
        <v>5382</v>
      </c>
      <c r="C3331" s="30" t="s">
        <v>4933</v>
      </c>
      <c r="D3331" s="34">
        <v>0</v>
      </c>
      <c r="E3331" s="33">
        <v>3196876454996.7798</v>
      </c>
      <c r="F3331" s="33">
        <v>3196876454996.7798</v>
      </c>
    </row>
    <row r="3332" spans="1:6" ht="14" hidden="1" thickBot="1">
      <c r="A3332" s="27">
        <f t="shared" si="61"/>
        <v>9</v>
      </c>
      <c r="B3332" s="30" t="s">
        <v>5383</v>
      </c>
      <c r="C3332" s="30" t="s">
        <v>4785</v>
      </c>
      <c r="D3332" s="34">
        <v>0</v>
      </c>
      <c r="E3332" s="33">
        <v>759342762050.66003</v>
      </c>
      <c r="F3332" s="33">
        <v>759342762050.66003</v>
      </c>
    </row>
    <row r="3333" spans="1:6" ht="14" hidden="1" thickBot="1">
      <c r="A3333" s="27">
        <f t="shared" si="61"/>
        <v>9</v>
      </c>
      <c r="B3333" s="30" t="s">
        <v>5384</v>
      </c>
      <c r="C3333" s="30" t="s">
        <v>4802</v>
      </c>
      <c r="D3333" s="34">
        <v>0</v>
      </c>
      <c r="E3333" s="33">
        <v>60497964328.449997</v>
      </c>
      <c r="F3333" s="33">
        <v>60497964328.449997</v>
      </c>
    </row>
    <row r="3334" spans="1:6" ht="14" thickBot="1">
      <c r="A3334" s="27">
        <f t="shared" si="61"/>
        <v>6</v>
      </c>
      <c r="B3334" s="27" t="s">
        <v>5385</v>
      </c>
      <c r="C3334" s="30" t="s">
        <v>2765</v>
      </c>
      <c r="D3334" s="34">
        <v>0</v>
      </c>
      <c r="E3334" s="33">
        <v>23353284187332.801</v>
      </c>
      <c r="F3334" s="33">
        <v>23353284187332.801</v>
      </c>
    </row>
    <row r="3335" spans="1:6" ht="14" hidden="1" thickBot="1">
      <c r="A3335" s="27">
        <f t="shared" si="61"/>
        <v>9</v>
      </c>
      <c r="B3335" s="30" t="s">
        <v>5386</v>
      </c>
      <c r="C3335" s="30" t="s">
        <v>2212</v>
      </c>
      <c r="D3335" s="34">
        <v>0</v>
      </c>
      <c r="E3335" s="33">
        <v>125994247130.75999</v>
      </c>
      <c r="F3335" s="33">
        <v>125994247130.75999</v>
      </c>
    </row>
    <row r="3336" spans="1:6" ht="14" hidden="1" thickBot="1">
      <c r="A3336" s="27">
        <f t="shared" si="61"/>
        <v>9</v>
      </c>
      <c r="B3336" s="30" t="s">
        <v>5387</v>
      </c>
      <c r="C3336" s="30" t="s">
        <v>4744</v>
      </c>
      <c r="D3336" s="34">
        <v>0</v>
      </c>
      <c r="E3336" s="33">
        <v>105922325052.99001</v>
      </c>
      <c r="F3336" s="33">
        <v>105922325052.99001</v>
      </c>
    </row>
    <row r="3337" spans="1:6" ht="14" hidden="1" thickBot="1">
      <c r="A3337" s="27">
        <f t="shared" si="61"/>
        <v>9</v>
      </c>
      <c r="B3337" s="30" t="s">
        <v>5388</v>
      </c>
      <c r="C3337" s="30" t="s">
        <v>2214</v>
      </c>
      <c r="D3337" s="34">
        <v>0</v>
      </c>
      <c r="E3337" s="33">
        <v>26419781635.259998</v>
      </c>
      <c r="F3337" s="33">
        <v>26419781635.259998</v>
      </c>
    </row>
    <row r="3338" spans="1:6" ht="14" hidden="1" thickBot="1">
      <c r="A3338" s="27">
        <f t="shared" si="61"/>
        <v>9</v>
      </c>
      <c r="B3338" s="30" t="s">
        <v>5389</v>
      </c>
      <c r="C3338" s="30" t="s">
        <v>133</v>
      </c>
      <c r="D3338" s="34">
        <v>0</v>
      </c>
      <c r="E3338" s="33">
        <v>3621950197.9699998</v>
      </c>
      <c r="F3338" s="33">
        <v>3621950197.9699998</v>
      </c>
    </row>
    <row r="3339" spans="1:6" ht="14" hidden="1" thickBot="1">
      <c r="A3339" s="27">
        <f t="shared" si="61"/>
        <v>9</v>
      </c>
      <c r="B3339" s="30" t="s">
        <v>5390</v>
      </c>
      <c r="C3339" s="30" t="s">
        <v>4823</v>
      </c>
      <c r="D3339" s="34">
        <v>0</v>
      </c>
      <c r="E3339" s="33">
        <v>482869746187.29999</v>
      </c>
      <c r="F3339" s="33">
        <v>482869746187.29999</v>
      </c>
    </row>
    <row r="3340" spans="1:6" ht="14" hidden="1" thickBot="1">
      <c r="A3340" s="27">
        <f t="shared" si="61"/>
        <v>9</v>
      </c>
      <c r="B3340" s="30" t="s">
        <v>5391</v>
      </c>
      <c r="C3340" s="30" t="s">
        <v>4933</v>
      </c>
      <c r="D3340" s="34">
        <v>0</v>
      </c>
      <c r="E3340" s="33">
        <v>677173713357.40002</v>
      </c>
      <c r="F3340" s="33">
        <v>677173713357.40002</v>
      </c>
    </row>
    <row r="3341" spans="1:6" ht="14" hidden="1" thickBot="1">
      <c r="A3341" s="27">
        <f t="shared" si="61"/>
        <v>9</v>
      </c>
      <c r="B3341" s="30" t="s">
        <v>5392</v>
      </c>
      <c r="C3341" s="30" t="s">
        <v>5393</v>
      </c>
      <c r="D3341" s="34">
        <v>0</v>
      </c>
      <c r="E3341" s="34">
        <v>2069567339</v>
      </c>
      <c r="F3341" s="34">
        <v>2069567339</v>
      </c>
    </row>
    <row r="3342" spans="1:6" ht="14" hidden="1" thickBot="1">
      <c r="A3342" s="27">
        <f t="shared" si="61"/>
        <v>9</v>
      </c>
      <c r="B3342" s="30" t="s">
        <v>5394</v>
      </c>
      <c r="C3342" s="30" t="s">
        <v>2924</v>
      </c>
      <c r="D3342" s="34">
        <v>0</v>
      </c>
      <c r="E3342" s="33">
        <v>1980346711681.1399</v>
      </c>
      <c r="F3342" s="33">
        <v>1980346711681.1399</v>
      </c>
    </row>
    <row r="3343" spans="1:6" ht="14" hidden="1" thickBot="1">
      <c r="A3343" s="27">
        <f t="shared" si="61"/>
        <v>9</v>
      </c>
      <c r="B3343" s="30" t="s">
        <v>5395</v>
      </c>
      <c r="C3343" s="30" t="s">
        <v>5396</v>
      </c>
      <c r="D3343" s="34">
        <v>0</v>
      </c>
      <c r="E3343" s="33">
        <v>17835852056476.602</v>
      </c>
      <c r="F3343" s="33">
        <v>17835852056476.602</v>
      </c>
    </row>
    <row r="3344" spans="1:6" ht="14" hidden="1" thickBot="1">
      <c r="A3344" s="27">
        <f t="shared" si="61"/>
        <v>9</v>
      </c>
      <c r="B3344" s="30" t="s">
        <v>5397</v>
      </c>
      <c r="C3344" s="30" t="s">
        <v>5398</v>
      </c>
      <c r="D3344" s="34">
        <v>0</v>
      </c>
      <c r="E3344" s="33">
        <v>569490256114.48999</v>
      </c>
      <c r="F3344" s="33">
        <v>569490256114.48999</v>
      </c>
    </row>
    <row r="3345" spans="1:6" ht="14" hidden="1" thickBot="1">
      <c r="A3345" s="27">
        <f t="shared" si="61"/>
        <v>9</v>
      </c>
      <c r="B3345" s="30" t="s">
        <v>5399</v>
      </c>
      <c r="C3345" s="30" t="s">
        <v>2928</v>
      </c>
      <c r="D3345" s="34">
        <v>0</v>
      </c>
      <c r="E3345" s="33">
        <v>1478510864839.8301</v>
      </c>
      <c r="F3345" s="33">
        <v>1478510864839.8301</v>
      </c>
    </row>
    <row r="3346" spans="1:6" ht="14" hidden="1" thickBot="1">
      <c r="A3346" s="27">
        <f t="shared" si="61"/>
        <v>9</v>
      </c>
      <c r="B3346" s="30" t="s">
        <v>5400</v>
      </c>
      <c r="C3346" s="30" t="s">
        <v>4785</v>
      </c>
      <c r="D3346" s="34">
        <v>0</v>
      </c>
      <c r="E3346" s="33">
        <v>6427669168.7600002</v>
      </c>
      <c r="F3346" s="33">
        <v>6427669168.7600002</v>
      </c>
    </row>
    <row r="3347" spans="1:6" ht="14" hidden="1" thickBot="1">
      <c r="A3347" s="27">
        <f t="shared" si="61"/>
        <v>9</v>
      </c>
      <c r="B3347" s="30" t="s">
        <v>5401</v>
      </c>
      <c r="C3347" s="30" t="s">
        <v>4802</v>
      </c>
      <c r="D3347" s="34">
        <v>0</v>
      </c>
      <c r="E3347" s="33">
        <v>22892689278.220001</v>
      </c>
      <c r="F3347" s="33">
        <v>22892689278.220001</v>
      </c>
    </row>
    <row r="3348" spans="1:6" ht="14" hidden="1" thickBot="1">
      <c r="A3348" s="27">
        <f t="shared" si="61"/>
        <v>9</v>
      </c>
      <c r="B3348" s="30" t="s">
        <v>5402</v>
      </c>
      <c r="C3348" s="30" t="s">
        <v>2689</v>
      </c>
      <c r="D3348" s="34">
        <v>0</v>
      </c>
      <c r="E3348" s="34">
        <v>35692608873</v>
      </c>
      <c r="F3348" s="34">
        <v>35692608873</v>
      </c>
    </row>
    <row r="3349" spans="1:6" ht="14" thickBot="1">
      <c r="A3349" s="27">
        <f t="shared" si="61"/>
        <v>6</v>
      </c>
      <c r="B3349" s="27" t="s">
        <v>5403</v>
      </c>
      <c r="C3349" s="30" t="s">
        <v>5404</v>
      </c>
      <c r="D3349" s="34">
        <v>0</v>
      </c>
      <c r="E3349" s="33">
        <v>1514162948854.4199</v>
      </c>
      <c r="F3349" s="33">
        <v>1514162948854.4199</v>
      </c>
    </row>
    <row r="3350" spans="1:6" ht="14" hidden="1" thickBot="1">
      <c r="A3350" s="27">
        <f t="shared" si="61"/>
        <v>9</v>
      </c>
      <c r="B3350" s="30" t="s">
        <v>5405</v>
      </c>
      <c r="C3350" s="30" t="s">
        <v>2212</v>
      </c>
      <c r="D3350" s="34">
        <v>0</v>
      </c>
      <c r="E3350" s="33">
        <v>2394440002.1100001</v>
      </c>
      <c r="F3350" s="33">
        <v>2394440002.1100001</v>
      </c>
    </row>
    <row r="3351" spans="1:6" ht="14" hidden="1" thickBot="1">
      <c r="A3351" s="27">
        <f t="shared" si="61"/>
        <v>9</v>
      </c>
      <c r="B3351" s="30" t="s">
        <v>5406</v>
      </c>
      <c r="C3351" s="30" t="s">
        <v>4744</v>
      </c>
      <c r="D3351" s="34">
        <v>0</v>
      </c>
      <c r="E3351" s="34">
        <v>60913444</v>
      </c>
      <c r="F3351" s="34">
        <v>60913444</v>
      </c>
    </row>
    <row r="3352" spans="1:6" ht="14" hidden="1" thickBot="1">
      <c r="A3352" s="27">
        <f t="shared" si="61"/>
        <v>9</v>
      </c>
      <c r="B3352" s="30" t="s">
        <v>5407</v>
      </c>
      <c r="C3352" s="30" t="s">
        <v>2214</v>
      </c>
      <c r="D3352" s="34">
        <v>0</v>
      </c>
      <c r="E3352" s="33">
        <v>1294512826.2</v>
      </c>
      <c r="F3352" s="33">
        <v>1294512826.2</v>
      </c>
    </row>
    <row r="3353" spans="1:6" ht="14" hidden="1" thickBot="1">
      <c r="A3353" s="27">
        <f t="shared" si="61"/>
        <v>9</v>
      </c>
      <c r="B3353" s="30" t="s">
        <v>5408</v>
      </c>
      <c r="C3353" s="30" t="s">
        <v>133</v>
      </c>
      <c r="D3353" s="34">
        <v>0</v>
      </c>
      <c r="E3353" s="34">
        <v>11441839</v>
      </c>
      <c r="F3353" s="34">
        <v>11441839</v>
      </c>
    </row>
    <row r="3354" spans="1:6" ht="14" hidden="1" thickBot="1">
      <c r="A3354" s="27">
        <f t="shared" si="61"/>
        <v>9</v>
      </c>
      <c r="B3354" s="30" t="s">
        <v>5409</v>
      </c>
      <c r="C3354" s="30" t="s">
        <v>4823</v>
      </c>
      <c r="D3354" s="34">
        <v>0</v>
      </c>
      <c r="E3354" s="33">
        <v>528172699712.71002</v>
      </c>
      <c r="F3354" s="33">
        <v>528172699712.71002</v>
      </c>
    </row>
    <row r="3355" spans="1:6" ht="14" hidden="1" thickBot="1">
      <c r="A3355" s="27">
        <f t="shared" si="61"/>
        <v>9</v>
      </c>
      <c r="B3355" s="30" t="s">
        <v>5410</v>
      </c>
      <c r="C3355" s="30" t="s">
        <v>4933</v>
      </c>
      <c r="D3355" s="34">
        <v>0</v>
      </c>
      <c r="E3355" s="33">
        <v>981448890581.21997</v>
      </c>
      <c r="F3355" s="33">
        <v>981448890581.21997</v>
      </c>
    </row>
    <row r="3356" spans="1:6" ht="14" hidden="1" thickBot="1">
      <c r="A3356" s="27">
        <f t="shared" si="61"/>
        <v>9</v>
      </c>
      <c r="B3356" s="30" t="s">
        <v>5411</v>
      </c>
      <c r="C3356" s="30" t="s">
        <v>4802</v>
      </c>
      <c r="D3356" s="34">
        <v>0</v>
      </c>
      <c r="E3356" s="33">
        <v>780050449.17999995</v>
      </c>
      <c r="F3356" s="33">
        <v>780050449.17999995</v>
      </c>
    </row>
    <row r="3357" spans="1:6" ht="14" thickBot="1">
      <c r="A3357" s="27">
        <f t="shared" si="61"/>
        <v>6</v>
      </c>
      <c r="B3357" s="27" t="s">
        <v>5412</v>
      </c>
      <c r="C3357" s="30" t="s">
        <v>2759</v>
      </c>
      <c r="D3357" s="34">
        <v>0</v>
      </c>
      <c r="E3357" s="33">
        <v>1114011848775.5901</v>
      </c>
      <c r="F3357" s="33">
        <v>1114011848775.5901</v>
      </c>
    </row>
    <row r="3358" spans="1:6" ht="14" hidden="1" thickBot="1">
      <c r="A3358" s="27">
        <f t="shared" si="61"/>
        <v>9</v>
      </c>
      <c r="B3358" s="30" t="s">
        <v>5413</v>
      </c>
      <c r="C3358" s="30" t="s">
        <v>2212</v>
      </c>
      <c r="D3358" s="34">
        <v>0</v>
      </c>
      <c r="E3358" s="33">
        <v>604026168.85000002</v>
      </c>
      <c r="F3358" s="33">
        <v>604026168.85000002</v>
      </c>
    </row>
    <row r="3359" spans="1:6" ht="14" hidden="1" thickBot="1">
      <c r="A3359" s="27">
        <f t="shared" si="61"/>
        <v>9</v>
      </c>
      <c r="B3359" s="30" t="s">
        <v>5414</v>
      </c>
      <c r="C3359" s="30" t="s">
        <v>4744</v>
      </c>
      <c r="D3359" s="34">
        <v>0</v>
      </c>
      <c r="E3359" s="33">
        <v>7014920084.7200003</v>
      </c>
      <c r="F3359" s="33">
        <v>7014920084.7200003</v>
      </c>
    </row>
    <row r="3360" spans="1:6" ht="14" hidden="1" thickBot="1">
      <c r="A3360" s="27">
        <f t="shared" si="61"/>
        <v>9</v>
      </c>
      <c r="B3360" s="30" t="s">
        <v>5415</v>
      </c>
      <c r="C3360" s="30" t="s">
        <v>2214</v>
      </c>
      <c r="D3360" s="34">
        <v>0</v>
      </c>
      <c r="E3360" s="34">
        <v>101530000</v>
      </c>
      <c r="F3360" s="34">
        <v>101530000</v>
      </c>
    </row>
    <row r="3361" spans="1:6" ht="14" hidden="1" thickBot="1">
      <c r="A3361" s="27">
        <f t="shared" si="61"/>
        <v>9</v>
      </c>
      <c r="B3361" s="30" t="s">
        <v>5416</v>
      </c>
      <c r="C3361" s="30" t="s">
        <v>133</v>
      </c>
      <c r="D3361" s="34">
        <v>0</v>
      </c>
      <c r="E3361" s="34">
        <v>297516505</v>
      </c>
      <c r="F3361" s="34">
        <v>297516505</v>
      </c>
    </row>
    <row r="3362" spans="1:6" ht="14" hidden="1" thickBot="1">
      <c r="A3362" s="27">
        <f t="shared" ref="A3362:A3425" si="62">LEN(B3362)</f>
        <v>9</v>
      </c>
      <c r="B3362" s="30" t="s">
        <v>5417</v>
      </c>
      <c r="C3362" s="30" t="s">
        <v>4823</v>
      </c>
      <c r="D3362" s="34">
        <v>0</v>
      </c>
      <c r="E3362" s="33">
        <v>309430386418.32001</v>
      </c>
      <c r="F3362" s="33">
        <v>309430386418.32001</v>
      </c>
    </row>
    <row r="3363" spans="1:6" ht="14" hidden="1" thickBot="1">
      <c r="A3363" s="27">
        <f t="shared" si="62"/>
        <v>9</v>
      </c>
      <c r="B3363" s="30" t="s">
        <v>5418</v>
      </c>
      <c r="C3363" s="30" t="s">
        <v>4933</v>
      </c>
      <c r="D3363" s="34">
        <v>0</v>
      </c>
      <c r="E3363" s="33">
        <v>794815205798.69995</v>
      </c>
      <c r="F3363" s="33">
        <v>794815205798.69995</v>
      </c>
    </row>
    <row r="3364" spans="1:6" ht="14" hidden="1" thickBot="1">
      <c r="A3364" s="27">
        <f t="shared" si="62"/>
        <v>9</v>
      </c>
      <c r="B3364" s="30" t="s">
        <v>5419</v>
      </c>
      <c r="C3364" s="30" t="s">
        <v>4785</v>
      </c>
      <c r="D3364" s="34">
        <v>0</v>
      </c>
      <c r="E3364" s="34">
        <v>285972284</v>
      </c>
      <c r="F3364" s="34">
        <v>285972284</v>
      </c>
    </row>
    <row r="3365" spans="1:6" ht="14" hidden="1" thickBot="1">
      <c r="A3365" s="27">
        <f t="shared" si="62"/>
        <v>9</v>
      </c>
      <c r="B3365" s="30" t="s">
        <v>5420</v>
      </c>
      <c r="C3365" s="30" t="s">
        <v>4802</v>
      </c>
      <c r="D3365" s="34">
        <v>0</v>
      </c>
      <c r="E3365" s="34">
        <v>1462291516</v>
      </c>
      <c r="F3365" s="34">
        <v>1462291516</v>
      </c>
    </row>
    <row r="3366" spans="1:6" ht="14" thickBot="1">
      <c r="A3366" s="27">
        <f t="shared" si="62"/>
        <v>6</v>
      </c>
      <c r="B3366" s="27" t="s">
        <v>5421</v>
      </c>
      <c r="C3366" s="30" t="s">
        <v>5422</v>
      </c>
      <c r="D3366" s="34">
        <v>0</v>
      </c>
      <c r="E3366" s="33">
        <v>1852290693185.1299</v>
      </c>
      <c r="F3366" s="33">
        <v>1852290693185.1299</v>
      </c>
    </row>
    <row r="3367" spans="1:6" ht="14" hidden="1" thickBot="1">
      <c r="A3367" s="27">
        <f t="shared" si="62"/>
        <v>9</v>
      </c>
      <c r="B3367" s="30" t="s">
        <v>5423</v>
      </c>
      <c r="C3367" s="30" t="s">
        <v>2212</v>
      </c>
      <c r="D3367" s="34">
        <v>0</v>
      </c>
      <c r="E3367" s="33">
        <v>10581334045.67</v>
      </c>
      <c r="F3367" s="33">
        <v>10581334045.67</v>
      </c>
    </row>
    <row r="3368" spans="1:6" ht="14" hidden="1" thickBot="1">
      <c r="A3368" s="27">
        <f t="shared" si="62"/>
        <v>9</v>
      </c>
      <c r="B3368" s="30" t="s">
        <v>5424</v>
      </c>
      <c r="C3368" s="30" t="s">
        <v>4744</v>
      </c>
      <c r="D3368" s="34">
        <v>0</v>
      </c>
      <c r="E3368" s="34">
        <v>588542630</v>
      </c>
      <c r="F3368" s="34">
        <v>588542630</v>
      </c>
    </row>
    <row r="3369" spans="1:6" ht="14" hidden="1" thickBot="1">
      <c r="A3369" s="27">
        <f t="shared" si="62"/>
        <v>9</v>
      </c>
      <c r="B3369" s="30" t="s">
        <v>5425</v>
      </c>
      <c r="C3369" s="30" t="s">
        <v>2214</v>
      </c>
      <c r="D3369" s="34">
        <v>0</v>
      </c>
      <c r="E3369" s="33">
        <v>4951000095.8299999</v>
      </c>
      <c r="F3369" s="33">
        <v>4951000095.8299999</v>
      </c>
    </row>
    <row r="3370" spans="1:6" ht="14" hidden="1" thickBot="1">
      <c r="A3370" s="27">
        <f t="shared" si="62"/>
        <v>9</v>
      </c>
      <c r="B3370" s="30" t="s">
        <v>5426</v>
      </c>
      <c r="C3370" s="30" t="s">
        <v>133</v>
      </c>
      <c r="D3370" s="34">
        <v>0</v>
      </c>
      <c r="E3370" s="33">
        <v>894799170.91999996</v>
      </c>
      <c r="F3370" s="33">
        <v>894799170.91999996</v>
      </c>
    </row>
    <row r="3371" spans="1:6" ht="14" hidden="1" thickBot="1">
      <c r="A3371" s="27">
        <f t="shared" si="62"/>
        <v>9</v>
      </c>
      <c r="B3371" s="30" t="s">
        <v>5427</v>
      </c>
      <c r="C3371" s="30" t="s">
        <v>4823</v>
      </c>
      <c r="D3371" s="34">
        <v>0</v>
      </c>
      <c r="E3371" s="33">
        <v>904227766824.91003</v>
      </c>
      <c r="F3371" s="33">
        <v>904227766824.91003</v>
      </c>
    </row>
    <row r="3372" spans="1:6" ht="14" hidden="1" thickBot="1">
      <c r="A3372" s="27">
        <f t="shared" si="62"/>
        <v>9</v>
      </c>
      <c r="B3372" s="30" t="s">
        <v>5428</v>
      </c>
      <c r="C3372" s="30" t="s">
        <v>4933</v>
      </c>
      <c r="D3372" s="34">
        <v>0</v>
      </c>
      <c r="E3372" s="33">
        <v>924478613983.42004</v>
      </c>
      <c r="F3372" s="33">
        <v>924478613983.42004</v>
      </c>
    </row>
    <row r="3373" spans="1:6" ht="14" hidden="1" thickBot="1">
      <c r="A3373" s="27">
        <f t="shared" si="62"/>
        <v>9</v>
      </c>
      <c r="B3373" s="30" t="s">
        <v>5429</v>
      </c>
      <c r="C3373" s="30" t="s">
        <v>4785</v>
      </c>
      <c r="D3373" s="34">
        <v>0</v>
      </c>
      <c r="E3373" s="34">
        <v>133846822</v>
      </c>
      <c r="F3373" s="34">
        <v>133846822</v>
      </c>
    </row>
    <row r="3374" spans="1:6" ht="14" hidden="1" thickBot="1">
      <c r="A3374" s="27">
        <f t="shared" si="62"/>
        <v>9</v>
      </c>
      <c r="B3374" s="30" t="s">
        <v>5430</v>
      </c>
      <c r="C3374" s="30" t="s">
        <v>4802</v>
      </c>
      <c r="D3374" s="34">
        <v>0</v>
      </c>
      <c r="E3374" s="33">
        <v>6434789612.3800001</v>
      </c>
      <c r="F3374" s="33">
        <v>6434789612.3800001</v>
      </c>
    </row>
    <row r="3375" spans="1:6" ht="14" thickBot="1">
      <c r="A3375" s="27">
        <f t="shared" si="62"/>
        <v>6</v>
      </c>
      <c r="B3375" s="27" t="s">
        <v>5431</v>
      </c>
      <c r="C3375" s="30" t="s">
        <v>5432</v>
      </c>
      <c r="D3375" s="34">
        <v>0</v>
      </c>
      <c r="E3375" s="33">
        <v>1297152826927.8999</v>
      </c>
      <c r="F3375" s="33">
        <v>1297152826927.8999</v>
      </c>
    </row>
    <row r="3376" spans="1:6" ht="14" hidden="1" thickBot="1">
      <c r="A3376" s="27">
        <f t="shared" si="62"/>
        <v>9</v>
      </c>
      <c r="B3376" s="30" t="s">
        <v>5433</v>
      </c>
      <c r="C3376" s="30" t="s">
        <v>2212</v>
      </c>
      <c r="D3376" s="34">
        <v>0</v>
      </c>
      <c r="E3376" s="33">
        <v>25537256765.869999</v>
      </c>
      <c r="F3376" s="33">
        <v>25537256765.869999</v>
      </c>
    </row>
    <row r="3377" spans="1:6" ht="14" hidden="1" thickBot="1">
      <c r="A3377" s="27">
        <f t="shared" si="62"/>
        <v>9</v>
      </c>
      <c r="B3377" s="30" t="s">
        <v>5434</v>
      </c>
      <c r="C3377" s="30" t="s">
        <v>4744</v>
      </c>
      <c r="D3377" s="34">
        <v>0</v>
      </c>
      <c r="E3377" s="34">
        <v>158107432</v>
      </c>
      <c r="F3377" s="34">
        <v>158107432</v>
      </c>
    </row>
    <row r="3378" spans="1:6" ht="14" hidden="1" thickBot="1">
      <c r="A3378" s="27">
        <f t="shared" si="62"/>
        <v>9</v>
      </c>
      <c r="B3378" s="30" t="s">
        <v>5435</v>
      </c>
      <c r="C3378" s="30" t="s">
        <v>2214</v>
      </c>
      <c r="D3378" s="34">
        <v>0</v>
      </c>
      <c r="E3378" s="33">
        <v>3988145130.04</v>
      </c>
      <c r="F3378" s="33">
        <v>3988145130.04</v>
      </c>
    </row>
    <row r="3379" spans="1:6" ht="14" hidden="1" thickBot="1">
      <c r="A3379" s="27">
        <f t="shared" si="62"/>
        <v>9</v>
      </c>
      <c r="B3379" s="30" t="s">
        <v>5436</v>
      </c>
      <c r="C3379" s="30" t="s">
        <v>133</v>
      </c>
      <c r="D3379" s="34">
        <v>0</v>
      </c>
      <c r="E3379" s="33">
        <v>955268294.79999995</v>
      </c>
      <c r="F3379" s="33">
        <v>955268294.79999995</v>
      </c>
    </row>
    <row r="3380" spans="1:6" ht="14" hidden="1" thickBot="1">
      <c r="A3380" s="27">
        <f t="shared" si="62"/>
        <v>9</v>
      </c>
      <c r="B3380" s="30" t="s">
        <v>5437</v>
      </c>
      <c r="C3380" s="30" t="s">
        <v>4823</v>
      </c>
      <c r="D3380" s="34">
        <v>0</v>
      </c>
      <c r="E3380" s="33">
        <v>643909264760.75</v>
      </c>
      <c r="F3380" s="33">
        <v>643909264760.75</v>
      </c>
    </row>
    <row r="3381" spans="1:6" ht="14" hidden="1" thickBot="1">
      <c r="A3381" s="27">
        <f t="shared" si="62"/>
        <v>9</v>
      </c>
      <c r="B3381" s="30" t="s">
        <v>5438</v>
      </c>
      <c r="C3381" s="30" t="s">
        <v>4933</v>
      </c>
      <c r="D3381" s="34">
        <v>0</v>
      </c>
      <c r="E3381" s="33">
        <v>609302761901.80005</v>
      </c>
      <c r="F3381" s="33">
        <v>609302761901.80005</v>
      </c>
    </row>
    <row r="3382" spans="1:6" ht="14" hidden="1" thickBot="1">
      <c r="A3382" s="27">
        <f t="shared" si="62"/>
        <v>9</v>
      </c>
      <c r="B3382" s="30" t="s">
        <v>5439</v>
      </c>
      <c r="C3382" s="30" t="s">
        <v>4785</v>
      </c>
      <c r="D3382" s="34">
        <v>0</v>
      </c>
      <c r="E3382" s="33">
        <v>7183845211.6499996</v>
      </c>
      <c r="F3382" s="33">
        <v>7183845211.6499996</v>
      </c>
    </row>
    <row r="3383" spans="1:6" ht="14" hidden="1" thickBot="1">
      <c r="A3383" s="27">
        <f t="shared" si="62"/>
        <v>9</v>
      </c>
      <c r="B3383" s="30" t="s">
        <v>5440</v>
      </c>
      <c r="C3383" s="30" t="s">
        <v>4802</v>
      </c>
      <c r="D3383" s="34">
        <v>0</v>
      </c>
      <c r="E3383" s="33">
        <v>6118177430.9899998</v>
      </c>
      <c r="F3383" s="33">
        <v>6118177430.9899998</v>
      </c>
    </row>
    <row r="3384" spans="1:6" ht="14" thickBot="1">
      <c r="A3384" s="27">
        <f t="shared" si="62"/>
        <v>6</v>
      </c>
      <c r="B3384" s="27" t="s">
        <v>5441</v>
      </c>
      <c r="C3384" s="30" t="s">
        <v>5442</v>
      </c>
      <c r="D3384" s="34">
        <v>0</v>
      </c>
      <c r="E3384" s="33">
        <v>18507589849407</v>
      </c>
      <c r="F3384" s="33">
        <v>18507589849407</v>
      </c>
    </row>
    <row r="3385" spans="1:6" ht="14" hidden="1" thickBot="1">
      <c r="A3385" s="27">
        <f t="shared" si="62"/>
        <v>9</v>
      </c>
      <c r="B3385" s="30" t="s">
        <v>5443</v>
      </c>
      <c r="C3385" s="30" t="s">
        <v>2212</v>
      </c>
      <c r="D3385" s="34">
        <v>0</v>
      </c>
      <c r="E3385" s="33">
        <v>177670160761.81</v>
      </c>
      <c r="F3385" s="33">
        <v>177670160761.81</v>
      </c>
    </row>
    <row r="3386" spans="1:6" ht="14" hidden="1" thickBot="1">
      <c r="A3386" s="27">
        <f t="shared" si="62"/>
        <v>9</v>
      </c>
      <c r="B3386" s="30" t="s">
        <v>5444</v>
      </c>
      <c r="C3386" s="30" t="s">
        <v>4744</v>
      </c>
      <c r="D3386" s="34">
        <v>0</v>
      </c>
      <c r="E3386" s="33">
        <v>1662829957.4000001</v>
      </c>
      <c r="F3386" s="33">
        <v>1662829957.4000001</v>
      </c>
    </row>
    <row r="3387" spans="1:6" ht="14" hidden="1" thickBot="1">
      <c r="A3387" s="27">
        <f t="shared" si="62"/>
        <v>9</v>
      </c>
      <c r="B3387" s="30" t="s">
        <v>5445</v>
      </c>
      <c r="C3387" s="30" t="s">
        <v>2214</v>
      </c>
      <c r="D3387" s="34">
        <v>0</v>
      </c>
      <c r="E3387" s="33">
        <v>31818941011.400002</v>
      </c>
      <c r="F3387" s="33">
        <v>31818941011.400002</v>
      </c>
    </row>
    <row r="3388" spans="1:6" ht="14" hidden="1" thickBot="1">
      <c r="A3388" s="27">
        <f t="shared" si="62"/>
        <v>9</v>
      </c>
      <c r="B3388" s="30" t="s">
        <v>5446</v>
      </c>
      <c r="C3388" s="30" t="s">
        <v>133</v>
      </c>
      <c r="D3388" s="34">
        <v>0</v>
      </c>
      <c r="E3388" s="33">
        <v>6753747317.9399996</v>
      </c>
      <c r="F3388" s="33">
        <v>6753747317.9399996</v>
      </c>
    </row>
    <row r="3389" spans="1:6" ht="14" hidden="1" thickBot="1">
      <c r="A3389" s="27">
        <f t="shared" si="62"/>
        <v>9</v>
      </c>
      <c r="B3389" s="30" t="s">
        <v>5447</v>
      </c>
      <c r="C3389" s="30" t="s">
        <v>4823</v>
      </c>
      <c r="D3389" s="34">
        <v>0</v>
      </c>
      <c r="E3389" s="33">
        <v>6558266336688.8604</v>
      </c>
      <c r="F3389" s="33">
        <v>6558266336688.8604</v>
      </c>
    </row>
    <row r="3390" spans="1:6" ht="14" hidden="1" thickBot="1">
      <c r="A3390" s="27">
        <f t="shared" si="62"/>
        <v>9</v>
      </c>
      <c r="B3390" s="30" t="s">
        <v>5448</v>
      </c>
      <c r="C3390" s="30" t="s">
        <v>4933</v>
      </c>
      <c r="D3390" s="34">
        <v>0</v>
      </c>
      <c r="E3390" s="33">
        <v>11681293511674.1</v>
      </c>
      <c r="F3390" s="33">
        <v>11681293511674.1</v>
      </c>
    </row>
    <row r="3391" spans="1:6" ht="14" hidden="1" thickBot="1">
      <c r="A3391" s="27">
        <f t="shared" si="62"/>
        <v>9</v>
      </c>
      <c r="B3391" s="30" t="s">
        <v>5449</v>
      </c>
      <c r="C3391" s="30" t="s">
        <v>4785</v>
      </c>
      <c r="D3391" s="34">
        <v>0</v>
      </c>
      <c r="E3391" s="33">
        <v>15892148575.299999</v>
      </c>
      <c r="F3391" s="33">
        <v>15892148575.299999</v>
      </c>
    </row>
    <row r="3392" spans="1:6" ht="14" hidden="1" thickBot="1">
      <c r="A3392" s="27">
        <f t="shared" si="62"/>
        <v>9</v>
      </c>
      <c r="B3392" s="30" t="s">
        <v>5450</v>
      </c>
      <c r="C3392" s="30" t="s">
        <v>4802</v>
      </c>
      <c r="D3392" s="34">
        <v>0</v>
      </c>
      <c r="E3392" s="33">
        <v>34232173420.150002</v>
      </c>
      <c r="F3392" s="33">
        <v>34232173420.150002</v>
      </c>
    </row>
    <row r="3393" spans="1:6" ht="14" thickBot="1">
      <c r="A3393" s="27">
        <f t="shared" si="62"/>
        <v>6</v>
      </c>
      <c r="B3393" s="27" t="s">
        <v>5451</v>
      </c>
      <c r="C3393" s="30" t="s">
        <v>5452</v>
      </c>
      <c r="D3393" s="34">
        <v>0</v>
      </c>
      <c r="E3393" s="33">
        <v>1710032478947.6399</v>
      </c>
      <c r="F3393" s="33">
        <v>1710032478947.6399</v>
      </c>
    </row>
    <row r="3394" spans="1:6" ht="14" hidden="1" thickBot="1">
      <c r="A3394" s="27">
        <f t="shared" si="62"/>
        <v>9</v>
      </c>
      <c r="B3394" s="30" t="s">
        <v>5453</v>
      </c>
      <c r="C3394" s="30" t="s">
        <v>5454</v>
      </c>
      <c r="D3394" s="34">
        <v>0</v>
      </c>
      <c r="E3394" s="33">
        <v>622172624232.42004</v>
      </c>
      <c r="F3394" s="33">
        <v>622172624232.42004</v>
      </c>
    </row>
    <row r="3395" spans="1:6" ht="14" hidden="1" thickBot="1">
      <c r="A3395" s="27">
        <f t="shared" si="62"/>
        <v>9</v>
      </c>
      <c r="B3395" s="30" t="s">
        <v>5455</v>
      </c>
      <c r="C3395" s="30" t="s">
        <v>5456</v>
      </c>
      <c r="D3395" s="34">
        <v>0</v>
      </c>
      <c r="E3395" s="33">
        <v>327553993018.65002</v>
      </c>
      <c r="F3395" s="33">
        <v>327553993018.65002</v>
      </c>
    </row>
    <row r="3396" spans="1:6" ht="14" hidden="1" thickBot="1">
      <c r="A3396" s="27">
        <f t="shared" si="62"/>
        <v>9</v>
      </c>
      <c r="B3396" s="30" t="s">
        <v>5457</v>
      </c>
      <c r="C3396" s="30" t="s">
        <v>5458</v>
      </c>
      <c r="D3396" s="34">
        <v>0</v>
      </c>
      <c r="E3396" s="33">
        <v>93084640843.270004</v>
      </c>
      <c r="F3396" s="33">
        <v>93084640843.270004</v>
      </c>
    </row>
    <row r="3397" spans="1:6" ht="14" hidden="1" thickBot="1">
      <c r="A3397" s="27">
        <f t="shared" si="62"/>
        <v>9</v>
      </c>
      <c r="B3397" s="30" t="s">
        <v>5459</v>
      </c>
      <c r="C3397" s="30" t="s">
        <v>5460</v>
      </c>
      <c r="D3397" s="34">
        <v>0</v>
      </c>
      <c r="E3397" s="33">
        <v>29720838506.900002</v>
      </c>
      <c r="F3397" s="33">
        <v>29720838506.900002</v>
      </c>
    </row>
    <row r="3398" spans="1:6" ht="14" hidden="1" thickBot="1">
      <c r="A3398" s="27">
        <f t="shared" si="62"/>
        <v>9</v>
      </c>
      <c r="B3398" s="30" t="s">
        <v>5461</v>
      </c>
      <c r="C3398" s="30" t="s">
        <v>5462</v>
      </c>
      <c r="D3398" s="34">
        <v>0</v>
      </c>
      <c r="E3398" s="33">
        <v>155489627685.57999</v>
      </c>
      <c r="F3398" s="33">
        <v>155489627685.57999</v>
      </c>
    </row>
    <row r="3399" spans="1:6" ht="14" hidden="1" thickBot="1">
      <c r="A3399" s="27">
        <f t="shared" si="62"/>
        <v>9</v>
      </c>
      <c r="B3399" s="30" t="s">
        <v>5463</v>
      </c>
      <c r="C3399" s="30" t="s">
        <v>2216</v>
      </c>
      <c r="D3399" s="34">
        <v>0</v>
      </c>
      <c r="E3399" s="33">
        <v>157562083986.78</v>
      </c>
      <c r="F3399" s="33">
        <v>157562083986.78</v>
      </c>
    </row>
    <row r="3400" spans="1:6" ht="14" hidden="1" thickBot="1">
      <c r="A3400" s="27">
        <f t="shared" si="62"/>
        <v>9</v>
      </c>
      <c r="B3400" s="30" t="s">
        <v>5464</v>
      </c>
      <c r="C3400" s="30" t="s">
        <v>990</v>
      </c>
      <c r="D3400" s="34">
        <v>0</v>
      </c>
      <c r="E3400" s="33">
        <v>178769468405.23001</v>
      </c>
      <c r="F3400" s="33">
        <v>178769468405.23001</v>
      </c>
    </row>
    <row r="3401" spans="1:6" ht="14" hidden="1" thickBot="1">
      <c r="A3401" s="27">
        <f t="shared" si="62"/>
        <v>9</v>
      </c>
      <c r="B3401" s="30" t="s">
        <v>5465</v>
      </c>
      <c r="C3401" s="30" t="s">
        <v>988</v>
      </c>
      <c r="D3401" s="34">
        <v>0</v>
      </c>
      <c r="E3401" s="33">
        <v>1787791871.1099999</v>
      </c>
      <c r="F3401" s="33">
        <v>1787791871.1099999</v>
      </c>
    </row>
    <row r="3402" spans="1:6" ht="14" hidden="1" thickBot="1">
      <c r="A3402" s="27">
        <f t="shared" si="62"/>
        <v>9</v>
      </c>
      <c r="B3402" s="30" t="s">
        <v>5466</v>
      </c>
      <c r="C3402" s="30" t="s">
        <v>5467</v>
      </c>
      <c r="D3402" s="34">
        <v>0</v>
      </c>
      <c r="E3402" s="33">
        <v>61604245450.360001</v>
      </c>
      <c r="F3402" s="33">
        <v>61604245450.360001</v>
      </c>
    </row>
    <row r="3403" spans="1:6" ht="14" hidden="1" thickBot="1">
      <c r="A3403" s="27">
        <f t="shared" si="62"/>
        <v>9</v>
      </c>
      <c r="B3403" s="30" t="s">
        <v>5468</v>
      </c>
      <c r="C3403" s="30" t="s">
        <v>5469</v>
      </c>
      <c r="D3403" s="34">
        <v>0</v>
      </c>
      <c r="E3403" s="33">
        <v>82287164947.339996</v>
      </c>
      <c r="F3403" s="33">
        <v>82287164947.339996</v>
      </c>
    </row>
    <row r="3404" spans="1:6" ht="14" thickBot="1">
      <c r="A3404" s="27">
        <f t="shared" si="62"/>
        <v>6</v>
      </c>
      <c r="B3404" s="27" t="s">
        <v>5470</v>
      </c>
      <c r="C3404" s="30" t="s">
        <v>47</v>
      </c>
      <c r="D3404" s="34">
        <v>0</v>
      </c>
      <c r="E3404" s="33">
        <v>10394953600106.9</v>
      </c>
      <c r="F3404" s="33">
        <v>10394953600106.9</v>
      </c>
    </row>
    <row r="3405" spans="1:6" ht="14" hidden="1" thickBot="1">
      <c r="A3405" s="27">
        <f t="shared" si="62"/>
        <v>9</v>
      </c>
      <c r="B3405" s="30" t="s">
        <v>5471</v>
      </c>
      <c r="C3405" s="30" t="s">
        <v>5472</v>
      </c>
      <c r="D3405" s="34">
        <v>0</v>
      </c>
      <c r="E3405" s="33">
        <v>1859289930040.8601</v>
      </c>
      <c r="F3405" s="33">
        <v>1859289930040.8601</v>
      </c>
    </row>
    <row r="3406" spans="1:6" ht="14" hidden="1" thickBot="1">
      <c r="A3406" s="27">
        <f t="shared" si="62"/>
        <v>9</v>
      </c>
      <c r="B3406" s="30" t="s">
        <v>5473</v>
      </c>
      <c r="C3406" s="30" t="s">
        <v>5474</v>
      </c>
      <c r="D3406" s="34">
        <v>0</v>
      </c>
      <c r="E3406" s="33">
        <v>372108139675.65997</v>
      </c>
      <c r="F3406" s="33">
        <v>372108139675.65997</v>
      </c>
    </row>
    <row r="3407" spans="1:6" ht="14" hidden="1" thickBot="1">
      <c r="A3407" s="27">
        <f t="shared" si="62"/>
        <v>9</v>
      </c>
      <c r="B3407" s="30" t="s">
        <v>5475</v>
      </c>
      <c r="C3407" s="30" t="s">
        <v>5476</v>
      </c>
      <c r="D3407" s="34">
        <v>0</v>
      </c>
      <c r="E3407" s="33">
        <v>3470088954981.1401</v>
      </c>
      <c r="F3407" s="33">
        <v>3470088954981.1401</v>
      </c>
    </row>
    <row r="3408" spans="1:6" ht="14" hidden="1" thickBot="1">
      <c r="A3408" s="27">
        <f t="shared" si="62"/>
        <v>9</v>
      </c>
      <c r="B3408" s="30" t="s">
        <v>5477</v>
      </c>
      <c r="C3408" s="30" t="s">
        <v>5478</v>
      </c>
      <c r="D3408" s="34">
        <v>0</v>
      </c>
      <c r="E3408" s="34">
        <v>4048544860</v>
      </c>
      <c r="F3408" s="34">
        <v>4048544860</v>
      </c>
    </row>
    <row r="3409" spans="1:6" ht="14" hidden="1" thickBot="1">
      <c r="A3409" s="27">
        <f t="shared" si="62"/>
        <v>9</v>
      </c>
      <c r="B3409" s="30" t="s">
        <v>5479</v>
      </c>
      <c r="C3409" s="30" t="s">
        <v>2769</v>
      </c>
      <c r="D3409" s="34">
        <v>0</v>
      </c>
      <c r="E3409" s="34">
        <v>612216028</v>
      </c>
      <c r="F3409" s="34">
        <v>612216028</v>
      </c>
    </row>
    <row r="3410" spans="1:6" ht="14" hidden="1" thickBot="1">
      <c r="A3410" s="27">
        <f t="shared" si="62"/>
        <v>9</v>
      </c>
      <c r="B3410" s="30" t="s">
        <v>5480</v>
      </c>
      <c r="C3410" s="30" t="s">
        <v>2771</v>
      </c>
      <c r="D3410" s="34">
        <v>0</v>
      </c>
      <c r="E3410" s="33">
        <v>580087811.82000005</v>
      </c>
      <c r="F3410" s="33">
        <v>580087811.82000005</v>
      </c>
    </row>
    <row r="3411" spans="1:6" ht="14" hidden="1" thickBot="1">
      <c r="A3411" s="27">
        <f t="shared" si="62"/>
        <v>9</v>
      </c>
      <c r="B3411" s="30" t="s">
        <v>5481</v>
      </c>
      <c r="C3411" s="30" t="s">
        <v>1024</v>
      </c>
      <c r="D3411" s="34">
        <v>0</v>
      </c>
      <c r="E3411" s="33">
        <v>2610793264262.1299</v>
      </c>
      <c r="F3411" s="33">
        <v>2610793264262.1299</v>
      </c>
    </row>
    <row r="3412" spans="1:6" ht="14" hidden="1" thickBot="1">
      <c r="A3412" s="27">
        <f t="shared" si="62"/>
        <v>9</v>
      </c>
      <c r="B3412" s="30" t="s">
        <v>5482</v>
      </c>
      <c r="C3412" s="30" t="s">
        <v>1026</v>
      </c>
      <c r="D3412" s="34">
        <v>0</v>
      </c>
      <c r="E3412" s="33">
        <v>579108800495.62</v>
      </c>
      <c r="F3412" s="33">
        <v>579108800495.62</v>
      </c>
    </row>
    <row r="3413" spans="1:6" ht="14" hidden="1" thickBot="1">
      <c r="A3413" s="27">
        <f t="shared" si="62"/>
        <v>9</v>
      </c>
      <c r="B3413" s="30" t="s">
        <v>5483</v>
      </c>
      <c r="C3413" s="30" t="s">
        <v>1028</v>
      </c>
      <c r="D3413" s="34">
        <v>0</v>
      </c>
      <c r="E3413" s="33">
        <v>289866575230.90002</v>
      </c>
      <c r="F3413" s="33">
        <v>289866575230.90002</v>
      </c>
    </row>
    <row r="3414" spans="1:6" ht="14" hidden="1" thickBot="1">
      <c r="A3414" s="27">
        <f t="shared" si="62"/>
        <v>9</v>
      </c>
      <c r="B3414" s="30" t="s">
        <v>5484</v>
      </c>
      <c r="C3414" s="30" t="s">
        <v>1030</v>
      </c>
      <c r="D3414" s="34">
        <v>0</v>
      </c>
      <c r="E3414" s="33">
        <v>264309193098.16</v>
      </c>
      <c r="F3414" s="33">
        <v>264309193098.16</v>
      </c>
    </row>
    <row r="3415" spans="1:6" ht="14" hidden="1" thickBot="1">
      <c r="A3415" s="27">
        <f t="shared" si="62"/>
        <v>9</v>
      </c>
      <c r="B3415" s="30" t="s">
        <v>5485</v>
      </c>
      <c r="C3415" s="30" t="s">
        <v>1032</v>
      </c>
      <c r="D3415" s="34">
        <v>0</v>
      </c>
      <c r="E3415" s="33">
        <v>791685853741.80005</v>
      </c>
      <c r="F3415" s="33">
        <v>791685853741.80005</v>
      </c>
    </row>
    <row r="3416" spans="1:6" ht="14" hidden="1" thickBot="1">
      <c r="A3416" s="27">
        <f t="shared" si="62"/>
        <v>9</v>
      </c>
      <c r="B3416" s="30" t="s">
        <v>5486</v>
      </c>
      <c r="C3416" s="30" t="s">
        <v>1034</v>
      </c>
      <c r="D3416" s="34">
        <v>0</v>
      </c>
      <c r="E3416" s="34">
        <v>98309528</v>
      </c>
      <c r="F3416" s="34">
        <v>98309528</v>
      </c>
    </row>
    <row r="3417" spans="1:6" ht="14" hidden="1" thickBot="1">
      <c r="A3417" s="27">
        <f t="shared" si="62"/>
        <v>9</v>
      </c>
      <c r="B3417" s="30" t="s">
        <v>5487</v>
      </c>
      <c r="C3417" s="30" t="s">
        <v>2779</v>
      </c>
      <c r="D3417" s="34">
        <v>0</v>
      </c>
      <c r="E3417" s="34">
        <v>1159480423</v>
      </c>
      <c r="F3417" s="34">
        <v>1159480423</v>
      </c>
    </row>
    <row r="3418" spans="1:6" ht="14" hidden="1" thickBot="1">
      <c r="A3418" s="27">
        <f t="shared" si="62"/>
        <v>9</v>
      </c>
      <c r="B3418" s="30" t="s">
        <v>5488</v>
      </c>
      <c r="C3418" s="30" t="s">
        <v>5489</v>
      </c>
      <c r="D3418" s="34">
        <v>0</v>
      </c>
      <c r="E3418" s="33">
        <v>62528631353.889999</v>
      </c>
      <c r="F3418" s="33">
        <v>62528631353.889999</v>
      </c>
    </row>
    <row r="3419" spans="1:6" ht="14" hidden="1" thickBot="1">
      <c r="A3419" s="27">
        <f t="shared" si="62"/>
        <v>9</v>
      </c>
      <c r="B3419" s="30" t="s">
        <v>5490</v>
      </c>
      <c r="C3419" s="30" t="s">
        <v>5491</v>
      </c>
      <c r="D3419" s="34">
        <v>0</v>
      </c>
      <c r="E3419" s="33">
        <v>88675618575.910004</v>
      </c>
      <c r="F3419" s="33">
        <v>88675618575.910004</v>
      </c>
    </row>
    <row r="3420" spans="1:6" ht="14" thickBot="1">
      <c r="A3420" s="27">
        <f t="shared" si="62"/>
        <v>3</v>
      </c>
      <c r="B3420" s="27" t="s">
        <v>5492</v>
      </c>
      <c r="C3420" s="30" t="s">
        <v>5493</v>
      </c>
      <c r="D3420" s="34">
        <v>0</v>
      </c>
      <c r="E3420" s="33">
        <v>12649190818186.199</v>
      </c>
      <c r="F3420" s="33">
        <v>12649190818186.199</v>
      </c>
    </row>
    <row r="3421" spans="1:6" ht="14" thickBot="1">
      <c r="A3421" s="27">
        <f t="shared" si="62"/>
        <v>6</v>
      </c>
      <c r="B3421" s="27" t="s">
        <v>5494</v>
      </c>
      <c r="C3421" s="30" t="s">
        <v>176</v>
      </c>
      <c r="D3421" s="34">
        <v>0</v>
      </c>
      <c r="E3421" s="33">
        <v>5672824505888.5</v>
      </c>
      <c r="F3421" s="33">
        <v>5672824505888.5</v>
      </c>
    </row>
    <row r="3422" spans="1:6" ht="14" hidden="1" thickBot="1">
      <c r="A3422" s="27">
        <f t="shared" si="62"/>
        <v>9</v>
      </c>
      <c r="B3422" s="30" t="s">
        <v>5495</v>
      </c>
      <c r="C3422" s="30" t="s">
        <v>2932</v>
      </c>
      <c r="D3422" s="34">
        <v>0</v>
      </c>
      <c r="E3422" s="34">
        <v>144985245697</v>
      </c>
      <c r="F3422" s="34">
        <v>144985245697</v>
      </c>
    </row>
    <row r="3423" spans="1:6" ht="14" hidden="1" thickBot="1">
      <c r="A3423" s="27">
        <f t="shared" si="62"/>
        <v>9</v>
      </c>
      <c r="B3423" s="30" t="s">
        <v>5496</v>
      </c>
      <c r="C3423" s="30" t="s">
        <v>2934</v>
      </c>
      <c r="D3423" s="34">
        <v>0</v>
      </c>
      <c r="E3423" s="33">
        <v>867561348233.5</v>
      </c>
      <c r="F3423" s="33">
        <v>867561348233.5</v>
      </c>
    </row>
    <row r="3424" spans="1:6" ht="14" hidden="1" thickBot="1">
      <c r="A3424" s="27">
        <f t="shared" si="62"/>
        <v>9</v>
      </c>
      <c r="B3424" s="30" t="s">
        <v>5497</v>
      </c>
      <c r="C3424" s="30" t="s">
        <v>2936</v>
      </c>
      <c r="D3424" s="34">
        <v>0</v>
      </c>
      <c r="E3424" s="33">
        <v>3486295423.5300002</v>
      </c>
      <c r="F3424" s="33">
        <v>3486295423.5300002</v>
      </c>
    </row>
    <row r="3425" spans="1:6" ht="14" hidden="1" thickBot="1">
      <c r="A3425" s="27">
        <f t="shared" si="62"/>
        <v>9</v>
      </c>
      <c r="B3425" s="30" t="s">
        <v>5498</v>
      </c>
      <c r="C3425" s="30" t="s">
        <v>2938</v>
      </c>
      <c r="D3425" s="34">
        <v>0</v>
      </c>
      <c r="E3425" s="34">
        <v>172096428</v>
      </c>
      <c r="F3425" s="34">
        <v>172096428</v>
      </c>
    </row>
    <row r="3426" spans="1:6" ht="14" hidden="1" thickBot="1">
      <c r="A3426" s="27">
        <f t="shared" ref="A3426:A3489" si="63">LEN(B3426)</f>
        <v>9</v>
      </c>
      <c r="B3426" s="30" t="s">
        <v>5499</v>
      </c>
      <c r="C3426" s="30" t="s">
        <v>2940</v>
      </c>
      <c r="D3426" s="34">
        <v>0</v>
      </c>
      <c r="E3426" s="34">
        <v>3072357138</v>
      </c>
      <c r="F3426" s="34">
        <v>3072357138</v>
      </c>
    </row>
    <row r="3427" spans="1:6" ht="14" hidden="1" thickBot="1">
      <c r="A3427" s="27">
        <f t="shared" si="63"/>
        <v>9</v>
      </c>
      <c r="B3427" s="30" t="s">
        <v>5500</v>
      </c>
      <c r="C3427" s="30" t="s">
        <v>2942</v>
      </c>
      <c r="D3427" s="34">
        <v>0</v>
      </c>
      <c r="E3427" s="34">
        <v>5785185777</v>
      </c>
      <c r="F3427" s="34">
        <v>5785185777</v>
      </c>
    </row>
    <row r="3428" spans="1:6" ht="14" hidden="1" thickBot="1">
      <c r="A3428" s="27">
        <f t="shared" si="63"/>
        <v>9</v>
      </c>
      <c r="B3428" s="30" t="s">
        <v>5501</v>
      </c>
      <c r="C3428" s="30" t="s">
        <v>2944</v>
      </c>
      <c r="D3428" s="34">
        <v>0</v>
      </c>
      <c r="E3428" s="34">
        <v>1580350989377</v>
      </c>
      <c r="F3428" s="34">
        <v>1580350989377</v>
      </c>
    </row>
    <row r="3429" spans="1:6" ht="14" hidden="1" thickBot="1">
      <c r="A3429" s="27">
        <f t="shared" si="63"/>
        <v>9</v>
      </c>
      <c r="B3429" s="30" t="s">
        <v>5502</v>
      </c>
      <c r="C3429" s="30" t="s">
        <v>5503</v>
      </c>
      <c r="D3429" s="34">
        <v>0</v>
      </c>
      <c r="E3429" s="34">
        <v>2355948186228</v>
      </c>
      <c r="F3429" s="34">
        <v>2355948186228</v>
      </c>
    </row>
    <row r="3430" spans="1:6" ht="14" hidden="1" thickBot="1">
      <c r="A3430" s="27">
        <f t="shared" si="63"/>
        <v>9</v>
      </c>
      <c r="B3430" s="30" t="s">
        <v>5504</v>
      </c>
      <c r="C3430" s="30" t="s">
        <v>2948</v>
      </c>
      <c r="D3430" s="34">
        <v>0</v>
      </c>
      <c r="E3430" s="34">
        <v>79886709843</v>
      </c>
      <c r="F3430" s="34">
        <v>79886709843</v>
      </c>
    </row>
    <row r="3431" spans="1:6" ht="14" hidden="1" thickBot="1">
      <c r="A3431" s="27">
        <f t="shared" si="63"/>
        <v>9</v>
      </c>
      <c r="B3431" s="30" t="s">
        <v>5505</v>
      </c>
      <c r="C3431" s="30" t="s">
        <v>2950</v>
      </c>
      <c r="D3431" s="34">
        <v>0</v>
      </c>
      <c r="E3431" s="34">
        <v>7530311293</v>
      </c>
      <c r="F3431" s="34">
        <v>7530311293</v>
      </c>
    </row>
    <row r="3432" spans="1:6" ht="14" hidden="1" thickBot="1">
      <c r="A3432" s="27">
        <f t="shared" si="63"/>
        <v>9</v>
      </c>
      <c r="B3432" s="30" t="s">
        <v>5506</v>
      </c>
      <c r="C3432" s="30" t="s">
        <v>2952</v>
      </c>
      <c r="D3432" s="34">
        <v>0</v>
      </c>
      <c r="E3432" s="34">
        <v>44644660966</v>
      </c>
      <c r="F3432" s="34">
        <v>44644660966</v>
      </c>
    </row>
    <row r="3433" spans="1:6" ht="14" hidden="1" thickBot="1">
      <c r="A3433" s="27">
        <f t="shared" si="63"/>
        <v>9</v>
      </c>
      <c r="B3433" s="30" t="s">
        <v>5507</v>
      </c>
      <c r="C3433" s="30" t="s">
        <v>5508</v>
      </c>
      <c r="D3433" s="34">
        <v>0</v>
      </c>
      <c r="E3433" s="33">
        <v>100481899664.7</v>
      </c>
      <c r="F3433" s="33">
        <v>100481899664.7</v>
      </c>
    </row>
    <row r="3434" spans="1:6" ht="14" hidden="1" thickBot="1">
      <c r="A3434" s="27">
        <f t="shared" si="63"/>
        <v>9</v>
      </c>
      <c r="B3434" s="30" t="s">
        <v>5509</v>
      </c>
      <c r="C3434" s="30" t="s">
        <v>5510</v>
      </c>
      <c r="D3434" s="34">
        <v>0</v>
      </c>
      <c r="E3434" s="34">
        <v>3481003176</v>
      </c>
      <c r="F3434" s="34">
        <v>3481003176</v>
      </c>
    </row>
    <row r="3435" spans="1:6" ht="14" hidden="1" thickBot="1">
      <c r="A3435" s="27">
        <f t="shared" si="63"/>
        <v>9</v>
      </c>
      <c r="B3435" s="30" t="s">
        <v>5511</v>
      </c>
      <c r="C3435" s="30" t="s">
        <v>2956</v>
      </c>
      <c r="D3435" s="34">
        <v>0</v>
      </c>
      <c r="E3435" s="34">
        <v>111941337</v>
      </c>
      <c r="F3435" s="34">
        <v>111941337</v>
      </c>
    </row>
    <row r="3436" spans="1:6" ht="14" hidden="1" thickBot="1">
      <c r="A3436" s="27">
        <f t="shared" si="63"/>
        <v>9</v>
      </c>
      <c r="B3436" s="30" t="s">
        <v>5512</v>
      </c>
      <c r="C3436" s="30" t="s">
        <v>2691</v>
      </c>
      <c r="D3436" s="34">
        <v>0</v>
      </c>
      <c r="E3436" s="34">
        <v>4377109674</v>
      </c>
      <c r="F3436" s="34">
        <v>4377109674</v>
      </c>
    </row>
    <row r="3437" spans="1:6" ht="14" hidden="1" thickBot="1">
      <c r="A3437" s="27">
        <f t="shared" si="63"/>
        <v>9</v>
      </c>
      <c r="B3437" s="30" t="s">
        <v>5513</v>
      </c>
      <c r="C3437" s="30" t="s">
        <v>3996</v>
      </c>
      <c r="D3437" s="34">
        <v>0</v>
      </c>
      <c r="E3437" s="34">
        <v>23443968296</v>
      </c>
      <c r="F3437" s="34">
        <v>23443968296</v>
      </c>
    </row>
    <row r="3438" spans="1:6" ht="14" hidden="1" thickBot="1">
      <c r="A3438" s="27">
        <f t="shared" si="63"/>
        <v>9</v>
      </c>
      <c r="B3438" s="30" t="s">
        <v>5514</v>
      </c>
      <c r="C3438" s="30" t="s">
        <v>3222</v>
      </c>
      <c r="D3438" s="34">
        <v>0</v>
      </c>
      <c r="E3438" s="33">
        <v>235976020175.25</v>
      </c>
      <c r="F3438" s="33">
        <v>235976020175.25</v>
      </c>
    </row>
    <row r="3439" spans="1:6" ht="14" hidden="1" thickBot="1">
      <c r="A3439" s="27">
        <f t="shared" si="63"/>
        <v>9</v>
      </c>
      <c r="B3439" s="30" t="s">
        <v>5515</v>
      </c>
      <c r="C3439" s="30" t="s">
        <v>3224</v>
      </c>
      <c r="D3439" s="34">
        <v>0</v>
      </c>
      <c r="E3439" s="33">
        <v>39406474572.519997</v>
      </c>
      <c r="F3439" s="33">
        <v>39406474572.519997</v>
      </c>
    </row>
    <row r="3440" spans="1:6" ht="14" hidden="1" thickBot="1">
      <c r="A3440" s="27">
        <f t="shared" si="63"/>
        <v>9</v>
      </c>
      <c r="B3440" s="30" t="s">
        <v>5516</v>
      </c>
      <c r="C3440" s="30" t="s">
        <v>3226</v>
      </c>
      <c r="D3440" s="34">
        <v>0</v>
      </c>
      <c r="E3440" s="34">
        <v>924890416</v>
      </c>
      <c r="F3440" s="34">
        <v>924890416</v>
      </c>
    </row>
    <row r="3441" spans="1:6" ht="14" hidden="1" thickBot="1">
      <c r="A3441" s="27">
        <f t="shared" si="63"/>
        <v>9</v>
      </c>
      <c r="B3441" s="30" t="s">
        <v>5517</v>
      </c>
      <c r="C3441" s="30" t="s">
        <v>3228</v>
      </c>
      <c r="D3441" s="34">
        <v>0</v>
      </c>
      <c r="E3441" s="34">
        <v>12855149601</v>
      </c>
      <c r="F3441" s="34">
        <v>12855149601</v>
      </c>
    </row>
    <row r="3442" spans="1:6" ht="14" hidden="1" thickBot="1">
      <c r="A3442" s="27">
        <f t="shared" si="63"/>
        <v>9</v>
      </c>
      <c r="B3442" s="30" t="s">
        <v>5518</v>
      </c>
      <c r="C3442" s="30" t="s">
        <v>2915</v>
      </c>
      <c r="D3442" s="34">
        <v>0</v>
      </c>
      <c r="E3442" s="34">
        <v>360000</v>
      </c>
      <c r="F3442" s="34">
        <v>360000</v>
      </c>
    </row>
    <row r="3443" spans="1:6" ht="14" hidden="1" thickBot="1">
      <c r="A3443" s="27">
        <f t="shared" si="63"/>
        <v>9</v>
      </c>
      <c r="B3443" s="30" t="s">
        <v>5519</v>
      </c>
      <c r="C3443" s="30" t="s">
        <v>5520</v>
      </c>
      <c r="D3443" s="34">
        <v>0</v>
      </c>
      <c r="E3443" s="34">
        <v>158342302572</v>
      </c>
      <c r="F3443" s="34">
        <v>158342302572</v>
      </c>
    </row>
    <row r="3444" spans="1:6" ht="14" thickBot="1">
      <c r="A3444" s="27">
        <f t="shared" si="63"/>
        <v>6</v>
      </c>
      <c r="B3444" s="27" t="s">
        <v>5521</v>
      </c>
      <c r="C3444" s="30" t="s">
        <v>2962</v>
      </c>
      <c r="D3444" s="34">
        <v>0</v>
      </c>
      <c r="E3444" s="33">
        <v>612741503935.98999</v>
      </c>
      <c r="F3444" s="33">
        <v>612741503935.98999</v>
      </c>
    </row>
    <row r="3445" spans="1:6" ht="14" hidden="1" thickBot="1">
      <c r="A3445" s="27">
        <f t="shared" si="63"/>
        <v>9</v>
      </c>
      <c r="B3445" s="30" t="s">
        <v>5522</v>
      </c>
      <c r="C3445" s="30" t="s">
        <v>5523</v>
      </c>
      <c r="D3445" s="34">
        <v>0</v>
      </c>
      <c r="E3445" s="34">
        <v>237788771202</v>
      </c>
      <c r="F3445" s="34">
        <v>237788771202</v>
      </c>
    </row>
    <row r="3446" spans="1:6" ht="14" hidden="1" thickBot="1">
      <c r="A3446" s="27">
        <f t="shared" si="63"/>
        <v>9</v>
      </c>
      <c r="B3446" s="30" t="s">
        <v>5524</v>
      </c>
      <c r="C3446" s="30" t="s">
        <v>5525</v>
      </c>
      <c r="D3446" s="34">
        <v>0</v>
      </c>
      <c r="E3446" s="34">
        <v>104093996951</v>
      </c>
      <c r="F3446" s="34">
        <v>104093996951</v>
      </c>
    </row>
    <row r="3447" spans="1:6" ht="14" hidden="1" thickBot="1">
      <c r="A3447" s="27">
        <f t="shared" si="63"/>
        <v>9</v>
      </c>
      <c r="B3447" s="30" t="s">
        <v>5526</v>
      </c>
      <c r="C3447" s="30" t="s">
        <v>5527</v>
      </c>
      <c r="D3447" s="34">
        <v>0</v>
      </c>
      <c r="E3447" s="34">
        <v>40598471959</v>
      </c>
      <c r="F3447" s="34">
        <v>40598471959</v>
      </c>
    </row>
    <row r="3448" spans="1:6" ht="14" hidden="1" thickBot="1">
      <c r="A3448" s="27">
        <f t="shared" si="63"/>
        <v>9</v>
      </c>
      <c r="B3448" s="30" t="s">
        <v>5528</v>
      </c>
      <c r="C3448" s="30" t="s">
        <v>5529</v>
      </c>
      <c r="D3448" s="34">
        <v>0</v>
      </c>
      <c r="E3448" s="34">
        <v>14020813152</v>
      </c>
      <c r="F3448" s="34">
        <v>14020813152</v>
      </c>
    </row>
    <row r="3449" spans="1:6" ht="14" hidden="1" thickBot="1">
      <c r="A3449" s="27">
        <f t="shared" si="63"/>
        <v>9</v>
      </c>
      <c r="B3449" s="30" t="s">
        <v>5530</v>
      </c>
      <c r="C3449" s="30" t="s">
        <v>5531</v>
      </c>
      <c r="D3449" s="34">
        <v>0</v>
      </c>
      <c r="E3449" s="34">
        <v>44239515344</v>
      </c>
      <c r="F3449" s="34">
        <v>44239515344</v>
      </c>
    </row>
    <row r="3450" spans="1:6" ht="14" hidden="1" thickBot="1">
      <c r="A3450" s="27">
        <f t="shared" si="63"/>
        <v>9</v>
      </c>
      <c r="B3450" s="30" t="s">
        <v>5532</v>
      </c>
      <c r="C3450" s="30" t="s">
        <v>3153</v>
      </c>
      <c r="D3450" s="34">
        <v>0</v>
      </c>
      <c r="E3450" s="33">
        <v>423639203.99000001</v>
      </c>
      <c r="F3450" s="33">
        <v>423639203.99000001</v>
      </c>
    </row>
    <row r="3451" spans="1:6" ht="14" hidden="1" thickBot="1">
      <c r="A3451" s="27">
        <f t="shared" si="63"/>
        <v>9</v>
      </c>
      <c r="B3451" s="30" t="s">
        <v>5533</v>
      </c>
      <c r="C3451" s="30" t="s">
        <v>5534</v>
      </c>
      <c r="D3451" s="34">
        <v>0</v>
      </c>
      <c r="E3451" s="34">
        <v>153866524290</v>
      </c>
      <c r="F3451" s="34">
        <v>153866524290</v>
      </c>
    </row>
    <row r="3452" spans="1:6" ht="14" hidden="1" thickBot="1">
      <c r="A3452" s="27">
        <f t="shared" si="63"/>
        <v>9</v>
      </c>
      <c r="B3452" s="30" t="s">
        <v>5535</v>
      </c>
      <c r="C3452" s="30" t="s">
        <v>5536</v>
      </c>
      <c r="D3452" s="34">
        <v>0</v>
      </c>
      <c r="E3452" s="34">
        <v>17709771834</v>
      </c>
      <c r="F3452" s="34">
        <v>17709771834</v>
      </c>
    </row>
    <row r="3453" spans="1:6" ht="14" thickBot="1">
      <c r="A3453" s="27">
        <f t="shared" si="63"/>
        <v>6</v>
      </c>
      <c r="B3453" s="27" t="s">
        <v>5537</v>
      </c>
      <c r="C3453" s="30" t="s">
        <v>215</v>
      </c>
      <c r="D3453" s="34">
        <v>0</v>
      </c>
      <c r="E3453" s="34">
        <v>1088170317424</v>
      </c>
      <c r="F3453" s="34">
        <v>1088170317424</v>
      </c>
    </row>
    <row r="3454" spans="1:6" ht="14" hidden="1" thickBot="1">
      <c r="A3454" s="27">
        <f t="shared" si="63"/>
        <v>9</v>
      </c>
      <c r="B3454" s="30" t="s">
        <v>5538</v>
      </c>
      <c r="C3454" s="30" t="s">
        <v>1242</v>
      </c>
      <c r="D3454" s="34">
        <v>0</v>
      </c>
      <c r="E3454" s="34">
        <v>27301225019</v>
      </c>
      <c r="F3454" s="34">
        <v>27301225019</v>
      </c>
    </row>
    <row r="3455" spans="1:6" ht="57" hidden="1" thickBot="1">
      <c r="A3455" s="27">
        <f t="shared" si="63"/>
        <v>9</v>
      </c>
      <c r="B3455" s="30" t="s">
        <v>5539</v>
      </c>
      <c r="C3455" s="38" t="s">
        <v>2753</v>
      </c>
      <c r="D3455" s="40">
        <v>0</v>
      </c>
      <c r="E3455" s="40">
        <v>850495723306</v>
      </c>
      <c r="F3455" s="40">
        <v>850495723306</v>
      </c>
    </row>
    <row r="3456" spans="1:6" ht="14" hidden="1" thickBot="1">
      <c r="A3456" s="27">
        <f t="shared" si="63"/>
        <v>9</v>
      </c>
      <c r="B3456" s="30" t="s">
        <v>5540</v>
      </c>
      <c r="C3456" s="30" t="s">
        <v>5541</v>
      </c>
      <c r="D3456" s="34">
        <v>0</v>
      </c>
      <c r="E3456" s="34">
        <v>204497279258</v>
      </c>
      <c r="F3456" s="34">
        <v>204497279258</v>
      </c>
    </row>
    <row r="3457" spans="1:6" ht="14" hidden="1" thickBot="1">
      <c r="A3457" s="27">
        <f t="shared" si="63"/>
        <v>9</v>
      </c>
      <c r="B3457" s="30" t="s">
        <v>5542</v>
      </c>
      <c r="C3457" s="30" t="s">
        <v>5543</v>
      </c>
      <c r="D3457" s="34">
        <v>0</v>
      </c>
      <c r="E3457" s="34">
        <v>5876089841</v>
      </c>
      <c r="F3457" s="34">
        <v>5876089841</v>
      </c>
    </row>
    <row r="3458" spans="1:6" ht="14" thickBot="1">
      <c r="A3458" s="27">
        <f t="shared" si="63"/>
        <v>6</v>
      </c>
      <c r="B3458" s="27" t="s">
        <v>5544</v>
      </c>
      <c r="C3458" s="30" t="s">
        <v>5545</v>
      </c>
      <c r="D3458" s="34">
        <v>0</v>
      </c>
      <c r="E3458" s="33">
        <v>4921576556496.2197</v>
      </c>
      <c r="F3458" s="33">
        <v>4921576556496.2197</v>
      </c>
    </row>
    <row r="3459" spans="1:6" ht="14" hidden="1" thickBot="1">
      <c r="A3459" s="27">
        <f t="shared" si="63"/>
        <v>9</v>
      </c>
      <c r="B3459" s="30" t="s">
        <v>5546</v>
      </c>
      <c r="C3459" s="30" t="s">
        <v>5547</v>
      </c>
      <c r="D3459" s="34">
        <v>0</v>
      </c>
      <c r="E3459" s="34">
        <v>3600450288280</v>
      </c>
      <c r="F3459" s="34">
        <v>3600450288280</v>
      </c>
    </row>
    <row r="3460" spans="1:6" ht="14" hidden="1" thickBot="1">
      <c r="A3460" s="27">
        <f t="shared" si="63"/>
        <v>9</v>
      </c>
      <c r="B3460" s="30" t="s">
        <v>5548</v>
      </c>
      <c r="C3460" s="30" t="s">
        <v>4217</v>
      </c>
      <c r="D3460" s="34">
        <v>0</v>
      </c>
      <c r="E3460" s="34">
        <v>431465413186</v>
      </c>
      <c r="F3460" s="34">
        <v>431465413186</v>
      </c>
    </row>
    <row r="3461" spans="1:6" ht="14" hidden="1" thickBot="1">
      <c r="A3461" s="27">
        <f t="shared" si="63"/>
        <v>9</v>
      </c>
      <c r="B3461" s="30" t="s">
        <v>5549</v>
      </c>
      <c r="C3461" s="30" t="s">
        <v>5550</v>
      </c>
      <c r="D3461" s="34">
        <v>0</v>
      </c>
      <c r="E3461" s="34">
        <v>141174361920</v>
      </c>
      <c r="F3461" s="34">
        <v>141174361920</v>
      </c>
    </row>
    <row r="3462" spans="1:6" ht="14" hidden="1" thickBot="1">
      <c r="A3462" s="27">
        <f t="shared" si="63"/>
        <v>9</v>
      </c>
      <c r="B3462" s="30" t="s">
        <v>5551</v>
      </c>
      <c r="C3462" s="30" t="s">
        <v>5552</v>
      </c>
      <c r="D3462" s="34">
        <v>0</v>
      </c>
      <c r="E3462" s="33">
        <v>696408017637.21997</v>
      </c>
      <c r="F3462" s="33">
        <v>696408017637.21997</v>
      </c>
    </row>
    <row r="3463" spans="1:6" ht="14" hidden="1" thickBot="1">
      <c r="A3463" s="27">
        <f t="shared" si="63"/>
        <v>9</v>
      </c>
      <c r="B3463" s="30" t="s">
        <v>5553</v>
      </c>
      <c r="C3463" s="30" t="s">
        <v>5554</v>
      </c>
      <c r="D3463" s="34">
        <v>0</v>
      </c>
      <c r="E3463" s="34">
        <v>52078475473</v>
      </c>
      <c r="F3463" s="34">
        <v>52078475473</v>
      </c>
    </row>
    <row r="3464" spans="1:6" ht="14" thickBot="1">
      <c r="A3464" s="27">
        <f t="shared" si="63"/>
        <v>6</v>
      </c>
      <c r="B3464" s="27" t="s">
        <v>5555</v>
      </c>
      <c r="C3464" s="30" t="s">
        <v>968</v>
      </c>
      <c r="D3464" s="34">
        <v>0</v>
      </c>
      <c r="E3464" s="33">
        <v>353877934441.5</v>
      </c>
      <c r="F3464" s="33">
        <v>353877934441.5</v>
      </c>
    </row>
    <row r="3465" spans="1:6" ht="14" hidden="1" thickBot="1">
      <c r="A3465" s="27">
        <f t="shared" si="63"/>
        <v>9</v>
      </c>
      <c r="B3465" s="30" t="s">
        <v>5556</v>
      </c>
      <c r="C3465" s="30" t="s">
        <v>5557</v>
      </c>
      <c r="D3465" s="34">
        <v>0</v>
      </c>
      <c r="E3465" s="34">
        <v>130359894708</v>
      </c>
      <c r="F3465" s="34">
        <v>130359894708</v>
      </c>
    </row>
    <row r="3466" spans="1:6" ht="14" hidden="1" thickBot="1">
      <c r="A3466" s="27">
        <f t="shared" si="63"/>
        <v>9</v>
      </c>
      <c r="B3466" s="30" t="s">
        <v>5558</v>
      </c>
      <c r="C3466" s="30" t="s">
        <v>5559</v>
      </c>
      <c r="D3466" s="34">
        <v>0</v>
      </c>
      <c r="E3466" s="34">
        <v>6745427668</v>
      </c>
      <c r="F3466" s="34">
        <v>6745427668</v>
      </c>
    </row>
    <row r="3467" spans="1:6" ht="14" hidden="1" thickBot="1">
      <c r="A3467" s="27">
        <f t="shared" si="63"/>
        <v>9</v>
      </c>
      <c r="B3467" s="30" t="s">
        <v>5560</v>
      </c>
      <c r="C3467" s="30" t="s">
        <v>5561</v>
      </c>
      <c r="D3467" s="34">
        <v>0</v>
      </c>
      <c r="E3467" s="34">
        <v>274765868</v>
      </c>
      <c r="F3467" s="34">
        <v>274765868</v>
      </c>
    </row>
    <row r="3468" spans="1:6" ht="14" hidden="1" thickBot="1">
      <c r="A3468" s="27">
        <f t="shared" si="63"/>
        <v>9</v>
      </c>
      <c r="B3468" s="30" t="s">
        <v>5562</v>
      </c>
      <c r="C3468" s="30" t="s">
        <v>5563</v>
      </c>
      <c r="D3468" s="34">
        <v>0</v>
      </c>
      <c r="E3468" s="34">
        <v>27910867406</v>
      </c>
      <c r="F3468" s="34">
        <v>27910867406</v>
      </c>
    </row>
    <row r="3469" spans="1:6" ht="14" hidden="1" thickBot="1">
      <c r="A3469" s="27">
        <f t="shared" si="63"/>
        <v>9</v>
      </c>
      <c r="B3469" s="30" t="s">
        <v>5564</v>
      </c>
      <c r="C3469" s="30" t="s">
        <v>4103</v>
      </c>
      <c r="D3469" s="34">
        <v>0</v>
      </c>
      <c r="E3469" s="34">
        <v>7551083</v>
      </c>
      <c r="F3469" s="34">
        <v>7551083</v>
      </c>
    </row>
    <row r="3470" spans="1:6" ht="14" hidden="1" thickBot="1">
      <c r="A3470" s="27">
        <f t="shared" si="63"/>
        <v>9</v>
      </c>
      <c r="B3470" s="30" t="s">
        <v>5565</v>
      </c>
      <c r="C3470" s="30" t="s">
        <v>5566</v>
      </c>
      <c r="D3470" s="34">
        <v>0</v>
      </c>
      <c r="E3470" s="33">
        <v>18747918200.5</v>
      </c>
      <c r="F3470" s="33">
        <v>18747918200.5</v>
      </c>
    </row>
    <row r="3471" spans="1:6" ht="14" hidden="1" thickBot="1">
      <c r="A3471" s="27">
        <f t="shared" si="63"/>
        <v>9</v>
      </c>
      <c r="B3471" s="30" t="s">
        <v>5567</v>
      </c>
      <c r="C3471" s="30" t="s">
        <v>3212</v>
      </c>
      <c r="D3471" s="34">
        <v>0</v>
      </c>
      <c r="E3471" s="34">
        <v>95470994255</v>
      </c>
      <c r="F3471" s="34">
        <v>95470994255</v>
      </c>
    </row>
    <row r="3472" spans="1:6" ht="14" hidden="1" thickBot="1">
      <c r="A3472" s="27">
        <f t="shared" si="63"/>
        <v>9</v>
      </c>
      <c r="B3472" s="30" t="s">
        <v>5568</v>
      </c>
      <c r="C3472" s="30" t="s">
        <v>3048</v>
      </c>
      <c r="D3472" s="34">
        <v>0</v>
      </c>
      <c r="E3472" s="34">
        <v>40758243597</v>
      </c>
      <c r="F3472" s="34">
        <v>40758243597</v>
      </c>
    </row>
    <row r="3473" spans="1:6" ht="14" hidden="1" thickBot="1">
      <c r="A3473" s="27">
        <f t="shared" si="63"/>
        <v>9</v>
      </c>
      <c r="B3473" s="30" t="s">
        <v>5569</v>
      </c>
      <c r="C3473" s="30" t="s">
        <v>5570</v>
      </c>
      <c r="D3473" s="34">
        <v>0</v>
      </c>
      <c r="E3473" s="34">
        <v>33602271656</v>
      </c>
      <c r="F3473" s="34">
        <v>33602271656</v>
      </c>
    </row>
    <row r="3474" spans="1:6" ht="14" thickBot="1">
      <c r="A3474" s="27">
        <f t="shared" si="63"/>
        <v>3</v>
      </c>
      <c r="B3474" s="27" t="s">
        <v>5571</v>
      </c>
      <c r="C3474" s="30" t="s">
        <v>4395</v>
      </c>
      <c r="D3474" s="34">
        <v>0</v>
      </c>
      <c r="E3474" s="33">
        <v>6259655456118.75</v>
      </c>
      <c r="F3474" s="33">
        <v>6259655456118.75</v>
      </c>
    </row>
    <row r="3475" spans="1:6" ht="14" thickBot="1">
      <c r="A3475" s="27">
        <f t="shared" si="63"/>
        <v>6</v>
      </c>
      <c r="B3475" s="27" t="s">
        <v>5572</v>
      </c>
      <c r="C3475" s="30" t="s">
        <v>5573</v>
      </c>
      <c r="D3475" s="34">
        <v>0</v>
      </c>
      <c r="E3475" s="34">
        <v>6244849894079</v>
      </c>
      <c r="F3475" s="34">
        <v>6244849894079</v>
      </c>
    </row>
    <row r="3476" spans="1:6" ht="14" hidden="1" thickBot="1">
      <c r="A3476" s="27">
        <f t="shared" si="63"/>
        <v>9</v>
      </c>
      <c r="B3476" s="30" t="s">
        <v>5574</v>
      </c>
      <c r="C3476" s="30" t="s">
        <v>4399</v>
      </c>
      <c r="D3476" s="34">
        <v>0</v>
      </c>
      <c r="E3476" s="33">
        <v>6243130951660.8203</v>
      </c>
      <c r="F3476" s="33">
        <v>6243130951660.8203</v>
      </c>
    </row>
    <row r="3477" spans="1:6" ht="14" hidden="1" thickBot="1">
      <c r="A3477" s="27">
        <f t="shared" si="63"/>
        <v>9</v>
      </c>
      <c r="B3477" s="30" t="s">
        <v>5575</v>
      </c>
      <c r="C3477" s="30" t="s">
        <v>4401</v>
      </c>
      <c r="D3477" s="34">
        <v>0</v>
      </c>
      <c r="E3477" s="33">
        <v>0.09</v>
      </c>
      <c r="F3477" s="33">
        <v>0.09</v>
      </c>
    </row>
    <row r="3478" spans="1:6" ht="14" hidden="1" thickBot="1">
      <c r="A3478" s="27">
        <f t="shared" si="63"/>
        <v>9</v>
      </c>
      <c r="B3478" s="30" t="s">
        <v>5576</v>
      </c>
      <c r="C3478" s="30" t="s">
        <v>4403</v>
      </c>
      <c r="D3478" s="34">
        <v>0</v>
      </c>
      <c r="E3478" s="33">
        <v>1718942418.0899999</v>
      </c>
      <c r="F3478" s="33">
        <v>1718942418.0899999</v>
      </c>
    </row>
    <row r="3479" spans="1:6" ht="14" thickBot="1">
      <c r="A3479" s="27">
        <f t="shared" si="63"/>
        <v>6</v>
      </c>
      <c r="B3479" s="27" t="s">
        <v>5577</v>
      </c>
      <c r="C3479" s="30" t="s">
        <v>4702</v>
      </c>
      <c r="D3479" s="34">
        <v>0</v>
      </c>
      <c r="E3479" s="33">
        <v>2756319918.8200002</v>
      </c>
      <c r="F3479" s="33">
        <v>2756319918.8200002</v>
      </c>
    </row>
    <row r="3480" spans="1:6" ht="14" hidden="1" thickBot="1">
      <c r="A3480" s="27">
        <f t="shared" si="63"/>
        <v>9</v>
      </c>
      <c r="B3480" s="30" t="s">
        <v>5578</v>
      </c>
      <c r="C3480" s="30" t="s">
        <v>5579</v>
      </c>
      <c r="D3480" s="34">
        <v>0</v>
      </c>
      <c r="E3480" s="33">
        <v>2079530692.54</v>
      </c>
      <c r="F3480" s="33">
        <v>2079530692.54</v>
      </c>
    </row>
    <row r="3481" spans="1:6" ht="14" hidden="1" thickBot="1">
      <c r="A3481" s="27">
        <f t="shared" si="63"/>
        <v>9</v>
      </c>
      <c r="B3481" s="30" t="s">
        <v>5580</v>
      </c>
      <c r="C3481" s="30" t="s">
        <v>5581</v>
      </c>
      <c r="D3481" s="34">
        <v>0</v>
      </c>
      <c r="E3481" s="33">
        <v>676789226.27999997</v>
      </c>
      <c r="F3481" s="33">
        <v>676789226.27999997</v>
      </c>
    </row>
    <row r="3482" spans="1:6" ht="14" thickBot="1">
      <c r="A3482" s="27">
        <f t="shared" si="63"/>
        <v>6</v>
      </c>
      <c r="B3482" s="27" t="s">
        <v>5582</v>
      </c>
      <c r="C3482" s="30" t="s">
        <v>4411</v>
      </c>
      <c r="D3482" s="34">
        <v>0</v>
      </c>
      <c r="E3482" s="33">
        <v>12049242120.93</v>
      </c>
      <c r="F3482" s="33">
        <v>12049242120.93</v>
      </c>
    </row>
    <row r="3483" spans="1:6" ht="14" hidden="1" thickBot="1">
      <c r="A3483" s="27">
        <f t="shared" si="63"/>
        <v>9</v>
      </c>
      <c r="B3483" s="30" t="s">
        <v>5583</v>
      </c>
      <c r="C3483" s="30" t="s">
        <v>4413</v>
      </c>
      <c r="D3483" s="34">
        <v>0</v>
      </c>
      <c r="E3483" s="34">
        <v>722065878</v>
      </c>
      <c r="F3483" s="34">
        <v>722065878</v>
      </c>
    </row>
    <row r="3484" spans="1:6" ht="14" hidden="1" thickBot="1">
      <c r="A3484" s="27">
        <f t="shared" si="63"/>
        <v>9</v>
      </c>
      <c r="B3484" s="30" t="s">
        <v>5584</v>
      </c>
      <c r="C3484" s="30" t="s">
        <v>913</v>
      </c>
      <c r="D3484" s="34">
        <v>0</v>
      </c>
      <c r="E3484" s="34">
        <v>6267450000</v>
      </c>
      <c r="F3484" s="34">
        <v>6267450000</v>
      </c>
    </row>
    <row r="3485" spans="1:6" ht="14" hidden="1" thickBot="1">
      <c r="A3485" s="27">
        <f t="shared" si="63"/>
        <v>9</v>
      </c>
      <c r="B3485" s="30" t="s">
        <v>5585</v>
      </c>
      <c r="C3485" s="30" t="s">
        <v>4416</v>
      </c>
      <c r="D3485" s="34">
        <v>0</v>
      </c>
      <c r="E3485" s="33">
        <v>34774732.75</v>
      </c>
      <c r="F3485" s="33">
        <v>34774732.75</v>
      </c>
    </row>
    <row r="3486" spans="1:6" ht="14" hidden="1" thickBot="1">
      <c r="A3486" s="27">
        <f t="shared" si="63"/>
        <v>9</v>
      </c>
      <c r="B3486" s="30" t="s">
        <v>5586</v>
      </c>
      <c r="C3486" s="30" t="s">
        <v>5587</v>
      </c>
      <c r="D3486" s="34">
        <v>0</v>
      </c>
      <c r="E3486" s="34">
        <v>0</v>
      </c>
      <c r="F3486" s="34">
        <v>0</v>
      </c>
    </row>
    <row r="3487" spans="1:6" ht="14" hidden="1" thickBot="1">
      <c r="A3487" s="27">
        <f t="shared" si="63"/>
        <v>9</v>
      </c>
      <c r="B3487" s="30" t="s">
        <v>5588</v>
      </c>
      <c r="C3487" s="30" t="s">
        <v>4418</v>
      </c>
      <c r="D3487" s="34">
        <v>0</v>
      </c>
      <c r="E3487" s="33">
        <v>0.01</v>
      </c>
      <c r="F3487" s="33">
        <v>0.01</v>
      </c>
    </row>
    <row r="3488" spans="1:6" ht="14" hidden="1" thickBot="1">
      <c r="A3488" s="27">
        <f t="shared" si="63"/>
        <v>9</v>
      </c>
      <c r="B3488" s="30" t="s">
        <v>5589</v>
      </c>
      <c r="C3488" s="30" t="s">
        <v>4422</v>
      </c>
      <c r="D3488" s="34">
        <v>0</v>
      </c>
      <c r="E3488" s="33">
        <v>5024951510.1700001</v>
      </c>
      <c r="F3488" s="33">
        <v>5024951510.1700001</v>
      </c>
    </row>
    <row r="3489" spans="1:6" ht="14" thickBot="1">
      <c r="A3489" s="27">
        <f t="shared" si="63"/>
        <v>3</v>
      </c>
      <c r="B3489" s="27" t="s">
        <v>5590</v>
      </c>
      <c r="C3489" s="30" t="s">
        <v>5591</v>
      </c>
      <c r="D3489" s="34">
        <v>0</v>
      </c>
      <c r="E3489" s="33">
        <v>127081449926539</v>
      </c>
      <c r="F3489" s="33">
        <v>127081449926539</v>
      </c>
    </row>
    <row r="3490" spans="1:6" ht="14" thickBot="1">
      <c r="A3490" s="27">
        <f t="shared" ref="A3490:A3553" si="64">LEN(B3490)</f>
        <v>6</v>
      </c>
      <c r="B3490" s="27" t="s">
        <v>5592</v>
      </c>
      <c r="C3490" s="30" t="s">
        <v>1242</v>
      </c>
      <c r="D3490" s="34">
        <v>0</v>
      </c>
      <c r="E3490" s="33">
        <v>451154559712.82001</v>
      </c>
      <c r="F3490" s="33">
        <v>451154559712.82001</v>
      </c>
    </row>
    <row r="3491" spans="1:6" ht="14" hidden="1" thickBot="1">
      <c r="A3491" s="27">
        <f t="shared" si="64"/>
        <v>9</v>
      </c>
      <c r="B3491" s="30" t="s">
        <v>5593</v>
      </c>
      <c r="C3491" s="30" t="s">
        <v>5594</v>
      </c>
      <c r="D3491" s="34">
        <v>0</v>
      </c>
      <c r="E3491" s="33">
        <v>59798800255.25</v>
      </c>
      <c r="F3491" s="33">
        <v>59798800255.25</v>
      </c>
    </row>
    <row r="3492" spans="1:6" ht="14" hidden="1" thickBot="1">
      <c r="A3492" s="27">
        <f t="shared" si="64"/>
        <v>9</v>
      </c>
      <c r="B3492" s="30" t="s">
        <v>5595</v>
      </c>
      <c r="C3492" s="30" t="s">
        <v>5596</v>
      </c>
      <c r="D3492" s="34">
        <v>0</v>
      </c>
      <c r="E3492" s="33">
        <v>49369763415.639999</v>
      </c>
      <c r="F3492" s="33">
        <v>49369763415.639999</v>
      </c>
    </row>
    <row r="3493" spans="1:6" ht="14" hidden="1" thickBot="1">
      <c r="A3493" s="27">
        <f t="shared" si="64"/>
        <v>9</v>
      </c>
      <c r="B3493" s="30" t="s">
        <v>5597</v>
      </c>
      <c r="C3493" s="30" t="s">
        <v>74</v>
      </c>
      <c r="D3493" s="34">
        <v>0</v>
      </c>
      <c r="E3493" s="33">
        <v>3462097257.1599998</v>
      </c>
      <c r="F3493" s="33">
        <v>3462097257.1599998</v>
      </c>
    </row>
    <row r="3494" spans="1:6" ht="14" hidden="1" thickBot="1">
      <c r="A3494" s="27">
        <f t="shared" si="64"/>
        <v>9</v>
      </c>
      <c r="B3494" s="30" t="s">
        <v>5598</v>
      </c>
      <c r="C3494" s="30" t="s">
        <v>5599</v>
      </c>
      <c r="D3494" s="34">
        <v>0</v>
      </c>
      <c r="E3494" s="33">
        <v>294811588740.33002</v>
      </c>
      <c r="F3494" s="33">
        <v>294811588740.33002</v>
      </c>
    </row>
    <row r="3495" spans="1:6" ht="14" hidden="1" thickBot="1">
      <c r="A3495" s="27">
        <f t="shared" si="64"/>
        <v>9</v>
      </c>
      <c r="B3495" s="30" t="s">
        <v>5600</v>
      </c>
      <c r="C3495" s="30" t="s">
        <v>5601</v>
      </c>
      <c r="D3495" s="34">
        <v>0</v>
      </c>
      <c r="E3495" s="33">
        <v>43712310044.440002</v>
      </c>
      <c r="F3495" s="33">
        <v>43712310044.440002</v>
      </c>
    </row>
    <row r="3496" spans="1:6" ht="14" thickBot="1">
      <c r="A3496" s="27">
        <f t="shared" si="64"/>
        <v>6</v>
      </c>
      <c r="B3496" s="27" t="s">
        <v>5602</v>
      </c>
      <c r="C3496" s="30" t="s">
        <v>4512</v>
      </c>
      <c r="D3496" s="34">
        <v>0</v>
      </c>
      <c r="E3496" s="33">
        <v>48952862495177.898</v>
      </c>
      <c r="F3496" s="33">
        <v>48952862495177.898</v>
      </c>
    </row>
    <row r="3497" spans="1:6" ht="14" hidden="1" thickBot="1">
      <c r="A3497" s="27">
        <f t="shared" si="64"/>
        <v>9</v>
      </c>
      <c r="B3497" s="30" t="s">
        <v>5603</v>
      </c>
      <c r="C3497" s="30" t="s">
        <v>474</v>
      </c>
      <c r="D3497" s="34">
        <v>0</v>
      </c>
      <c r="E3497" s="33">
        <v>3834890473541.6499</v>
      </c>
      <c r="F3497" s="33">
        <v>3834890473541.6499</v>
      </c>
    </row>
    <row r="3498" spans="1:6" ht="14" hidden="1" thickBot="1">
      <c r="A3498" s="27">
        <f t="shared" si="64"/>
        <v>9</v>
      </c>
      <c r="B3498" s="30" t="s">
        <v>5604</v>
      </c>
      <c r="C3498" s="30" t="s">
        <v>760</v>
      </c>
      <c r="D3498" s="34">
        <v>0</v>
      </c>
      <c r="E3498" s="33">
        <v>3473948295854.6001</v>
      </c>
      <c r="F3498" s="33">
        <v>3473948295854.6001</v>
      </c>
    </row>
    <row r="3499" spans="1:6" ht="14" hidden="1" thickBot="1">
      <c r="A3499" s="27">
        <f t="shared" si="64"/>
        <v>9</v>
      </c>
      <c r="B3499" s="30" t="s">
        <v>5605</v>
      </c>
      <c r="C3499" s="30" t="s">
        <v>1383</v>
      </c>
      <c r="D3499" s="34">
        <v>0</v>
      </c>
      <c r="E3499" s="33">
        <v>93123356093.300003</v>
      </c>
      <c r="F3499" s="33">
        <v>93123356093.300003</v>
      </c>
    </row>
    <row r="3500" spans="1:6" ht="14" hidden="1" thickBot="1">
      <c r="A3500" s="27">
        <f t="shared" si="64"/>
        <v>9</v>
      </c>
      <c r="B3500" s="30" t="s">
        <v>5606</v>
      </c>
      <c r="C3500" s="30" t="s">
        <v>56</v>
      </c>
      <c r="D3500" s="34">
        <v>0</v>
      </c>
      <c r="E3500" s="33">
        <v>282767885937.71002</v>
      </c>
      <c r="F3500" s="33">
        <v>282767885937.71002</v>
      </c>
    </row>
    <row r="3501" spans="1:6" ht="14" hidden="1" thickBot="1">
      <c r="A3501" s="27">
        <f t="shared" si="64"/>
        <v>9</v>
      </c>
      <c r="B3501" s="30" t="s">
        <v>5607</v>
      </c>
      <c r="C3501" s="30" t="s">
        <v>54</v>
      </c>
      <c r="D3501" s="34">
        <v>0</v>
      </c>
      <c r="E3501" s="33">
        <v>563199842843.89001</v>
      </c>
      <c r="F3501" s="33">
        <v>563199842843.89001</v>
      </c>
    </row>
    <row r="3502" spans="1:6" ht="14" hidden="1" thickBot="1">
      <c r="A3502" s="27">
        <f t="shared" si="64"/>
        <v>9</v>
      </c>
      <c r="B3502" s="30" t="s">
        <v>5608</v>
      </c>
      <c r="C3502" s="30" t="s">
        <v>66</v>
      </c>
      <c r="D3502" s="34">
        <v>0</v>
      </c>
      <c r="E3502" s="34">
        <v>309098254885</v>
      </c>
      <c r="F3502" s="34">
        <v>309098254885</v>
      </c>
    </row>
    <row r="3503" spans="1:6" ht="14" hidden="1" thickBot="1">
      <c r="A3503" s="27">
        <f t="shared" si="64"/>
        <v>9</v>
      </c>
      <c r="B3503" s="30" t="s">
        <v>5609</v>
      </c>
      <c r="C3503" s="30" t="s">
        <v>5610</v>
      </c>
      <c r="D3503" s="34">
        <v>0</v>
      </c>
      <c r="E3503" s="33">
        <v>4883867311101.71</v>
      </c>
      <c r="F3503" s="33">
        <v>4883867311101.71</v>
      </c>
    </row>
    <row r="3504" spans="1:6" ht="14" hidden="1" thickBot="1">
      <c r="A3504" s="27">
        <f t="shared" si="64"/>
        <v>9</v>
      </c>
      <c r="B3504" s="30" t="s">
        <v>5611</v>
      </c>
      <c r="C3504" s="30" t="s">
        <v>5612</v>
      </c>
      <c r="D3504" s="34">
        <v>0</v>
      </c>
      <c r="E3504" s="34">
        <v>174864726</v>
      </c>
      <c r="F3504" s="34">
        <v>174864726</v>
      </c>
    </row>
    <row r="3505" spans="1:6" ht="14" hidden="1" thickBot="1">
      <c r="A3505" s="27">
        <f t="shared" si="64"/>
        <v>9</v>
      </c>
      <c r="B3505" s="30" t="s">
        <v>5613</v>
      </c>
      <c r="C3505" s="30" t="s">
        <v>4520</v>
      </c>
      <c r="D3505" s="34">
        <v>0</v>
      </c>
      <c r="E3505" s="33">
        <v>2767715588030.8198</v>
      </c>
      <c r="F3505" s="33">
        <v>2767715588030.8198</v>
      </c>
    </row>
    <row r="3506" spans="1:6" ht="14" hidden="1" thickBot="1">
      <c r="A3506" s="27">
        <f t="shared" si="64"/>
        <v>9</v>
      </c>
      <c r="B3506" s="30" t="s">
        <v>5614</v>
      </c>
      <c r="C3506" s="30" t="s">
        <v>4522</v>
      </c>
      <c r="D3506" s="34">
        <v>0</v>
      </c>
      <c r="E3506" s="33">
        <v>218302737527.07001</v>
      </c>
      <c r="F3506" s="33">
        <v>218302737527.07001</v>
      </c>
    </row>
    <row r="3507" spans="1:6" ht="14" hidden="1" thickBot="1">
      <c r="A3507" s="27">
        <f t="shared" si="64"/>
        <v>9</v>
      </c>
      <c r="B3507" s="30" t="s">
        <v>5615</v>
      </c>
      <c r="C3507" s="30" t="s">
        <v>4524</v>
      </c>
      <c r="D3507" s="34">
        <v>0</v>
      </c>
      <c r="E3507" s="33">
        <v>17277000471322.199</v>
      </c>
      <c r="F3507" s="33">
        <v>17277000471322.199</v>
      </c>
    </row>
    <row r="3508" spans="1:6" ht="14" hidden="1" thickBot="1">
      <c r="A3508" s="27">
        <f t="shared" si="64"/>
        <v>9</v>
      </c>
      <c r="B3508" s="30" t="s">
        <v>5616</v>
      </c>
      <c r="C3508" s="30" t="s">
        <v>5617</v>
      </c>
      <c r="D3508" s="34">
        <v>0</v>
      </c>
      <c r="E3508" s="33">
        <v>185852708.52000001</v>
      </c>
      <c r="F3508" s="33">
        <v>185852708.52000001</v>
      </c>
    </row>
    <row r="3509" spans="1:6" ht="14" hidden="1" thickBot="1">
      <c r="A3509" s="27">
        <f t="shared" si="64"/>
        <v>9</v>
      </c>
      <c r="B3509" s="30" t="s">
        <v>5618</v>
      </c>
      <c r="C3509" s="30" t="s">
        <v>4526</v>
      </c>
      <c r="D3509" s="34">
        <v>0</v>
      </c>
      <c r="E3509" s="33">
        <v>4166716634.1900001</v>
      </c>
      <c r="F3509" s="33">
        <v>4166716634.1900001</v>
      </c>
    </row>
    <row r="3510" spans="1:6" ht="14" hidden="1" thickBot="1">
      <c r="A3510" s="27">
        <f t="shared" si="64"/>
        <v>9</v>
      </c>
      <c r="B3510" s="30" t="s">
        <v>5619</v>
      </c>
      <c r="C3510" s="30" t="s">
        <v>4528</v>
      </c>
      <c r="D3510" s="34">
        <v>0</v>
      </c>
      <c r="E3510" s="33">
        <v>329352653335.87</v>
      </c>
      <c r="F3510" s="33">
        <v>329352653335.87</v>
      </c>
    </row>
    <row r="3511" spans="1:6" ht="14" hidden="1" thickBot="1">
      <c r="A3511" s="27">
        <f t="shared" si="64"/>
        <v>9</v>
      </c>
      <c r="B3511" s="30" t="s">
        <v>5620</v>
      </c>
      <c r="C3511" s="30" t="s">
        <v>4530</v>
      </c>
      <c r="D3511" s="34">
        <v>0</v>
      </c>
      <c r="E3511" s="33">
        <v>2890685792.8600001</v>
      </c>
      <c r="F3511" s="33">
        <v>2890685792.8600001</v>
      </c>
    </row>
    <row r="3512" spans="1:6" ht="14" hidden="1" thickBot="1">
      <c r="A3512" s="27">
        <f t="shared" si="64"/>
        <v>9</v>
      </c>
      <c r="B3512" s="30" t="s">
        <v>5621</v>
      </c>
      <c r="C3512" s="30" t="s">
        <v>4532</v>
      </c>
      <c r="D3512" s="34">
        <v>0</v>
      </c>
      <c r="E3512" s="33">
        <v>13424743827744.801</v>
      </c>
      <c r="F3512" s="33">
        <v>13424743827744.801</v>
      </c>
    </row>
    <row r="3513" spans="1:6" ht="14" hidden="1" thickBot="1">
      <c r="A3513" s="27">
        <f t="shared" si="64"/>
        <v>9</v>
      </c>
      <c r="B3513" s="30" t="s">
        <v>5622</v>
      </c>
      <c r="C3513" s="30" t="s">
        <v>57</v>
      </c>
      <c r="D3513" s="34">
        <v>0</v>
      </c>
      <c r="E3513" s="33">
        <v>1141064103064.3101</v>
      </c>
      <c r="F3513" s="33">
        <v>1141064103064.3101</v>
      </c>
    </row>
    <row r="3514" spans="1:6" ht="14" hidden="1" thickBot="1">
      <c r="A3514" s="27">
        <f t="shared" si="64"/>
        <v>9</v>
      </c>
      <c r="B3514" s="30" t="s">
        <v>5623</v>
      </c>
      <c r="C3514" s="30" t="s">
        <v>120</v>
      </c>
      <c r="D3514" s="34">
        <v>0</v>
      </c>
      <c r="E3514" s="33">
        <v>655406492.53999996</v>
      </c>
      <c r="F3514" s="33">
        <v>655406492.53999996</v>
      </c>
    </row>
    <row r="3515" spans="1:6" ht="14" hidden="1" thickBot="1">
      <c r="A3515" s="27">
        <f t="shared" si="64"/>
        <v>9</v>
      </c>
      <c r="B3515" s="30" t="s">
        <v>5624</v>
      </c>
      <c r="C3515" s="30" t="s">
        <v>4537</v>
      </c>
      <c r="D3515" s="34">
        <v>0</v>
      </c>
      <c r="E3515" s="33">
        <v>345714167540.88</v>
      </c>
      <c r="F3515" s="33">
        <v>345714167540.88</v>
      </c>
    </row>
    <row r="3516" spans="1:6" ht="14" thickBot="1">
      <c r="A3516" s="27">
        <f t="shared" si="64"/>
        <v>6</v>
      </c>
      <c r="B3516" s="27" t="s">
        <v>5625</v>
      </c>
      <c r="C3516" s="30" t="s">
        <v>4426</v>
      </c>
      <c r="D3516" s="34">
        <v>0</v>
      </c>
      <c r="E3516" s="33">
        <v>49178660049908.898</v>
      </c>
      <c r="F3516" s="33">
        <v>49178660049908.898</v>
      </c>
    </row>
    <row r="3517" spans="1:6" ht="14" hidden="1" thickBot="1">
      <c r="A3517" s="27">
        <f t="shared" si="64"/>
        <v>9</v>
      </c>
      <c r="B3517" s="30" t="s">
        <v>5626</v>
      </c>
      <c r="C3517" s="30" t="s">
        <v>5627</v>
      </c>
      <c r="D3517" s="34">
        <v>0</v>
      </c>
      <c r="E3517" s="33">
        <v>1554208012464.4099</v>
      </c>
      <c r="F3517" s="33">
        <v>1554208012464.4099</v>
      </c>
    </row>
    <row r="3518" spans="1:6" ht="14" hidden="1" thickBot="1">
      <c r="A3518" s="27">
        <f t="shared" si="64"/>
        <v>9</v>
      </c>
      <c r="B3518" s="30" t="s">
        <v>5628</v>
      </c>
      <c r="C3518" s="30" t="s">
        <v>5629</v>
      </c>
      <c r="D3518" s="34">
        <v>0</v>
      </c>
      <c r="E3518" s="33">
        <v>7110027150022.8896</v>
      </c>
      <c r="F3518" s="33">
        <v>7110027150022.8896</v>
      </c>
    </row>
    <row r="3519" spans="1:6" ht="14" hidden="1" thickBot="1">
      <c r="A3519" s="27">
        <f t="shared" si="64"/>
        <v>9</v>
      </c>
      <c r="B3519" s="30" t="s">
        <v>5630</v>
      </c>
      <c r="C3519" s="30" t="s">
        <v>5631</v>
      </c>
      <c r="D3519" s="34">
        <v>0</v>
      </c>
      <c r="E3519" s="34">
        <v>91699121</v>
      </c>
      <c r="F3519" s="34">
        <v>91699121</v>
      </c>
    </row>
    <row r="3520" spans="1:6" ht="14" hidden="1" thickBot="1">
      <c r="A3520" s="27">
        <f t="shared" si="64"/>
        <v>9</v>
      </c>
      <c r="B3520" s="30" t="s">
        <v>5632</v>
      </c>
      <c r="C3520" s="30" t="s">
        <v>5633</v>
      </c>
      <c r="D3520" s="34">
        <v>0</v>
      </c>
      <c r="E3520" s="33">
        <v>173444392066.78</v>
      </c>
      <c r="F3520" s="33">
        <v>173444392066.78</v>
      </c>
    </row>
    <row r="3521" spans="1:6" ht="14" hidden="1" thickBot="1">
      <c r="A3521" s="27">
        <f t="shared" si="64"/>
        <v>9</v>
      </c>
      <c r="B3521" s="30" t="s">
        <v>5634</v>
      </c>
      <c r="C3521" s="30" t="s">
        <v>2210</v>
      </c>
      <c r="D3521" s="34">
        <v>0</v>
      </c>
      <c r="E3521" s="33">
        <v>6233097497.3100004</v>
      </c>
      <c r="F3521" s="33">
        <v>6233097497.3100004</v>
      </c>
    </row>
    <row r="3522" spans="1:6" ht="14" hidden="1" thickBot="1">
      <c r="A3522" s="27">
        <f t="shared" si="64"/>
        <v>9</v>
      </c>
      <c r="B3522" s="30" t="s">
        <v>5635</v>
      </c>
      <c r="C3522" s="30" t="s">
        <v>5636</v>
      </c>
      <c r="D3522" s="34">
        <v>0</v>
      </c>
      <c r="E3522" s="34">
        <v>127380708</v>
      </c>
      <c r="F3522" s="34">
        <v>127380708</v>
      </c>
    </row>
    <row r="3523" spans="1:6" ht="14" hidden="1" thickBot="1">
      <c r="A3523" s="27">
        <f t="shared" si="64"/>
        <v>9</v>
      </c>
      <c r="B3523" s="30" t="s">
        <v>5637</v>
      </c>
      <c r="C3523" s="30" t="s">
        <v>5638</v>
      </c>
      <c r="D3523" s="34">
        <v>0</v>
      </c>
      <c r="E3523" s="33">
        <v>549992776.46000004</v>
      </c>
      <c r="F3523" s="33">
        <v>549992776.46000004</v>
      </c>
    </row>
    <row r="3524" spans="1:6" ht="14" hidden="1" thickBot="1">
      <c r="A3524" s="27">
        <f t="shared" si="64"/>
        <v>9</v>
      </c>
      <c r="B3524" s="30" t="s">
        <v>5639</v>
      </c>
      <c r="C3524" s="30" t="s">
        <v>5640</v>
      </c>
      <c r="D3524" s="34">
        <v>0</v>
      </c>
      <c r="E3524" s="33">
        <v>24448907200.880001</v>
      </c>
      <c r="F3524" s="33">
        <v>24448907200.880001</v>
      </c>
    </row>
    <row r="3525" spans="1:6" ht="14" hidden="1" thickBot="1">
      <c r="A3525" s="27">
        <f t="shared" si="64"/>
        <v>9</v>
      </c>
      <c r="B3525" s="30" t="s">
        <v>5641</v>
      </c>
      <c r="C3525" s="30" t="s">
        <v>5642</v>
      </c>
      <c r="D3525" s="34">
        <v>0</v>
      </c>
      <c r="E3525" s="34">
        <v>56929543506</v>
      </c>
      <c r="F3525" s="34">
        <v>56929543506</v>
      </c>
    </row>
    <row r="3526" spans="1:6" ht="13.5" hidden="1" customHeight="1" thickBot="1">
      <c r="A3526" s="27">
        <f t="shared" si="64"/>
        <v>9</v>
      </c>
      <c r="B3526" s="30" t="s">
        <v>5643</v>
      </c>
      <c r="C3526" s="38" t="s">
        <v>5644</v>
      </c>
      <c r="D3526" s="40">
        <v>0</v>
      </c>
      <c r="E3526" s="39">
        <v>165408300397.35999</v>
      </c>
      <c r="F3526" s="39">
        <v>165408300397.35999</v>
      </c>
    </row>
    <row r="3527" spans="1:6" ht="13.5" hidden="1" customHeight="1" thickBot="1">
      <c r="A3527" s="27">
        <f t="shared" si="64"/>
        <v>9</v>
      </c>
      <c r="B3527" s="30" t="s">
        <v>5645</v>
      </c>
      <c r="C3527" s="38" t="s">
        <v>5646</v>
      </c>
      <c r="D3527" s="40">
        <v>0</v>
      </c>
      <c r="E3527" s="39">
        <v>1067612212211.73</v>
      </c>
      <c r="F3527" s="39">
        <v>1067612212211.73</v>
      </c>
    </row>
    <row r="3528" spans="1:6" ht="13.5" hidden="1" customHeight="1" thickBot="1">
      <c r="A3528" s="27">
        <f t="shared" si="64"/>
        <v>9</v>
      </c>
      <c r="B3528" s="30" t="s">
        <v>5647</v>
      </c>
      <c r="C3528" s="38" t="s">
        <v>5648</v>
      </c>
      <c r="D3528" s="40">
        <v>0</v>
      </c>
      <c r="E3528" s="39">
        <v>177560498095.72</v>
      </c>
      <c r="F3528" s="39">
        <v>177560498095.72</v>
      </c>
    </row>
    <row r="3529" spans="1:6" ht="13.5" hidden="1" customHeight="1" thickBot="1">
      <c r="A3529" s="27">
        <f t="shared" si="64"/>
        <v>9</v>
      </c>
      <c r="B3529" s="30" t="s">
        <v>5649</v>
      </c>
      <c r="C3529" s="38" t="s">
        <v>5650</v>
      </c>
      <c r="D3529" s="40">
        <v>0</v>
      </c>
      <c r="E3529" s="39">
        <v>1535066486.6800001</v>
      </c>
      <c r="F3529" s="39">
        <v>1535066486.6800001</v>
      </c>
    </row>
    <row r="3530" spans="1:6" ht="13.5" hidden="1" customHeight="1" thickBot="1">
      <c r="A3530" s="27">
        <f t="shared" si="64"/>
        <v>9</v>
      </c>
      <c r="B3530" s="30" t="s">
        <v>5651</v>
      </c>
      <c r="C3530" s="38" t="s">
        <v>5652</v>
      </c>
      <c r="D3530" s="40">
        <v>0</v>
      </c>
      <c r="E3530" s="40">
        <v>26619785</v>
      </c>
      <c r="F3530" s="40">
        <v>26619785</v>
      </c>
    </row>
    <row r="3531" spans="1:6" ht="14" hidden="1" thickBot="1">
      <c r="A3531" s="27">
        <f t="shared" si="64"/>
        <v>9</v>
      </c>
      <c r="B3531" s="30" t="s">
        <v>5653</v>
      </c>
      <c r="C3531" s="30" t="s">
        <v>5654</v>
      </c>
      <c r="D3531" s="34">
        <v>0</v>
      </c>
      <c r="E3531" s="33">
        <v>44692170982.089996</v>
      </c>
      <c r="F3531" s="33">
        <v>44692170982.089996</v>
      </c>
    </row>
    <row r="3532" spans="1:6" ht="14" hidden="1" thickBot="1">
      <c r="A3532" s="27">
        <f t="shared" si="64"/>
        <v>9</v>
      </c>
      <c r="B3532" s="30" t="s">
        <v>5655</v>
      </c>
      <c r="C3532" s="30" t="s">
        <v>5656</v>
      </c>
      <c r="D3532" s="34">
        <v>0</v>
      </c>
      <c r="E3532" s="33">
        <v>59066441928.529999</v>
      </c>
      <c r="F3532" s="33">
        <v>59066441928.529999</v>
      </c>
    </row>
    <row r="3533" spans="1:6" ht="14" hidden="1" thickBot="1">
      <c r="A3533" s="27">
        <f t="shared" si="64"/>
        <v>9</v>
      </c>
      <c r="B3533" s="30" t="s">
        <v>5657</v>
      </c>
      <c r="C3533" s="30" t="s">
        <v>5658</v>
      </c>
      <c r="D3533" s="34">
        <v>0</v>
      </c>
      <c r="E3533" s="33">
        <v>620278826.44000006</v>
      </c>
      <c r="F3533" s="33">
        <v>620278826.44000006</v>
      </c>
    </row>
    <row r="3534" spans="1:6" ht="14" hidden="1" thickBot="1">
      <c r="A3534" s="27">
        <f t="shared" si="64"/>
        <v>9</v>
      </c>
      <c r="B3534" s="30" t="s">
        <v>5659</v>
      </c>
      <c r="C3534" s="30" t="s">
        <v>5660</v>
      </c>
      <c r="D3534" s="34">
        <v>0</v>
      </c>
      <c r="E3534" s="34">
        <v>1991304995046</v>
      </c>
      <c r="F3534" s="34">
        <v>1991304995046</v>
      </c>
    </row>
    <row r="3535" spans="1:6" ht="57" hidden="1" thickBot="1">
      <c r="A3535" s="27">
        <f t="shared" si="64"/>
        <v>9</v>
      </c>
      <c r="B3535" s="30" t="s">
        <v>5661</v>
      </c>
      <c r="C3535" s="38" t="s">
        <v>5662</v>
      </c>
      <c r="D3535" s="40">
        <v>0</v>
      </c>
      <c r="E3535" s="40">
        <v>75019413726</v>
      </c>
      <c r="F3535" s="40">
        <v>75019413726</v>
      </c>
    </row>
    <row r="3536" spans="1:6" ht="14" hidden="1" thickBot="1">
      <c r="A3536" s="27">
        <f t="shared" si="64"/>
        <v>9</v>
      </c>
      <c r="B3536" s="30" t="s">
        <v>5663</v>
      </c>
      <c r="C3536" s="30" t="s">
        <v>5664</v>
      </c>
      <c r="D3536" s="34">
        <v>0</v>
      </c>
      <c r="E3536" s="33">
        <v>818427031.27999997</v>
      </c>
      <c r="F3536" s="33">
        <v>818427031.27999997</v>
      </c>
    </row>
    <row r="3537" spans="1:6" ht="14" hidden="1" thickBot="1">
      <c r="A3537" s="27">
        <f t="shared" si="64"/>
        <v>9</v>
      </c>
      <c r="B3537" s="30" t="s">
        <v>5665</v>
      </c>
      <c r="C3537" s="30" t="s">
        <v>5666</v>
      </c>
      <c r="D3537" s="34">
        <v>0</v>
      </c>
      <c r="E3537" s="33">
        <v>31161225415.150002</v>
      </c>
      <c r="F3537" s="33">
        <v>31161225415.150002</v>
      </c>
    </row>
    <row r="3538" spans="1:6" ht="14" hidden="1" thickBot="1">
      <c r="A3538" s="27">
        <f t="shared" si="64"/>
        <v>9</v>
      </c>
      <c r="B3538" s="30" t="s">
        <v>5667</v>
      </c>
      <c r="C3538" s="30" t="s">
        <v>5668</v>
      </c>
      <c r="D3538" s="34">
        <v>0</v>
      </c>
      <c r="E3538" s="33">
        <v>423769387349.31</v>
      </c>
      <c r="F3538" s="33">
        <v>423769387349.31</v>
      </c>
    </row>
    <row r="3539" spans="1:6" ht="14" hidden="1" thickBot="1">
      <c r="A3539" s="27">
        <f t="shared" si="64"/>
        <v>9</v>
      </c>
      <c r="B3539" s="30" t="s">
        <v>5669</v>
      </c>
      <c r="C3539" s="30" t="s">
        <v>5670</v>
      </c>
      <c r="D3539" s="34">
        <v>0</v>
      </c>
      <c r="E3539" s="33">
        <v>119697138242.78999</v>
      </c>
      <c r="F3539" s="33">
        <v>119697138242.78999</v>
      </c>
    </row>
    <row r="3540" spans="1:6" ht="14" hidden="1" thickBot="1">
      <c r="A3540" s="27">
        <f t="shared" si="64"/>
        <v>9</v>
      </c>
      <c r="B3540" s="30" t="s">
        <v>5671</v>
      </c>
      <c r="C3540" s="30" t="s">
        <v>5672</v>
      </c>
      <c r="D3540" s="34">
        <v>0</v>
      </c>
      <c r="E3540" s="33">
        <v>640877381994.84998</v>
      </c>
      <c r="F3540" s="33">
        <v>640877381994.84998</v>
      </c>
    </row>
    <row r="3541" spans="1:6" ht="14" hidden="1" thickBot="1">
      <c r="A3541" s="27">
        <f t="shared" si="64"/>
        <v>9</v>
      </c>
      <c r="B3541" s="30" t="s">
        <v>5673</v>
      </c>
      <c r="C3541" s="30" t="s">
        <v>5674</v>
      </c>
      <c r="D3541" s="34">
        <v>0</v>
      </c>
      <c r="E3541" s="33">
        <v>17763273105263.602</v>
      </c>
      <c r="F3541" s="33">
        <v>17763273105263.602</v>
      </c>
    </row>
    <row r="3542" spans="1:6" ht="14" hidden="1" thickBot="1">
      <c r="A3542" s="27">
        <f t="shared" si="64"/>
        <v>9</v>
      </c>
      <c r="B3542" s="30" t="s">
        <v>5675</v>
      </c>
      <c r="C3542" s="30" t="s">
        <v>5676</v>
      </c>
      <c r="D3542" s="34">
        <v>0</v>
      </c>
      <c r="E3542" s="33">
        <v>20566854.82</v>
      </c>
      <c r="F3542" s="33">
        <v>20566854.82</v>
      </c>
    </row>
    <row r="3543" spans="1:6" ht="14" hidden="1" thickBot="1">
      <c r="A3543" s="27">
        <f t="shared" si="64"/>
        <v>9</v>
      </c>
      <c r="B3543" s="30" t="s">
        <v>5677</v>
      </c>
      <c r="C3543" s="30" t="s">
        <v>5678</v>
      </c>
      <c r="D3543" s="34">
        <v>0</v>
      </c>
      <c r="E3543" s="33">
        <v>6784418102410.6396</v>
      </c>
      <c r="F3543" s="33">
        <v>6784418102410.6396</v>
      </c>
    </row>
    <row r="3544" spans="1:6" ht="14" hidden="1" thickBot="1">
      <c r="A3544" s="27">
        <f t="shared" si="64"/>
        <v>9</v>
      </c>
      <c r="B3544" s="30" t="s">
        <v>5679</v>
      </c>
      <c r="C3544" s="30" t="s">
        <v>5680</v>
      </c>
      <c r="D3544" s="34">
        <v>0</v>
      </c>
      <c r="E3544" s="34">
        <v>64613226193</v>
      </c>
      <c r="F3544" s="34">
        <v>64613226193</v>
      </c>
    </row>
    <row r="3545" spans="1:6" ht="14" hidden="1" thickBot="1">
      <c r="A3545" s="27">
        <f t="shared" si="64"/>
        <v>9</v>
      </c>
      <c r="B3545" s="30" t="s">
        <v>5681</v>
      </c>
      <c r="C3545" s="30" t="s">
        <v>5682</v>
      </c>
      <c r="D3545" s="34">
        <v>0</v>
      </c>
      <c r="E3545" s="33">
        <v>962317018395.88</v>
      </c>
      <c r="F3545" s="33">
        <v>962317018395.88</v>
      </c>
    </row>
    <row r="3546" spans="1:6" ht="14" hidden="1" thickBot="1">
      <c r="A3546" s="27">
        <f t="shared" si="64"/>
        <v>9</v>
      </c>
      <c r="B3546" s="30" t="s">
        <v>5683</v>
      </c>
      <c r="C3546" s="30" t="s">
        <v>5684</v>
      </c>
      <c r="D3546" s="34">
        <v>0</v>
      </c>
      <c r="E3546" s="33">
        <v>1269073694011.8301</v>
      </c>
      <c r="F3546" s="33">
        <v>1269073694011.8301</v>
      </c>
    </row>
    <row r="3547" spans="1:6" ht="14" hidden="1" thickBot="1">
      <c r="A3547" s="27">
        <f t="shared" si="64"/>
        <v>9</v>
      </c>
      <c r="B3547" s="30" t="s">
        <v>5685</v>
      </c>
      <c r="C3547" s="30" t="s">
        <v>5686</v>
      </c>
      <c r="D3547" s="34">
        <v>0</v>
      </c>
      <c r="E3547" s="33">
        <v>1268910738.9100001</v>
      </c>
      <c r="F3547" s="33">
        <v>1268910738.9100001</v>
      </c>
    </row>
    <row r="3548" spans="1:6" ht="14" hidden="1" thickBot="1">
      <c r="A3548" s="27">
        <f t="shared" si="64"/>
        <v>9</v>
      </c>
      <c r="B3548" s="30" t="s">
        <v>5687</v>
      </c>
      <c r="C3548" s="30" t="s">
        <v>5688</v>
      </c>
      <c r="D3548" s="34">
        <v>0</v>
      </c>
      <c r="E3548" s="33">
        <v>2873217209383.2202</v>
      </c>
      <c r="F3548" s="33">
        <v>2873217209383.2202</v>
      </c>
    </row>
    <row r="3549" spans="1:6" ht="14" hidden="1" thickBot="1">
      <c r="A3549" s="27">
        <f t="shared" si="64"/>
        <v>9</v>
      </c>
      <c r="B3549" s="30" t="s">
        <v>5689</v>
      </c>
      <c r="C3549" s="30" t="s">
        <v>5690</v>
      </c>
      <c r="D3549" s="34">
        <v>0</v>
      </c>
      <c r="E3549" s="33">
        <v>38744269611.760002</v>
      </c>
      <c r="F3549" s="33">
        <v>38744269611.760002</v>
      </c>
    </row>
    <row r="3550" spans="1:6" ht="14" hidden="1" thickBot="1">
      <c r="A3550" s="27">
        <f t="shared" si="64"/>
        <v>9</v>
      </c>
      <c r="B3550" s="30" t="s">
        <v>5691</v>
      </c>
      <c r="C3550" s="30" t="s">
        <v>1120</v>
      </c>
      <c r="D3550" s="34">
        <v>0</v>
      </c>
      <c r="E3550" s="33">
        <v>23781672797.169998</v>
      </c>
      <c r="F3550" s="33">
        <v>23781672797.169998</v>
      </c>
    </row>
    <row r="3551" spans="1:6" ht="14" hidden="1" thickBot="1">
      <c r="A3551" s="27">
        <f t="shared" si="64"/>
        <v>9</v>
      </c>
      <c r="B3551" s="30" t="s">
        <v>5692</v>
      </c>
      <c r="C3551" s="30" t="s">
        <v>5693</v>
      </c>
      <c r="D3551" s="34">
        <v>0</v>
      </c>
      <c r="E3551" s="33">
        <v>1088015079435.71</v>
      </c>
      <c r="F3551" s="33">
        <v>1088015079435.71</v>
      </c>
    </row>
    <row r="3552" spans="1:6" ht="14" hidden="1" thickBot="1">
      <c r="A3552" s="27">
        <f t="shared" si="64"/>
        <v>9</v>
      </c>
      <c r="B3552" s="30" t="s">
        <v>5694</v>
      </c>
      <c r="C3552" s="30" t="s">
        <v>5695</v>
      </c>
      <c r="D3552" s="34">
        <v>0</v>
      </c>
      <c r="E3552" s="33">
        <v>238748806952.10999</v>
      </c>
      <c r="F3552" s="33">
        <v>238748806952.10999</v>
      </c>
    </row>
    <row r="3553" spans="1:6" ht="13.5" hidden="1" customHeight="1" thickBot="1">
      <c r="A3553" s="27">
        <f t="shared" si="64"/>
        <v>9</v>
      </c>
      <c r="B3553" s="30" t="s">
        <v>5696</v>
      </c>
      <c r="C3553" s="38" t="s">
        <v>5697</v>
      </c>
      <c r="D3553" s="40">
        <v>0</v>
      </c>
      <c r="E3553" s="40">
        <v>62471477</v>
      </c>
      <c r="F3553" s="40">
        <v>62471477</v>
      </c>
    </row>
    <row r="3554" spans="1:6" ht="57" hidden="1" thickBot="1">
      <c r="A3554" s="27">
        <f t="shared" ref="A3554:A3617" si="65">LEN(B3554)</f>
        <v>9</v>
      </c>
      <c r="B3554" s="30" t="s">
        <v>5698</v>
      </c>
      <c r="C3554" s="38" t="s">
        <v>4492</v>
      </c>
      <c r="D3554" s="40">
        <v>0</v>
      </c>
      <c r="E3554" s="39">
        <v>8348.81</v>
      </c>
      <c r="F3554" s="39">
        <v>8348.81</v>
      </c>
    </row>
    <row r="3555" spans="1:6" ht="14" hidden="1" thickBot="1">
      <c r="A3555" s="27">
        <f t="shared" si="65"/>
        <v>9</v>
      </c>
      <c r="B3555" s="30" t="s">
        <v>5699</v>
      </c>
      <c r="C3555" s="30" t="s">
        <v>5700</v>
      </c>
      <c r="D3555" s="34">
        <v>0</v>
      </c>
      <c r="E3555" s="33">
        <v>903334871371.41003</v>
      </c>
      <c r="F3555" s="33">
        <v>903334871371.41003</v>
      </c>
    </row>
    <row r="3556" spans="1:6" ht="14" hidden="1" thickBot="1">
      <c r="A3556" s="27">
        <f t="shared" si="65"/>
        <v>9</v>
      </c>
      <c r="B3556" s="30" t="s">
        <v>5701</v>
      </c>
      <c r="C3556" s="30" t="s">
        <v>5702</v>
      </c>
      <c r="D3556" s="34">
        <v>0</v>
      </c>
      <c r="E3556" s="33">
        <v>32492972.780000001</v>
      </c>
      <c r="F3556" s="33">
        <v>32492972.780000001</v>
      </c>
    </row>
    <row r="3557" spans="1:6" ht="14" hidden="1" thickBot="1">
      <c r="A3557" s="27">
        <f t="shared" si="65"/>
        <v>9</v>
      </c>
      <c r="B3557" s="30" t="s">
        <v>5703</v>
      </c>
      <c r="C3557" s="30" t="s">
        <v>5704</v>
      </c>
      <c r="D3557" s="34">
        <v>0</v>
      </c>
      <c r="E3557" s="34">
        <v>486274279</v>
      </c>
      <c r="F3557" s="34">
        <v>486274279</v>
      </c>
    </row>
    <row r="3558" spans="1:6" ht="14" hidden="1" thickBot="1">
      <c r="A3558" s="27">
        <f t="shared" si="65"/>
        <v>9</v>
      </c>
      <c r="B3558" s="30" t="s">
        <v>5705</v>
      </c>
      <c r="C3558" s="30" t="s">
        <v>5706</v>
      </c>
      <c r="D3558" s="34">
        <v>0</v>
      </c>
      <c r="E3558" s="33">
        <v>3442022536528.5801</v>
      </c>
      <c r="F3558" s="33">
        <v>3442022536528.5801</v>
      </c>
    </row>
    <row r="3559" spans="1:6" ht="14" thickBot="1">
      <c r="A3559" s="27">
        <f t="shared" si="65"/>
        <v>6</v>
      </c>
      <c r="B3559" s="27" t="s">
        <v>5707</v>
      </c>
      <c r="C3559" s="30" t="s">
        <v>5708</v>
      </c>
      <c r="D3559" s="34">
        <v>0</v>
      </c>
      <c r="E3559" s="33">
        <v>1348970553511.9199</v>
      </c>
      <c r="F3559" s="33">
        <v>1348970553511.9199</v>
      </c>
    </row>
    <row r="3560" spans="1:6" ht="14" hidden="1" thickBot="1">
      <c r="A3560" s="27">
        <f t="shared" si="65"/>
        <v>9</v>
      </c>
      <c r="B3560" s="30" t="s">
        <v>5709</v>
      </c>
      <c r="C3560" s="30" t="s">
        <v>586</v>
      </c>
      <c r="D3560" s="34">
        <v>0</v>
      </c>
      <c r="E3560" s="33">
        <v>2780465410.9200001</v>
      </c>
      <c r="F3560" s="33">
        <v>2780465410.9200001</v>
      </c>
    </row>
    <row r="3561" spans="1:6" ht="14" hidden="1" thickBot="1">
      <c r="A3561" s="27">
        <f t="shared" si="65"/>
        <v>9</v>
      </c>
      <c r="B3561" s="30" t="s">
        <v>5710</v>
      </c>
      <c r="C3561" s="30" t="s">
        <v>680</v>
      </c>
      <c r="D3561" s="34">
        <v>0</v>
      </c>
      <c r="E3561" s="34">
        <v>1346190088101</v>
      </c>
      <c r="F3561" s="34">
        <v>1346190088101</v>
      </c>
    </row>
    <row r="3562" spans="1:6" ht="14" hidden="1" thickBot="1">
      <c r="A3562" s="27">
        <f t="shared" si="65"/>
        <v>9</v>
      </c>
      <c r="B3562" s="30" t="s">
        <v>5711</v>
      </c>
      <c r="C3562" s="30" t="s">
        <v>580</v>
      </c>
      <c r="D3562" s="34">
        <v>0</v>
      </c>
      <c r="E3562" s="34">
        <v>0</v>
      </c>
      <c r="F3562" s="34">
        <v>0</v>
      </c>
    </row>
    <row r="3563" spans="1:6" ht="14" hidden="1" thickBot="1">
      <c r="A3563" s="27">
        <f t="shared" si="65"/>
        <v>9</v>
      </c>
      <c r="B3563" s="30" t="s">
        <v>5712</v>
      </c>
      <c r="C3563" s="30" t="s">
        <v>582</v>
      </c>
      <c r="D3563" s="34">
        <v>0</v>
      </c>
      <c r="E3563" s="34">
        <v>0</v>
      </c>
      <c r="F3563" s="34">
        <v>0</v>
      </c>
    </row>
    <row r="3564" spans="1:6" ht="14" hidden="1" thickBot="1">
      <c r="A3564" s="27">
        <f t="shared" si="65"/>
        <v>9</v>
      </c>
      <c r="B3564" s="30" t="s">
        <v>5713</v>
      </c>
      <c r="C3564" s="30" t="s">
        <v>584</v>
      </c>
      <c r="D3564" s="34">
        <v>0</v>
      </c>
      <c r="E3564" s="34">
        <v>0</v>
      </c>
      <c r="F3564" s="34">
        <v>0</v>
      </c>
    </row>
    <row r="3565" spans="1:6" ht="14" thickBot="1">
      <c r="A3565" s="27">
        <f t="shared" si="65"/>
        <v>6</v>
      </c>
      <c r="B3565" s="27" t="s">
        <v>5714</v>
      </c>
      <c r="C3565" s="30" t="s">
        <v>5715</v>
      </c>
      <c r="D3565" s="34">
        <v>0</v>
      </c>
      <c r="E3565" s="34">
        <v>33708283905</v>
      </c>
      <c r="F3565" s="34">
        <v>33708283905</v>
      </c>
    </row>
    <row r="3566" spans="1:6" ht="14" hidden="1" thickBot="1">
      <c r="A3566" s="27">
        <f t="shared" si="65"/>
        <v>9</v>
      </c>
      <c r="B3566" s="30" t="s">
        <v>5716</v>
      </c>
      <c r="C3566" s="30" t="s">
        <v>586</v>
      </c>
      <c r="D3566" s="34">
        <v>0</v>
      </c>
      <c r="E3566" s="34">
        <v>3999342790</v>
      </c>
      <c r="F3566" s="34">
        <v>3999342790</v>
      </c>
    </row>
    <row r="3567" spans="1:6" ht="14" hidden="1" thickBot="1">
      <c r="A3567" s="27">
        <f t="shared" si="65"/>
        <v>9</v>
      </c>
      <c r="B3567" s="30" t="s">
        <v>5717</v>
      </c>
      <c r="C3567" s="30" t="s">
        <v>680</v>
      </c>
      <c r="D3567" s="34">
        <v>0</v>
      </c>
      <c r="E3567" s="34">
        <v>29708941115</v>
      </c>
      <c r="F3567" s="34">
        <v>29708941115</v>
      </c>
    </row>
    <row r="3568" spans="1:6" ht="14" hidden="1" thickBot="1">
      <c r="A3568" s="27">
        <f t="shared" si="65"/>
        <v>9</v>
      </c>
      <c r="B3568" s="30" t="s">
        <v>5718</v>
      </c>
      <c r="C3568" s="30" t="s">
        <v>580</v>
      </c>
      <c r="D3568" s="34">
        <v>0</v>
      </c>
      <c r="E3568" s="34">
        <v>0</v>
      </c>
      <c r="F3568" s="34">
        <v>0</v>
      </c>
    </row>
    <row r="3569" spans="1:6" ht="14" hidden="1" thickBot="1">
      <c r="A3569" s="27">
        <f t="shared" si="65"/>
        <v>9</v>
      </c>
      <c r="B3569" s="30" t="s">
        <v>5719</v>
      </c>
      <c r="C3569" s="30" t="s">
        <v>582</v>
      </c>
      <c r="D3569" s="34">
        <v>0</v>
      </c>
      <c r="E3569" s="34">
        <v>0</v>
      </c>
      <c r="F3569" s="34">
        <v>0</v>
      </c>
    </row>
    <row r="3570" spans="1:6" ht="14" hidden="1" thickBot="1">
      <c r="A3570" s="27">
        <f t="shared" si="65"/>
        <v>9</v>
      </c>
      <c r="B3570" s="30" t="s">
        <v>5720</v>
      </c>
      <c r="C3570" s="30" t="s">
        <v>584</v>
      </c>
      <c r="D3570" s="34">
        <v>0</v>
      </c>
      <c r="E3570" s="34">
        <v>0</v>
      </c>
      <c r="F3570" s="34">
        <v>0</v>
      </c>
    </row>
    <row r="3571" spans="1:6" ht="14" thickBot="1">
      <c r="A3571" s="27">
        <f t="shared" si="65"/>
        <v>6</v>
      </c>
      <c r="B3571" s="27" t="s">
        <v>5721</v>
      </c>
      <c r="C3571" s="30" t="s">
        <v>5722</v>
      </c>
      <c r="D3571" s="34">
        <v>0</v>
      </c>
      <c r="E3571" s="34">
        <v>513682382</v>
      </c>
      <c r="F3571" s="34">
        <v>513682382</v>
      </c>
    </row>
    <row r="3572" spans="1:6" ht="14" hidden="1" thickBot="1">
      <c r="A3572" s="27">
        <f t="shared" si="65"/>
        <v>9</v>
      </c>
      <c r="B3572" s="30" t="s">
        <v>5723</v>
      </c>
      <c r="C3572" s="30" t="s">
        <v>586</v>
      </c>
      <c r="D3572" s="34">
        <v>0</v>
      </c>
      <c r="E3572" s="34">
        <v>378776970</v>
      </c>
      <c r="F3572" s="34">
        <v>378776970</v>
      </c>
    </row>
    <row r="3573" spans="1:6" ht="14" hidden="1" thickBot="1">
      <c r="A3573" s="27">
        <f t="shared" si="65"/>
        <v>9</v>
      </c>
      <c r="B3573" s="30" t="s">
        <v>5724</v>
      </c>
      <c r="C3573" s="30" t="s">
        <v>680</v>
      </c>
      <c r="D3573" s="34">
        <v>0</v>
      </c>
      <c r="E3573" s="34">
        <v>134905412</v>
      </c>
      <c r="F3573" s="34">
        <v>134905412</v>
      </c>
    </row>
    <row r="3574" spans="1:6" ht="14" thickBot="1">
      <c r="A3574" s="27">
        <f t="shared" si="65"/>
        <v>6</v>
      </c>
      <c r="B3574" s="27" t="s">
        <v>5725</v>
      </c>
      <c r="C3574" s="30" t="s">
        <v>5726</v>
      </c>
      <c r="D3574" s="34">
        <v>0</v>
      </c>
      <c r="E3574" s="33">
        <v>57910741.960000001</v>
      </c>
      <c r="F3574" s="33">
        <v>57910741.960000001</v>
      </c>
    </row>
    <row r="3575" spans="1:6" ht="14" hidden="1" thickBot="1">
      <c r="A3575" s="27">
        <f t="shared" si="65"/>
        <v>9</v>
      </c>
      <c r="B3575" s="30" t="s">
        <v>5727</v>
      </c>
      <c r="C3575" s="30" t="s">
        <v>5728</v>
      </c>
      <c r="D3575" s="34">
        <v>0</v>
      </c>
      <c r="E3575" s="33">
        <v>44873060.619999997</v>
      </c>
      <c r="F3575" s="33">
        <v>44873060.619999997</v>
      </c>
    </row>
    <row r="3576" spans="1:6" ht="14" hidden="1" thickBot="1">
      <c r="A3576" s="27">
        <f t="shared" si="65"/>
        <v>9</v>
      </c>
      <c r="B3576" s="30" t="s">
        <v>5729</v>
      </c>
      <c r="C3576" s="30" t="s">
        <v>4640</v>
      </c>
      <c r="D3576" s="34">
        <v>0</v>
      </c>
      <c r="E3576" s="33">
        <v>13037681.34</v>
      </c>
      <c r="F3576" s="33">
        <v>13037681.34</v>
      </c>
    </row>
    <row r="3577" spans="1:6" ht="14" thickBot="1">
      <c r="A3577" s="27">
        <f t="shared" si="65"/>
        <v>6</v>
      </c>
      <c r="B3577" s="27" t="s">
        <v>5730</v>
      </c>
      <c r="C3577" s="30" t="s">
        <v>5731</v>
      </c>
      <c r="D3577" s="34">
        <v>0</v>
      </c>
      <c r="E3577" s="34">
        <v>479190876</v>
      </c>
      <c r="F3577" s="34">
        <v>479190876</v>
      </c>
    </row>
    <row r="3578" spans="1:6" ht="14" hidden="1" thickBot="1">
      <c r="A3578" s="27">
        <f t="shared" si="65"/>
        <v>9</v>
      </c>
      <c r="B3578" s="30" t="s">
        <v>5732</v>
      </c>
      <c r="C3578" s="30" t="s">
        <v>106</v>
      </c>
      <c r="D3578" s="34">
        <v>0</v>
      </c>
      <c r="E3578" s="34">
        <v>479190876</v>
      </c>
      <c r="F3578" s="34">
        <v>479190876</v>
      </c>
    </row>
    <row r="3579" spans="1:6" ht="14" thickBot="1">
      <c r="A3579" s="27">
        <f t="shared" si="65"/>
        <v>6</v>
      </c>
      <c r="B3579" s="27" t="s">
        <v>5733</v>
      </c>
      <c r="C3579" s="30" t="s">
        <v>5734</v>
      </c>
      <c r="D3579" s="34">
        <v>0</v>
      </c>
      <c r="E3579" s="34">
        <v>6503581</v>
      </c>
      <c r="F3579" s="34">
        <v>6503581</v>
      </c>
    </row>
    <row r="3580" spans="1:6" ht="14" hidden="1" thickBot="1">
      <c r="A3580" s="27">
        <f t="shared" si="65"/>
        <v>9</v>
      </c>
      <c r="B3580" s="30" t="s">
        <v>5735</v>
      </c>
      <c r="C3580" s="30" t="s">
        <v>2375</v>
      </c>
      <c r="D3580" s="34">
        <v>0</v>
      </c>
      <c r="E3580" s="34">
        <v>6503581</v>
      </c>
      <c r="F3580" s="34">
        <v>6503581</v>
      </c>
    </row>
    <row r="3581" spans="1:6" ht="14" thickBot="1">
      <c r="A3581" s="27">
        <f t="shared" si="65"/>
        <v>6</v>
      </c>
      <c r="B3581" s="27" t="s">
        <v>5736</v>
      </c>
      <c r="C3581" s="30" t="s">
        <v>5737</v>
      </c>
      <c r="D3581" s="34">
        <v>0</v>
      </c>
      <c r="E3581" s="33">
        <v>8351871736291.29</v>
      </c>
      <c r="F3581" s="33">
        <v>8351871736291.29</v>
      </c>
    </row>
    <row r="3582" spans="1:6" ht="14" hidden="1" thickBot="1">
      <c r="A3582" s="27">
        <f t="shared" si="65"/>
        <v>9</v>
      </c>
      <c r="B3582" s="30" t="s">
        <v>5738</v>
      </c>
      <c r="C3582" s="30" t="s">
        <v>763</v>
      </c>
      <c r="D3582" s="34">
        <v>0</v>
      </c>
      <c r="E3582" s="33">
        <v>8256568951721.5498</v>
      </c>
      <c r="F3582" s="33">
        <v>8256568951721.5498</v>
      </c>
    </row>
    <row r="3583" spans="1:6" ht="14" hidden="1" thickBot="1">
      <c r="A3583" s="27">
        <f t="shared" si="65"/>
        <v>9</v>
      </c>
      <c r="B3583" s="30" t="s">
        <v>5739</v>
      </c>
      <c r="C3583" s="30" t="s">
        <v>2852</v>
      </c>
      <c r="D3583" s="34">
        <v>0</v>
      </c>
      <c r="E3583" s="33">
        <v>95302784569.740005</v>
      </c>
      <c r="F3583" s="33">
        <v>95302784569.740005</v>
      </c>
    </row>
    <row r="3584" spans="1:6" ht="14" thickBot="1">
      <c r="A3584" s="27">
        <f t="shared" si="65"/>
        <v>6</v>
      </c>
      <c r="B3584" s="27" t="s">
        <v>5740</v>
      </c>
      <c r="C3584" s="30" t="s">
        <v>4650</v>
      </c>
      <c r="D3584" s="34">
        <v>0</v>
      </c>
      <c r="E3584" s="33">
        <v>4212810376582.1499</v>
      </c>
      <c r="F3584" s="33">
        <v>4212810376582.1499</v>
      </c>
    </row>
    <row r="3585" spans="1:6" ht="14" hidden="1" thickBot="1">
      <c r="A3585" s="27">
        <f t="shared" si="65"/>
        <v>9</v>
      </c>
      <c r="B3585" s="30" t="s">
        <v>5741</v>
      </c>
      <c r="C3585" s="30" t="s">
        <v>474</v>
      </c>
      <c r="D3585" s="34">
        <v>0</v>
      </c>
      <c r="E3585" s="33">
        <v>744100990.96000004</v>
      </c>
      <c r="F3585" s="33">
        <v>744100990.96000004</v>
      </c>
    </row>
    <row r="3586" spans="1:6" ht="14" hidden="1" thickBot="1">
      <c r="A3586" s="27">
        <f t="shared" si="65"/>
        <v>9</v>
      </c>
      <c r="B3586" s="30" t="s">
        <v>5742</v>
      </c>
      <c r="C3586" s="30" t="s">
        <v>149</v>
      </c>
      <c r="D3586" s="34">
        <v>0</v>
      </c>
      <c r="E3586" s="33">
        <v>198628800786.35999</v>
      </c>
      <c r="F3586" s="33">
        <v>198628800786.35999</v>
      </c>
    </row>
    <row r="3587" spans="1:6" ht="14" hidden="1" thickBot="1">
      <c r="A3587" s="27">
        <f t="shared" si="65"/>
        <v>9</v>
      </c>
      <c r="B3587" s="30" t="s">
        <v>5743</v>
      </c>
      <c r="C3587" s="30" t="s">
        <v>760</v>
      </c>
      <c r="D3587" s="34">
        <v>0</v>
      </c>
      <c r="E3587" s="33">
        <v>161661429585.92001</v>
      </c>
      <c r="F3587" s="33">
        <v>161661429585.92001</v>
      </c>
    </row>
    <row r="3588" spans="1:6" ht="14" hidden="1" thickBot="1">
      <c r="A3588" s="27">
        <f t="shared" si="65"/>
        <v>9</v>
      </c>
      <c r="B3588" s="30" t="s">
        <v>5744</v>
      </c>
      <c r="C3588" s="30" t="s">
        <v>1383</v>
      </c>
      <c r="D3588" s="34">
        <v>0</v>
      </c>
      <c r="E3588" s="33">
        <v>622824189.94000006</v>
      </c>
      <c r="F3588" s="33">
        <v>622824189.94000006</v>
      </c>
    </row>
    <row r="3589" spans="1:6" ht="14" hidden="1" thickBot="1">
      <c r="A3589" s="27">
        <f t="shared" si="65"/>
        <v>9</v>
      </c>
      <c r="B3589" s="30" t="s">
        <v>5745</v>
      </c>
      <c r="C3589" s="30" t="s">
        <v>116</v>
      </c>
      <c r="D3589" s="34">
        <v>0</v>
      </c>
      <c r="E3589" s="33">
        <v>62501544624.269997</v>
      </c>
      <c r="F3589" s="33">
        <v>62501544624.269997</v>
      </c>
    </row>
    <row r="3590" spans="1:6" ht="14" hidden="1" thickBot="1">
      <c r="A3590" s="27">
        <f t="shared" si="65"/>
        <v>9</v>
      </c>
      <c r="B3590" s="30" t="s">
        <v>5746</v>
      </c>
      <c r="C3590" s="30" t="s">
        <v>193</v>
      </c>
      <c r="D3590" s="34">
        <v>0</v>
      </c>
      <c r="E3590" s="33">
        <v>1695933237620.45</v>
      </c>
      <c r="F3590" s="33">
        <v>1695933237620.45</v>
      </c>
    </row>
    <row r="3591" spans="1:6" ht="14" hidden="1" thickBot="1">
      <c r="A3591" s="27">
        <f t="shared" si="65"/>
        <v>9</v>
      </c>
      <c r="B3591" s="30" t="s">
        <v>5747</v>
      </c>
      <c r="C3591" s="30" t="s">
        <v>2330</v>
      </c>
      <c r="D3591" s="34">
        <v>0</v>
      </c>
      <c r="E3591" s="33">
        <v>16511287478.469999</v>
      </c>
      <c r="F3591" s="33">
        <v>16511287478.469999</v>
      </c>
    </row>
    <row r="3592" spans="1:6" ht="14" hidden="1" thickBot="1">
      <c r="A3592" s="27">
        <f t="shared" si="65"/>
        <v>9</v>
      </c>
      <c r="B3592" s="30" t="s">
        <v>5748</v>
      </c>
      <c r="C3592" s="30" t="s">
        <v>93</v>
      </c>
      <c r="D3592" s="34">
        <v>0</v>
      </c>
      <c r="E3592" s="33">
        <v>4565592248.1199999</v>
      </c>
      <c r="F3592" s="33">
        <v>4565592248.1199999</v>
      </c>
    </row>
    <row r="3593" spans="1:6" ht="14" hidden="1" thickBot="1">
      <c r="A3593" s="27">
        <f t="shared" si="65"/>
        <v>9</v>
      </c>
      <c r="B3593" s="30" t="s">
        <v>5749</v>
      </c>
      <c r="C3593" s="30" t="s">
        <v>2401</v>
      </c>
      <c r="D3593" s="34">
        <v>0</v>
      </c>
      <c r="E3593" s="33">
        <v>247547542.06</v>
      </c>
      <c r="F3593" s="33">
        <v>247547542.06</v>
      </c>
    </row>
    <row r="3594" spans="1:6" ht="14" hidden="1" thickBot="1">
      <c r="A3594" s="27">
        <f t="shared" si="65"/>
        <v>9</v>
      </c>
      <c r="B3594" s="30" t="s">
        <v>5750</v>
      </c>
      <c r="C3594" s="30" t="s">
        <v>82</v>
      </c>
      <c r="D3594" s="34">
        <v>0</v>
      </c>
      <c r="E3594" s="33">
        <v>97115586257.990005</v>
      </c>
      <c r="F3594" s="33">
        <v>97115586257.990005</v>
      </c>
    </row>
    <row r="3595" spans="1:6" ht="14" hidden="1" thickBot="1">
      <c r="A3595" s="27">
        <f t="shared" si="65"/>
        <v>9</v>
      </c>
      <c r="B3595" s="30" t="s">
        <v>5751</v>
      </c>
      <c r="C3595" s="30" t="s">
        <v>2404</v>
      </c>
      <c r="D3595" s="34">
        <v>0</v>
      </c>
      <c r="E3595" s="33">
        <v>94928606.400000006</v>
      </c>
      <c r="F3595" s="33">
        <v>94928606.400000006</v>
      </c>
    </row>
    <row r="3596" spans="1:6" ht="14" hidden="1" thickBot="1">
      <c r="A3596" s="27">
        <f t="shared" si="65"/>
        <v>9</v>
      </c>
      <c r="B3596" s="30" t="s">
        <v>5752</v>
      </c>
      <c r="C3596" s="30" t="s">
        <v>2406</v>
      </c>
      <c r="D3596" s="34">
        <v>0</v>
      </c>
      <c r="E3596" s="33">
        <v>0.25</v>
      </c>
      <c r="F3596" s="33">
        <v>0.25</v>
      </c>
    </row>
    <row r="3597" spans="1:6" ht="14" hidden="1" thickBot="1">
      <c r="A3597" s="27">
        <f t="shared" si="65"/>
        <v>9</v>
      </c>
      <c r="B3597" s="30" t="s">
        <v>5753</v>
      </c>
      <c r="C3597" s="30" t="s">
        <v>2408</v>
      </c>
      <c r="D3597" s="34">
        <v>0</v>
      </c>
      <c r="E3597" s="33">
        <v>90331850432.949997</v>
      </c>
      <c r="F3597" s="33">
        <v>90331850432.949997</v>
      </c>
    </row>
    <row r="3598" spans="1:6" ht="14" hidden="1" thickBot="1">
      <c r="A3598" s="27">
        <f t="shared" si="65"/>
        <v>9</v>
      </c>
      <c r="B3598" s="30" t="s">
        <v>5754</v>
      </c>
      <c r="C3598" s="30" t="s">
        <v>57</v>
      </c>
      <c r="D3598" s="34">
        <v>0</v>
      </c>
      <c r="E3598" s="33">
        <v>59517746781.790001</v>
      </c>
      <c r="F3598" s="33">
        <v>59517746781.790001</v>
      </c>
    </row>
    <row r="3599" spans="1:6" ht="14" hidden="1" thickBot="1">
      <c r="A3599" s="27">
        <f t="shared" si="65"/>
        <v>9</v>
      </c>
      <c r="B3599" s="30" t="s">
        <v>5755</v>
      </c>
      <c r="C3599" s="30" t="s">
        <v>2411</v>
      </c>
      <c r="D3599" s="34">
        <v>0</v>
      </c>
      <c r="E3599" s="33">
        <v>400968904857.21002</v>
      </c>
      <c r="F3599" s="33">
        <v>400968904857.21002</v>
      </c>
    </row>
    <row r="3600" spans="1:6" ht="14" hidden="1" thickBot="1">
      <c r="A3600" s="27">
        <f t="shared" si="65"/>
        <v>9</v>
      </c>
      <c r="B3600" s="30" t="s">
        <v>5756</v>
      </c>
      <c r="C3600" s="30" t="s">
        <v>2413</v>
      </c>
      <c r="D3600" s="34">
        <v>0</v>
      </c>
      <c r="E3600" s="33">
        <v>7570810030.5500002</v>
      </c>
      <c r="F3600" s="33">
        <v>7570810030.5500002</v>
      </c>
    </row>
    <row r="3601" spans="1:6" ht="14" hidden="1" thickBot="1">
      <c r="A3601" s="27">
        <f t="shared" si="65"/>
        <v>9</v>
      </c>
      <c r="B3601" s="30" t="s">
        <v>5757</v>
      </c>
      <c r="C3601" s="30" t="s">
        <v>2415</v>
      </c>
      <c r="D3601" s="34">
        <v>0</v>
      </c>
      <c r="E3601" s="33">
        <v>174618339493.69</v>
      </c>
      <c r="F3601" s="33">
        <v>174618339493.69</v>
      </c>
    </row>
    <row r="3602" spans="1:6" ht="14" hidden="1" thickBot="1">
      <c r="A3602" s="27">
        <f t="shared" si="65"/>
        <v>9</v>
      </c>
      <c r="B3602" s="30" t="s">
        <v>5758</v>
      </c>
      <c r="C3602" s="30" t="s">
        <v>162</v>
      </c>
      <c r="D3602" s="34">
        <v>0</v>
      </c>
      <c r="E3602" s="33">
        <v>1241175845054.77</v>
      </c>
      <c r="F3602" s="33">
        <v>1241175845054.77</v>
      </c>
    </row>
    <row r="3603" spans="1:6" ht="14" thickBot="1">
      <c r="A3603" s="27">
        <f t="shared" si="65"/>
        <v>6</v>
      </c>
      <c r="B3603" s="27" t="s">
        <v>5759</v>
      </c>
      <c r="C3603" s="30" t="s">
        <v>5760</v>
      </c>
      <c r="D3603" s="34">
        <v>0</v>
      </c>
      <c r="E3603" s="33">
        <v>10585468890883.5</v>
      </c>
      <c r="F3603" s="33">
        <v>10585468890883.5</v>
      </c>
    </row>
    <row r="3604" spans="1:6" ht="14" hidden="1" thickBot="1">
      <c r="A3604" s="27">
        <f t="shared" si="65"/>
        <v>9</v>
      </c>
      <c r="B3604" s="30" t="s">
        <v>5761</v>
      </c>
      <c r="C3604" s="30" t="s">
        <v>5762</v>
      </c>
      <c r="D3604" s="34">
        <v>0</v>
      </c>
      <c r="E3604" s="34">
        <v>8721569051</v>
      </c>
      <c r="F3604" s="34">
        <v>8721569051</v>
      </c>
    </row>
    <row r="3605" spans="1:6" ht="14" hidden="1" thickBot="1">
      <c r="A3605" s="27">
        <f t="shared" si="65"/>
        <v>9</v>
      </c>
      <c r="B3605" s="30" t="s">
        <v>5763</v>
      </c>
      <c r="C3605" s="30" t="s">
        <v>5764</v>
      </c>
      <c r="D3605" s="34">
        <v>0</v>
      </c>
      <c r="E3605" s="33">
        <v>58982632425.099998</v>
      </c>
      <c r="F3605" s="33">
        <v>58982632425.099998</v>
      </c>
    </row>
    <row r="3606" spans="1:6" ht="14" hidden="1" thickBot="1">
      <c r="A3606" s="27">
        <f t="shared" si="65"/>
        <v>9</v>
      </c>
      <c r="B3606" s="30" t="s">
        <v>5765</v>
      </c>
      <c r="C3606" s="30" t="s">
        <v>4564</v>
      </c>
      <c r="D3606" s="34">
        <v>0</v>
      </c>
      <c r="E3606" s="33">
        <v>2124415309.01</v>
      </c>
      <c r="F3606" s="33">
        <v>2124415309.01</v>
      </c>
    </row>
    <row r="3607" spans="1:6" ht="14" hidden="1" thickBot="1">
      <c r="A3607" s="27">
        <f t="shared" si="65"/>
        <v>9</v>
      </c>
      <c r="B3607" s="30" t="s">
        <v>5766</v>
      </c>
      <c r="C3607" s="30" t="s">
        <v>5767</v>
      </c>
      <c r="D3607" s="34">
        <v>0</v>
      </c>
      <c r="E3607" s="34">
        <v>169337630009</v>
      </c>
      <c r="F3607" s="34">
        <v>169337630009</v>
      </c>
    </row>
    <row r="3608" spans="1:6" ht="14" hidden="1" thickBot="1">
      <c r="A3608" s="27">
        <f t="shared" si="65"/>
        <v>9</v>
      </c>
      <c r="B3608" s="30" t="s">
        <v>5768</v>
      </c>
      <c r="C3608" s="30" t="s">
        <v>5769</v>
      </c>
      <c r="D3608" s="34">
        <v>0</v>
      </c>
      <c r="E3608" s="34">
        <v>384435567</v>
      </c>
      <c r="F3608" s="34">
        <v>384435567</v>
      </c>
    </row>
    <row r="3609" spans="1:6" ht="14" hidden="1" thickBot="1">
      <c r="A3609" s="27">
        <f t="shared" si="65"/>
        <v>9</v>
      </c>
      <c r="B3609" s="30" t="s">
        <v>5770</v>
      </c>
      <c r="C3609" s="30" t="s">
        <v>5771</v>
      </c>
      <c r="D3609" s="34">
        <v>0</v>
      </c>
      <c r="E3609" s="33">
        <v>3621990194.1999998</v>
      </c>
      <c r="F3609" s="33">
        <v>3621990194.1999998</v>
      </c>
    </row>
    <row r="3610" spans="1:6" ht="14" hidden="1" thickBot="1">
      <c r="A3610" s="27">
        <f t="shared" si="65"/>
        <v>9</v>
      </c>
      <c r="B3610" s="30" t="s">
        <v>5772</v>
      </c>
      <c r="C3610" s="30" t="s">
        <v>5773</v>
      </c>
      <c r="D3610" s="34">
        <v>0</v>
      </c>
      <c r="E3610" s="33">
        <v>187023598951.70999</v>
      </c>
      <c r="F3610" s="33">
        <v>187023598951.70999</v>
      </c>
    </row>
    <row r="3611" spans="1:6" ht="14" hidden="1" thickBot="1">
      <c r="A3611" s="27">
        <f t="shared" si="65"/>
        <v>9</v>
      </c>
      <c r="B3611" s="30" t="s">
        <v>5774</v>
      </c>
      <c r="C3611" s="30" t="s">
        <v>2879</v>
      </c>
      <c r="D3611" s="34">
        <v>0</v>
      </c>
      <c r="E3611" s="33">
        <v>956671491469.91003</v>
      </c>
      <c r="F3611" s="33">
        <v>956671491469.91003</v>
      </c>
    </row>
    <row r="3612" spans="1:6" ht="14" hidden="1" thickBot="1">
      <c r="A3612" s="27">
        <f t="shared" si="65"/>
        <v>9</v>
      </c>
      <c r="B3612" s="30" t="s">
        <v>5775</v>
      </c>
      <c r="C3612" s="30" t="s">
        <v>2881</v>
      </c>
      <c r="D3612" s="34">
        <v>0</v>
      </c>
      <c r="E3612" s="33">
        <v>117830113254.56</v>
      </c>
      <c r="F3612" s="33">
        <v>117830113254.56</v>
      </c>
    </row>
    <row r="3613" spans="1:6" ht="14" hidden="1" thickBot="1">
      <c r="A3613" s="27">
        <f t="shared" si="65"/>
        <v>9</v>
      </c>
      <c r="B3613" s="30" t="s">
        <v>5776</v>
      </c>
      <c r="C3613" s="30" t="s">
        <v>5777</v>
      </c>
      <c r="D3613" s="34">
        <v>0</v>
      </c>
      <c r="E3613" s="33">
        <v>316105978537.21002</v>
      </c>
      <c r="F3613" s="33">
        <v>316105978537.21002</v>
      </c>
    </row>
    <row r="3614" spans="1:6" ht="14" hidden="1" thickBot="1">
      <c r="A3614" s="27">
        <f t="shared" si="65"/>
        <v>9</v>
      </c>
      <c r="B3614" s="30" t="s">
        <v>5778</v>
      </c>
      <c r="C3614" s="30" t="s">
        <v>1277</v>
      </c>
      <c r="D3614" s="34">
        <v>0</v>
      </c>
      <c r="E3614" s="33">
        <v>18114469848.919998</v>
      </c>
      <c r="F3614" s="33">
        <v>18114469848.919998</v>
      </c>
    </row>
    <row r="3615" spans="1:6" ht="14" hidden="1" thickBot="1">
      <c r="A3615" s="27">
        <f t="shared" si="65"/>
        <v>9</v>
      </c>
      <c r="B3615" s="30" t="s">
        <v>5779</v>
      </c>
      <c r="C3615" s="30" t="s">
        <v>5780</v>
      </c>
      <c r="D3615" s="34">
        <v>0</v>
      </c>
      <c r="E3615" s="33">
        <v>71326073633.399994</v>
      </c>
      <c r="F3615" s="33">
        <v>71326073633.399994</v>
      </c>
    </row>
    <row r="3616" spans="1:6" ht="14" hidden="1" thickBot="1">
      <c r="A3616" s="27">
        <f t="shared" si="65"/>
        <v>9</v>
      </c>
      <c r="B3616" s="30" t="s">
        <v>5781</v>
      </c>
      <c r="C3616" s="30" t="s">
        <v>5782</v>
      </c>
      <c r="D3616" s="34">
        <v>0</v>
      </c>
      <c r="E3616" s="33">
        <v>314817930794.62</v>
      </c>
      <c r="F3616" s="33">
        <v>314817930794.62</v>
      </c>
    </row>
    <row r="3617" spans="1:6" ht="14" hidden="1" thickBot="1">
      <c r="A3617" s="27">
        <f t="shared" si="65"/>
        <v>9</v>
      </c>
      <c r="B3617" s="30" t="s">
        <v>5783</v>
      </c>
      <c r="C3617" s="30" t="s">
        <v>5784</v>
      </c>
      <c r="D3617" s="34">
        <v>0</v>
      </c>
      <c r="E3617" s="33">
        <v>743897887621.79004</v>
      </c>
      <c r="F3617" s="33">
        <v>743897887621.79004</v>
      </c>
    </row>
    <row r="3618" spans="1:6" ht="14" hidden="1" thickBot="1">
      <c r="A3618" s="27">
        <f t="shared" ref="A3618:A3681" si="66">LEN(B3618)</f>
        <v>9</v>
      </c>
      <c r="B3618" s="30" t="s">
        <v>5785</v>
      </c>
      <c r="C3618" s="30" t="s">
        <v>5786</v>
      </c>
      <c r="D3618" s="34">
        <v>0</v>
      </c>
      <c r="E3618" s="33">
        <v>164778398.86000001</v>
      </c>
      <c r="F3618" s="33">
        <v>164778398.86000001</v>
      </c>
    </row>
    <row r="3619" spans="1:6" ht="14" hidden="1" thickBot="1">
      <c r="A3619" s="27">
        <f t="shared" si="66"/>
        <v>9</v>
      </c>
      <c r="B3619" s="30" t="s">
        <v>5787</v>
      </c>
      <c r="C3619" s="30" t="s">
        <v>5788</v>
      </c>
      <c r="D3619" s="34">
        <v>0</v>
      </c>
      <c r="E3619" s="33">
        <v>9561417049.0300007</v>
      </c>
      <c r="F3619" s="33">
        <v>9561417049.0300007</v>
      </c>
    </row>
    <row r="3620" spans="1:6" ht="14" hidden="1" thickBot="1">
      <c r="A3620" s="27">
        <f t="shared" si="66"/>
        <v>9</v>
      </c>
      <c r="B3620" s="30" t="s">
        <v>5789</v>
      </c>
      <c r="C3620" s="30" t="s">
        <v>673</v>
      </c>
      <c r="D3620" s="34">
        <v>0</v>
      </c>
      <c r="E3620" s="33">
        <v>30158168146.630001</v>
      </c>
      <c r="F3620" s="33">
        <v>30158168146.630001</v>
      </c>
    </row>
    <row r="3621" spans="1:6" ht="14" hidden="1" thickBot="1">
      <c r="A3621" s="27">
        <f t="shared" si="66"/>
        <v>9</v>
      </c>
      <c r="B3621" s="30" t="s">
        <v>5790</v>
      </c>
      <c r="C3621" s="30" t="s">
        <v>3024</v>
      </c>
      <c r="D3621" s="34">
        <v>0</v>
      </c>
      <c r="E3621" s="33">
        <v>70601803205.039993</v>
      </c>
      <c r="F3621" s="33">
        <v>70601803205.039993</v>
      </c>
    </row>
    <row r="3622" spans="1:6" ht="14" hidden="1" thickBot="1">
      <c r="A3622" s="27">
        <f t="shared" si="66"/>
        <v>9</v>
      </c>
      <c r="B3622" s="30" t="s">
        <v>5791</v>
      </c>
      <c r="C3622" s="30" t="s">
        <v>972</v>
      </c>
      <c r="D3622" s="34">
        <v>0</v>
      </c>
      <c r="E3622" s="33">
        <v>17021311624.459999</v>
      </c>
      <c r="F3622" s="33">
        <v>17021311624.459999</v>
      </c>
    </row>
    <row r="3623" spans="1:6" ht="14" hidden="1" thickBot="1">
      <c r="A3623" s="27">
        <f t="shared" si="66"/>
        <v>9</v>
      </c>
      <c r="B3623" s="30" t="s">
        <v>5792</v>
      </c>
      <c r="C3623" s="30" t="s">
        <v>1271</v>
      </c>
      <c r="D3623" s="34">
        <v>0</v>
      </c>
      <c r="E3623" s="33">
        <v>2356388469.25</v>
      </c>
      <c r="F3623" s="33">
        <v>2356388469.25</v>
      </c>
    </row>
    <row r="3624" spans="1:6" ht="14" hidden="1" thickBot="1">
      <c r="A3624" s="27">
        <f t="shared" si="66"/>
        <v>9</v>
      </c>
      <c r="B3624" s="30" t="s">
        <v>5793</v>
      </c>
      <c r="C3624" s="30" t="s">
        <v>5794</v>
      </c>
      <c r="D3624" s="34">
        <v>0</v>
      </c>
      <c r="E3624" s="34">
        <v>24982718303</v>
      </c>
      <c r="F3624" s="34">
        <v>24982718303</v>
      </c>
    </row>
    <row r="3625" spans="1:6" ht="14" hidden="1" thickBot="1">
      <c r="A3625" s="27">
        <f t="shared" si="66"/>
        <v>9</v>
      </c>
      <c r="B3625" s="30" t="s">
        <v>5795</v>
      </c>
      <c r="C3625" s="30" t="s">
        <v>5796</v>
      </c>
      <c r="D3625" s="34">
        <v>0</v>
      </c>
      <c r="E3625" s="34">
        <v>75581677</v>
      </c>
      <c r="F3625" s="34">
        <v>75581677</v>
      </c>
    </row>
    <row r="3626" spans="1:6" ht="13.5" hidden="1" customHeight="1" thickBot="1">
      <c r="A3626" s="27">
        <f t="shared" si="66"/>
        <v>9</v>
      </c>
      <c r="B3626" s="30" t="s">
        <v>5797</v>
      </c>
      <c r="C3626" s="38" t="s">
        <v>5798</v>
      </c>
      <c r="D3626" s="40">
        <v>0</v>
      </c>
      <c r="E3626" s="39">
        <v>3575439396.04</v>
      </c>
      <c r="F3626" s="39">
        <v>3575439396.04</v>
      </c>
    </row>
    <row r="3627" spans="1:6" ht="14" hidden="1" thickBot="1">
      <c r="A3627" s="27">
        <f t="shared" si="66"/>
        <v>9</v>
      </c>
      <c r="B3627" s="30" t="s">
        <v>5799</v>
      </c>
      <c r="C3627" s="30" t="s">
        <v>5800</v>
      </c>
      <c r="D3627" s="34">
        <v>0</v>
      </c>
      <c r="E3627" s="33">
        <v>330357348386.03998</v>
      </c>
      <c r="F3627" s="33">
        <v>330357348386.03998</v>
      </c>
    </row>
    <row r="3628" spans="1:6" ht="14" hidden="1" thickBot="1">
      <c r="A3628" s="27">
        <f t="shared" si="66"/>
        <v>9</v>
      </c>
      <c r="B3628" s="30" t="s">
        <v>5801</v>
      </c>
      <c r="C3628" s="30" t="s">
        <v>5802</v>
      </c>
      <c r="D3628" s="34">
        <v>0</v>
      </c>
      <c r="E3628" s="34">
        <v>24605700</v>
      </c>
      <c r="F3628" s="34">
        <v>24605700</v>
      </c>
    </row>
    <row r="3629" spans="1:6" ht="14" hidden="1" thickBot="1">
      <c r="A3629" s="27">
        <f t="shared" si="66"/>
        <v>9</v>
      </c>
      <c r="B3629" s="30" t="s">
        <v>5803</v>
      </c>
      <c r="C3629" s="30" t="s">
        <v>5804</v>
      </c>
      <c r="D3629" s="34">
        <v>0</v>
      </c>
      <c r="E3629" s="33">
        <v>7127629113860.7402</v>
      </c>
      <c r="F3629" s="33">
        <v>7127629113860.7402</v>
      </c>
    </row>
    <row r="3630" spans="1:6" ht="14" thickBot="1">
      <c r="A3630" s="27">
        <f t="shared" si="66"/>
        <v>6</v>
      </c>
      <c r="B3630" s="27" t="s">
        <v>5805</v>
      </c>
      <c r="C3630" s="30" t="s">
        <v>5806</v>
      </c>
      <c r="D3630" s="34">
        <v>0</v>
      </c>
      <c r="E3630" s="33">
        <v>3903286320719.4199</v>
      </c>
      <c r="F3630" s="33">
        <v>3903286320719.4199</v>
      </c>
    </row>
    <row r="3631" spans="1:6" ht="14" hidden="1" thickBot="1">
      <c r="A3631" s="27">
        <f t="shared" si="66"/>
        <v>9</v>
      </c>
      <c r="B3631" s="30" t="s">
        <v>5807</v>
      </c>
      <c r="C3631" s="30" t="s">
        <v>3741</v>
      </c>
      <c r="D3631" s="34">
        <v>0</v>
      </c>
      <c r="E3631" s="33">
        <v>596675592744.31006</v>
      </c>
      <c r="F3631" s="33">
        <v>596675592744.31006</v>
      </c>
    </row>
    <row r="3632" spans="1:6" ht="14" hidden="1" thickBot="1">
      <c r="A3632" s="27">
        <f t="shared" si="66"/>
        <v>9</v>
      </c>
      <c r="B3632" s="30" t="s">
        <v>5808</v>
      </c>
      <c r="C3632" s="30" t="s">
        <v>3822</v>
      </c>
      <c r="D3632" s="34">
        <v>0</v>
      </c>
      <c r="E3632" s="33">
        <v>5640443512.5699997</v>
      </c>
      <c r="F3632" s="33">
        <v>5640443512.5699997</v>
      </c>
    </row>
    <row r="3633" spans="1:6" ht="14" hidden="1" thickBot="1">
      <c r="A3633" s="27">
        <f t="shared" si="66"/>
        <v>9</v>
      </c>
      <c r="B3633" s="30" t="s">
        <v>5809</v>
      </c>
      <c r="C3633" s="30" t="s">
        <v>763</v>
      </c>
      <c r="D3633" s="34">
        <v>0</v>
      </c>
      <c r="E3633" s="34">
        <v>539431804583</v>
      </c>
      <c r="F3633" s="34">
        <v>539431804583</v>
      </c>
    </row>
    <row r="3634" spans="1:6" ht="14" hidden="1" thickBot="1">
      <c r="A3634" s="27">
        <f t="shared" si="66"/>
        <v>9</v>
      </c>
      <c r="B3634" s="30" t="s">
        <v>5810</v>
      </c>
      <c r="C3634" s="30" t="s">
        <v>765</v>
      </c>
      <c r="D3634" s="34">
        <v>0</v>
      </c>
      <c r="E3634" s="34">
        <v>12908200</v>
      </c>
      <c r="F3634" s="34">
        <v>12908200</v>
      </c>
    </row>
    <row r="3635" spans="1:6" ht="14" hidden="1" thickBot="1">
      <c r="A3635" s="27">
        <f t="shared" si="66"/>
        <v>9</v>
      </c>
      <c r="B3635" s="30" t="s">
        <v>5811</v>
      </c>
      <c r="C3635" s="30" t="s">
        <v>767</v>
      </c>
      <c r="D3635" s="34">
        <v>0</v>
      </c>
      <c r="E3635" s="34">
        <v>2293973688</v>
      </c>
      <c r="F3635" s="34">
        <v>2293973688</v>
      </c>
    </row>
    <row r="3636" spans="1:6" ht="14" hidden="1" thickBot="1">
      <c r="A3636" s="27">
        <f t="shared" si="66"/>
        <v>9</v>
      </c>
      <c r="B3636" s="30" t="s">
        <v>5812</v>
      </c>
      <c r="C3636" s="30" t="s">
        <v>769</v>
      </c>
      <c r="D3636" s="34">
        <v>0</v>
      </c>
      <c r="E3636" s="34">
        <v>545196049187</v>
      </c>
      <c r="F3636" s="34">
        <v>545196049187</v>
      </c>
    </row>
    <row r="3637" spans="1:6" ht="14" hidden="1" thickBot="1">
      <c r="A3637" s="27">
        <f t="shared" si="66"/>
        <v>9</v>
      </c>
      <c r="B3637" s="30" t="s">
        <v>5813</v>
      </c>
      <c r="C3637" s="30" t="s">
        <v>773</v>
      </c>
      <c r="D3637" s="34">
        <v>0</v>
      </c>
      <c r="E3637" s="33">
        <v>48144721550.480003</v>
      </c>
      <c r="F3637" s="33">
        <v>48144721550.480003</v>
      </c>
    </row>
    <row r="3638" spans="1:6" ht="14" hidden="1" thickBot="1">
      <c r="A3638" s="27">
        <f t="shared" si="66"/>
        <v>9</v>
      </c>
      <c r="B3638" s="30" t="s">
        <v>5814</v>
      </c>
      <c r="C3638" s="30" t="s">
        <v>775</v>
      </c>
      <c r="D3638" s="34">
        <v>0</v>
      </c>
      <c r="E3638" s="33">
        <v>208441079506.51999</v>
      </c>
      <c r="F3638" s="33">
        <v>208441079506.51999</v>
      </c>
    </row>
    <row r="3639" spans="1:6" ht="14" hidden="1" thickBot="1">
      <c r="A3639" s="27">
        <f t="shared" si="66"/>
        <v>9</v>
      </c>
      <c r="B3639" s="30" t="s">
        <v>5815</v>
      </c>
      <c r="C3639" s="30" t="s">
        <v>3689</v>
      </c>
      <c r="D3639" s="34">
        <v>0</v>
      </c>
      <c r="E3639" s="34">
        <v>12971000</v>
      </c>
      <c r="F3639" s="34">
        <v>12971000</v>
      </c>
    </row>
    <row r="3640" spans="1:6" ht="14" hidden="1" thickBot="1">
      <c r="A3640" s="27">
        <f t="shared" si="66"/>
        <v>9</v>
      </c>
      <c r="B3640" s="30" t="s">
        <v>5816</v>
      </c>
      <c r="C3640" s="30" t="s">
        <v>779</v>
      </c>
      <c r="D3640" s="34">
        <v>0</v>
      </c>
      <c r="E3640" s="34">
        <v>3862973</v>
      </c>
      <c r="F3640" s="34">
        <v>3862973</v>
      </c>
    </row>
    <row r="3641" spans="1:6" ht="14" hidden="1" thickBot="1">
      <c r="A3641" s="27">
        <f t="shared" si="66"/>
        <v>9</v>
      </c>
      <c r="B3641" s="30" t="s">
        <v>5817</v>
      </c>
      <c r="C3641" s="30" t="s">
        <v>781</v>
      </c>
      <c r="D3641" s="34">
        <v>0</v>
      </c>
      <c r="E3641" s="34">
        <v>2056574249</v>
      </c>
      <c r="F3641" s="34">
        <v>2056574249</v>
      </c>
    </row>
    <row r="3642" spans="1:6" ht="14" hidden="1" thickBot="1">
      <c r="A3642" s="27">
        <f t="shared" si="66"/>
        <v>9</v>
      </c>
      <c r="B3642" s="30" t="s">
        <v>5818</v>
      </c>
      <c r="C3642" s="30" t="s">
        <v>783</v>
      </c>
      <c r="D3642" s="34">
        <v>0</v>
      </c>
      <c r="E3642" s="34">
        <v>10722240897</v>
      </c>
      <c r="F3642" s="34">
        <v>10722240897</v>
      </c>
    </row>
    <row r="3643" spans="1:6" ht="14" hidden="1" thickBot="1">
      <c r="A3643" s="27">
        <f t="shared" si="66"/>
        <v>9</v>
      </c>
      <c r="B3643" s="30" t="s">
        <v>5819</v>
      </c>
      <c r="C3643" s="30" t="s">
        <v>787</v>
      </c>
      <c r="D3643" s="34">
        <v>0</v>
      </c>
      <c r="E3643" s="34">
        <v>1952464</v>
      </c>
      <c r="F3643" s="34">
        <v>1952464</v>
      </c>
    </row>
    <row r="3644" spans="1:6" ht="14" hidden="1" thickBot="1">
      <c r="A3644" s="27">
        <f t="shared" si="66"/>
        <v>9</v>
      </c>
      <c r="B3644" s="30" t="s">
        <v>5820</v>
      </c>
      <c r="C3644" s="30" t="s">
        <v>789</v>
      </c>
      <c r="D3644" s="34">
        <v>0</v>
      </c>
      <c r="E3644" s="34">
        <v>517771</v>
      </c>
      <c r="F3644" s="34">
        <v>517771</v>
      </c>
    </row>
    <row r="3645" spans="1:6" ht="14" hidden="1" thickBot="1">
      <c r="A3645" s="27">
        <f t="shared" si="66"/>
        <v>9</v>
      </c>
      <c r="B3645" s="30" t="s">
        <v>5821</v>
      </c>
      <c r="C3645" s="30" t="s">
        <v>791</v>
      </c>
      <c r="D3645" s="34">
        <v>0</v>
      </c>
      <c r="E3645" s="34">
        <v>74958661</v>
      </c>
      <c r="F3645" s="34">
        <v>74958661</v>
      </c>
    </row>
    <row r="3646" spans="1:6" ht="14" hidden="1" thickBot="1">
      <c r="A3646" s="27">
        <f t="shared" si="66"/>
        <v>9</v>
      </c>
      <c r="B3646" s="30" t="s">
        <v>5822</v>
      </c>
      <c r="C3646" s="30" t="s">
        <v>797</v>
      </c>
      <c r="D3646" s="34">
        <v>0</v>
      </c>
      <c r="E3646" s="34">
        <v>2680079937</v>
      </c>
      <c r="F3646" s="34">
        <v>2680079937</v>
      </c>
    </row>
    <row r="3647" spans="1:6" ht="14" hidden="1" thickBot="1">
      <c r="A3647" s="27">
        <f t="shared" si="66"/>
        <v>9</v>
      </c>
      <c r="B3647" s="30" t="s">
        <v>5823</v>
      </c>
      <c r="C3647" s="30" t="s">
        <v>799</v>
      </c>
      <c r="D3647" s="34">
        <v>0</v>
      </c>
      <c r="E3647" s="34">
        <v>121940887</v>
      </c>
      <c r="F3647" s="34">
        <v>121940887</v>
      </c>
    </row>
    <row r="3648" spans="1:6" ht="14" hidden="1" thickBot="1">
      <c r="A3648" s="27">
        <f t="shared" si="66"/>
        <v>9</v>
      </c>
      <c r="B3648" s="30" t="s">
        <v>5824</v>
      </c>
      <c r="C3648" s="30" t="s">
        <v>801</v>
      </c>
      <c r="D3648" s="34">
        <v>0</v>
      </c>
      <c r="E3648" s="34">
        <v>68184180</v>
      </c>
      <c r="F3648" s="34">
        <v>68184180</v>
      </c>
    </row>
    <row r="3649" spans="1:6" ht="14" hidden="1" thickBot="1">
      <c r="A3649" s="27">
        <f t="shared" si="66"/>
        <v>9</v>
      </c>
      <c r="B3649" s="30" t="s">
        <v>5825</v>
      </c>
      <c r="C3649" s="30" t="s">
        <v>803</v>
      </c>
      <c r="D3649" s="34">
        <v>0</v>
      </c>
      <c r="E3649" s="34">
        <v>1072526</v>
      </c>
      <c r="F3649" s="34">
        <v>1072526</v>
      </c>
    </row>
    <row r="3650" spans="1:6" ht="14" hidden="1" thickBot="1">
      <c r="A3650" s="27">
        <f t="shared" si="66"/>
        <v>9</v>
      </c>
      <c r="B3650" s="30" t="s">
        <v>5826</v>
      </c>
      <c r="C3650" s="30" t="s">
        <v>809</v>
      </c>
      <c r="D3650" s="34">
        <v>0</v>
      </c>
      <c r="E3650" s="34">
        <v>1338183550</v>
      </c>
      <c r="F3650" s="34">
        <v>1338183550</v>
      </c>
    </row>
    <row r="3651" spans="1:6" ht="14" hidden="1" thickBot="1">
      <c r="A3651" s="27">
        <f t="shared" si="66"/>
        <v>9</v>
      </c>
      <c r="B3651" s="30" t="s">
        <v>5827</v>
      </c>
      <c r="C3651" s="30" t="s">
        <v>811</v>
      </c>
      <c r="D3651" s="34">
        <v>0</v>
      </c>
      <c r="E3651" s="33">
        <v>125310.64</v>
      </c>
      <c r="F3651" s="33">
        <v>125310.64</v>
      </c>
    </row>
    <row r="3652" spans="1:6" ht="14" hidden="1" thickBot="1">
      <c r="A3652" s="27">
        <f t="shared" si="66"/>
        <v>9</v>
      </c>
      <c r="B3652" s="30" t="s">
        <v>5828</v>
      </c>
      <c r="C3652" s="30" t="s">
        <v>821</v>
      </c>
      <c r="D3652" s="34">
        <v>0</v>
      </c>
      <c r="E3652" s="33">
        <v>75533085.700000003</v>
      </c>
      <c r="F3652" s="33">
        <v>75533085.700000003</v>
      </c>
    </row>
    <row r="3653" spans="1:6" ht="14" hidden="1" thickBot="1">
      <c r="A3653" s="27">
        <f t="shared" si="66"/>
        <v>9</v>
      </c>
      <c r="B3653" s="30" t="s">
        <v>5829</v>
      </c>
      <c r="C3653" s="30" t="s">
        <v>825</v>
      </c>
      <c r="D3653" s="34">
        <v>0</v>
      </c>
      <c r="E3653" s="34">
        <v>3825860719</v>
      </c>
      <c r="F3653" s="34">
        <v>3825860719</v>
      </c>
    </row>
    <row r="3654" spans="1:6" ht="14" hidden="1" thickBot="1">
      <c r="A3654" s="27">
        <f t="shared" si="66"/>
        <v>9</v>
      </c>
      <c r="B3654" s="30" t="s">
        <v>5830</v>
      </c>
      <c r="C3654" s="30" t="s">
        <v>827</v>
      </c>
      <c r="D3654" s="34">
        <v>0</v>
      </c>
      <c r="E3654" s="34">
        <v>361967034536</v>
      </c>
      <c r="F3654" s="34">
        <v>361967034536</v>
      </c>
    </row>
    <row r="3655" spans="1:6" ht="14" hidden="1" thickBot="1">
      <c r="A3655" s="27">
        <f t="shared" si="66"/>
        <v>9</v>
      </c>
      <c r="B3655" s="30" t="s">
        <v>5831</v>
      </c>
      <c r="C3655" s="30" t="s">
        <v>3847</v>
      </c>
      <c r="D3655" s="34">
        <v>0</v>
      </c>
      <c r="E3655" s="34">
        <v>611767441</v>
      </c>
      <c r="F3655" s="34">
        <v>611767441</v>
      </c>
    </row>
    <row r="3656" spans="1:6" ht="14" hidden="1" thickBot="1">
      <c r="A3656" s="27">
        <f t="shared" si="66"/>
        <v>9</v>
      </c>
      <c r="B3656" s="30" t="s">
        <v>5832</v>
      </c>
      <c r="C3656" s="30" t="s">
        <v>833</v>
      </c>
      <c r="D3656" s="34">
        <v>0</v>
      </c>
      <c r="E3656" s="34">
        <v>40623440</v>
      </c>
      <c r="F3656" s="34">
        <v>40623440</v>
      </c>
    </row>
    <row r="3657" spans="1:6" ht="14" hidden="1" thickBot="1">
      <c r="A3657" s="27">
        <f t="shared" si="66"/>
        <v>9</v>
      </c>
      <c r="B3657" s="30" t="s">
        <v>5833</v>
      </c>
      <c r="C3657" s="30" t="s">
        <v>835</v>
      </c>
      <c r="D3657" s="34">
        <v>0</v>
      </c>
      <c r="E3657" s="34">
        <v>79983351</v>
      </c>
      <c r="F3657" s="34">
        <v>79983351</v>
      </c>
    </row>
    <row r="3658" spans="1:6" ht="14" hidden="1" thickBot="1">
      <c r="A3658" s="27">
        <f t="shared" si="66"/>
        <v>9</v>
      </c>
      <c r="B3658" s="30" t="s">
        <v>5834</v>
      </c>
      <c r="C3658" s="30" t="s">
        <v>839</v>
      </c>
      <c r="D3658" s="34">
        <v>0</v>
      </c>
      <c r="E3658" s="34">
        <v>7521310</v>
      </c>
      <c r="F3658" s="34">
        <v>7521310</v>
      </c>
    </row>
    <row r="3659" spans="1:6" ht="14" hidden="1" thickBot="1">
      <c r="A3659" s="27">
        <f t="shared" si="66"/>
        <v>9</v>
      </c>
      <c r="B3659" s="30" t="s">
        <v>5835</v>
      </c>
      <c r="C3659" s="30" t="s">
        <v>841</v>
      </c>
      <c r="D3659" s="34">
        <v>0</v>
      </c>
      <c r="E3659" s="33">
        <v>1841216579.8499999</v>
      </c>
      <c r="F3659" s="33">
        <v>1841216579.8499999</v>
      </c>
    </row>
    <row r="3660" spans="1:6" ht="14" hidden="1" thickBot="1">
      <c r="A3660" s="27">
        <f t="shared" si="66"/>
        <v>9</v>
      </c>
      <c r="B3660" s="30" t="s">
        <v>5836</v>
      </c>
      <c r="C3660" s="30" t="s">
        <v>5837</v>
      </c>
      <c r="D3660" s="34">
        <v>0</v>
      </c>
      <c r="E3660" s="33">
        <v>1489251125479.3501</v>
      </c>
      <c r="F3660" s="33">
        <v>1489251125479.3501</v>
      </c>
    </row>
    <row r="3661" spans="1:6" ht="14" hidden="1" thickBot="1">
      <c r="A3661" s="27">
        <f t="shared" si="66"/>
        <v>9</v>
      </c>
      <c r="B3661" s="30" t="s">
        <v>5838</v>
      </c>
      <c r="C3661" s="30" t="s">
        <v>5839</v>
      </c>
      <c r="D3661" s="34">
        <v>0</v>
      </c>
      <c r="E3661" s="34">
        <v>923025415</v>
      </c>
      <c r="F3661" s="34">
        <v>923025415</v>
      </c>
    </row>
    <row r="3662" spans="1:6" ht="14" hidden="1" thickBot="1">
      <c r="A3662" s="27">
        <f t="shared" si="66"/>
        <v>9</v>
      </c>
      <c r="B3662" s="30" t="s">
        <v>5840</v>
      </c>
      <c r="C3662" s="30" t="s">
        <v>5841</v>
      </c>
      <c r="D3662" s="34">
        <v>0</v>
      </c>
      <c r="E3662" s="34">
        <v>483935620</v>
      </c>
      <c r="F3662" s="34">
        <v>483935620</v>
      </c>
    </row>
    <row r="3663" spans="1:6" ht="14" hidden="1" thickBot="1">
      <c r="A3663" s="27">
        <f t="shared" si="66"/>
        <v>9</v>
      </c>
      <c r="B3663" s="30" t="s">
        <v>5842</v>
      </c>
      <c r="C3663" s="30" t="s">
        <v>843</v>
      </c>
      <c r="D3663" s="34">
        <v>0</v>
      </c>
      <c r="E3663" s="34">
        <v>927886365</v>
      </c>
      <c r="F3663" s="34">
        <v>927886365</v>
      </c>
    </row>
    <row r="3664" spans="1:6" ht="14" hidden="1" thickBot="1">
      <c r="A3664" s="27">
        <f t="shared" si="66"/>
        <v>9</v>
      </c>
      <c r="B3664" s="30" t="s">
        <v>5843</v>
      </c>
      <c r="C3664" s="30" t="s">
        <v>847</v>
      </c>
      <c r="D3664" s="34">
        <v>0</v>
      </c>
      <c r="E3664" s="34">
        <v>79359788000</v>
      </c>
      <c r="F3664" s="34">
        <v>79359788000</v>
      </c>
    </row>
    <row r="3665" spans="1:6" ht="14" hidden="1" thickBot="1">
      <c r="A3665" s="27">
        <f t="shared" si="66"/>
        <v>9</v>
      </c>
      <c r="B3665" s="30" t="s">
        <v>5844</v>
      </c>
      <c r="C3665" s="30" t="s">
        <v>849</v>
      </c>
      <c r="D3665" s="34">
        <v>0</v>
      </c>
      <c r="E3665" s="34">
        <v>971782000</v>
      </c>
      <c r="F3665" s="34">
        <v>971782000</v>
      </c>
    </row>
    <row r="3666" spans="1:6" ht="14" thickBot="1">
      <c r="A3666" s="27">
        <f t="shared" si="66"/>
        <v>6</v>
      </c>
      <c r="B3666" s="27" t="s">
        <v>5845</v>
      </c>
      <c r="C3666" s="30" t="s">
        <v>5846</v>
      </c>
      <c r="D3666" s="34">
        <v>0</v>
      </c>
      <c r="E3666" s="33">
        <v>6137072051.8599997</v>
      </c>
      <c r="F3666" s="33">
        <v>6137072051.8599997</v>
      </c>
    </row>
    <row r="3667" spans="1:6" ht="14" hidden="1" thickBot="1">
      <c r="A3667" s="27">
        <f t="shared" si="66"/>
        <v>9</v>
      </c>
      <c r="B3667" s="30" t="s">
        <v>5847</v>
      </c>
      <c r="C3667" s="30" t="s">
        <v>961</v>
      </c>
      <c r="D3667" s="34">
        <v>0</v>
      </c>
      <c r="E3667" s="33">
        <v>435960.86</v>
      </c>
      <c r="F3667" s="33">
        <v>435960.86</v>
      </c>
    </row>
    <row r="3668" spans="1:6" ht="14" hidden="1" thickBot="1">
      <c r="A3668" s="27">
        <f t="shared" si="66"/>
        <v>9</v>
      </c>
      <c r="B3668" s="30" t="s">
        <v>5848</v>
      </c>
      <c r="C3668" s="30" t="s">
        <v>957</v>
      </c>
      <c r="D3668" s="34">
        <v>0</v>
      </c>
      <c r="E3668" s="34">
        <v>5013961088</v>
      </c>
      <c r="F3668" s="34">
        <v>5013961088</v>
      </c>
    </row>
    <row r="3669" spans="1:6" ht="14" hidden="1" thickBot="1">
      <c r="A3669" s="27">
        <f t="shared" si="66"/>
        <v>9</v>
      </c>
      <c r="B3669" s="30" t="s">
        <v>5849</v>
      </c>
      <c r="C3669" s="30" t="s">
        <v>3897</v>
      </c>
      <c r="D3669" s="34">
        <v>0</v>
      </c>
      <c r="E3669" s="34">
        <v>1122675003</v>
      </c>
      <c r="F3669" s="34">
        <v>1122675003</v>
      </c>
    </row>
    <row r="3670" spans="1:6" ht="14" thickBot="1">
      <c r="A3670" s="27">
        <f t="shared" si="66"/>
        <v>6</v>
      </c>
      <c r="B3670" s="27" t="s">
        <v>5850</v>
      </c>
      <c r="C3670" s="30" t="s">
        <v>5851</v>
      </c>
      <c r="D3670" s="34">
        <v>0</v>
      </c>
      <c r="E3670" s="33">
        <v>45718533981.400002</v>
      </c>
      <c r="F3670" s="33">
        <v>45718533981.400002</v>
      </c>
    </row>
    <row r="3671" spans="1:6" ht="14" hidden="1" thickBot="1">
      <c r="A3671" s="27">
        <f t="shared" si="66"/>
        <v>9</v>
      </c>
      <c r="B3671" s="30" t="s">
        <v>5852</v>
      </c>
      <c r="C3671" s="30" t="s">
        <v>964</v>
      </c>
      <c r="D3671" s="34">
        <v>0</v>
      </c>
      <c r="E3671" s="33">
        <v>3382582245.98</v>
      </c>
      <c r="F3671" s="33">
        <v>3382582245.98</v>
      </c>
    </row>
    <row r="3672" spans="1:6" ht="14" hidden="1" thickBot="1">
      <c r="A3672" s="27">
        <f t="shared" si="66"/>
        <v>9</v>
      </c>
      <c r="B3672" s="30" t="s">
        <v>5853</v>
      </c>
      <c r="C3672" s="30" t="s">
        <v>1024</v>
      </c>
      <c r="D3672" s="34">
        <v>0</v>
      </c>
      <c r="E3672" s="34">
        <v>1814846267</v>
      </c>
      <c r="F3672" s="34">
        <v>1814846267</v>
      </c>
    </row>
    <row r="3673" spans="1:6" ht="14" hidden="1" thickBot="1">
      <c r="A3673" s="27">
        <f t="shared" si="66"/>
        <v>9</v>
      </c>
      <c r="B3673" s="30" t="s">
        <v>5854</v>
      </c>
      <c r="C3673" s="30" t="s">
        <v>966</v>
      </c>
      <c r="D3673" s="34">
        <v>0</v>
      </c>
      <c r="E3673" s="34">
        <v>215820</v>
      </c>
      <c r="F3673" s="34">
        <v>215820</v>
      </c>
    </row>
    <row r="3674" spans="1:6" ht="14" hidden="1" thickBot="1">
      <c r="A3674" s="27">
        <f t="shared" si="66"/>
        <v>9</v>
      </c>
      <c r="B3674" s="30" t="s">
        <v>5855</v>
      </c>
      <c r="C3674" s="30" t="s">
        <v>968</v>
      </c>
      <c r="D3674" s="34">
        <v>0</v>
      </c>
      <c r="E3674" s="34">
        <v>1074000</v>
      </c>
      <c r="F3674" s="34">
        <v>1074000</v>
      </c>
    </row>
    <row r="3675" spans="1:6" ht="14" hidden="1" thickBot="1">
      <c r="A3675" s="27">
        <f t="shared" si="66"/>
        <v>9</v>
      </c>
      <c r="B3675" s="30" t="s">
        <v>5856</v>
      </c>
      <c r="C3675" s="30" t="s">
        <v>970</v>
      </c>
      <c r="D3675" s="34">
        <v>0</v>
      </c>
      <c r="E3675" s="34">
        <v>98953213</v>
      </c>
      <c r="F3675" s="34">
        <v>98953213</v>
      </c>
    </row>
    <row r="3676" spans="1:6" ht="14" hidden="1" thickBot="1">
      <c r="A3676" s="27">
        <f t="shared" si="66"/>
        <v>9</v>
      </c>
      <c r="B3676" s="30" t="s">
        <v>5857</v>
      </c>
      <c r="C3676" s="30" t="s">
        <v>129</v>
      </c>
      <c r="D3676" s="34">
        <v>0</v>
      </c>
      <c r="E3676" s="33">
        <v>27575407409.720001</v>
      </c>
      <c r="F3676" s="33">
        <v>27575407409.720001</v>
      </c>
    </row>
    <row r="3677" spans="1:6" ht="14" hidden="1" thickBot="1">
      <c r="A3677" s="27">
        <f t="shared" si="66"/>
        <v>9</v>
      </c>
      <c r="B3677" s="30" t="s">
        <v>5858</v>
      </c>
      <c r="C3677" s="30" t="s">
        <v>976</v>
      </c>
      <c r="D3677" s="34">
        <v>0</v>
      </c>
      <c r="E3677" s="34">
        <v>5487407</v>
      </c>
      <c r="F3677" s="34">
        <v>5487407</v>
      </c>
    </row>
    <row r="3678" spans="1:6" ht="14" hidden="1" thickBot="1">
      <c r="A3678" s="27">
        <f t="shared" si="66"/>
        <v>9</v>
      </c>
      <c r="B3678" s="30" t="s">
        <v>5859</v>
      </c>
      <c r="C3678" s="30" t="s">
        <v>1026</v>
      </c>
      <c r="D3678" s="34">
        <v>0</v>
      </c>
      <c r="E3678" s="33">
        <v>1392053502.1400001</v>
      </c>
      <c r="F3678" s="33">
        <v>1392053502.1400001</v>
      </c>
    </row>
    <row r="3679" spans="1:6" ht="14" hidden="1" thickBot="1">
      <c r="A3679" s="27">
        <f t="shared" si="66"/>
        <v>9</v>
      </c>
      <c r="B3679" s="30" t="s">
        <v>5860</v>
      </c>
      <c r="C3679" s="30" t="s">
        <v>1028</v>
      </c>
      <c r="D3679" s="34">
        <v>0</v>
      </c>
      <c r="E3679" s="33">
        <v>5305187022.8699999</v>
      </c>
      <c r="F3679" s="33">
        <v>5305187022.8699999</v>
      </c>
    </row>
    <row r="3680" spans="1:6" ht="14" hidden="1" thickBot="1">
      <c r="A3680" s="27">
        <f t="shared" si="66"/>
        <v>9</v>
      </c>
      <c r="B3680" s="30" t="s">
        <v>5861</v>
      </c>
      <c r="C3680" s="30" t="s">
        <v>1030</v>
      </c>
      <c r="D3680" s="34">
        <v>0</v>
      </c>
      <c r="E3680" s="33">
        <v>24705993.84</v>
      </c>
      <c r="F3680" s="33">
        <v>24705993.84</v>
      </c>
    </row>
    <row r="3681" spans="1:6" ht="14" hidden="1" thickBot="1">
      <c r="A3681" s="27">
        <f t="shared" si="66"/>
        <v>9</v>
      </c>
      <c r="B3681" s="30" t="s">
        <v>5862</v>
      </c>
      <c r="C3681" s="30" t="s">
        <v>978</v>
      </c>
      <c r="D3681" s="34">
        <v>0</v>
      </c>
      <c r="E3681" s="34">
        <v>2862080</v>
      </c>
      <c r="F3681" s="34">
        <v>2862080</v>
      </c>
    </row>
    <row r="3682" spans="1:6" ht="14" hidden="1" thickBot="1">
      <c r="A3682" s="27">
        <f t="shared" ref="A3682:A3745" si="67">LEN(B3682)</f>
        <v>9</v>
      </c>
      <c r="B3682" s="30" t="s">
        <v>5863</v>
      </c>
      <c r="C3682" s="30" t="s">
        <v>980</v>
      </c>
      <c r="D3682" s="34">
        <v>0</v>
      </c>
      <c r="E3682" s="33">
        <v>9777.7800000000007</v>
      </c>
      <c r="F3682" s="33">
        <v>9777.7800000000007</v>
      </c>
    </row>
    <row r="3683" spans="1:6" ht="14" hidden="1" thickBot="1">
      <c r="A3683" s="27">
        <f t="shared" si="67"/>
        <v>9</v>
      </c>
      <c r="B3683" s="30" t="s">
        <v>5864</v>
      </c>
      <c r="C3683" s="30" t="s">
        <v>1020</v>
      </c>
      <c r="D3683" s="34">
        <v>0</v>
      </c>
      <c r="E3683" s="33">
        <v>6115149242.0699997</v>
      </c>
      <c r="F3683" s="33">
        <v>6115149242.0699997</v>
      </c>
    </row>
    <row r="3684" spans="1:6" ht="14" thickBot="1">
      <c r="A3684" s="27">
        <f t="shared" si="67"/>
        <v>6</v>
      </c>
      <c r="B3684" s="27" t="s">
        <v>5865</v>
      </c>
      <c r="C3684" s="30" t="s">
        <v>5866</v>
      </c>
      <c r="D3684" s="34">
        <v>0</v>
      </c>
      <c r="E3684" s="33">
        <v>9743766232.0499992</v>
      </c>
      <c r="F3684" s="33">
        <v>9743766232.0499992</v>
      </c>
    </row>
    <row r="3685" spans="1:6" ht="14" hidden="1" thickBot="1">
      <c r="A3685" s="27">
        <f t="shared" si="67"/>
        <v>9</v>
      </c>
      <c r="B3685" s="30" t="s">
        <v>5867</v>
      </c>
      <c r="C3685" s="30" t="s">
        <v>2786</v>
      </c>
      <c r="D3685" s="34">
        <v>0</v>
      </c>
      <c r="E3685" s="33">
        <v>9743766232.0499992</v>
      </c>
      <c r="F3685" s="33">
        <v>9743766232.0499992</v>
      </c>
    </row>
    <row r="3686" spans="1:6" ht="14" thickBot="1">
      <c r="A3686" s="27">
        <f t="shared" si="67"/>
        <v>3</v>
      </c>
      <c r="B3686" s="27" t="s">
        <v>5868</v>
      </c>
      <c r="C3686" s="30" t="s">
        <v>5869</v>
      </c>
      <c r="D3686" s="34">
        <v>0</v>
      </c>
      <c r="E3686" s="33">
        <v>-30365559777087.699</v>
      </c>
      <c r="F3686" s="33">
        <v>-30365559777087.699</v>
      </c>
    </row>
    <row r="3687" spans="1:6" ht="14" thickBot="1">
      <c r="A3687" s="27">
        <f t="shared" si="67"/>
        <v>6</v>
      </c>
      <c r="B3687" s="27" t="s">
        <v>5870</v>
      </c>
      <c r="C3687" s="30" t="s">
        <v>5869</v>
      </c>
      <c r="D3687" s="34">
        <v>0</v>
      </c>
      <c r="E3687" s="34">
        <v>0</v>
      </c>
      <c r="F3687" s="34">
        <v>0</v>
      </c>
    </row>
    <row r="3688" spans="1:6" ht="14" hidden="1" thickBot="1">
      <c r="A3688" s="27">
        <f t="shared" si="67"/>
        <v>9</v>
      </c>
      <c r="B3688" s="30" t="s">
        <v>5871</v>
      </c>
      <c r="C3688" s="30" t="s">
        <v>5869</v>
      </c>
      <c r="D3688" s="34">
        <v>0</v>
      </c>
      <c r="E3688" s="34">
        <v>0</v>
      </c>
      <c r="F3688" s="34">
        <v>0</v>
      </c>
    </row>
    <row r="3689" spans="1:6" ht="14" thickBot="1">
      <c r="A3689" s="27">
        <f t="shared" si="67"/>
        <v>6</v>
      </c>
      <c r="B3689" s="27" t="s">
        <v>5872</v>
      </c>
      <c r="C3689" s="30" t="s">
        <v>5873</v>
      </c>
      <c r="D3689" s="34">
        <v>0</v>
      </c>
      <c r="E3689" s="33">
        <v>-30365559777087.699</v>
      </c>
      <c r="F3689" s="33">
        <v>-30365559777087.699</v>
      </c>
    </row>
    <row r="3690" spans="1:6" ht="14" hidden="1" thickBot="1">
      <c r="A3690" s="27">
        <f t="shared" si="67"/>
        <v>9</v>
      </c>
      <c r="B3690" s="30" t="s">
        <v>5874</v>
      </c>
      <c r="C3690" s="30" t="s">
        <v>5875</v>
      </c>
      <c r="D3690" s="34">
        <v>0</v>
      </c>
      <c r="E3690" s="33">
        <v>2998047590623.8599</v>
      </c>
      <c r="F3690" s="33">
        <v>2998047590623.8599</v>
      </c>
    </row>
    <row r="3691" spans="1:6" ht="14" hidden="1" thickBot="1">
      <c r="A3691" s="27">
        <f t="shared" si="67"/>
        <v>9</v>
      </c>
      <c r="B3691" s="30" t="s">
        <v>5876</v>
      </c>
      <c r="C3691" s="30" t="s">
        <v>5877</v>
      </c>
      <c r="D3691" s="34">
        <v>0</v>
      </c>
      <c r="E3691" s="33">
        <v>-33363607367711.602</v>
      </c>
      <c r="F3691" s="33">
        <v>-33363607367711.602</v>
      </c>
    </row>
    <row r="3692" spans="1:6" ht="14" thickBot="1">
      <c r="A3692" s="27">
        <f t="shared" si="67"/>
        <v>4</v>
      </c>
      <c r="B3692" s="27" t="s">
        <v>5878</v>
      </c>
      <c r="C3692" s="30" t="s">
        <v>5879</v>
      </c>
      <c r="D3692" s="34">
        <v>0</v>
      </c>
      <c r="E3692" s="33">
        <v>12214458919115.5</v>
      </c>
      <c r="F3692" s="33">
        <v>12214458919115.5</v>
      </c>
    </row>
    <row r="3693" spans="1:6" ht="14" hidden="1" thickBot="1">
      <c r="A3693" s="27">
        <f t="shared" si="67"/>
        <v>7</v>
      </c>
      <c r="B3693" s="30" t="s">
        <v>5880</v>
      </c>
      <c r="C3693" s="30" t="s">
        <v>2822</v>
      </c>
      <c r="D3693" s="34">
        <v>0</v>
      </c>
      <c r="E3693" s="34">
        <v>968035488663</v>
      </c>
      <c r="F3693" s="34">
        <v>968035488663</v>
      </c>
    </row>
    <row r="3694" spans="1:6" ht="14" hidden="1" thickBot="1">
      <c r="A3694" s="27">
        <f t="shared" si="67"/>
        <v>10</v>
      </c>
      <c r="B3694" s="30" t="s">
        <v>5881</v>
      </c>
      <c r="C3694" s="30" t="s">
        <v>5882</v>
      </c>
      <c r="D3694" s="34">
        <v>0</v>
      </c>
      <c r="E3694" s="33">
        <v>194409793297.75</v>
      </c>
      <c r="F3694" s="33">
        <v>194409793297.75</v>
      </c>
    </row>
    <row r="3695" spans="1:6" ht="14" hidden="1" thickBot="1">
      <c r="A3695" s="27">
        <f t="shared" si="67"/>
        <v>10</v>
      </c>
      <c r="B3695" s="30" t="s">
        <v>5883</v>
      </c>
      <c r="C3695" s="30" t="s">
        <v>5884</v>
      </c>
      <c r="D3695" s="34">
        <v>0</v>
      </c>
      <c r="E3695" s="33">
        <v>773625695365.25</v>
      </c>
      <c r="F3695" s="33">
        <v>773625695365.25</v>
      </c>
    </row>
    <row r="3696" spans="1:6" ht="14" hidden="1" thickBot="1">
      <c r="A3696" s="27">
        <f t="shared" si="67"/>
        <v>7</v>
      </c>
      <c r="B3696" s="30" t="s">
        <v>5885</v>
      </c>
      <c r="C3696" s="30" t="s">
        <v>5886</v>
      </c>
      <c r="D3696" s="34">
        <v>0</v>
      </c>
      <c r="E3696" s="33">
        <v>1900531241942.6001</v>
      </c>
      <c r="F3696" s="33">
        <v>1900531241942.6001</v>
      </c>
    </row>
    <row r="3697" spans="1:6" ht="14" hidden="1" thickBot="1">
      <c r="A3697" s="27">
        <f t="shared" si="67"/>
        <v>10</v>
      </c>
      <c r="B3697" s="30" t="s">
        <v>5887</v>
      </c>
      <c r="C3697" s="30" t="s">
        <v>4687</v>
      </c>
      <c r="D3697" s="34">
        <v>0</v>
      </c>
      <c r="E3697" s="33">
        <v>1433013861276.1499</v>
      </c>
      <c r="F3697" s="33">
        <v>1433013861276.1499</v>
      </c>
    </row>
    <row r="3698" spans="1:6" ht="14" hidden="1" thickBot="1">
      <c r="A3698" s="27">
        <f t="shared" si="67"/>
        <v>10</v>
      </c>
      <c r="B3698" s="30" t="s">
        <v>5888</v>
      </c>
      <c r="C3698" s="30" t="s">
        <v>4689</v>
      </c>
      <c r="D3698" s="34">
        <v>0</v>
      </c>
      <c r="E3698" s="33">
        <v>96558535851.199997</v>
      </c>
      <c r="F3698" s="33">
        <v>96558535851.199997</v>
      </c>
    </row>
    <row r="3699" spans="1:6" ht="14" hidden="1" thickBot="1">
      <c r="A3699" s="27">
        <f t="shared" si="67"/>
        <v>10</v>
      </c>
      <c r="B3699" s="30" t="s">
        <v>5889</v>
      </c>
      <c r="C3699" s="30" t="s">
        <v>1242</v>
      </c>
      <c r="D3699" s="34">
        <v>0</v>
      </c>
      <c r="E3699" s="33">
        <v>152940457743.29001</v>
      </c>
      <c r="F3699" s="33">
        <v>152940457743.29001</v>
      </c>
    </row>
    <row r="3700" spans="1:6" ht="14" hidden="1" thickBot="1">
      <c r="A3700" s="27">
        <f t="shared" si="67"/>
        <v>10</v>
      </c>
      <c r="B3700" s="30" t="s">
        <v>5890</v>
      </c>
      <c r="C3700" s="30" t="s">
        <v>5891</v>
      </c>
      <c r="D3700" s="34">
        <v>0</v>
      </c>
      <c r="E3700" s="34">
        <v>7971358812</v>
      </c>
      <c r="F3700" s="34">
        <v>7971358812</v>
      </c>
    </row>
    <row r="3701" spans="1:6" ht="14" hidden="1" thickBot="1">
      <c r="A3701" s="27">
        <f t="shared" si="67"/>
        <v>10</v>
      </c>
      <c r="B3701" s="30" t="s">
        <v>5892</v>
      </c>
      <c r="C3701" s="30" t="s">
        <v>1020</v>
      </c>
      <c r="D3701" s="34">
        <v>0</v>
      </c>
      <c r="E3701" s="33">
        <v>210047028259.95999</v>
      </c>
      <c r="F3701" s="33">
        <v>210047028259.95999</v>
      </c>
    </row>
    <row r="3702" spans="1:6" ht="14" hidden="1" thickBot="1">
      <c r="A3702" s="27">
        <f t="shared" si="67"/>
        <v>7</v>
      </c>
      <c r="B3702" s="30" t="s">
        <v>5893</v>
      </c>
      <c r="C3702" s="30" t="s">
        <v>4296</v>
      </c>
      <c r="D3702" s="34">
        <v>0</v>
      </c>
      <c r="E3702" s="33">
        <v>7563590988813.8604</v>
      </c>
      <c r="F3702" s="33">
        <v>7563590988813.8604</v>
      </c>
    </row>
    <row r="3703" spans="1:6" ht="14" hidden="1" thickBot="1">
      <c r="A3703" s="27">
        <f t="shared" si="67"/>
        <v>10</v>
      </c>
      <c r="B3703" s="30" t="s">
        <v>5894</v>
      </c>
      <c r="C3703" s="30" t="s">
        <v>2481</v>
      </c>
      <c r="D3703" s="34">
        <v>0</v>
      </c>
      <c r="E3703" s="33">
        <v>1613192248755.05</v>
      </c>
      <c r="F3703" s="33">
        <v>1613192248755.05</v>
      </c>
    </row>
    <row r="3704" spans="1:6" ht="14" hidden="1" thickBot="1">
      <c r="A3704" s="27">
        <f t="shared" si="67"/>
        <v>10</v>
      </c>
      <c r="B3704" s="30" t="s">
        <v>5895</v>
      </c>
      <c r="C3704" s="30" t="s">
        <v>2479</v>
      </c>
      <c r="D3704" s="34">
        <v>0</v>
      </c>
      <c r="E3704" s="33">
        <v>272038251153.14001</v>
      </c>
      <c r="F3704" s="33">
        <v>272038251153.14001</v>
      </c>
    </row>
    <row r="3705" spans="1:6" ht="14" hidden="1" thickBot="1">
      <c r="A3705" s="27">
        <f t="shared" si="67"/>
        <v>10</v>
      </c>
      <c r="B3705" s="30" t="s">
        <v>5896</v>
      </c>
      <c r="C3705" s="30" t="s">
        <v>2477</v>
      </c>
      <c r="D3705" s="34">
        <v>0</v>
      </c>
      <c r="E3705" s="33">
        <v>1962057783418.21</v>
      </c>
      <c r="F3705" s="33">
        <v>1962057783418.21</v>
      </c>
    </row>
    <row r="3706" spans="1:6" ht="14" hidden="1" thickBot="1">
      <c r="A3706" s="27">
        <f t="shared" si="67"/>
        <v>10</v>
      </c>
      <c r="B3706" s="30" t="s">
        <v>5897</v>
      </c>
      <c r="C3706" s="30" t="s">
        <v>1230</v>
      </c>
      <c r="D3706" s="34">
        <v>0</v>
      </c>
      <c r="E3706" s="33">
        <v>3716302705487.46</v>
      </c>
      <c r="F3706" s="33">
        <v>3716302705487.46</v>
      </c>
    </row>
    <row r="3707" spans="1:6" ht="14" hidden="1" thickBot="1">
      <c r="A3707" s="27">
        <f t="shared" si="67"/>
        <v>7</v>
      </c>
      <c r="B3707" s="30" t="s">
        <v>5898</v>
      </c>
      <c r="C3707" s="30" t="s">
        <v>4395</v>
      </c>
      <c r="D3707" s="34">
        <v>0</v>
      </c>
      <c r="E3707" s="33">
        <v>863454737168.30005</v>
      </c>
      <c r="F3707" s="33">
        <v>863454737168.30005</v>
      </c>
    </row>
    <row r="3708" spans="1:6" ht="14" hidden="1" thickBot="1">
      <c r="A3708" s="27">
        <f t="shared" si="67"/>
        <v>10</v>
      </c>
      <c r="B3708" s="30" t="s">
        <v>5899</v>
      </c>
      <c r="C3708" s="30" t="s">
        <v>5573</v>
      </c>
      <c r="D3708" s="34">
        <v>0</v>
      </c>
      <c r="E3708" s="33">
        <v>447618001211.01001</v>
      </c>
      <c r="F3708" s="33">
        <v>447618001211.01001</v>
      </c>
    </row>
    <row r="3709" spans="1:6" ht="14" hidden="1" thickBot="1">
      <c r="A3709" s="27">
        <f t="shared" si="67"/>
        <v>10</v>
      </c>
      <c r="B3709" s="30" t="s">
        <v>5900</v>
      </c>
      <c r="C3709" s="30" t="s">
        <v>4702</v>
      </c>
      <c r="D3709" s="34">
        <v>0</v>
      </c>
      <c r="E3709" s="33">
        <v>65582766782.690002</v>
      </c>
      <c r="F3709" s="33">
        <v>65582766782.690002</v>
      </c>
    </row>
    <row r="3710" spans="1:6" ht="14" hidden="1" thickBot="1">
      <c r="A3710" s="27">
        <f t="shared" si="67"/>
        <v>10</v>
      </c>
      <c r="B3710" s="30" t="s">
        <v>5901</v>
      </c>
      <c r="C3710" s="30" t="s">
        <v>4411</v>
      </c>
      <c r="D3710" s="34">
        <v>0</v>
      </c>
      <c r="E3710" s="33">
        <v>350253969174.59998</v>
      </c>
      <c r="F3710" s="33">
        <v>350253969174.59998</v>
      </c>
    </row>
    <row r="3711" spans="1:6" ht="14" hidden="1" thickBot="1">
      <c r="A3711" s="27">
        <f t="shared" si="67"/>
        <v>7</v>
      </c>
      <c r="B3711" s="30" t="s">
        <v>5902</v>
      </c>
      <c r="C3711" s="30" t="s">
        <v>5591</v>
      </c>
      <c r="D3711" s="34">
        <v>0</v>
      </c>
      <c r="E3711" s="33">
        <v>918846462527.75</v>
      </c>
      <c r="F3711" s="33">
        <v>918846462527.75</v>
      </c>
    </row>
    <row r="3712" spans="1:6" ht="14" hidden="1" thickBot="1">
      <c r="A3712" s="27">
        <f t="shared" si="67"/>
        <v>10</v>
      </c>
      <c r="B3712" s="30" t="s">
        <v>5903</v>
      </c>
      <c r="C3712" s="30" t="s">
        <v>4426</v>
      </c>
      <c r="D3712" s="34">
        <v>0</v>
      </c>
      <c r="E3712" s="33">
        <v>848265769633.52002</v>
      </c>
      <c r="F3712" s="33">
        <v>848265769633.52002</v>
      </c>
    </row>
    <row r="3713" spans="1:6" ht="14" hidden="1" thickBot="1">
      <c r="A3713" s="27">
        <f t="shared" si="67"/>
        <v>10</v>
      </c>
      <c r="B3713" s="30" t="s">
        <v>5904</v>
      </c>
      <c r="C3713" s="30" t="s">
        <v>5760</v>
      </c>
      <c r="D3713" s="34">
        <v>0</v>
      </c>
      <c r="E3713" s="33">
        <v>70580692894.229996</v>
      </c>
      <c r="F3713" s="33">
        <v>70580692894.229996</v>
      </c>
    </row>
    <row r="3714" spans="1:6" ht="14" thickBot="1">
      <c r="A3714" s="27">
        <f t="shared" si="67"/>
        <v>1</v>
      </c>
      <c r="B3714" s="27" t="s">
        <v>5905</v>
      </c>
      <c r="C3714" s="30" t="s">
        <v>5906</v>
      </c>
      <c r="D3714" s="34">
        <v>0</v>
      </c>
      <c r="E3714" s="33">
        <v>98910741206091</v>
      </c>
      <c r="F3714" s="33">
        <v>98910741206091</v>
      </c>
    </row>
    <row r="3715" spans="1:6" ht="14" thickBot="1">
      <c r="A3715" s="27">
        <f t="shared" si="67"/>
        <v>3</v>
      </c>
      <c r="B3715" s="27" t="s">
        <v>5907</v>
      </c>
      <c r="C3715" s="30" t="s">
        <v>5908</v>
      </c>
      <c r="D3715" s="34">
        <v>0</v>
      </c>
      <c r="E3715" s="33">
        <v>58896785619388.203</v>
      </c>
      <c r="F3715" s="33">
        <v>58896785619388.203</v>
      </c>
    </row>
    <row r="3716" spans="1:6" ht="14" thickBot="1">
      <c r="A3716" s="27">
        <f t="shared" si="67"/>
        <v>6</v>
      </c>
      <c r="B3716" s="27" t="s">
        <v>5909</v>
      </c>
      <c r="C3716" s="30" t="s">
        <v>5910</v>
      </c>
      <c r="D3716" s="34">
        <v>0</v>
      </c>
      <c r="E3716" s="33">
        <v>57574347146475.703</v>
      </c>
      <c r="F3716" s="33">
        <v>57574347146475.703</v>
      </c>
    </row>
    <row r="3717" spans="1:6" ht="14" hidden="1" thickBot="1">
      <c r="A3717" s="27">
        <f t="shared" si="67"/>
        <v>9</v>
      </c>
      <c r="B3717" s="30" t="s">
        <v>5911</v>
      </c>
      <c r="C3717" s="30" t="s">
        <v>1454</v>
      </c>
      <c r="D3717" s="34">
        <v>0</v>
      </c>
      <c r="E3717" s="34">
        <v>21698429416007</v>
      </c>
      <c r="F3717" s="34">
        <v>21698429416007</v>
      </c>
    </row>
    <row r="3718" spans="1:6" ht="14" hidden="1" thickBot="1">
      <c r="A3718" s="27">
        <f t="shared" si="67"/>
        <v>9</v>
      </c>
      <c r="B3718" s="30" t="s">
        <v>5912</v>
      </c>
      <c r="C3718" s="30" t="s">
        <v>1456</v>
      </c>
      <c r="D3718" s="34">
        <v>0</v>
      </c>
      <c r="E3718" s="34">
        <v>695681101593</v>
      </c>
      <c r="F3718" s="34">
        <v>695681101593</v>
      </c>
    </row>
    <row r="3719" spans="1:6" ht="14" hidden="1" thickBot="1">
      <c r="A3719" s="27">
        <f t="shared" si="67"/>
        <v>9</v>
      </c>
      <c r="B3719" s="30" t="s">
        <v>5913</v>
      </c>
      <c r="C3719" s="30" t="s">
        <v>1438</v>
      </c>
      <c r="D3719" s="34">
        <v>0</v>
      </c>
      <c r="E3719" s="33">
        <v>81009778327.509995</v>
      </c>
      <c r="F3719" s="33">
        <v>81009778327.509995</v>
      </c>
    </row>
    <row r="3720" spans="1:6" ht="14" hidden="1" thickBot="1">
      <c r="A3720" s="27">
        <f t="shared" si="67"/>
        <v>9</v>
      </c>
      <c r="B3720" s="30" t="s">
        <v>5914</v>
      </c>
      <c r="C3720" s="30" t="s">
        <v>1436</v>
      </c>
      <c r="D3720" s="34">
        <v>0</v>
      </c>
      <c r="E3720" s="34">
        <v>31171573886278</v>
      </c>
      <c r="F3720" s="34">
        <v>31171573886278</v>
      </c>
    </row>
    <row r="3721" spans="1:6" ht="14" hidden="1" thickBot="1">
      <c r="A3721" s="27">
        <f t="shared" si="67"/>
        <v>9</v>
      </c>
      <c r="B3721" s="30" t="s">
        <v>5915</v>
      </c>
      <c r="C3721" s="30" t="s">
        <v>5916</v>
      </c>
      <c r="D3721" s="34">
        <v>0</v>
      </c>
      <c r="E3721" s="33">
        <v>9497003118.9300003</v>
      </c>
      <c r="F3721" s="33">
        <v>9497003118.9300003</v>
      </c>
    </row>
    <row r="3722" spans="1:6" ht="14" hidden="1" thickBot="1">
      <c r="A3722" s="27">
        <f t="shared" si="67"/>
        <v>9</v>
      </c>
      <c r="B3722" s="30" t="s">
        <v>5917</v>
      </c>
      <c r="C3722" s="30" t="s">
        <v>1446</v>
      </c>
      <c r="D3722" s="34">
        <v>0</v>
      </c>
      <c r="E3722" s="33">
        <v>7591944414.1999998</v>
      </c>
      <c r="F3722" s="33">
        <v>7591944414.1999998</v>
      </c>
    </row>
    <row r="3723" spans="1:6" ht="14" hidden="1" thickBot="1">
      <c r="A3723" s="27">
        <f t="shared" si="67"/>
        <v>9</v>
      </c>
      <c r="B3723" s="30" t="s">
        <v>5918</v>
      </c>
      <c r="C3723" s="30" t="s">
        <v>1452</v>
      </c>
      <c r="D3723" s="34">
        <v>0</v>
      </c>
      <c r="E3723" s="34">
        <v>27742228089</v>
      </c>
      <c r="F3723" s="34">
        <v>27742228089</v>
      </c>
    </row>
    <row r="3724" spans="1:6" ht="14" hidden="1" thickBot="1">
      <c r="A3724" s="27">
        <f t="shared" si="67"/>
        <v>9</v>
      </c>
      <c r="B3724" s="30" t="s">
        <v>5919</v>
      </c>
      <c r="C3724" s="30" t="s">
        <v>1458</v>
      </c>
      <c r="D3724" s="34">
        <v>0</v>
      </c>
      <c r="E3724" s="34">
        <v>4243330777</v>
      </c>
      <c r="F3724" s="34">
        <v>4243330777</v>
      </c>
    </row>
    <row r="3725" spans="1:6" ht="14" hidden="1" thickBot="1">
      <c r="A3725" s="27">
        <f t="shared" si="67"/>
        <v>9</v>
      </c>
      <c r="B3725" s="30" t="s">
        <v>5920</v>
      </c>
      <c r="C3725" s="30" t="s">
        <v>1450</v>
      </c>
      <c r="D3725" s="34">
        <v>0</v>
      </c>
      <c r="E3725" s="34">
        <v>246833940773</v>
      </c>
      <c r="F3725" s="34">
        <v>246833940773</v>
      </c>
    </row>
    <row r="3726" spans="1:6" ht="14" hidden="1" thickBot="1">
      <c r="A3726" s="27">
        <f t="shared" si="67"/>
        <v>9</v>
      </c>
      <c r="B3726" s="30" t="s">
        <v>5921</v>
      </c>
      <c r="C3726" s="30" t="s">
        <v>1460</v>
      </c>
      <c r="D3726" s="34">
        <v>0</v>
      </c>
      <c r="E3726" s="33">
        <v>5576598.1200000001</v>
      </c>
      <c r="F3726" s="33">
        <v>5576598.1200000001</v>
      </c>
    </row>
    <row r="3727" spans="1:6" ht="14" hidden="1" thickBot="1">
      <c r="A3727" s="27">
        <f t="shared" si="67"/>
        <v>9</v>
      </c>
      <c r="B3727" s="30" t="s">
        <v>5922</v>
      </c>
      <c r="C3727" s="30" t="s">
        <v>1440</v>
      </c>
      <c r="D3727" s="34">
        <v>0</v>
      </c>
      <c r="E3727" s="33">
        <v>366084675832.39001</v>
      </c>
      <c r="F3727" s="33">
        <v>366084675832.39001</v>
      </c>
    </row>
    <row r="3728" spans="1:6" ht="14" hidden="1" thickBot="1">
      <c r="A3728" s="27">
        <f t="shared" si="67"/>
        <v>9</v>
      </c>
      <c r="B3728" s="30" t="s">
        <v>5923</v>
      </c>
      <c r="C3728" s="30" t="s">
        <v>1448</v>
      </c>
      <c r="D3728" s="34">
        <v>0</v>
      </c>
      <c r="E3728" s="33">
        <v>193739452499.79001</v>
      </c>
      <c r="F3728" s="33">
        <v>193739452499.79001</v>
      </c>
    </row>
    <row r="3729" spans="1:6" ht="14" hidden="1" thickBot="1">
      <c r="A3729" s="27">
        <f t="shared" si="67"/>
        <v>9</v>
      </c>
      <c r="B3729" s="30" t="s">
        <v>5924</v>
      </c>
      <c r="C3729" s="30" t="s">
        <v>959</v>
      </c>
      <c r="D3729" s="34">
        <v>0</v>
      </c>
      <c r="E3729" s="33">
        <v>58054772586.669998</v>
      </c>
      <c r="F3729" s="33">
        <v>58054772586.669998</v>
      </c>
    </row>
    <row r="3730" spans="1:6" ht="14" hidden="1" thickBot="1">
      <c r="A3730" s="27">
        <f t="shared" si="67"/>
        <v>9</v>
      </c>
      <c r="B3730" s="30" t="s">
        <v>5925</v>
      </c>
      <c r="C3730" s="30" t="s">
        <v>1462</v>
      </c>
      <c r="D3730" s="34">
        <v>0</v>
      </c>
      <c r="E3730" s="34">
        <v>2760526990173</v>
      </c>
      <c r="F3730" s="34">
        <v>2760526990173</v>
      </c>
    </row>
    <row r="3731" spans="1:6" ht="14" hidden="1" thickBot="1">
      <c r="A3731" s="27">
        <f t="shared" si="67"/>
        <v>9</v>
      </c>
      <c r="B3731" s="30" t="s">
        <v>5926</v>
      </c>
      <c r="C3731" s="30" t="s">
        <v>1464</v>
      </c>
      <c r="D3731" s="34">
        <v>0</v>
      </c>
      <c r="E3731" s="33">
        <v>33419243147.799999</v>
      </c>
      <c r="F3731" s="33">
        <v>33419243147.799999</v>
      </c>
    </row>
    <row r="3732" spans="1:6" ht="14" hidden="1" thickBot="1">
      <c r="A3732" s="27">
        <f t="shared" si="67"/>
        <v>9</v>
      </c>
      <c r="B3732" s="30" t="s">
        <v>5927</v>
      </c>
      <c r="C3732" s="30" t="s">
        <v>951</v>
      </c>
      <c r="D3732" s="34">
        <v>0</v>
      </c>
      <c r="E3732" s="33">
        <v>101736784114.28999</v>
      </c>
      <c r="F3732" s="33">
        <v>101736784114.28999</v>
      </c>
    </row>
    <row r="3733" spans="1:6" ht="14" hidden="1" thickBot="1">
      <c r="A3733" s="27">
        <f t="shared" si="67"/>
        <v>9</v>
      </c>
      <c r="B3733" s="30" t="s">
        <v>5928</v>
      </c>
      <c r="C3733" s="30" t="s">
        <v>1467</v>
      </c>
      <c r="D3733" s="34">
        <v>0</v>
      </c>
      <c r="E3733" s="33">
        <v>118177022145.95</v>
      </c>
      <c r="F3733" s="33">
        <v>118177022145.95</v>
      </c>
    </row>
    <row r="3734" spans="1:6" ht="14" thickBot="1">
      <c r="A3734" s="27">
        <f t="shared" si="67"/>
        <v>6</v>
      </c>
      <c r="B3734" s="27" t="s">
        <v>5929</v>
      </c>
      <c r="C3734" s="30" t="s">
        <v>5930</v>
      </c>
      <c r="D3734" s="34">
        <v>0</v>
      </c>
      <c r="E3734" s="33">
        <v>1322438472912.5901</v>
      </c>
      <c r="F3734" s="33">
        <v>1322438472912.5901</v>
      </c>
    </row>
    <row r="3735" spans="1:6" ht="14" hidden="1" thickBot="1">
      <c r="A3735" s="27">
        <f t="shared" si="67"/>
        <v>9</v>
      </c>
      <c r="B3735" s="30" t="s">
        <v>5931</v>
      </c>
      <c r="C3735" s="30" t="s">
        <v>106</v>
      </c>
      <c r="D3735" s="34">
        <v>0</v>
      </c>
      <c r="E3735" s="33">
        <v>6094976359.2799997</v>
      </c>
      <c r="F3735" s="33">
        <v>6094976359.2799997</v>
      </c>
    </row>
    <row r="3736" spans="1:6" ht="14" hidden="1" thickBot="1">
      <c r="A3736" s="27">
        <f t="shared" si="67"/>
        <v>9</v>
      </c>
      <c r="B3736" s="30" t="s">
        <v>5932</v>
      </c>
      <c r="C3736" s="30" t="s">
        <v>959</v>
      </c>
      <c r="D3736" s="34">
        <v>0</v>
      </c>
      <c r="E3736" s="34">
        <v>11580867975</v>
      </c>
      <c r="F3736" s="34">
        <v>11580867975</v>
      </c>
    </row>
    <row r="3737" spans="1:6" ht="14" hidden="1" thickBot="1">
      <c r="A3737" s="27">
        <f t="shared" si="67"/>
        <v>9</v>
      </c>
      <c r="B3737" s="30" t="s">
        <v>5933</v>
      </c>
      <c r="C3737" s="30" t="s">
        <v>1438</v>
      </c>
      <c r="D3737" s="34">
        <v>0</v>
      </c>
      <c r="E3737" s="33">
        <v>1379570769.0999999</v>
      </c>
      <c r="F3737" s="33">
        <v>1379570769.0999999</v>
      </c>
    </row>
    <row r="3738" spans="1:6" ht="14" hidden="1" thickBot="1">
      <c r="A3738" s="27">
        <f t="shared" si="67"/>
        <v>9</v>
      </c>
      <c r="B3738" s="30" t="s">
        <v>5934</v>
      </c>
      <c r="C3738" s="30" t="s">
        <v>1472</v>
      </c>
      <c r="D3738" s="34">
        <v>0</v>
      </c>
      <c r="E3738" s="33">
        <v>78912485.609999999</v>
      </c>
      <c r="F3738" s="33">
        <v>78912485.609999999</v>
      </c>
    </row>
    <row r="3739" spans="1:6" ht="14" hidden="1" thickBot="1">
      <c r="A3739" s="27">
        <f t="shared" si="67"/>
        <v>9</v>
      </c>
      <c r="B3739" s="30" t="s">
        <v>5935</v>
      </c>
      <c r="C3739" s="30" t="s">
        <v>1442</v>
      </c>
      <c r="D3739" s="34">
        <v>0</v>
      </c>
      <c r="E3739" s="34">
        <v>992534368</v>
      </c>
      <c r="F3739" s="34">
        <v>992534368</v>
      </c>
    </row>
    <row r="3740" spans="1:6" ht="14" hidden="1" thickBot="1">
      <c r="A3740" s="27">
        <f t="shared" si="67"/>
        <v>9</v>
      </c>
      <c r="B3740" s="30" t="s">
        <v>5936</v>
      </c>
      <c r="C3740" s="30" t="s">
        <v>1436</v>
      </c>
      <c r="D3740" s="34">
        <v>0</v>
      </c>
      <c r="E3740" s="34">
        <v>420771180482</v>
      </c>
      <c r="F3740" s="34">
        <v>420771180482</v>
      </c>
    </row>
    <row r="3741" spans="1:6" ht="14" hidden="1" thickBot="1">
      <c r="A3741" s="27">
        <f t="shared" si="67"/>
        <v>9</v>
      </c>
      <c r="B3741" s="30" t="s">
        <v>5937</v>
      </c>
      <c r="C3741" s="30" t="s">
        <v>105</v>
      </c>
      <c r="D3741" s="34">
        <v>0</v>
      </c>
      <c r="E3741" s="33">
        <v>223109658.5</v>
      </c>
      <c r="F3741" s="33">
        <v>223109658.5</v>
      </c>
    </row>
    <row r="3742" spans="1:6" ht="14" hidden="1" thickBot="1">
      <c r="A3742" s="27">
        <f t="shared" si="67"/>
        <v>9</v>
      </c>
      <c r="B3742" s="30" t="s">
        <v>5938</v>
      </c>
      <c r="C3742" s="30" t="s">
        <v>1477</v>
      </c>
      <c r="D3742" s="34">
        <v>0</v>
      </c>
      <c r="E3742" s="33">
        <v>9762589236.6499996</v>
      </c>
      <c r="F3742" s="33">
        <v>9762589236.6499996</v>
      </c>
    </row>
    <row r="3743" spans="1:6" ht="14" hidden="1" thickBot="1">
      <c r="A3743" s="27">
        <f t="shared" si="67"/>
        <v>9</v>
      </c>
      <c r="B3743" s="30" t="s">
        <v>5939</v>
      </c>
      <c r="C3743" s="30" t="s">
        <v>1440</v>
      </c>
      <c r="D3743" s="34">
        <v>0</v>
      </c>
      <c r="E3743" s="33">
        <v>17417065351.900002</v>
      </c>
      <c r="F3743" s="33">
        <v>17417065351.900002</v>
      </c>
    </row>
    <row r="3744" spans="1:6" ht="14" hidden="1" thickBot="1">
      <c r="A3744" s="27">
        <f t="shared" si="67"/>
        <v>9</v>
      </c>
      <c r="B3744" s="30" t="s">
        <v>5940</v>
      </c>
      <c r="C3744" s="30" t="s">
        <v>1480</v>
      </c>
      <c r="D3744" s="34">
        <v>0</v>
      </c>
      <c r="E3744" s="33">
        <v>2874411826.4899998</v>
      </c>
      <c r="F3744" s="33">
        <v>2874411826.4899998</v>
      </c>
    </row>
    <row r="3745" spans="1:6" ht="14" hidden="1" thickBot="1">
      <c r="A3745" s="27">
        <f t="shared" si="67"/>
        <v>9</v>
      </c>
      <c r="B3745" s="30" t="s">
        <v>5941</v>
      </c>
      <c r="C3745" s="30" t="s">
        <v>1450</v>
      </c>
      <c r="D3745" s="34">
        <v>0</v>
      </c>
      <c r="E3745" s="34">
        <v>175598953133</v>
      </c>
      <c r="F3745" s="34">
        <v>175598953133</v>
      </c>
    </row>
    <row r="3746" spans="1:6" ht="14" hidden="1" thickBot="1">
      <c r="A3746" s="27">
        <f t="shared" ref="A3746:A3809" si="68">LEN(B3746)</f>
        <v>9</v>
      </c>
      <c r="B3746" s="30" t="s">
        <v>5942</v>
      </c>
      <c r="C3746" s="30" t="s">
        <v>1483</v>
      </c>
      <c r="D3746" s="34">
        <v>0</v>
      </c>
      <c r="E3746" s="34">
        <v>10012300</v>
      </c>
      <c r="F3746" s="34">
        <v>10012300</v>
      </c>
    </row>
    <row r="3747" spans="1:6" ht="14" hidden="1" thickBot="1">
      <c r="A3747" s="27">
        <f t="shared" si="68"/>
        <v>9</v>
      </c>
      <c r="B3747" s="30" t="s">
        <v>5943</v>
      </c>
      <c r="C3747" s="30" t="s">
        <v>1487</v>
      </c>
      <c r="D3747" s="34">
        <v>0</v>
      </c>
      <c r="E3747" s="34">
        <v>79263699</v>
      </c>
      <c r="F3747" s="34">
        <v>79263699</v>
      </c>
    </row>
    <row r="3748" spans="1:6" ht="14" hidden="1" thickBot="1">
      <c r="A3748" s="27">
        <f t="shared" si="68"/>
        <v>9</v>
      </c>
      <c r="B3748" s="30" t="s">
        <v>5944</v>
      </c>
      <c r="C3748" s="30" t="s">
        <v>1446</v>
      </c>
      <c r="D3748" s="34">
        <v>0</v>
      </c>
      <c r="E3748" s="33">
        <v>29385099583.099998</v>
      </c>
      <c r="F3748" s="33">
        <v>29385099583.099998</v>
      </c>
    </row>
    <row r="3749" spans="1:6" ht="14" hidden="1" thickBot="1">
      <c r="A3749" s="27">
        <f t="shared" si="68"/>
        <v>9</v>
      </c>
      <c r="B3749" s="30" t="s">
        <v>5945</v>
      </c>
      <c r="C3749" s="30" t="s">
        <v>1510</v>
      </c>
      <c r="D3749" s="34">
        <v>0</v>
      </c>
      <c r="E3749" s="33">
        <v>7724854676.2799997</v>
      </c>
      <c r="F3749" s="33">
        <v>7724854676.2799997</v>
      </c>
    </row>
    <row r="3750" spans="1:6" ht="14" hidden="1" thickBot="1">
      <c r="A3750" s="27">
        <f t="shared" si="68"/>
        <v>9</v>
      </c>
      <c r="B3750" s="30" t="s">
        <v>5946</v>
      </c>
      <c r="C3750" s="30" t="s">
        <v>1512</v>
      </c>
      <c r="D3750" s="34">
        <v>0</v>
      </c>
      <c r="E3750" s="33">
        <v>191957195487.64001</v>
      </c>
      <c r="F3750" s="33">
        <v>191957195487.64001</v>
      </c>
    </row>
    <row r="3751" spans="1:6" ht="14" hidden="1" thickBot="1">
      <c r="A3751" s="27">
        <f t="shared" si="68"/>
        <v>9</v>
      </c>
      <c r="B3751" s="30" t="s">
        <v>5947</v>
      </c>
      <c r="C3751" s="30" t="s">
        <v>95</v>
      </c>
      <c r="D3751" s="34">
        <v>0</v>
      </c>
      <c r="E3751" s="34">
        <v>27679042618</v>
      </c>
      <c r="F3751" s="34">
        <v>27679042618</v>
      </c>
    </row>
    <row r="3752" spans="1:6" ht="14" hidden="1" thickBot="1">
      <c r="A3752" s="27">
        <f t="shared" si="68"/>
        <v>9</v>
      </c>
      <c r="B3752" s="30" t="s">
        <v>5948</v>
      </c>
      <c r="C3752" s="30" t="s">
        <v>1492</v>
      </c>
      <c r="D3752" s="34">
        <v>0</v>
      </c>
      <c r="E3752" s="33">
        <v>27056792588.91</v>
      </c>
      <c r="F3752" s="33">
        <v>27056792588.91</v>
      </c>
    </row>
    <row r="3753" spans="1:6" ht="14" hidden="1" thickBot="1">
      <c r="A3753" s="27">
        <f t="shared" si="68"/>
        <v>9</v>
      </c>
      <c r="B3753" s="30" t="s">
        <v>5949</v>
      </c>
      <c r="C3753" s="30" t="s">
        <v>1494</v>
      </c>
      <c r="D3753" s="34">
        <v>0</v>
      </c>
      <c r="E3753" s="34">
        <v>2165328647</v>
      </c>
      <c r="F3753" s="34">
        <v>2165328647</v>
      </c>
    </row>
    <row r="3754" spans="1:6" ht="14" hidden="1" thickBot="1">
      <c r="A3754" s="27">
        <f t="shared" si="68"/>
        <v>9</v>
      </c>
      <c r="B3754" s="30" t="s">
        <v>5950</v>
      </c>
      <c r="C3754" s="30" t="s">
        <v>5951</v>
      </c>
      <c r="D3754" s="34">
        <v>0</v>
      </c>
      <c r="E3754" s="34">
        <v>26516527</v>
      </c>
      <c r="F3754" s="34">
        <v>26516527</v>
      </c>
    </row>
    <row r="3755" spans="1:6" ht="14" hidden="1" thickBot="1">
      <c r="A3755" s="27">
        <f t="shared" si="68"/>
        <v>9</v>
      </c>
      <c r="B3755" s="30" t="s">
        <v>5952</v>
      </c>
      <c r="C3755" s="30" t="s">
        <v>3919</v>
      </c>
      <c r="D3755" s="34">
        <v>0</v>
      </c>
      <c r="E3755" s="34">
        <v>1100967228</v>
      </c>
      <c r="F3755" s="34">
        <v>1100967228</v>
      </c>
    </row>
    <row r="3756" spans="1:6" ht="14" hidden="1" thickBot="1">
      <c r="A3756" s="27">
        <f t="shared" si="68"/>
        <v>9</v>
      </c>
      <c r="B3756" s="30" t="s">
        <v>5953</v>
      </c>
      <c r="C3756" s="30" t="s">
        <v>3921</v>
      </c>
      <c r="D3756" s="34">
        <v>0</v>
      </c>
      <c r="E3756" s="34">
        <v>21124618</v>
      </c>
      <c r="F3756" s="34">
        <v>21124618</v>
      </c>
    </row>
    <row r="3757" spans="1:6" ht="14" hidden="1" thickBot="1">
      <c r="A3757" s="27">
        <f t="shared" si="68"/>
        <v>9</v>
      </c>
      <c r="B3757" s="30" t="s">
        <v>5954</v>
      </c>
      <c r="C3757" s="30" t="s">
        <v>3925</v>
      </c>
      <c r="D3757" s="34">
        <v>0</v>
      </c>
      <c r="E3757" s="34">
        <v>6435488166</v>
      </c>
      <c r="F3757" s="34">
        <v>6435488166</v>
      </c>
    </row>
    <row r="3758" spans="1:6" ht="14" hidden="1" thickBot="1">
      <c r="A3758" s="27">
        <f t="shared" si="68"/>
        <v>9</v>
      </c>
      <c r="B3758" s="30" t="s">
        <v>5955</v>
      </c>
      <c r="C3758" s="30" t="s">
        <v>951</v>
      </c>
      <c r="D3758" s="34">
        <v>0</v>
      </c>
      <c r="E3758" s="33">
        <v>12806381156.110001</v>
      </c>
      <c r="F3758" s="33">
        <v>12806381156.110001</v>
      </c>
    </row>
    <row r="3759" spans="1:6" ht="14" hidden="1" thickBot="1">
      <c r="A3759" s="27">
        <f t="shared" si="68"/>
        <v>9</v>
      </c>
      <c r="B3759" s="30" t="s">
        <v>5956</v>
      </c>
      <c r="C3759" s="30" t="s">
        <v>3931</v>
      </c>
      <c r="D3759" s="34">
        <v>0</v>
      </c>
      <c r="E3759" s="33">
        <v>367961159181.02002</v>
      </c>
      <c r="F3759" s="33">
        <v>367961159181.02002</v>
      </c>
    </row>
    <row r="3760" spans="1:6" ht="14" hidden="1" thickBot="1">
      <c r="A3760" s="27">
        <f t="shared" si="68"/>
        <v>9</v>
      </c>
      <c r="B3760" s="30" t="s">
        <v>5957</v>
      </c>
      <c r="C3760" s="30" t="s">
        <v>1516</v>
      </c>
      <c r="D3760" s="34">
        <v>0</v>
      </c>
      <c r="E3760" s="34">
        <v>1255074791</v>
      </c>
      <c r="F3760" s="34">
        <v>1255074791</v>
      </c>
    </row>
    <row r="3761" spans="1:6" ht="14" thickBot="1">
      <c r="A3761" s="27">
        <f t="shared" si="68"/>
        <v>3</v>
      </c>
      <c r="B3761" s="27" t="s">
        <v>5958</v>
      </c>
      <c r="C3761" s="30" t="s">
        <v>5959</v>
      </c>
      <c r="D3761" s="34">
        <v>0</v>
      </c>
      <c r="E3761" s="33">
        <v>40013955586702.797</v>
      </c>
      <c r="F3761" s="33">
        <v>40013955586702.797</v>
      </c>
    </row>
    <row r="3762" spans="1:6" ht="14" thickBot="1">
      <c r="A3762" s="27">
        <f t="shared" si="68"/>
        <v>6</v>
      </c>
      <c r="B3762" s="27" t="s">
        <v>5960</v>
      </c>
      <c r="C3762" s="30" t="s">
        <v>964</v>
      </c>
      <c r="D3762" s="34">
        <v>0</v>
      </c>
      <c r="E3762" s="33">
        <v>4804112114791.4697</v>
      </c>
      <c r="F3762" s="33">
        <v>4804112114791.4697</v>
      </c>
    </row>
    <row r="3763" spans="1:6" ht="14" hidden="1" thickBot="1">
      <c r="A3763" s="27">
        <f t="shared" si="68"/>
        <v>9</v>
      </c>
      <c r="B3763" s="30" t="s">
        <v>5961</v>
      </c>
      <c r="C3763" s="30" t="s">
        <v>5962</v>
      </c>
      <c r="D3763" s="34">
        <v>0</v>
      </c>
      <c r="E3763" s="33">
        <v>18349394692.810001</v>
      </c>
      <c r="F3763" s="33">
        <v>18349394692.810001</v>
      </c>
    </row>
    <row r="3764" spans="1:6" ht="14" hidden="1" thickBot="1">
      <c r="A3764" s="27">
        <f t="shared" si="68"/>
        <v>9</v>
      </c>
      <c r="B3764" s="30" t="s">
        <v>5963</v>
      </c>
      <c r="C3764" s="30" t="s">
        <v>3945</v>
      </c>
      <c r="D3764" s="34">
        <v>0</v>
      </c>
      <c r="E3764" s="34">
        <v>225880751812</v>
      </c>
      <c r="F3764" s="34">
        <v>225880751812</v>
      </c>
    </row>
    <row r="3765" spans="1:6" ht="14" hidden="1" thickBot="1">
      <c r="A3765" s="27">
        <f t="shared" si="68"/>
        <v>9</v>
      </c>
      <c r="B3765" s="30" t="s">
        <v>5964</v>
      </c>
      <c r="C3765" s="30" t="s">
        <v>3947</v>
      </c>
      <c r="D3765" s="34">
        <v>0</v>
      </c>
      <c r="E3765" s="33">
        <v>188483308543.82999</v>
      </c>
      <c r="F3765" s="33">
        <v>188483308543.82999</v>
      </c>
    </row>
    <row r="3766" spans="1:6" ht="14" hidden="1" thickBot="1">
      <c r="A3766" s="27">
        <f t="shared" si="68"/>
        <v>9</v>
      </c>
      <c r="B3766" s="30" t="s">
        <v>5965</v>
      </c>
      <c r="C3766" s="30" t="s">
        <v>5966</v>
      </c>
      <c r="D3766" s="34">
        <v>0</v>
      </c>
      <c r="E3766" s="33">
        <v>8015804547.46</v>
      </c>
      <c r="F3766" s="33">
        <v>8015804547.46</v>
      </c>
    </row>
    <row r="3767" spans="1:6" ht="14" hidden="1" thickBot="1">
      <c r="A3767" s="27">
        <f t="shared" si="68"/>
        <v>9</v>
      </c>
      <c r="B3767" s="30" t="s">
        <v>5967</v>
      </c>
      <c r="C3767" s="30" t="s">
        <v>3951</v>
      </c>
      <c r="D3767" s="34">
        <v>0</v>
      </c>
      <c r="E3767" s="34">
        <v>3205758450</v>
      </c>
      <c r="F3767" s="34">
        <v>3205758450</v>
      </c>
    </row>
    <row r="3768" spans="1:6" ht="14" hidden="1" thickBot="1">
      <c r="A3768" s="27">
        <f t="shared" si="68"/>
        <v>9</v>
      </c>
      <c r="B3768" s="30" t="s">
        <v>5968</v>
      </c>
      <c r="C3768" s="30" t="s">
        <v>3953</v>
      </c>
      <c r="D3768" s="34">
        <v>0</v>
      </c>
      <c r="E3768" s="33">
        <v>33112070600.009998</v>
      </c>
      <c r="F3768" s="33">
        <v>33112070600.009998</v>
      </c>
    </row>
    <row r="3769" spans="1:6" ht="14" hidden="1" thickBot="1">
      <c r="A3769" s="27">
        <f t="shared" si="68"/>
        <v>9</v>
      </c>
      <c r="B3769" s="30" t="s">
        <v>5969</v>
      </c>
      <c r="C3769" s="30" t="s">
        <v>3955</v>
      </c>
      <c r="D3769" s="34">
        <v>0</v>
      </c>
      <c r="E3769" s="33">
        <v>195945379922.56</v>
      </c>
      <c r="F3769" s="33">
        <v>195945379922.56</v>
      </c>
    </row>
    <row r="3770" spans="1:6" ht="14" hidden="1" thickBot="1">
      <c r="A3770" s="27">
        <f t="shared" si="68"/>
        <v>9</v>
      </c>
      <c r="B3770" s="30" t="s">
        <v>5970</v>
      </c>
      <c r="C3770" s="30" t="s">
        <v>3957</v>
      </c>
      <c r="D3770" s="34">
        <v>0</v>
      </c>
      <c r="E3770" s="33">
        <v>3222622741106.2998</v>
      </c>
      <c r="F3770" s="33">
        <v>3222622741106.2998</v>
      </c>
    </row>
    <row r="3771" spans="1:6" ht="14" hidden="1" thickBot="1">
      <c r="A3771" s="27">
        <f t="shared" si="68"/>
        <v>9</v>
      </c>
      <c r="B3771" s="30" t="s">
        <v>5971</v>
      </c>
      <c r="C3771" s="30" t="s">
        <v>5972</v>
      </c>
      <c r="D3771" s="34">
        <v>0</v>
      </c>
      <c r="E3771" s="33">
        <v>138416014424.85001</v>
      </c>
      <c r="F3771" s="33">
        <v>138416014424.85001</v>
      </c>
    </row>
    <row r="3772" spans="1:6" ht="14" hidden="1" thickBot="1">
      <c r="A3772" s="27">
        <f t="shared" si="68"/>
        <v>9</v>
      </c>
      <c r="B3772" s="30" t="s">
        <v>5973</v>
      </c>
      <c r="C3772" s="30" t="s">
        <v>3963</v>
      </c>
      <c r="D3772" s="34">
        <v>0</v>
      </c>
      <c r="E3772" s="33">
        <v>12858530737.91</v>
      </c>
      <c r="F3772" s="33">
        <v>12858530737.91</v>
      </c>
    </row>
    <row r="3773" spans="1:6" ht="14" hidden="1" thickBot="1">
      <c r="A3773" s="27">
        <f t="shared" si="68"/>
        <v>9</v>
      </c>
      <c r="B3773" s="30" t="s">
        <v>5974</v>
      </c>
      <c r="C3773" s="30" t="s">
        <v>3965</v>
      </c>
      <c r="D3773" s="34">
        <v>0</v>
      </c>
      <c r="E3773" s="34">
        <v>235480823</v>
      </c>
      <c r="F3773" s="34">
        <v>235480823</v>
      </c>
    </row>
    <row r="3774" spans="1:6" ht="14" hidden="1" thickBot="1">
      <c r="A3774" s="27">
        <f t="shared" si="68"/>
        <v>9</v>
      </c>
      <c r="B3774" s="30" t="s">
        <v>5975</v>
      </c>
      <c r="C3774" s="30" t="s">
        <v>3967</v>
      </c>
      <c r="D3774" s="34">
        <v>0</v>
      </c>
      <c r="E3774" s="33">
        <v>466902147303.32001</v>
      </c>
      <c r="F3774" s="33">
        <v>466902147303.32001</v>
      </c>
    </row>
    <row r="3775" spans="1:6" ht="14" hidden="1" thickBot="1">
      <c r="A3775" s="27">
        <f t="shared" si="68"/>
        <v>9</v>
      </c>
      <c r="B3775" s="30" t="s">
        <v>5976</v>
      </c>
      <c r="C3775" s="30" t="s">
        <v>5977</v>
      </c>
      <c r="D3775" s="34">
        <v>0</v>
      </c>
      <c r="E3775" s="33">
        <v>8747920291.1499996</v>
      </c>
      <c r="F3775" s="33">
        <v>8747920291.1499996</v>
      </c>
    </row>
    <row r="3776" spans="1:6" ht="14" hidden="1" thickBot="1">
      <c r="A3776" s="27">
        <f t="shared" si="68"/>
        <v>9</v>
      </c>
      <c r="B3776" s="30" t="s">
        <v>5978</v>
      </c>
      <c r="C3776" s="30" t="s">
        <v>5979</v>
      </c>
      <c r="D3776" s="34">
        <v>0</v>
      </c>
      <c r="E3776" s="34">
        <v>3489503393</v>
      </c>
      <c r="F3776" s="34">
        <v>3489503393</v>
      </c>
    </row>
    <row r="3777" spans="1:6" ht="14" hidden="1" thickBot="1">
      <c r="A3777" s="27">
        <f t="shared" si="68"/>
        <v>9</v>
      </c>
      <c r="B3777" s="30" t="s">
        <v>5980</v>
      </c>
      <c r="C3777" s="30" t="s">
        <v>3961</v>
      </c>
      <c r="D3777" s="34">
        <v>0</v>
      </c>
      <c r="E3777" s="33">
        <v>152214817642.89001</v>
      </c>
      <c r="F3777" s="33">
        <v>152214817642.89001</v>
      </c>
    </row>
    <row r="3778" spans="1:6" ht="14" hidden="1" thickBot="1">
      <c r="A3778" s="27">
        <f t="shared" si="68"/>
        <v>9</v>
      </c>
      <c r="B3778" s="30" t="s">
        <v>5981</v>
      </c>
      <c r="C3778" s="30" t="s">
        <v>3975</v>
      </c>
      <c r="D3778" s="34">
        <v>0</v>
      </c>
      <c r="E3778" s="33">
        <v>125632490500.38</v>
      </c>
      <c r="F3778" s="33">
        <v>125632490500.38</v>
      </c>
    </row>
    <row r="3779" spans="1:6" ht="14" thickBot="1">
      <c r="A3779" s="27">
        <f t="shared" si="68"/>
        <v>6</v>
      </c>
      <c r="B3779" s="27" t="s">
        <v>5982</v>
      </c>
      <c r="C3779" s="30" t="s">
        <v>129</v>
      </c>
      <c r="D3779" s="34">
        <v>0</v>
      </c>
      <c r="E3779" s="33">
        <v>9850390456191.0098</v>
      </c>
      <c r="F3779" s="33">
        <v>9850390456191.0098</v>
      </c>
    </row>
    <row r="3780" spans="1:6" ht="14" hidden="1" thickBot="1">
      <c r="A3780" s="27">
        <f t="shared" si="68"/>
        <v>9</v>
      </c>
      <c r="B3780" s="30" t="s">
        <v>5983</v>
      </c>
      <c r="C3780" s="30" t="s">
        <v>4003</v>
      </c>
      <c r="D3780" s="34">
        <v>0</v>
      </c>
      <c r="E3780" s="33">
        <v>1309021502103.1001</v>
      </c>
      <c r="F3780" s="33">
        <v>1309021502103.1001</v>
      </c>
    </row>
    <row r="3781" spans="1:6" ht="14" hidden="1" thickBot="1">
      <c r="A3781" s="27">
        <f t="shared" si="68"/>
        <v>9</v>
      </c>
      <c r="B3781" s="30" t="s">
        <v>5984</v>
      </c>
      <c r="C3781" s="30" t="s">
        <v>4005</v>
      </c>
      <c r="D3781" s="34">
        <v>0</v>
      </c>
      <c r="E3781" s="33">
        <v>269582149580.04001</v>
      </c>
      <c r="F3781" s="33">
        <v>269582149580.04001</v>
      </c>
    </row>
    <row r="3782" spans="1:6" ht="14" hidden="1" thickBot="1">
      <c r="A3782" s="27">
        <f t="shared" si="68"/>
        <v>9</v>
      </c>
      <c r="B3782" s="30" t="s">
        <v>5985</v>
      </c>
      <c r="C3782" s="30" t="s">
        <v>4007</v>
      </c>
      <c r="D3782" s="34">
        <v>0</v>
      </c>
      <c r="E3782" s="33">
        <v>959802008578.78003</v>
      </c>
      <c r="F3782" s="33">
        <v>959802008578.78003</v>
      </c>
    </row>
    <row r="3783" spans="1:6" ht="14" hidden="1" thickBot="1">
      <c r="A3783" s="27">
        <f t="shared" si="68"/>
        <v>9</v>
      </c>
      <c r="B3783" s="30" t="s">
        <v>5986</v>
      </c>
      <c r="C3783" s="30" t="s">
        <v>4009</v>
      </c>
      <c r="D3783" s="34">
        <v>0</v>
      </c>
      <c r="E3783" s="33">
        <v>580140796385.92004</v>
      </c>
      <c r="F3783" s="33">
        <v>580140796385.92004</v>
      </c>
    </row>
    <row r="3784" spans="1:6" ht="14" hidden="1" thickBot="1">
      <c r="A3784" s="27">
        <f t="shared" si="68"/>
        <v>9</v>
      </c>
      <c r="B3784" s="30" t="s">
        <v>5987</v>
      </c>
      <c r="C3784" s="30" t="s">
        <v>5988</v>
      </c>
      <c r="D3784" s="34">
        <v>0</v>
      </c>
      <c r="E3784" s="33">
        <v>240240080806.38</v>
      </c>
      <c r="F3784" s="33">
        <v>240240080806.38</v>
      </c>
    </row>
    <row r="3785" spans="1:6" ht="14" hidden="1" thickBot="1">
      <c r="A3785" s="27">
        <f t="shared" si="68"/>
        <v>9</v>
      </c>
      <c r="B3785" s="30" t="s">
        <v>5989</v>
      </c>
      <c r="C3785" s="30" t="s">
        <v>5990</v>
      </c>
      <c r="D3785" s="34">
        <v>0</v>
      </c>
      <c r="E3785" s="33">
        <v>477749053805.06</v>
      </c>
      <c r="F3785" s="33">
        <v>477749053805.06</v>
      </c>
    </row>
    <row r="3786" spans="1:6" ht="14" hidden="1" thickBot="1">
      <c r="A3786" s="27">
        <f t="shared" si="68"/>
        <v>9</v>
      </c>
      <c r="B3786" s="30" t="s">
        <v>5991</v>
      </c>
      <c r="C3786" s="30" t="s">
        <v>4013</v>
      </c>
      <c r="D3786" s="34">
        <v>0</v>
      </c>
      <c r="E3786" s="33">
        <v>213466731015.51001</v>
      </c>
      <c r="F3786" s="33">
        <v>213466731015.51001</v>
      </c>
    </row>
    <row r="3787" spans="1:6" ht="14" hidden="1" thickBot="1">
      <c r="A3787" s="27">
        <f t="shared" si="68"/>
        <v>9</v>
      </c>
      <c r="B3787" s="30" t="s">
        <v>5992</v>
      </c>
      <c r="C3787" s="30" t="s">
        <v>4015</v>
      </c>
      <c r="D3787" s="34">
        <v>0</v>
      </c>
      <c r="E3787" s="33">
        <v>1085592184835.0601</v>
      </c>
      <c r="F3787" s="33">
        <v>1085592184835.0601</v>
      </c>
    </row>
    <row r="3788" spans="1:6" ht="14" hidden="1" thickBot="1">
      <c r="A3788" s="27">
        <f t="shared" si="68"/>
        <v>9</v>
      </c>
      <c r="B3788" s="30" t="s">
        <v>5993</v>
      </c>
      <c r="C3788" s="30" t="s">
        <v>4017</v>
      </c>
      <c r="D3788" s="34">
        <v>0</v>
      </c>
      <c r="E3788" s="33">
        <v>357204195701.98999</v>
      </c>
      <c r="F3788" s="33">
        <v>357204195701.98999</v>
      </c>
    </row>
    <row r="3789" spans="1:6" ht="14" hidden="1" thickBot="1">
      <c r="A3789" s="27">
        <f t="shared" si="68"/>
        <v>9</v>
      </c>
      <c r="B3789" s="30" t="s">
        <v>5994</v>
      </c>
      <c r="C3789" s="30" t="s">
        <v>4019</v>
      </c>
      <c r="D3789" s="34">
        <v>0</v>
      </c>
      <c r="E3789" s="33">
        <v>63241435607.010002</v>
      </c>
      <c r="F3789" s="33">
        <v>63241435607.010002</v>
      </c>
    </row>
    <row r="3790" spans="1:6" ht="14" hidden="1" thickBot="1">
      <c r="A3790" s="27">
        <f t="shared" si="68"/>
        <v>9</v>
      </c>
      <c r="B3790" s="30" t="s">
        <v>5995</v>
      </c>
      <c r="C3790" s="30" t="s">
        <v>4021</v>
      </c>
      <c r="D3790" s="34">
        <v>0</v>
      </c>
      <c r="E3790" s="33">
        <v>90410845177.990005</v>
      </c>
      <c r="F3790" s="33">
        <v>90410845177.990005</v>
      </c>
    </row>
    <row r="3791" spans="1:6" ht="14" hidden="1" thickBot="1">
      <c r="A3791" s="27">
        <f t="shared" si="68"/>
        <v>9</v>
      </c>
      <c r="B3791" s="30" t="s">
        <v>5996</v>
      </c>
      <c r="C3791" s="30" t="s">
        <v>4023</v>
      </c>
      <c r="D3791" s="34">
        <v>0</v>
      </c>
      <c r="E3791" s="33">
        <v>78654798259.710007</v>
      </c>
      <c r="F3791" s="33">
        <v>78654798259.710007</v>
      </c>
    </row>
    <row r="3792" spans="1:6" ht="14" hidden="1" thickBot="1">
      <c r="A3792" s="27">
        <f t="shared" si="68"/>
        <v>9</v>
      </c>
      <c r="B3792" s="30" t="s">
        <v>5997</v>
      </c>
      <c r="C3792" s="30" t="s">
        <v>4025</v>
      </c>
      <c r="D3792" s="34">
        <v>0</v>
      </c>
      <c r="E3792" s="33">
        <v>14579073728.450001</v>
      </c>
      <c r="F3792" s="33">
        <v>14579073728.450001</v>
      </c>
    </row>
    <row r="3793" spans="1:6" ht="14" hidden="1" thickBot="1">
      <c r="A3793" s="27">
        <f t="shared" si="68"/>
        <v>9</v>
      </c>
      <c r="B3793" s="30" t="s">
        <v>5998</v>
      </c>
      <c r="C3793" s="30" t="s">
        <v>4027</v>
      </c>
      <c r="D3793" s="34">
        <v>0</v>
      </c>
      <c r="E3793" s="33">
        <v>28487796197.98</v>
      </c>
      <c r="F3793" s="33">
        <v>28487796197.98</v>
      </c>
    </row>
    <row r="3794" spans="1:6" ht="14" hidden="1" thickBot="1">
      <c r="A3794" s="27">
        <f t="shared" si="68"/>
        <v>9</v>
      </c>
      <c r="B3794" s="30" t="s">
        <v>5999</v>
      </c>
      <c r="C3794" s="30" t="s">
        <v>4029</v>
      </c>
      <c r="D3794" s="34">
        <v>0</v>
      </c>
      <c r="E3794" s="33">
        <v>825349329602.31995</v>
      </c>
      <c r="F3794" s="33">
        <v>825349329602.31995</v>
      </c>
    </row>
    <row r="3795" spans="1:6" ht="14" hidden="1" thickBot="1">
      <c r="A3795" s="27">
        <f t="shared" si="68"/>
        <v>9</v>
      </c>
      <c r="B3795" s="30" t="s">
        <v>6000</v>
      </c>
      <c r="C3795" s="30" t="s">
        <v>4031</v>
      </c>
      <c r="D3795" s="34">
        <v>0</v>
      </c>
      <c r="E3795" s="33">
        <v>170438591254.03</v>
      </c>
      <c r="F3795" s="33">
        <v>170438591254.03</v>
      </c>
    </row>
    <row r="3796" spans="1:6" ht="14" hidden="1" thickBot="1">
      <c r="A3796" s="27">
        <f t="shared" si="68"/>
        <v>9</v>
      </c>
      <c r="B3796" s="30" t="s">
        <v>6001</v>
      </c>
      <c r="C3796" s="30" t="s">
        <v>4033</v>
      </c>
      <c r="D3796" s="34">
        <v>0</v>
      </c>
      <c r="E3796" s="33">
        <v>462697846754.40997</v>
      </c>
      <c r="F3796" s="33">
        <v>462697846754.40997</v>
      </c>
    </row>
    <row r="3797" spans="1:6" ht="14" hidden="1" thickBot="1">
      <c r="A3797" s="27">
        <f t="shared" si="68"/>
        <v>9</v>
      </c>
      <c r="B3797" s="30" t="s">
        <v>6002</v>
      </c>
      <c r="C3797" s="30" t="s">
        <v>4035</v>
      </c>
      <c r="D3797" s="34">
        <v>0</v>
      </c>
      <c r="E3797" s="33">
        <v>331727031992.34003</v>
      </c>
      <c r="F3797" s="33">
        <v>331727031992.34003</v>
      </c>
    </row>
    <row r="3798" spans="1:6" ht="14" hidden="1" thickBot="1">
      <c r="A3798" s="27">
        <f t="shared" si="68"/>
        <v>9</v>
      </c>
      <c r="B3798" s="30" t="s">
        <v>6003</v>
      </c>
      <c r="C3798" s="30" t="s">
        <v>4037</v>
      </c>
      <c r="D3798" s="34">
        <v>0</v>
      </c>
      <c r="E3798" s="33">
        <v>33492201308.639999</v>
      </c>
      <c r="F3798" s="33">
        <v>33492201308.639999</v>
      </c>
    </row>
    <row r="3799" spans="1:6" ht="14" hidden="1" thickBot="1">
      <c r="A3799" s="27">
        <f t="shared" si="68"/>
        <v>9</v>
      </c>
      <c r="B3799" s="30" t="s">
        <v>6004</v>
      </c>
      <c r="C3799" s="30" t="s">
        <v>4039</v>
      </c>
      <c r="D3799" s="34">
        <v>0</v>
      </c>
      <c r="E3799" s="33">
        <v>49455049187.059998</v>
      </c>
      <c r="F3799" s="33">
        <v>49455049187.059998</v>
      </c>
    </row>
    <row r="3800" spans="1:6" ht="14" hidden="1" thickBot="1">
      <c r="A3800" s="27">
        <f t="shared" si="68"/>
        <v>9</v>
      </c>
      <c r="B3800" s="30" t="s">
        <v>6005</v>
      </c>
      <c r="C3800" s="30" t="s">
        <v>4041</v>
      </c>
      <c r="D3800" s="34">
        <v>0</v>
      </c>
      <c r="E3800" s="33">
        <v>98473691064.169998</v>
      </c>
      <c r="F3800" s="33">
        <v>98473691064.169998</v>
      </c>
    </row>
    <row r="3801" spans="1:6" ht="14" hidden="1" thickBot="1">
      <c r="A3801" s="27">
        <f t="shared" si="68"/>
        <v>9</v>
      </c>
      <c r="B3801" s="30" t="s">
        <v>6006</v>
      </c>
      <c r="C3801" s="30" t="s">
        <v>4043</v>
      </c>
      <c r="D3801" s="34">
        <v>0</v>
      </c>
      <c r="E3801" s="33">
        <v>11087466744.02</v>
      </c>
      <c r="F3801" s="33">
        <v>11087466744.02</v>
      </c>
    </row>
    <row r="3802" spans="1:6" ht="14" hidden="1" thickBot="1">
      <c r="A3802" s="27">
        <f t="shared" si="68"/>
        <v>9</v>
      </c>
      <c r="B3802" s="30" t="s">
        <v>6007</v>
      </c>
      <c r="C3802" s="30" t="s">
        <v>4045</v>
      </c>
      <c r="D3802" s="34">
        <v>0</v>
      </c>
      <c r="E3802" s="33">
        <v>59655915085.599998</v>
      </c>
      <c r="F3802" s="33">
        <v>59655915085.599998</v>
      </c>
    </row>
    <row r="3803" spans="1:6" ht="14" hidden="1" thickBot="1">
      <c r="A3803" s="27">
        <f t="shared" si="68"/>
        <v>9</v>
      </c>
      <c r="B3803" s="30" t="s">
        <v>6008</v>
      </c>
      <c r="C3803" s="30" t="s">
        <v>4047</v>
      </c>
      <c r="D3803" s="34">
        <v>0</v>
      </c>
      <c r="E3803" s="33">
        <v>15187409135.93</v>
      </c>
      <c r="F3803" s="33">
        <v>15187409135.93</v>
      </c>
    </row>
    <row r="3804" spans="1:6" ht="14" hidden="1" thickBot="1">
      <c r="A3804" s="27">
        <f t="shared" si="68"/>
        <v>9</v>
      </c>
      <c r="B3804" s="30" t="s">
        <v>6009</v>
      </c>
      <c r="C3804" s="30" t="s">
        <v>4049</v>
      </c>
      <c r="D3804" s="34">
        <v>0</v>
      </c>
      <c r="E3804" s="33">
        <v>29853452519.029999</v>
      </c>
      <c r="F3804" s="33">
        <v>29853452519.029999</v>
      </c>
    </row>
    <row r="3805" spans="1:6" ht="14" hidden="1" thickBot="1">
      <c r="A3805" s="27">
        <f t="shared" si="68"/>
        <v>9</v>
      </c>
      <c r="B3805" s="30" t="s">
        <v>6010</v>
      </c>
      <c r="C3805" s="30" t="s">
        <v>4051</v>
      </c>
      <c r="D3805" s="34">
        <v>0</v>
      </c>
      <c r="E3805" s="33">
        <v>88218780039.479996</v>
      </c>
      <c r="F3805" s="33">
        <v>88218780039.479996</v>
      </c>
    </row>
    <row r="3806" spans="1:6" ht="14" hidden="1" thickBot="1">
      <c r="A3806" s="27">
        <f t="shared" si="68"/>
        <v>9</v>
      </c>
      <c r="B3806" s="30" t="s">
        <v>6011</v>
      </c>
      <c r="C3806" s="30" t="s">
        <v>4053</v>
      </c>
      <c r="D3806" s="34">
        <v>0</v>
      </c>
      <c r="E3806" s="33">
        <v>819231217735.14001</v>
      </c>
      <c r="F3806" s="33">
        <v>819231217735.14001</v>
      </c>
    </row>
    <row r="3807" spans="1:6" ht="14" hidden="1" thickBot="1">
      <c r="A3807" s="27">
        <f t="shared" si="68"/>
        <v>9</v>
      </c>
      <c r="B3807" s="30" t="s">
        <v>6012</v>
      </c>
      <c r="C3807" s="30" t="s">
        <v>4055</v>
      </c>
      <c r="D3807" s="34">
        <v>0</v>
      </c>
      <c r="E3807" s="33">
        <v>14457805899.469999</v>
      </c>
      <c r="F3807" s="33">
        <v>14457805899.469999</v>
      </c>
    </row>
    <row r="3808" spans="1:6" ht="14" hidden="1" thickBot="1">
      <c r="A3808" s="27">
        <f t="shared" si="68"/>
        <v>9</v>
      </c>
      <c r="B3808" s="30" t="s">
        <v>6013</v>
      </c>
      <c r="C3808" s="30" t="s">
        <v>4057</v>
      </c>
      <c r="D3808" s="34">
        <v>0</v>
      </c>
      <c r="E3808" s="33">
        <v>20654521279.639999</v>
      </c>
      <c r="F3808" s="33">
        <v>20654521279.639999</v>
      </c>
    </row>
    <row r="3809" spans="1:6" ht="14" hidden="1" thickBot="1">
      <c r="A3809" s="27">
        <f t="shared" si="68"/>
        <v>9</v>
      </c>
      <c r="B3809" s="30" t="s">
        <v>6014</v>
      </c>
      <c r="C3809" s="30" t="s">
        <v>4059</v>
      </c>
      <c r="D3809" s="34">
        <v>0</v>
      </c>
      <c r="E3809" s="33">
        <v>11170351901.940001</v>
      </c>
      <c r="F3809" s="33">
        <v>11170351901.940001</v>
      </c>
    </row>
    <row r="3810" spans="1:6" ht="14" hidden="1" thickBot="1">
      <c r="A3810" s="27">
        <f t="shared" ref="A3810:A3873" si="69">LEN(B3810)</f>
        <v>9</v>
      </c>
      <c r="B3810" s="30" t="s">
        <v>6015</v>
      </c>
      <c r="C3810" s="30" t="s">
        <v>4061</v>
      </c>
      <c r="D3810" s="34">
        <v>0</v>
      </c>
      <c r="E3810" s="33">
        <v>231122087520.14001</v>
      </c>
      <c r="F3810" s="33">
        <v>231122087520.14001</v>
      </c>
    </row>
    <row r="3811" spans="1:6" ht="14" hidden="1" thickBot="1">
      <c r="A3811" s="27">
        <f t="shared" si="69"/>
        <v>9</v>
      </c>
      <c r="B3811" s="30" t="s">
        <v>6016</v>
      </c>
      <c r="C3811" s="30" t="s">
        <v>4063</v>
      </c>
      <c r="D3811" s="34">
        <v>0</v>
      </c>
      <c r="E3811" s="33">
        <v>8819579346.3700008</v>
      </c>
      <c r="F3811" s="33">
        <v>8819579346.3700008</v>
      </c>
    </row>
    <row r="3812" spans="1:6" ht="14" hidden="1" thickBot="1">
      <c r="A3812" s="27">
        <f t="shared" si="69"/>
        <v>9</v>
      </c>
      <c r="B3812" s="30" t="s">
        <v>6017</v>
      </c>
      <c r="C3812" s="30" t="s">
        <v>4065</v>
      </c>
      <c r="D3812" s="34">
        <v>0</v>
      </c>
      <c r="E3812" s="34">
        <v>10494007531</v>
      </c>
      <c r="F3812" s="34">
        <v>10494007531</v>
      </c>
    </row>
    <row r="3813" spans="1:6" ht="14" hidden="1" thickBot="1">
      <c r="A3813" s="27">
        <f t="shared" si="69"/>
        <v>9</v>
      </c>
      <c r="B3813" s="30" t="s">
        <v>6018</v>
      </c>
      <c r="C3813" s="30" t="s">
        <v>4067</v>
      </c>
      <c r="D3813" s="34">
        <v>0</v>
      </c>
      <c r="E3813" s="33">
        <v>1233955272.1700001</v>
      </c>
      <c r="F3813" s="33">
        <v>1233955272.1700001</v>
      </c>
    </row>
    <row r="3814" spans="1:6" ht="14" hidden="1" thickBot="1">
      <c r="A3814" s="27">
        <f t="shared" si="69"/>
        <v>9</v>
      </c>
      <c r="B3814" s="30" t="s">
        <v>6019</v>
      </c>
      <c r="C3814" s="30" t="s">
        <v>4069</v>
      </c>
      <c r="D3814" s="34">
        <v>0</v>
      </c>
      <c r="E3814" s="33">
        <v>184065181368.87</v>
      </c>
      <c r="F3814" s="33">
        <v>184065181368.87</v>
      </c>
    </row>
    <row r="3815" spans="1:6" ht="14" hidden="1" thickBot="1">
      <c r="A3815" s="27">
        <f t="shared" si="69"/>
        <v>9</v>
      </c>
      <c r="B3815" s="30" t="s">
        <v>6020</v>
      </c>
      <c r="C3815" s="30" t="s">
        <v>4071</v>
      </c>
      <c r="D3815" s="34">
        <v>0</v>
      </c>
      <c r="E3815" s="33">
        <v>605332331866.26001</v>
      </c>
      <c r="F3815" s="33">
        <v>605332331866.26001</v>
      </c>
    </row>
    <row r="3816" spans="1:6" ht="14" thickBot="1">
      <c r="A3816" s="27">
        <f t="shared" si="69"/>
        <v>6</v>
      </c>
      <c r="B3816" s="27" t="s">
        <v>6021</v>
      </c>
      <c r="C3816" s="30" t="s">
        <v>966</v>
      </c>
      <c r="D3816" s="34">
        <v>0</v>
      </c>
      <c r="E3816" s="33">
        <v>3550402316841.5698</v>
      </c>
      <c r="F3816" s="33">
        <v>3550402316841.5698</v>
      </c>
    </row>
    <row r="3817" spans="1:6" ht="14" hidden="1" thickBot="1">
      <c r="A3817" s="27">
        <f t="shared" si="69"/>
        <v>9</v>
      </c>
      <c r="B3817" s="30" t="s">
        <v>6022</v>
      </c>
      <c r="C3817" s="30" t="s">
        <v>4132</v>
      </c>
      <c r="D3817" s="34">
        <v>0</v>
      </c>
      <c r="E3817" s="34">
        <v>223750788755</v>
      </c>
      <c r="F3817" s="34">
        <v>223750788755</v>
      </c>
    </row>
    <row r="3818" spans="1:6" ht="14" hidden="1" thickBot="1">
      <c r="A3818" s="27">
        <f t="shared" si="69"/>
        <v>9</v>
      </c>
      <c r="B3818" s="30" t="s">
        <v>6023</v>
      </c>
      <c r="C3818" s="30" t="s">
        <v>4130</v>
      </c>
      <c r="D3818" s="34">
        <v>0</v>
      </c>
      <c r="E3818" s="34">
        <v>10973027084</v>
      </c>
      <c r="F3818" s="34">
        <v>10973027084</v>
      </c>
    </row>
    <row r="3819" spans="1:6" ht="14" hidden="1" thickBot="1">
      <c r="A3819" s="27">
        <f t="shared" si="69"/>
        <v>9</v>
      </c>
      <c r="B3819" s="30" t="s">
        <v>6024</v>
      </c>
      <c r="C3819" s="30" t="s">
        <v>4136</v>
      </c>
      <c r="D3819" s="34">
        <v>0</v>
      </c>
      <c r="E3819" s="34">
        <v>74328151668</v>
      </c>
      <c r="F3819" s="34">
        <v>74328151668</v>
      </c>
    </row>
    <row r="3820" spans="1:6" ht="14" hidden="1" thickBot="1">
      <c r="A3820" s="27">
        <f t="shared" si="69"/>
        <v>9</v>
      </c>
      <c r="B3820" s="30" t="s">
        <v>6025</v>
      </c>
      <c r="C3820" s="30" t="s">
        <v>4138</v>
      </c>
      <c r="D3820" s="34">
        <v>0</v>
      </c>
      <c r="E3820" s="33">
        <v>36346282992.57</v>
      </c>
      <c r="F3820" s="33">
        <v>36346282992.57</v>
      </c>
    </row>
    <row r="3821" spans="1:6" ht="14" hidden="1" thickBot="1">
      <c r="A3821" s="27">
        <f t="shared" si="69"/>
        <v>9</v>
      </c>
      <c r="B3821" s="30" t="s">
        <v>6026</v>
      </c>
      <c r="C3821" s="30" t="s">
        <v>6027</v>
      </c>
      <c r="D3821" s="34">
        <v>0</v>
      </c>
      <c r="E3821" s="34">
        <v>2716892122396</v>
      </c>
      <c r="F3821" s="34">
        <v>2716892122396</v>
      </c>
    </row>
    <row r="3822" spans="1:6" ht="14" hidden="1" thickBot="1">
      <c r="A3822" s="27">
        <f t="shared" si="69"/>
        <v>9</v>
      </c>
      <c r="B3822" s="30" t="s">
        <v>6028</v>
      </c>
      <c r="C3822" s="30" t="s">
        <v>4142</v>
      </c>
      <c r="D3822" s="34">
        <v>0</v>
      </c>
      <c r="E3822" s="34">
        <v>488111943946</v>
      </c>
      <c r="F3822" s="34">
        <v>488111943946</v>
      </c>
    </row>
    <row r="3823" spans="1:6" ht="14" thickBot="1">
      <c r="A3823" s="27">
        <f t="shared" si="69"/>
        <v>6</v>
      </c>
      <c r="B3823" s="27" t="s">
        <v>6029</v>
      </c>
      <c r="C3823" s="30" t="s">
        <v>970</v>
      </c>
      <c r="D3823" s="34">
        <v>0</v>
      </c>
      <c r="E3823" s="33">
        <v>95808464666.5</v>
      </c>
      <c r="F3823" s="33">
        <v>95808464666.5</v>
      </c>
    </row>
    <row r="3824" spans="1:6" ht="14" hidden="1" thickBot="1">
      <c r="A3824" s="27">
        <f t="shared" si="69"/>
        <v>9</v>
      </c>
      <c r="B3824" s="30" t="s">
        <v>6030</v>
      </c>
      <c r="C3824" s="30" t="s">
        <v>4197</v>
      </c>
      <c r="D3824" s="34">
        <v>0</v>
      </c>
      <c r="E3824" s="33">
        <v>13600682785.370001</v>
      </c>
      <c r="F3824" s="33">
        <v>13600682785.370001</v>
      </c>
    </row>
    <row r="3825" spans="1:6" ht="14" hidden="1" thickBot="1">
      <c r="A3825" s="27">
        <f t="shared" si="69"/>
        <v>9</v>
      </c>
      <c r="B3825" s="30" t="s">
        <v>6031</v>
      </c>
      <c r="C3825" s="30" t="s">
        <v>6032</v>
      </c>
      <c r="D3825" s="34">
        <v>0</v>
      </c>
      <c r="E3825" s="33">
        <v>29207916156.209999</v>
      </c>
      <c r="F3825" s="33">
        <v>29207916156.209999</v>
      </c>
    </row>
    <row r="3826" spans="1:6" ht="14" hidden="1" thickBot="1">
      <c r="A3826" s="27">
        <f t="shared" si="69"/>
        <v>9</v>
      </c>
      <c r="B3826" s="30" t="s">
        <v>6033</v>
      </c>
      <c r="C3826" s="30" t="s">
        <v>6034</v>
      </c>
      <c r="D3826" s="34">
        <v>0</v>
      </c>
      <c r="E3826" s="33">
        <v>52999865724.919998</v>
      </c>
      <c r="F3826" s="33">
        <v>52999865724.919998</v>
      </c>
    </row>
    <row r="3827" spans="1:6" ht="14" thickBot="1">
      <c r="A3827" s="27">
        <f t="shared" si="69"/>
        <v>6</v>
      </c>
      <c r="B3827" s="27" t="s">
        <v>6035</v>
      </c>
      <c r="C3827" s="30" t="s">
        <v>130</v>
      </c>
      <c r="D3827" s="34">
        <v>0</v>
      </c>
      <c r="E3827" s="33">
        <v>16922440422838</v>
      </c>
      <c r="F3827" s="33">
        <v>16922440422838</v>
      </c>
    </row>
    <row r="3828" spans="1:6" ht="14" hidden="1" thickBot="1">
      <c r="A3828" s="27">
        <f t="shared" si="69"/>
        <v>9</v>
      </c>
      <c r="B3828" s="30" t="s">
        <v>6036</v>
      </c>
      <c r="C3828" s="30" t="s">
        <v>6037</v>
      </c>
      <c r="D3828" s="34">
        <v>0</v>
      </c>
      <c r="E3828" s="33">
        <v>1695216791726.3999</v>
      </c>
      <c r="F3828" s="33">
        <v>1695216791726.3999</v>
      </c>
    </row>
    <row r="3829" spans="1:6" ht="14" hidden="1" thickBot="1">
      <c r="A3829" s="27">
        <f t="shared" si="69"/>
        <v>9</v>
      </c>
      <c r="B3829" s="30" t="s">
        <v>6038</v>
      </c>
      <c r="C3829" s="30" t="s">
        <v>6039</v>
      </c>
      <c r="D3829" s="34">
        <v>0</v>
      </c>
      <c r="E3829" s="33">
        <v>957421490041.40002</v>
      </c>
      <c r="F3829" s="33">
        <v>957421490041.40002</v>
      </c>
    </row>
    <row r="3830" spans="1:6" ht="14" hidden="1" thickBot="1">
      <c r="A3830" s="27">
        <f t="shared" si="69"/>
        <v>9</v>
      </c>
      <c r="B3830" s="30" t="s">
        <v>6040</v>
      </c>
      <c r="C3830" s="30" t="s">
        <v>6041</v>
      </c>
      <c r="D3830" s="34">
        <v>0</v>
      </c>
      <c r="E3830" s="33">
        <v>498777022426.06</v>
      </c>
      <c r="F3830" s="33">
        <v>498777022426.06</v>
      </c>
    </row>
    <row r="3831" spans="1:6" ht="14" hidden="1" thickBot="1">
      <c r="A3831" s="27">
        <f t="shared" si="69"/>
        <v>9</v>
      </c>
      <c r="B3831" s="30" t="s">
        <v>6042</v>
      </c>
      <c r="C3831" s="30" t="s">
        <v>6043</v>
      </c>
      <c r="D3831" s="34">
        <v>0</v>
      </c>
      <c r="E3831" s="33">
        <v>9125495288949.6895</v>
      </c>
      <c r="F3831" s="33">
        <v>9125495288949.6895</v>
      </c>
    </row>
    <row r="3832" spans="1:6" ht="14" hidden="1" thickBot="1">
      <c r="A3832" s="27">
        <f t="shared" si="69"/>
        <v>9</v>
      </c>
      <c r="B3832" s="30" t="s">
        <v>6044</v>
      </c>
      <c r="C3832" s="30" t="s">
        <v>6045</v>
      </c>
      <c r="D3832" s="34">
        <v>0</v>
      </c>
      <c r="E3832" s="33">
        <v>1003392596516.51</v>
      </c>
      <c r="F3832" s="33">
        <v>1003392596516.51</v>
      </c>
    </row>
    <row r="3833" spans="1:6" ht="14" hidden="1" thickBot="1">
      <c r="A3833" s="27">
        <f t="shared" si="69"/>
        <v>9</v>
      </c>
      <c r="B3833" s="30" t="s">
        <v>6046</v>
      </c>
      <c r="C3833" s="30" t="s">
        <v>6047</v>
      </c>
      <c r="D3833" s="34">
        <v>0</v>
      </c>
      <c r="E3833" s="33">
        <v>3491857724272.5698</v>
      </c>
      <c r="F3833" s="33">
        <v>3491857724272.5698</v>
      </c>
    </row>
    <row r="3834" spans="1:6" ht="14" hidden="1" thickBot="1">
      <c r="A3834" s="27">
        <f t="shared" si="69"/>
        <v>9</v>
      </c>
      <c r="B3834" s="30" t="s">
        <v>6048</v>
      </c>
      <c r="C3834" s="30" t="s">
        <v>6049</v>
      </c>
      <c r="D3834" s="34">
        <v>0</v>
      </c>
      <c r="E3834" s="33">
        <v>150279508905.32999</v>
      </c>
      <c r="F3834" s="33">
        <v>150279508905.32999</v>
      </c>
    </row>
    <row r="3835" spans="1:6" ht="14" thickBot="1">
      <c r="A3835" s="27">
        <f t="shared" si="69"/>
        <v>6</v>
      </c>
      <c r="B3835" s="27" t="s">
        <v>6050</v>
      </c>
      <c r="C3835" s="30" t="s">
        <v>1020</v>
      </c>
      <c r="D3835" s="34">
        <v>0</v>
      </c>
      <c r="E3835" s="33">
        <v>4790801811374.2803</v>
      </c>
      <c r="F3835" s="33">
        <v>4790801811374.2803</v>
      </c>
    </row>
    <row r="3836" spans="1:6" ht="14" hidden="1" thickBot="1">
      <c r="A3836" s="27">
        <f t="shared" si="69"/>
        <v>9</v>
      </c>
      <c r="B3836" s="30" t="s">
        <v>6051</v>
      </c>
      <c r="C3836" s="30" t="s">
        <v>976</v>
      </c>
      <c r="D3836" s="34">
        <v>0</v>
      </c>
      <c r="E3836" s="33">
        <v>47592691179.010002</v>
      </c>
      <c r="F3836" s="33">
        <v>47592691179.010002</v>
      </c>
    </row>
    <row r="3837" spans="1:6" ht="14" hidden="1" thickBot="1">
      <c r="A3837" s="27">
        <f t="shared" si="69"/>
        <v>9</v>
      </c>
      <c r="B3837" s="30" t="s">
        <v>6052</v>
      </c>
      <c r="C3837" s="30" t="s">
        <v>978</v>
      </c>
      <c r="D3837" s="34">
        <v>0</v>
      </c>
      <c r="E3837" s="33">
        <v>62755708473.139999</v>
      </c>
      <c r="F3837" s="33">
        <v>62755708473.139999</v>
      </c>
    </row>
    <row r="3838" spans="1:6" ht="14" hidden="1" thickBot="1">
      <c r="A3838" s="27">
        <f t="shared" si="69"/>
        <v>9</v>
      </c>
      <c r="B3838" s="30" t="s">
        <v>6053</v>
      </c>
      <c r="C3838" s="30" t="s">
        <v>986</v>
      </c>
      <c r="D3838" s="34">
        <v>0</v>
      </c>
      <c r="E3838" s="33">
        <v>949713047238.98999</v>
      </c>
      <c r="F3838" s="33">
        <v>949713047238.98999</v>
      </c>
    </row>
    <row r="3839" spans="1:6" ht="14" hidden="1" thickBot="1">
      <c r="A3839" s="27">
        <f t="shared" si="69"/>
        <v>9</v>
      </c>
      <c r="B3839" s="30" t="s">
        <v>6054</v>
      </c>
      <c r="C3839" s="30" t="s">
        <v>980</v>
      </c>
      <c r="D3839" s="34">
        <v>0</v>
      </c>
      <c r="E3839" s="33">
        <v>1068686328364.9301</v>
      </c>
      <c r="F3839" s="33">
        <v>1068686328364.9301</v>
      </c>
    </row>
    <row r="3840" spans="1:6" ht="14" hidden="1" thickBot="1">
      <c r="A3840" s="27">
        <f t="shared" si="69"/>
        <v>9</v>
      </c>
      <c r="B3840" s="30" t="s">
        <v>6055</v>
      </c>
      <c r="C3840" s="30" t="s">
        <v>1000</v>
      </c>
      <c r="D3840" s="34">
        <v>0</v>
      </c>
      <c r="E3840" s="33">
        <v>151116283266.13</v>
      </c>
      <c r="F3840" s="33">
        <v>151116283266.13</v>
      </c>
    </row>
    <row r="3841" spans="1:6" ht="14" hidden="1" thickBot="1">
      <c r="A3841" s="27">
        <f t="shared" si="69"/>
        <v>9</v>
      </c>
      <c r="B3841" s="30" t="s">
        <v>6056</v>
      </c>
      <c r="C3841" s="30" t="s">
        <v>982</v>
      </c>
      <c r="D3841" s="34">
        <v>0</v>
      </c>
      <c r="E3841" s="33">
        <v>11161624554.940001</v>
      </c>
      <c r="F3841" s="33">
        <v>11161624554.940001</v>
      </c>
    </row>
    <row r="3842" spans="1:6" ht="14" hidden="1" thickBot="1">
      <c r="A3842" s="27">
        <f t="shared" si="69"/>
        <v>9</v>
      </c>
      <c r="B3842" s="30" t="s">
        <v>6057</v>
      </c>
      <c r="C3842" s="30" t="s">
        <v>1006</v>
      </c>
      <c r="D3842" s="34">
        <v>0</v>
      </c>
      <c r="E3842" s="34">
        <v>1164881817</v>
      </c>
      <c r="F3842" s="34">
        <v>1164881817</v>
      </c>
    </row>
    <row r="3843" spans="1:6" ht="14" hidden="1" thickBot="1">
      <c r="A3843" s="27">
        <f t="shared" si="69"/>
        <v>9</v>
      </c>
      <c r="B3843" s="30" t="s">
        <v>6058</v>
      </c>
      <c r="C3843" s="30" t="s">
        <v>6059</v>
      </c>
      <c r="D3843" s="34">
        <v>0</v>
      </c>
      <c r="E3843" s="33">
        <v>100665806101.17999</v>
      </c>
      <c r="F3843" s="33">
        <v>100665806101.17999</v>
      </c>
    </row>
    <row r="3844" spans="1:6" ht="14" hidden="1" thickBot="1">
      <c r="A3844" s="27">
        <f t="shared" si="69"/>
        <v>9</v>
      </c>
      <c r="B3844" s="30" t="s">
        <v>6060</v>
      </c>
      <c r="C3844" s="30" t="s">
        <v>4273</v>
      </c>
      <c r="D3844" s="34">
        <v>0</v>
      </c>
      <c r="E3844" s="34">
        <v>6822890800</v>
      </c>
      <c r="F3844" s="34">
        <v>6822890800</v>
      </c>
    </row>
    <row r="3845" spans="1:6" ht="14" hidden="1" thickBot="1">
      <c r="A3845" s="27">
        <f t="shared" si="69"/>
        <v>9</v>
      </c>
      <c r="B3845" s="30" t="s">
        <v>6061</v>
      </c>
      <c r="C3845" s="30" t="s">
        <v>1016</v>
      </c>
      <c r="D3845" s="34">
        <v>0</v>
      </c>
      <c r="E3845" s="34">
        <v>1938924230</v>
      </c>
      <c r="F3845" s="34">
        <v>1938924230</v>
      </c>
    </row>
    <row r="3846" spans="1:6" ht="14" hidden="1" thickBot="1">
      <c r="A3846" s="27">
        <f t="shared" si="69"/>
        <v>9</v>
      </c>
      <c r="B3846" s="30" t="s">
        <v>6062</v>
      </c>
      <c r="C3846" s="30" t="s">
        <v>1020</v>
      </c>
      <c r="D3846" s="34">
        <v>0</v>
      </c>
      <c r="E3846" s="33">
        <v>2389183625348.96</v>
      </c>
      <c r="F3846" s="33">
        <v>2389183625348.96</v>
      </c>
    </row>
    <row r="3847" spans="1:6" ht="14" thickBot="1">
      <c r="A3847" s="27">
        <f t="shared" si="69"/>
        <v>1</v>
      </c>
      <c r="B3847" s="27" t="s">
        <v>6063</v>
      </c>
      <c r="C3847" s="30" t="s">
        <v>6064</v>
      </c>
      <c r="D3847" s="34">
        <v>0</v>
      </c>
      <c r="E3847" s="33">
        <v>0.02</v>
      </c>
      <c r="F3847" s="33">
        <v>0.02</v>
      </c>
    </row>
    <row r="3848" spans="1:6" ht="14" thickBot="1">
      <c r="A3848" s="27">
        <f t="shared" si="69"/>
        <v>3</v>
      </c>
      <c r="B3848" s="27" t="s">
        <v>6065</v>
      </c>
      <c r="C3848" s="30" t="s">
        <v>6066</v>
      </c>
      <c r="D3848" s="34">
        <v>0</v>
      </c>
      <c r="E3848" s="34">
        <v>0</v>
      </c>
      <c r="F3848" s="34">
        <v>0</v>
      </c>
    </row>
    <row r="3849" spans="1:6" ht="14" thickBot="1">
      <c r="A3849" s="27">
        <f t="shared" si="69"/>
        <v>6</v>
      </c>
      <c r="B3849" s="27" t="s">
        <v>6067</v>
      </c>
      <c r="C3849" s="30" t="s">
        <v>1454</v>
      </c>
      <c r="D3849" s="34">
        <v>0</v>
      </c>
      <c r="E3849" s="34">
        <v>0</v>
      </c>
      <c r="F3849" s="34">
        <v>0</v>
      </c>
    </row>
    <row r="3850" spans="1:6" ht="14" hidden="1" thickBot="1">
      <c r="A3850" s="27">
        <f t="shared" si="69"/>
        <v>9</v>
      </c>
      <c r="B3850" s="30" t="s">
        <v>6068</v>
      </c>
      <c r="C3850" s="30" t="s">
        <v>6069</v>
      </c>
      <c r="D3850" s="34">
        <v>0</v>
      </c>
      <c r="E3850" s="34">
        <v>16445468249</v>
      </c>
      <c r="F3850" s="34">
        <v>16445468249</v>
      </c>
    </row>
    <row r="3851" spans="1:6" ht="14" hidden="1" thickBot="1">
      <c r="A3851" s="27">
        <f t="shared" si="69"/>
        <v>9</v>
      </c>
      <c r="B3851" s="30" t="s">
        <v>6070</v>
      </c>
      <c r="C3851" s="30" t="s">
        <v>199</v>
      </c>
      <c r="D3851" s="34">
        <v>0</v>
      </c>
      <c r="E3851" s="34">
        <v>598323160769</v>
      </c>
      <c r="F3851" s="34">
        <v>598323160769</v>
      </c>
    </row>
    <row r="3852" spans="1:6" ht="14" hidden="1" thickBot="1">
      <c r="A3852" s="27">
        <f t="shared" si="69"/>
        <v>9</v>
      </c>
      <c r="B3852" s="30" t="s">
        <v>6071</v>
      </c>
      <c r="C3852" s="30" t="s">
        <v>4823</v>
      </c>
      <c r="D3852" s="34">
        <v>0</v>
      </c>
      <c r="E3852" s="34">
        <v>22558850110546</v>
      </c>
      <c r="F3852" s="34">
        <v>22558850110546</v>
      </c>
    </row>
    <row r="3853" spans="1:6" ht="14" hidden="1" thickBot="1">
      <c r="A3853" s="27">
        <f t="shared" si="69"/>
        <v>9</v>
      </c>
      <c r="B3853" s="30" t="s">
        <v>6072</v>
      </c>
      <c r="C3853" s="30" t="s">
        <v>2212</v>
      </c>
      <c r="D3853" s="34">
        <v>0</v>
      </c>
      <c r="E3853" s="34">
        <v>388821246607</v>
      </c>
      <c r="F3853" s="34">
        <v>388821246607</v>
      </c>
    </row>
    <row r="3854" spans="1:6" ht="14" hidden="1" thickBot="1">
      <c r="A3854" s="27">
        <f t="shared" si="69"/>
        <v>9</v>
      </c>
      <c r="B3854" s="30" t="s">
        <v>6073</v>
      </c>
      <c r="C3854" s="30" t="s">
        <v>4744</v>
      </c>
      <c r="D3854" s="34">
        <v>0</v>
      </c>
      <c r="E3854" s="34">
        <v>57535383765</v>
      </c>
      <c r="F3854" s="34">
        <v>57535383765</v>
      </c>
    </row>
    <row r="3855" spans="1:6" ht="14" hidden="1" thickBot="1">
      <c r="A3855" s="27">
        <f t="shared" si="69"/>
        <v>9</v>
      </c>
      <c r="B3855" s="30" t="s">
        <v>6074</v>
      </c>
      <c r="C3855" s="30" t="s">
        <v>2214</v>
      </c>
      <c r="D3855" s="34">
        <v>0</v>
      </c>
      <c r="E3855" s="34">
        <v>39168173837</v>
      </c>
      <c r="F3855" s="34">
        <v>39168173837</v>
      </c>
    </row>
    <row r="3856" spans="1:6" ht="14" hidden="1" thickBot="1">
      <c r="A3856" s="27">
        <f t="shared" si="69"/>
        <v>9</v>
      </c>
      <c r="B3856" s="30" t="s">
        <v>6075</v>
      </c>
      <c r="C3856" s="30" t="s">
        <v>133</v>
      </c>
      <c r="D3856" s="34">
        <v>0</v>
      </c>
      <c r="E3856" s="34">
        <v>10541723051</v>
      </c>
      <c r="F3856" s="34">
        <v>10541723051</v>
      </c>
    </row>
    <row r="3857" spans="1:6" ht="14" hidden="1" thickBot="1">
      <c r="A3857" s="27">
        <f t="shared" si="69"/>
        <v>9</v>
      </c>
      <c r="B3857" s="30" t="s">
        <v>6076</v>
      </c>
      <c r="C3857" s="30" t="s">
        <v>6077</v>
      </c>
      <c r="D3857" s="34">
        <v>0</v>
      </c>
      <c r="E3857" s="34">
        <v>4291340481269</v>
      </c>
      <c r="F3857" s="34">
        <v>4291340481269</v>
      </c>
    </row>
    <row r="3858" spans="1:6" ht="14" hidden="1" thickBot="1">
      <c r="A3858" s="27">
        <f t="shared" si="69"/>
        <v>9</v>
      </c>
      <c r="B3858" s="30" t="s">
        <v>6078</v>
      </c>
      <c r="C3858" s="30" t="s">
        <v>1334</v>
      </c>
      <c r="D3858" s="34">
        <v>0</v>
      </c>
      <c r="E3858" s="34">
        <v>170886059157</v>
      </c>
      <c r="F3858" s="34">
        <v>170886059157</v>
      </c>
    </row>
    <row r="3859" spans="1:6" ht="14" hidden="1" thickBot="1">
      <c r="A3859" s="27">
        <f t="shared" si="69"/>
        <v>9</v>
      </c>
      <c r="B3859" s="30" t="s">
        <v>6079</v>
      </c>
      <c r="C3859" s="30" t="s">
        <v>6080</v>
      </c>
      <c r="D3859" s="34">
        <v>0</v>
      </c>
      <c r="E3859" s="34">
        <v>28131911807250</v>
      </c>
      <c r="F3859" s="34">
        <v>28131911807250</v>
      </c>
    </row>
    <row r="3860" spans="1:6" ht="14" thickBot="1">
      <c r="A3860" s="27">
        <f t="shared" si="69"/>
        <v>6</v>
      </c>
      <c r="B3860" s="27" t="s">
        <v>6081</v>
      </c>
      <c r="C3860" s="30" t="s">
        <v>1456</v>
      </c>
      <c r="D3860" s="34">
        <v>0</v>
      </c>
      <c r="E3860" s="34">
        <v>0</v>
      </c>
      <c r="F3860" s="34">
        <v>0</v>
      </c>
    </row>
    <row r="3861" spans="1:6" ht="14" hidden="1" thickBot="1">
      <c r="A3861" s="27">
        <f t="shared" si="69"/>
        <v>9</v>
      </c>
      <c r="B3861" s="30" t="s">
        <v>6082</v>
      </c>
      <c r="C3861" s="30" t="s">
        <v>199</v>
      </c>
      <c r="D3861" s="34">
        <v>0</v>
      </c>
      <c r="E3861" s="34">
        <v>354585652955</v>
      </c>
      <c r="F3861" s="34">
        <v>354585652955</v>
      </c>
    </row>
    <row r="3862" spans="1:6" ht="14" hidden="1" thickBot="1">
      <c r="A3862" s="27">
        <f t="shared" si="69"/>
        <v>9</v>
      </c>
      <c r="B3862" s="30" t="s">
        <v>6083</v>
      </c>
      <c r="C3862" s="30" t="s">
        <v>4823</v>
      </c>
      <c r="D3862" s="34">
        <v>0</v>
      </c>
      <c r="E3862" s="34">
        <v>422616591935</v>
      </c>
      <c r="F3862" s="34">
        <v>422616591935</v>
      </c>
    </row>
    <row r="3863" spans="1:6" ht="14" hidden="1" thickBot="1">
      <c r="A3863" s="27">
        <f t="shared" si="69"/>
        <v>9</v>
      </c>
      <c r="B3863" s="30" t="s">
        <v>6084</v>
      </c>
      <c r="C3863" s="30" t="s">
        <v>2212</v>
      </c>
      <c r="D3863" s="34">
        <v>0</v>
      </c>
      <c r="E3863" s="34">
        <v>15334655973</v>
      </c>
      <c r="F3863" s="34">
        <v>15334655973</v>
      </c>
    </row>
    <row r="3864" spans="1:6" ht="14" hidden="1" thickBot="1">
      <c r="A3864" s="27">
        <f t="shared" si="69"/>
        <v>9</v>
      </c>
      <c r="B3864" s="30" t="s">
        <v>6085</v>
      </c>
      <c r="C3864" s="30" t="s">
        <v>4744</v>
      </c>
      <c r="D3864" s="34">
        <v>0</v>
      </c>
      <c r="E3864" s="34">
        <v>2259943629</v>
      </c>
      <c r="F3864" s="34">
        <v>2259943629</v>
      </c>
    </row>
    <row r="3865" spans="1:6" ht="14" hidden="1" thickBot="1">
      <c r="A3865" s="27">
        <f t="shared" si="69"/>
        <v>9</v>
      </c>
      <c r="B3865" s="30" t="s">
        <v>6086</v>
      </c>
      <c r="C3865" s="30" t="s">
        <v>2214</v>
      </c>
      <c r="D3865" s="34">
        <v>0</v>
      </c>
      <c r="E3865" s="34">
        <v>1479021959</v>
      </c>
      <c r="F3865" s="34">
        <v>1479021959</v>
      </c>
    </row>
    <row r="3866" spans="1:6" ht="14" hidden="1" thickBot="1">
      <c r="A3866" s="27">
        <f t="shared" si="69"/>
        <v>9</v>
      </c>
      <c r="B3866" s="30" t="s">
        <v>6087</v>
      </c>
      <c r="C3866" s="30" t="s">
        <v>133</v>
      </c>
      <c r="D3866" s="34">
        <v>0</v>
      </c>
      <c r="E3866" s="34">
        <v>378324180</v>
      </c>
      <c r="F3866" s="34">
        <v>378324180</v>
      </c>
    </row>
    <row r="3867" spans="1:6" ht="14" hidden="1" thickBot="1">
      <c r="A3867" s="27">
        <f t="shared" si="69"/>
        <v>9</v>
      </c>
      <c r="B3867" s="30" t="s">
        <v>6088</v>
      </c>
      <c r="C3867" s="30" t="s">
        <v>6077</v>
      </c>
      <c r="D3867" s="34">
        <v>0</v>
      </c>
      <c r="E3867" s="34">
        <v>100935033814</v>
      </c>
      <c r="F3867" s="34">
        <v>100935033814</v>
      </c>
    </row>
    <row r="3868" spans="1:6" ht="14" hidden="1" thickBot="1">
      <c r="A3868" s="27">
        <f t="shared" si="69"/>
        <v>9</v>
      </c>
      <c r="B3868" s="30" t="s">
        <v>6089</v>
      </c>
      <c r="C3868" s="30" t="s">
        <v>1334</v>
      </c>
      <c r="D3868" s="34">
        <v>0</v>
      </c>
      <c r="E3868" s="34">
        <v>382750217</v>
      </c>
      <c r="F3868" s="34">
        <v>382750217</v>
      </c>
    </row>
    <row r="3869" spans="1:6" ht="14" hidden="1" thickBot="1">
      <c r="A3869" s="27">
        <f t="shared" si="69"/>
        <v>9</v>
      </c>
      <c r="B3869" s="30" t="s">
        <v>6090</v>
      </c>
      <c r="C3869" s="30" t="s">
        <v>154</v>
      </c>
      <c r="D3869" s="34">
        <v>0</v>
      </c>
      <c r="E3869" s="34">
        <v>423939421009</v>
      </c>
      <c r="F3869" s="34">
        <v>423939421009</v>
      </c>
    </row>
    <row r="3870" spans="1:6" ht="14" hidden="1" thickBot="1">
      <c r="A3870" s="27">
        <f t="shared" si="69"/>
        <v>9</v>
      </c>
      <c r="B3870" s="30" t="s">
        <v>6091</v>
      </c>
      <c r="C3870" s="30" t="s">
        <v>6080</v>
      </c>
      <c r="D3870" s="34">
        <v>0</v>
      </c>
      <c r="E3870" s="34">
        <v>1321911395671</v>
      </c>
      <c r="F3870" s="34">
        <v>1321911395671</v>
      </c>
    </row>
    <row r="3871" spans="1:6" ht="14" thickBot="1">
      <c r="A3871" s="27">
        <f t="shared" si="69"/>
        <v>6</v>
      </c>
      <c r="B3871" s="27" t="s">
        <v>6092</v>
      </c>
      <c r="C3871" s="30" t="s">
        <v>1438</v>
      </c>
      <c r="D3871" s="34">
        <v>0</v>
      </c>
      <c r="E3871" s="34">
        <v>0</v>
      </c>
      <c r="F3871" s="34">
        <v>0</v>
      </c>
    </row>
    <row r="3872" spans="1:6" ht="14" hidden="1" thickBot="1">
      <c r="A3872" s="27">
        <f t="shared" si="69"/>
        <v>9</v>
      </c>
      <c r="B3872" s="30" t="s">
        <v>6093</v>
      </c>
      <c r="C3872" s="30" t="s">
        <v>6094</v>
      </c>
      <c r="D3872" s="34">
        <v>0</v>
      </c>
      <c r="E3872" s="34">
        <v>4005817858</v>
      </c>
      <c r="F3872" s="34">
        <v>4005817858</v>
      </c>
    </row>
    <row r="3873" spans="1:6" ht="14" hidden="1" thickBot="1">
      <c r="A3873" s="27">
        <f t="shared" si="69"/>
        <v>9</v>
      </c>
      <c r="B3873" s="30" t="s">
        <v>6095</v>
      </c>
      <c r="C3873" s="30" t="s">
        <v>199</v>
      </c>
      <c r="D3873" s="34">
        <v>0</v>
      </c>
      <c r="E3873" s="33">
        <v>1044300741.62</v>
      </c>
      <c r="F3873" s="33">
        <v>1044300741.62</v>
      </c>
    </row>
    <row r="3874" spans="1:6" ht="14" hidden="1" thickBot="1">
      <c r="A3874" s="27">
        <f t="shared" ref="A3874:A3937" si="70">LEN(B3874)</f>
        <v>9</v>
      </c>
      <c r="B3874" s="30" t="s">
        <v>6096</v>
      </c>
      <c r="C3874" s="30" t="s">
        <v>4823</v>
      </c>
      <c r="D3874" s="34">
        <v>0</v>
      </c>
      <c r="E3874" s="33">
        <v>56687399267.589996</v>
      </c>
      <c r="F3874" s="33">
        <v>56687399267.589996</v>
      </c>
    </row>
    <row r="3875" spans="1:6" ht="14" hidden="1" thickBot="1">
      <c r="A3875" s="27">
        <f t="shared" si="70"/>
        <v>9</v>
      </c>
      <c r="B3875" s="30" t="s">
        <v>6097</v>
      </c>
      <c r="C3875" s="30" t="s">
        <v>2212</v>
      </c>
      <c r="D3875" s="34">
        <v>0</v>
      </c>
      <c r="E3875" s="33">
        <v>7139721460.3599997</v>
      </c>
      <c r="F3875" s="33">
        <v>7139721460.3599997</v>
      </c>
    </row>
    <row r="3876" spans="1:6" ht="14" hidden="1" thickBot="1">
      <c r="A3876" s="27">
        <f t="shared" si="70"/>
        <v>9</v>
      </c>
      <c r="B3876" s="30" t="s">
        <v>6098</v>
      </c>
      <c r="C3876" s="30" t="s">
        <v>4744</v>
      </c>
      <c r="D3876" s="34">
        <v>0</v>
      </c>
      <c r="E3876" s="34">
        <v>35447580</v>
      </c>
      <c r="F3876" s="34">
        <v>35447580</v>
      </c>
    </row>
    <row r="3877" spans="1:6" ht="14" hidden="1" thickBot="1">
      <c r="A3877" s="27">
        <f t="shared" si="70"/>
        <v>9</v>
      </c>
      <c r="B3877" s="30" t="s">
        <v>6099</v>
      </c>
      <c r="C3877" s="30" t="s">
        <v>2214</v>
      </c>
      <c r="D3877" s="34">
        <v>0</v>
      </c>
      <c r="E3877" s="34">
        <v>667403949</v>
      </c>
      <c r="F3877" s="34">
        <v>667403949</v>
      </c>
    </row>
    <row r="3878" spans="1:6" ht="14" hidden="1" thickBot="1">
      <c r="A3878" s="27">
        <f t="shared" si="70"/>
        <v>9</v>
      </c>
      <c r="B3878" s="30" t="s">
        <v>6100</v>
      </c>
      <c r="C3878" s="30" t="s">
        <v>133</v>
      </c>
      <c r="D3878" s="34">
        <v>0</v>
      </c>
      <c r="E3878" s="34">
        <v>29620592</v>
      </c>
      <c r="F3878" s="34">
        <v>29620592</v>
      </c>
    </row>
    <row r="3879" spans="1:6" ht="14" hidden="1" thickBot="1">
      <c r="A3879" s="27">
        <f t="shared" si="70"/>
        <v>9</v>
      </c>
      <c r="B3879" s="30" t="s">
        <v>6101</v>
      </c>
      <c r="C3879" s="30" t="s">
        <v>6077</v>
      </c>
      <c r="D3879" s="34">
        <v>0</v>
      </c>
      <c r="E3879" s="33">
        <v>1141191728.3299999</v>
      </c>
      <c r="F3879" s="33">
        <v>1141191728.3299999</v>
      </c>
    </row>
    <row r="3880" spans="1:6" ht="14" hidden="1" thickBot="1">
      <c r="A3880" s="27">
        <f t="shared" si="70"/>
        <v>9</v>
      </c>
      <c r="B3880" s="30" t="s">
        <v>6102</v>
      </c>
      <c r="C3880" s="30" t="s">
        <v>1334</v>
      </c>
      <c r="D3880" s="34">
        <v>0</v>
      </c>
      <c r="E3880" s="33">
        <v>220641324.53</v>
      </c>
      <c r="F3880" s="33">
        <v>220641324.53</v>
      </c>
    </row>
    <row r="3881" spans="1:6" ht="14" hidden="1" thickBot="1">
      <c r="A3881" s="27">
        <f t="shared" si="70"/>
        <v>9</v>
      </c>
      <c r="B3881" s="30" t="s">
        <v>6103</v>
      </c>
      <c r="C3881" s="30" t="s">
        <v>4785</v>
      </c>
      <c r="D3881" s="34">
        <v>0</v>
      </c>
      <c r="E3881" s="33">
        <v>200608346.53999999</v>
      </c>
      <c r="F3881" s="33">
        <v>200608346.53999999</v>
      </c>
    </row>
    <row r="3882" spans="1:6" ht="14" hidden="1" thickBot="1">
      <c r="A3882" s="27">
        <f t="shared" si="70"/>
        <v>9</v>
      </c>
      <c r="B3882" s="30" t="s">
        <v>6104</v>
      </c>
      <c r="C3882" s="30" t="s">
        <v>4802</v>
      </c>
      <c r="D3882" s="34">
        <v>0</v>
      </c>
      <c r="E3882" s="34">
        <v>110206717</v>
      </c>
      <c r="F3882" s="34">
        <v>110206717</v>
      </c>
    </row>
    <row r="3883" spans="1:6" ht="14" hidden="1" thickBot="1">
      <c r="A3883" s="27">
        <f t="shared" si="70"/>
        <v>9</v>
      </c>
      <c r="B3883" s="30" t="s">
        <v>6105</v>
      </c>
      <c r="C3883" s="30" t="s">
        <v>6080</v>
      </c>
      <c r="D3883" s="34">
        <v>0</v>
      </c>
      <c r="E3883" s="33">
        <v>71282359564.970001</v>
      </c>
      <c r="F3883" s="33">
        <v>71282359564.970001</v>
      </c>
    </row>
    <row r="3884" spans="1:6" ht="14" thickBot="1">
      <c r="A3884" s="27">
        <f t="shared" si="70"/>
        <v>6</v>
      </c>
      <c r="B3884" s="27" t="s">
        <v>6106</v>
      </c>
      <c r="C3884" s="30" t="s">
        <v>1436</v>
      </c>
      <c r="D3884" s="34">
        <v>0</v>
      </c>
      <c r="E3884" s="34">
        <v>0</v>
      </c>
      <c r="F3884" s="34">
        <v>0</v>
      </c>
    </row>
    <row r="3885" spans="1:6" ht="14" hidden="1" thickBot="1">
      <c r="A3885" s="27">
        <f t="shared" si="70"/>
        <v>9</v>
      </c>
      <c r="B3885" s="30" t="s">
        <v>6107</v>
      </c>
      <c r="C3885" s="30" t="s">
        <v>6094</v>
      </c>
      <c r="D3885" s="34">
        <v>0</v>
      </c>
      <c r="E3885" s="34">
        <v>52785572779500</v>
      </c>
      <c r="F3885" s="34">
        <v>52785572779500</v>
      </c>
    </row>
    <row r="3886" spans="1:6" ht="14" hidden="1" thickBot="1">
      <c r="A3886" s="27">
        <f t="shared" si="70"/>
        <v>9</v>
      </c>
      <c r="B3886" s="30" t="s">
        <v>6108</v>
      </c>
      <c r="C3886" s="30" t="s">
        <v>199</v>
      </c>
      <c r="D3886" s="34">
        <v>0</v>
      </c>
      <c r="E3886" s="34">
        <v>499695679329</v>
      </c>
      <c r="F3886" s="34">
        <v>499695679329</v>
      </c>
    </row>
    <row r="3887" spans="1:6" ht="14" hidden="1" thickBot="1">
      <c r="A3887" s="27">
        <f t="shared" si="70"/>
        <v>9</v>
      </c>
      <c r="B3887" s="30" t="s">
        <v>6109</v>
      </c>
      <c r="C3887" s="30" t="s">
        <v>4823</v>
      </c>
      <c r="D3887" s="34">
        <v>0</v>
      </c>
      <c r="E3887" s="34">
        <v>2255299697484</v>
      </c>
      <c r="F3887" s="34">
        <v>2255299697484</v>
      </c>
    </row>
    <row r="3888" spans="1:6" ht="14" hidden="1" thickBot="1">
      <c r="A3888" s="27">
        <f t="shared" si="70"/>
        <v>9</v>
      </c>
      <c r="B3888" s="30" t="s">
        <v>6110</v>
      </c>
      <c r="C3888" s="30" t="s">
        <v>2212</v>
      </c>
      <c r="D3888" s="34">
        <v>0</v>
      </c>
      <c r="E3888" s="34">
        <v>428866824491</v>
      </c>
      <c r="F3888" s="34">
        <v>428866824491</v>
      </c>
    </row>
    <row r="3889" spans="1:6" ht="14" hidden="1" thickBot="1">
      <c r="A3889" s="27">
        <f t="shared" si="70"/>
        <v>9</v>
      </c>
      <c r="B3889" s="30" t="s">
        <v>6111</v>
      </c>
      <c r="C3889" s="30" t="s">
        <v>4744</v>
      </c>
      <c r="D3889" s="34">
        <v>0</v>
      </c>
      <c r="E3889" s="34">
        <v>55056766513</v>
      </c>
      <c r="F3889" s="34">
        <v>55056766513</v>
      </c>
    </row>
    <row r="3890" spans="1:6" ht="14" hidden="1" thickBot="1">
      <c r="A3890" s="27">
        <f t="shared" si="70"/>
        <v>9</v>
      </c>
      <c r="B3890" s="30" t="s">
        <v>6112</v>
      </c>
      <c r="C3890" s="30" t="s">
        <v>2214</v>
      </c>
      <c r="D3890" s="34">
        <v>0</v>
      </c>
      <c r="E3890" s="34">
        <v>50627025158</v>
      </c>
      <c r="F3890" s="34">
        <v>50627025158</v>
      </c>
    </row>
    <row r="3891" spans="1:6" ht="14" hidden="1" thickBot="1">
      <c r="A3891" s="27">
        <f t="shared" si="70"/>
        <v>9</v>
      </c>
      <c r="B3891" s="30" t="s">
        <v>6113</v>
      </c>
      <c r="C3891" s="30" t="s">
        <v>133</v>
      </c>
      <c r="D3891" s="34">
        <v>0</v>
      </c>
      <c r="E3891" s="34">
        <v>11548201399</v>
      </c>
      <c r="F3891" s="34">
        <v>11548201399</v>
      </c>
    </row>
    <row r="3892" spans="1:6" ht="14" hidden="1" thickBot="1">
      <c r="A3892" s="27">
        <f t="shared" si="70"/>
        <v>9</v>
      </c>
      <c r="B3892" s="30" t="s">
        <v>6114</v>
      </c>
      <c r="C3892" s="30" t="s">
        <v>6077</v>
      </c>
      <c r="D3892" s="34">
        <v>0</v>
      </c>
      <c r="E3892" s="34">
        <v>904313061105</v>
      </c>
      <c r="F3892" s="34">
        <v>904313061105</v>
      </c>
    </row>
    <row r="3893" spans="1:6" ht="14" hidden="1" thickBot="1">
      <c r="A3893" s="27">
        <f t="shared" si="70"/>
        <v>9</v>
      </c>
      <c r="B3893" s="30" t="s">
        <v>6115</v>
      </c>
      <c r="C3893" s="30" t="s">
        <v>1334</v>
      </c>
      <c r="D3893" s="34">
        <v>0</v>
      </c>
      <c r="E3893" s="34">
        <v>77333862076</v>
      </c>
      <c r="F3893" s="34">
        <v>77333862076</v>
      </c>
    </row>
    <row r="3894" spans="1:6" ht="14" hidden="1" thickBot="1">
      <c r="A3894" s="27">
        <f t="shared" si="70"/>
        <v>9</v>
      </c>
      <c r="B3894" s="30" t="s">
        <v>6116</v>
      </c>
      <c r="C3894" s="30" t="s">
        <v>6080</v>
      </c>
      <c r="D3894" s="34">
        <v>0</v>
      </c>
      <c r="E3894" s="34">
        <v>57068313897055</v>
      </c>
      <c r="F3894" s="34">
        <v>57068313897055</v>
      </c>
    </row>
    <row r="3895" spans="1:6" ht="14" thickBot="1">
      <c r="A3895" s="27">
        <f t="shared" si="70"/>
        <v>6</v>
      </c>
      <c r="B3895" s="27" t="s">
        <v>6117</v>
      </c>
      <c r="C3895" s="30" t="s">
        <v>1442</v>
      </c>
      <c r="D3895" s="34">
        <v>0</v>
      </c>
      <c r="E3895" s="34">
        <v>0</v>
      </c>
      <c r="F3895" s="34">
        <v>0</v>
      </c>
    </row>
    <row r="3896" spans="1:6" ht="14" hidden="1" thickBot="1">
      <c r="A3896" s="27">
        <f t="shared" si="70"/>
        <v>9</v>
      </c>
      <c r="B3896" s="30" t="s">
        <v>6118</v>
      </c>
      <c r="C3896" s="30" t="s">
        <v>6094</v>
      </c>
      <c r="D3896" s="34">
        <v>0</v>
      </c>
      <c r="E3896" s="33">
        <v>576396292.63</v>
      </c>
      <c r="F3896" s="33">
        <v>576396292.63</v>
      </c>
    </row>
    <row r="3897" spans="1:6" ht="14" hidden="1" thickBot="1">
      <c r="A3897" s="27">
        <f t="shared" si="70"/>
        <v>9</v>
      </c>
      <c r="B3897" s="30" t="s">
        <v>6119</v>
      </c>
      <c r="C3897" s="30" t="s">
        <v>199</v>
      </c>
      <c r="D3897" s="34">
        <v>0</v>
      </c>
      <c r="E3897" s="33">
        <v>50461368.189999998</v>
      </c>
      <c r="F3897" s="33">
        <v>50461368.189999998</v>
      </c>
    </row>
    <row r="3898" spans="1:6" ht="14" hidden="1" thickBot="1">
      <c r="A3898" s="27">
        <f t="shared" si="70"/>
        <v>9</v>
      </c>
      <c r="B3898" s="30" t="s">
        <v>6120</v>
      </c>
      <c r="C3898" s="30" t="s">
        <v>4823</v>
      </c>
      <c r="D3898" s="34">
        <v>0</v>
      </c>
      <c r="E3898" s="33">
        <v>118847558.09999999</v>
      </c>
      <c r="F3898" s="33">
        <v>118847558.09999999</v>
      </c>
    </row>
    <row r="3899" spans="1:6" ht="14" hidden="1" thickBot="1">
      <c r="A3899" s="27">
        <f t="shared" si="70"/>
        <v>9</v>
      </c>
      <c r="B3899" s="30" t="s">
        <v>6121</v>
      </c>
      <c r="C3899" s="30" t="s">
        <v>2212</v>
      </c>
      <c r="D3899" s="34">
        <v>0</v>
      </c>
      <c r="E3899" s="33">
        <v>437900357.31</v>
      </c>
      <c r="F3899" s="33">
        <v>437900357.31</v>
      </c>
    </row>
    <row r="3900" spans="1:6" ht="14" hidden="1" thickBot="1">
      <c r="A3900" s="27">
        <f t="shared" si="70"/>
        <v>9</v>
      </c>
      <c r="B3900" s="30" t="s">
        <v>6122</v>
      </c>
      <c r="C3900" s="30" t="s">
        <v>2214</v>
      </c>
      <c r="D3900" s="34">
        <v>0</v>
      </c>
      <c r="E3900" s="33">
        <v>88193024.030000001</v>
      </c>
      <c r="F3900" s="33">
        <v>88193024.030000001</v>
      </c>
    </row>
    <row r="3901" spans="1:6" ht="14" hidden="1" thickBot="1">
      <c r="A3901" s="27">
        <f t="shared" si="70"/>
        <v>9</v>
      </c>
      <c r="B3901" s="30" t="s">
        <v>6123</v>
      </c>
      <c r="C3901" s="30" t="s">
        <v>133</v>
      </c>
      <c r="D3901" s="34">
        <v>0</v>
      </c>
      <c r="E3901" s="33">
        <v>17458171.969999999</v>
      </c>
      <c r="F3901" s="33">
        <v>17458171.969999999</v>
      </c>
    </row>
    <row r="3902" spans="1:6" ht="14" hidden="1" thickBot="1">
      <c r="A3902" s="27">
        <f t="shared" si="70"/>
        <v>9</v>
      </c>
      <c r="B3902" s="30" t="s">
        <v>6124</v>
      </c>
      <c r="C3902" s="30" t="s">
        <v>6077</v>
      </c>
      <c r="D3902" s="34">
        <v>0</v>
      </c>
      <c r="E3902" s="33">
        <v>16837706.239999998</v>
      </c>
      <c r="F3902" s="33">
        <v>16837706.239999998</v>
      </c>
    </row>
    <row r="3903" spans="1:6" ht="14" hidden="1" thickBot="1">
      <c r="A3903" s="27">
        <f t="shared" si="70"/>
        <v>9</v>
      </c>
      <c r="B3903" s="30" t="s">
        <v>6125</v>
      </c>
      <c r="C3903" s="30" t="s">
        <v>6080</v>
      </c>
      <c r="D3903" s="34">
        <v>0</v>
      </c>
      <c r="E3903" s="33">
        <v>1306094478.47</v>
      </c>
      <c r="F3903" s="33">
        <v>1306094478.47</v>
      </c>
    </row>
    <row r="3904" spans="1:6" ht="14" thickBot="1">
      <c r="A3904" s="27">
        <f t="shared" si="70"/>
        <v>6</v>
      </c>
      <c r="B3904" s="27" t="s">
        <v>6126</v>
      </c>
      <c r="C3904" s="30" t="s">
        <v>1446</v>
      </c>
      <c r="D3904" s="34">
        <v>0</v>
      </c>
      <c r="E3904" s="34">
        <v>0</v>
      </c>
      <c r="F3904" s="34">
        <v>0</v>
      </c>
    </row>
    <row r="3905" spans="1:6" ht="14" hidden="1" thickBot="1">
      <c r="A3905" s="27">
        <f t="shared" si="70"/>
        <v>9</v>
      </c>
      <c r="B3905" s="30" t="s">
        <v>6127</v>
      </c>
      <c r="C3905" s="30" t="s">
        <v>6094</v>
      </c>
      <c r="D3905" s="34">
        <v>0</v>
      </c>
      <c r="E3905" s="33">
        <v>696862032.51999998</v>
      </c>
      <c r="F3905" s="33">
        <v>696862032.51999998</v>
      </c>
    </row>
    <row r="3906" spans="1:6" ht="14" hidden="1" thickBot="1">
      <c r="A3906" s="27">
        <f t="shared" si="70"/>
        <v>9</v>
      </c>
      <c r="B3906" s="30" t="s">
        <v>6128</v>
      </c>
      <c r="C3906" s="30" t="s">
        <v>199</v>
      </c>
      <c r="D3906" s="34">
        <v>0</v>
      </c>
      <c r="E3906" s="33">
        <v>72300942.140000001</v>
      </c>
      <c r="F3906" s="33">
        <v>72300942.140000001</v>
      </c>
    </row>
    <row r="3907" spans="1:6" ht="14" hidden="1" thickBot="1">
      <c r="A3907" s="27">
        <f t="shared" si="70"/>
        <v>9</v>
      </c>
      <c r="B3907" s="30" t="s">
        <v>6129</v>
      </c>
      <c r="C3907" s="30" t="s">
        <v>4823</v>
      </c>
      <c r="D3907" s="34">
        <v>0</v>
      </c>
      <c r="E3907" s="33">
        <v>182752978.12</v>
      </c>
      <c r="F3907" s="33">
        <v>182752978.12</v>
      </c>
    </row>
    <row r="3908" spans="1:6" ht="14" hidden="1" thickBot="1">
      <c r="A3908" s="27">
        <f t="shared" si="70"/>
        <v>9</v>
      </c>
      <c r="B3908" s="30" t="s">
        <v>6130</v>
      </c>
      <c r="C3908" s="30" t="s">
        <v>2212</v>
      </c>
      <c r="D3908" s="34">
        <v>0</v>
      </c>
      <c r="E3908" s="33">
        <v>333272555.98000002</v>
      </c>
      <c r="F3908" s="33">
        <v>333272555.98000002</v>
      </c>
    </row>
    <row r="3909" spans="1:6" ht="14" hidden="1" thickBot="1">
      <c r="A3909" s="27">
        <f t="shared" si="70"/>
        <v>9</v>
      </c>
      <c r="B3909" s="30" t="s">
        <v>6131</v>
      </c>
      <c r="C3909" s="30" t="s">
        <v>2214</v>
      </c>
      <c r="D3909" s="34">
        <v>0</v>
      </c>
      <c r="E3909" s="33">
        <v>61480307.869999997</v>
      </c>
      <c r="F3909" s="33">
        <v>61480307.869999997</v>
      </c>
    </row>
    <row r="3910" spans="1:6" ht="14" hidden="1" thickBot="1">
      <c r="A3910" s="27">
        <f t="shared" si="70"/>
        <v>9</v>
      </c>
      <c r="B3910" s="30" t="s">
        <v>6132</v>
      </c>
      <c r="C3910" s="30" t="s">
        <v>133</v>
      </c>
      <c r="D3910" s="34">
        <v>0</v>
      </c>
      <c r="E3910" s="33">
        <v>12452209.26</v>
      </c>
      <c r="F3910" s="33">
        <v>12452209.26</v>
      </c>
    </row>
    <row r="3911" spans="1:6" ht="14" hidden="1" thickBot="1">
      <c r="A3911" s="27">
        <f t="shared" si="70"/>
        <v>9</v>
      </c>
      <c r="B3911" s="30" t="s">
        <v>6133</v>
      </c>
      <c r="C3911" s="30" t="s">
        <v>6077</v>
      </c>
      <c r="D3911" s="34">
        <v>0</v>
      </c>
      <c r="E3911" s="33">
        <v>16327438.689999999</v>
      </c>
      <c r="F3911" s="33">
        <v>16327438.689999999</v>
      </c>
    </row>
    <row r="3912" spans="1:6" ht="14" hidden="1" thickBot="1">
      <c r="A3912" s="27">
        <f t="shared" si="70"/>
        <v>9</v>
      </c>
      <c r="B3912" s="30" t="s">
        <v>6134</v>
      </c>
      <c r="C3912" s="30" t="s">
        <v>6080</v>
      </c>
      <c r="D3912" s="34">
        <v>0</v>
      </c>
      <c r="E3912" s="33">
        <v>1375448464.5799999</v>
      </c>
      <c r="F3912" s="33">
        <v>1375448464.5799999</v>
      </c>
    </row>
    <row r="3913" spans="1:6" ht="14" thickBot="1">
      <c r="A3913" s="27">
        <f t="shared" si="70"/>
        <v>6</v>
      </c>
      <c r="B3913" s="27" t="s">
        <v>6135</v>
      </c>
      <c r="C3913" s="30" t="s">
        <v>1452</v>
      </c>
      <c r="D3913" s="34">
        <v>0</v>
      </c>
      <c r="E3913" s="34">
        <v>0</v>
      </c>
      <c r="F3913" s="34">
        <v>0</v>
      </c>
    </row>
    <row r="3914" spans="1:6" ht="14" hidden="1" thickBot="1">
      <c r="A3914" s="27">
        <f t="shared" si="70"/>
        <v>9</v>
      </c>
      <c r="B3914" s="30" t="s">
        <v>6136</v>
      </c>
      <c r="C3914" s="30" t="s">
        <v>4823</v>
      </c>
      <c r="D3914" s="34">
        <v>0</v>
      </c>
      <c r="E3914" s="34">
        <v>11049648554</v>
      </c>
      <c r="F3914" s="34">
        <v>11049648554</v>
      </c>
    </row>
    <row r="3915" spans="1:6" ht="14" hidden="1" thickBot="1">
      <c r="A3915" s="27">
        <f t="shared" si="70"/>
        <v>9</v>
      </c>
      <c r="B3915" s="30" t="s">
        <v>6137</v>
      </c>
      <c r="C3915" s="30" t="s">
        <v>2212</v>
      </c>
      <c r="D3915" s="34">
        <v>0</v>
      </c>
      <c r="E3915" s="34">
        <v>6779755416</v>
      </c>
      <c r="F3915" s="34">
        <v>6779755416</v>
      </c>
    </row>
    <row r="3916" spans="1:6" ht="14" hidden="1" thickBot="1">
      <c r="A3916" s="27">
        <f t="shared" si="70"/>
        <v>9</v>
      </c>
      <c r="B3916" s="30" t="s">
        <v>6138</v>
      </c>
      <c r="C3916" s="30" t="s">
        <v>4744</v>
      </c>
      <c r="D3916" s="34">
        <v>0</v>
      </c>
      <c r="E3916" s="34">
        <v>307991716</v>
      </c>
      <c r="F3916" s="34">
        <v>307991716</v>
      </c>
    </row>
    <row r="3917" spans="1:6" ht="14" hidden="1" thickBot="1">
      <c r="A3917" s="27">
        <f t="shared" si="70"/>
        <v>9</v>
      </c>
      <c r="B3917" s="30" t="s">
        <v>6139</v>
      </c>
      <c r="C3917" s="30" t="s">
        <v>2214</v>
      </c>
      <c r="D3917" s="34">
        <v>0</v>
      </c>
      <c r="E3917" s="34">
        <v>958658687</v>
      </c>
      <c r="F3917" s="34">
        <v>958658687</v>
      </c>
    </row>
    <row r="3918" spans="1:6" ht="14" hidden="1" thickBot="1">
      <c r="A3918" s="27">
        <f t="shared" si="70"/>
        <v>9</v>
      </c>
      <c r="B3918" s="30" t="s">
        <v>6140</v>
      </c>
      <c r="C3918" s="30" t="s">
        <v>133</v>
      </c>
      <c r="D3918" s="34">
        <v>0</v>
      </c>
      <c r="E3918" s="34">
        <v>73354300</v>
      </c>
      <c r="F3918" s="34">
        <v>73354300</v>
      </c>
    </row>
    <row r="3919" spans="1:6" ht="14" hidden="1" thickBot="1">
      <c r="A3919" s="27">
        <f t="shared" si="70"/>
        <v>9</v>
      </c>
      <c r="B3919" s="30" t="s">
        <v>6141</v>
      </c>
      <c r="C3919" s="30" t="s">
        <v>6077</v>
      </c>
      <c r="D3919" s="34">
        <v>0</v>
      </c>
      <c r="E3919" s="34">
        <v>2084354781</v>
      </c>
      <c r="F3919" s="34">
        <v>2084354781</v>
      </c>
    </row>
    <row r="3920" spans="1:6" ht="14" hidden="1" thickBot="1">
      <c r="A3920" s="27">
        <f t="shared" si="70"/>
        <v>9</v>
      </c>
      <c r="B3920" s="30" t="s">
        <v>6142</v>
      </c>
      <c r="C3920" s="30" t="s">
        <v>6080</v>
      </c>
      <c r="D3920" s="34">
        <v>0</v>
      </c>
      <c r="E3920" s="34">
        <v>21253763454</v>
      </c>
      <c r="F3920" s="34">
        <v>21253763454</v>
      </c>
    </row>
    <row r="3921" spans="1:6" ht="14" thickBot="1">
      <c r="A3921" s="27">
        <f t="shared" si="70"/>
        <v>6</v>
      </c>
      <c r="B3921" s="27" t="s">
        <v>6143</v>
      </c>
      <c r="C3921" s="30" t="s">
        <v>1480</v>
      </c>
      <c r="D3921" s="34">
        <v>0</v>
      </c>
      <c r="E3921" s="34">
        <v>0</v>
      </c>
      <c r="F3921" s="34">
        <v>0</v>
      </c>
    </row>
    <row r="3922" spans="1:6" ht="14" hidden="1" thickBot="1">
      <c r="A3922" s="27">
        <f t="shared" si="70"/>
        <v>9</v>
      </c>
      <c r="B3922" s="30" t="s">
        <v>6144</v>
      </c>
      <c r="C3922" s="30" t="s">
        <v>6094</v>
      </c>
      <c r="D3922" s="34">
        <v>0</v>
      </c>
      <c r="E3922" s="34">
        <v>16873730</v>
      </c>
      <c r="F3922" s="34">
        <v>16873730</v>
      </c>
    </row>
    <row r="3923" spans="1:6" ht="14" hidden="1" thickBot="1">
      <c r="A3923" s="27">
        <f t="shared" si="70"/>
        <v>9</v>
      </c>
      <c r="B3923" s="30" t="s">
        <v>6145</v>
      </c>
      <c r="C3923" s="30" t="s">
        <v>4802</v>
      </c>
      <c r="D3923" s="34">
        <v>0</v>
      </c>
      <c r="E3923" s="34">
        <v>60000</v>
      </c>
      <c r="F3923" s="34">
        <v>60000</v>
      </c>
    </row>
    <row r="3924" spans="1:6" ht="14" hidden="1" thickBot="1">
      <c r="A3924" s="27">
        <f t="shared" si="70"/>
        <v>9</v>
      </c>
      <c r="B3924" s="30" t="s">
        <v>6146</v>
      </c>
      <c r="C3924" s="30" t="s">
        <v>6080</v>
      </c>
      <c r="D3924" s="34">
        <v>0</v>
      </c>
      <c r="E3924" s="34">
        <v>16933730</v>
      </c>
      <c r="F3924" s="34">
        <v>16933730</v>
      </c>
    </row>
    <row r="3925" spans="1:6" ht="14" thickBot="1">
      <c r="A3925" s="27">
        <f t="shared" si="70"/>
        <v>6</v>
      </c>
      <c r="B3925" s="27" t="s">
        <v>6147</v>
      </c>
      <c r="C3925" s="30" t="s">
        <v>1458</v>
      </c>
      <c r="D3925" s="34">
        <v>0</v>
      </c>
      <c r="E3925" s="34">
        <v>0</v>
      </c>
      <c r="F3925" s="34">
        <v>0</v>
      </c>
    </row>
    <row r="3926" spans="1:6" ht="14" hidden="1" thickBot="1">
      <c r="A3926" s="27">
        <f t="shared" si="70"/>
        <v>9</v>
      </c>
      <c r="B3926" s="30" t="s">
        <v>6148</v>
      </c>
      <c r="C3926" s="30" t="s">
        <v>6094</v>
      </c>
      <c r="D3926" s="34">
        <v>0</v>
      </c>
      <c r="E3926" s="34">
        <v>101203916045</v>
      </c>
      <c r="F3926" s="34">
        <v>101203916045</v>
      </c>
    </row>
    <row r="3927" spans="1:6" ht="14" hidden="1" thickBot="1">
      <c r="A3927" s="27">
        <f t="shared" si="70"/>
        <v>9</v>
      </c>
      <c r="B3927" s="30" t="s">
        <v>6149</v>
      </c>
      <c r="C3927" s="30" t="s">
        <v>199</v>
      </c>
      <c r="D3927" s="34">
        <v>0</v>
      </c>
      <c r="E3927" s="34">
        <v>9124709948</v>
      </c>
      <c r="F3927" s="34">
        <v>9124709948</v>
      </c>
    </row>
    <row r="3928" spans="1:6" ht="14" hidden="1" thickBot="1">
      <c r="A3928" s="27">
        <f t="shared" si="70"/>
        <v>9</v>
      </c>
      <c r="B3928" s="30" t="s">
        <v>6150</v>
      </c>
      <c r="C3928" s="30" t="s">
        <v>4823</v>
      </c>
      <c r="D3928" s="34">
        <v>0</v>
      </c>
      <c r="E3928" s="34">
        <v>3702786868</v>
      </c>
      <c r="F3928" s="34">
        <v>3702786868</v>
      </c>
    </row>
    <row r="3929" spans="1:6" ht="14" hidden="1" thickBot="1">
      <c r="A3929" s="27">
        <f t="shared" si="70"/>
        <v>9</v>
      </c>
      <c r="B3929" s="30" t="s">
        <v>6151</v>
      </c>
      <c r="C3929" s="30" t="s">
        <v>2212</v>
      </c>
      <c r="D3929" s="34">
        <v>0</v>
      </c>
      <c r="E3929" s="34">
        <v>8377344009</v>
      </c>
      <c r="F3929" s="34">
        <v>8377344009</v>
      </c>
    </row>
    <row r="3930" spans="1:6" ht="14" hidden="1" thickBot="1">
      <c r="A3930" s="27">
        <f t="shared" si="70"/>
        <v>9</v>
      </c>
      <c r="B3930" s="30" t="s">
        <v>6152</v>
      </c>
      <c r="C3930" s="30" t="s">
        <v>4744</v>
      </c>
      <c r="D3930" s="34">
        <v>0</v>
      </c>
      <c r="E3930" s="34">
        <v>7647941</v>
      </c>
      <c r="F3930" s="34">
        <v>7647941</v>
      </c>
    </row>
    <row r="3931" spans="1:6" ht="14" hidden="1" thickBot="1">
      <c r="A3931" s="27">
        <f t="shared" si="70"/>
        <v>9</v>
      </c>
      <c r="B3931" s="30" t="s">
        <v>6153</v>
      </c>
      <c r="C3931" s="30" t="s">
        <v>2214</v>
      </c>
      <c r="D3931" s="34">
        <v>0</v>
      </c>
      <c r="E3931" s="34">
        <v>637318409</v>
      </c>
      <c r="F3931" s="34">
        <v>637318409</v>
      </c>
    </row>
    <row r="3932" spans="1:6" ht="14" hidden="1" thickBot="1">
      <c r="A3932" s="27">
        <f t="shared" si="70"/>
        <v>9</v>
      </c>
      <c r="B3932" s="30" t="s">
        <v>6154</v>
      </c>
      <c r="C3932" s="30" t="s">
        <v>133</v>
      </c>
      <c r="D3932" s="34">
        <v>0</v>
      </c>
      <c r="E3932" s="34">
        <v>3110008</v>
      </c>
      <c r="F3932" s="34">
        <v>3110008</v>
      </c>
    </row>
    <row r="3933" spans="1:6" ht="14" hidden="1" thickBot="1">
      <c r="A3933" s="27">
        <f t="shared" si="70"/>
        <v>9</v>
      </c>
      <c r="B3933" s="30" t="s">
        <v>6155</v>
      </c>
      <c r="C3933" s="30" t="s">
        <v>6077</v>
      </c>
      <c r="D3933" s="34">
        <v>0</v>
      </c>
      <c r="E3933" s="34">
        <v>4885450361</v>
      </c>
      <c r="F3933" s="34">
        <v>4885450361</v>
      </c>
    </row>
    <row r="3934" spans="1:6" ht="14" hidden="1" thickBot="1">
      <c r="A3934" s="27">
        <f t="shared" si="70"/>
        <v>9</v>
      </c>
      <c r="B3934" s="30" t="s">
        <v>6156</v>
      </c>
      <c r="C3934" s="30" t="s">
        <v>1334</v>
      </c>
      <c r="D3934" s="34">
        <v>0</v>
      </c>
      <c r="E3934" s="34">
        <v>4409250</v>
      </c>
      <c r="F3934" s="34">
        <v>4409250</v>
      </c>
    </row>
    <row r="3935" spans="1:6" ht="14" hidden="1" thickBot="1">
      <c r="A3935" s="27">
        <f t="shared" si="70"/>
        <v>9</v>
      </c>
      <c r="B3935" s="30" t="s">
        <v>6157</v>
      </c>
      <c r="C3935" s="30" t="s">
        <v>6080</v>
      </c>
      <c r="D3935" s="34">
        <v>0</v>
      </c>
      <c r="E3935" s="34">
        <v>127946692839</v>
      </c>
      <c r="F3935" s="34">
        <v>127946692839</v>
      </c>
    </row>
    <row r="3936" spans="1:6" ht="14" thickBot="1">
      <c r="A3936" s="27">
        <f t="shared" si="70"/>
        <v>6</v>
      </c>
      <c r="B3936" s="27" t="s">
        <v>6158</v>
      </c>
      <c r="C3936" s="30" t="s">
        <v>1450</v>
      </c>
      <c r="D3936" s="34">
        <v>0</v>
      </c>
      <c r="E3936" s="34">
        <v>0</v>
      </c>
      <c r="F3936" s="34">
        <v>0</v>
      </c>
    </row>
    <row r="3937" spans="1:6" ht="14" hidden="1" thickBot="1">
      <c r="A3937" s="27">
        <f t="shared" si="70"/>
        <v>9</v>
      </c>
      <c r="B3937" s="30" t="s">
        <v>6159</v>
      </c>
      <c r="C3937" s="30" t="s">
        <v>6094</v>
      </c>
      <c r="D3937" s="34">
        <v>0</v>
      </c>
      <c r="E3937" s="34">
        <v>172109681509</v>
      </c>
      <c r="F3937" s="34">
        <v>172109681509</v>
      </c>
    </row>
    <row r="3938" spans="1:6" ht="14" hidden="1" thickBot="1">
      <c r="A3938" s="27">
        <f t="shared" ref="A3938:A4001" si="71">LEN(B3938)</f>
        <v>9</v>
      </c>
      <c r="B3938" s="30" t="s">
        <v>6160</v>
      </c>
      <c r="C3938" s="30" t="s">
        <v>199</v>
      </c>
      <c r="D3938" s="34">
        <v>0</v>
      </c>
      <c r="E3938" s="34">
        <v>1570691512</v>
      </c>
      <c r="F3938" s="34">
        <v>1570691512</v>
      </c>
    </row>
    <row r="3939" spans="1:6" ht="14" hidden="1" thickBot="1">
      <c r="A3939" s="27">
        <f t="shared" si="71"/>
        <v>9</v>
      </c>
      <c r="B3939" s="30" t="s">
        <v>6161</v>
      </c>
      <c r="C3939" s="30" t="s">
        <v>4823</v>
      </c>
      <c r="D3939" s="34">
        <v>0</v>
      </c>
      <c r="E3939" s="34">
        <v>12236509661</v>
      </c>
      <c r="F3939" s="34">
        <v>12236509661</v>
      </c>
    </row>
    <row r="3940" spans="1:6" ht="14" hidden="1" thickBot="1">
      <c r="A3940" s="27">
        <f t="shared" si="71"/>
        <v>9</v>
      </c>
      <c r="B3940" s="30" t="s">
        <v>6162</v>
      </c>
      <c r="C3940" s="30" t="s">
        <v>2212</v>
      </c>
      <c r="D3940" s="34">
        <v>0</v>
      </c>
      <c r="E3940" s="34">
        <v>23109402557</v>
      </c>
      <c r="F3940" s="34">
        <v>23109402557</v>
      </c>
    </row>
    <row r="3941" spans="1:6" ht="14" hidden="1" thickBot="1">
      <c r="A3941" s="27">
        <f t="shared" si="71"/>
        <v>9</v>
      </c>
      <c r="B3941" s="30" t="s">
        <v>6163</v>
      </c>
      <c r="C3941" s="30" t="s">
        <v>4744</v>
      </c>
      <c r="D3941" s="34">
        <v>0</v>
      </c>
      <c r="E3941" s="34">
        <v>24854759</v>
      </c>
      <c r="F3941" s="34">
        <v>24854759</v>
      </c>
    </row>
    <row r="3942" spans="1:6" ht="14" hidden="1" thickBot="1">
      <c r="A3942" s="27">
        <f t="shared" si="71"/>
        <v>9</v>
      </c>
      <c r="B3942" s="30" t="s">
        <v>6164</v>
      </c>
      <c r="C3942" s="30" t="s">
        <v>2214</v>
      </c>
      <c r="D3942" s="34">
        <v>0</v>
      </c>
      <c r="E3942" s="34">
        <v>1890120112</v>
      </c>
      <c r="F3942" s="34">
        <v>1890120112</v>
      </c>
    </row>
    <row r="3943" spans="1:6" ht="14" hidden="1" thickBot="1">
      <c r="A3943" s="27">
        <f t="shared" si="71"/>
        <v>9</v>
      </c>
      <c r="B3943" s="30" t="s">
        <v>6165</v>
      </c>
      <c r="C3943" s="30" t="s">
        <v>133</v>
      </c>
      <c r="D3943" s="34">
        <v>0</v>
      </c>
      <c r="E3943" s="34">
        <v>19615040</v>
      </c>
      <c r="F3943" s="34">
        <v>19615040</v>
      </c>
    </row>
    <row r="3944" spans="1:6" ht="14" hidden="1" thickBot="1">
      <c r="A3944" s="27">
        <f t="shared" si="71"/>
        <v>9</v>
      </c>
      <c r="B3944" s="30" t="s">
        <v>6166</v>
      </c>
      <c r="C3944" s="30" t="s">
        <v>6077</v>
      </c>
      <c r="D3944" s="34">
        <v>0</v>
      </c>
      <c r="E3944" s="34">
        <v>11331395409</v>
      </c>
      <c r="F3944" s="34">
        <v>11331395409</v>
      </c>
    </row>
    <row r="3945" spans="1:6" ht="14" hidden="1" thickBot="1">
      <c r="A3945" s="27">
        <f t="shared" si="71"/>
        <v>9</v>
      </c>
      <c r="B3945" s="30" t="s">
        <v>6167</v>
      </c>
      <c r="C3945" s="30" t="s">
        <v>6080</v>
      </c>
      <c r="D3945" s="34">
        <v>0</v>
      </c>
      <c r="E3945" s="34">
        <v>222292270559</v>
      </c>
      <c r="F3945" s="34">
        <v>222292270559</v>
      </c>
    </row>
    <row r="3946" spans="1:6" ht="14" thickBot="1">
      <c r="A3946" s="27">
        <f t="shared" si="71"/>
        <v>6</v>
      </c>
      <c r="B3946" s="27" t="s">
        <v>6168</v>
      </c>
      <c r="C3946" s="30" t="s">
        <v>1460</v>
      </c>
      <c r="D3946" s="34">
        <v>0</v>
      </c>
      <c r="E3946" s="34">
        <v>0</v>
      </c>
      <c r="F3946" s="34">
        <v>0</v>
      </c>
    </row>
    <row r="3947" spans="1:6" ht="14" hidden="1" thickBot="1">
      <c r="A3947" s="27">
        <f t="shared" si="71"/>
        <v>9</v>
      </c>
      <c r="B3947" s="30" t="s">
        <v>6169</v>
      </c>
      <c r="C3947" s="30" t="s">
        <v>6094</v>
      </c>
      <c r="D3947" s="34">
        <v>0</v>
      </c>
      <c r="E3947" s="33">
        <v>33968669.119999997</v>
      </c>
      <c r="F3947" s="33">
        <v>33968669.119999997</v>
      </c>
    </row>
    <row r="3948" spans="1:6" ht="14" hidden="1" thickBot="1">
      <c r="A3948" s="27">
        <f t="shared" si="71"/>
        <v>9</v>
      </c>
      <c r="B3948" s="30" t="s">
        <v>6170</v>
      </c>
      <c r="C3948" s="30" t="s">
        <v>4823</v>
      </c>
      <c r="D3948" s="34">
        <v>0</v>
      </c>
      <c r="E3948" s="34">
        <v>217923488</v>
      </c>
      <c r="F3948" s="34">
        <v>217923488</v>
      </c>
    </row>
    <row r="3949" spans="1:6" ht="14" hidden="1" thickBot="1">
      <c r="A3949" s="27">
        <f t="shared" si="71"/>
        <v>9</v>
      </c>
      <c r="B3949" s="30" t="s">
        <v>6171</v>
      </c>
      <c r="C3949" s="30" t="s">
        <v>2212</v>
      </c>
      <c r="D3949" s="34">
        <v>0</v>
      </c>
      <c r="E3949" s="34">
        <v>349614537</v>
      </c>
      <c r="F3949" s="34">
        <v>349614537</v>
      </c>
    </row>
    <row r="3950" spans="1:6" ht="14" hidden="1" thickBot="1">
      <c r="A3950" s="27">
        <f t="shared" si="71"/>
        <v>9</v>
      </c>
      <c r="B3950" s="30" t="s">
        <v>6172</v>
      </c>
      <c r="C3950" s="30" t="s">
        <v>2214</v>
      </c>
      <c r="D3950" s="34">
        <v>0</v>
      </c>
      <c r="E3950" s="34">
        <v>55401777</v>
      </c>
      <c r="F3950" s="34">
        <v>55401777</v>
      </c>
    </row>
    <row r="3951" spans="1:6" ht="14" hidden="1" thickBot="1">
      <c r="A3951" s="27">
        <f t="shared" si="71"/>
        <v>9</v>
      </c>
      <c r="B3951" s="30" t="s">
        <v>6173</v>
      </c>
      <c r="C3951" s="30" t="s">
        <v>4802</v>
      </c>
      <c r="D3951" s="34">
        <v>0</v>
      </c>
      <c r="E3951" s="34">
        <v>75923647</v>
      </c>
      <c r="F3951" s="34">
        <v>75923647</v>
      </c>
    </row>
    <row r="3952" spans="1:6" ht="14" hidden="1" thickBot="1">
      <c r="A3952" s="27">
        <f t="shared" si="71"/>
        <v>9</v>
      </c>
      <c r="B3952" s="30" t="s">
        <v>6174</v>
      </c>
      <c r="C3952" s="30" t="s">
        <v>6080</v>
      </c>
      <c r="D3952" s="34">
        <v>0</v>
      </c>
      <c r="E3952" s="33">
        <v>732832118.12</v>
      </c>
      <c r="F3952" s="33">
        <v>732832118.12</v>
      </c>
    </row>
    <row r="3953" spans="1:6" ht="14" thickBot="1">
      <c r="A3953" s="27">
        <f t="shared" si="71"/>
        <v>6</v>
      </c>
      <c r="B3953" s="27" t="s">
        <v>6175</v>
      </c>
      <c r="C3953" s="30" t="s">
        <v>1440</v>
      </c>
      <c r="D3953" s="34">
        <v>0</v>
      </c>
      <c r="E3953" s="34">
        <v>0</v>
      </c>
      <c r="F3953" s="34">
        <v>0</v>
      </c>
    </row>
    <row r="3954" spans="1:6" ht="14" hidden="1" thickBot="1">
      <c r="A3954" s="27">
        <f t="shared" si="71"/>
        <v>9</v>
      </c>
      <c r="B3954" s="30" t="s">
        <v>6176</v>
      </c>
      <c r="C3954" s="30" t="s">
        <v>6094</v>
      </c>
      <c r="D3954" s="34">
        <v>0</v>
      </c>
      <c r="E3954" s="34">
        <v>89874049916</v>
      </c>
      <c r="F3954" s="34">
        <v>89874049916</v>
      </c>
    </row>
    <row r="3955" spans="1:6" ht="14" hidden="1" thickBot="1">
      <c r="A3955" s="27">
        <f t="shared" si="71"/>
        <v>9</v>
      </c>
      <c r="B3955" s="30" t="s">
        <v>6177</v>
      </c>
      <c r="C3955" s="30" t="s">
        <v>199</v>
      </c>
      <c r="D3955" s="34">
        <v>0</v>
      </c>
      <c r="E3955" s="34">
        <v>125314747053</v>
      </c>
      <c r="F3955" s="34">
        <v>125314747053</v>
      </c>
    </row>
    <row r="3956" spans="1:6" ht="14" hidden="1" thickBot="1">
      <c r="A3956" s="27">
        <f t="shared" si="71"/>
        <v>9</v>
      </c>
      <c r="B3956" s="30" t="s">
        <v>6178</v>
      </c>
      <c r="C3956" s="30" t="s">
        <v>4823</v>
      </c>
      <c r="D3956" s="34">
        <v>0</v>
      </c>
      <c r="E3956" s="34">
        <v>17107826354</v>
      </c>
      <c r="F3956" s="34">
        <v>17107826354</v>
      </c>
    </row>
    <row r="3957" spans="1:6" ht="14" hidden="1" thickBot="1">
      <c r="A3957" s="27">
        <f t="shared" si="71"/>
        <v>9</v>
      </c>
      <c r="B3957" s="30" t="s">
        <v>6179</v>
      </c>
      <c r="C3957" s="30" t="s">
        <v>2212</v>
      </c>
      <c r="D3957" s="34">
        <v>0</v>
      </c>
      <c r="E3957" s="34">
        <v>17029482604</v>
      </c>
      <c r="F3957" s="34">
        <v>17029482604</v>
      </c>
    </row>
    <row r="3958" spans="1:6" ht="14" hidden="1" thickBot="1">
      <c r="A3958" s="27">
        <f t="shared" si="71"/>
        <v>9</v>
      </c>
      <c r="B3958" s="30" t="s">
        <v>6180</v>
      </c>
      <c r="C3958" s="30" t="s">
        <v>4744</v>
      </c>
      <c r="D3958" s="34">
        <v>0</v>
      </c>
      <c r="E3958" s="34">
        <v>185311981</v>
      </c>
      <c r="F3958" s="34">
        <v>185311981</v>
      </c>
    </row>
    <row r="3959" spans="1:6" ht="14" hidden="1" thickBot="1">
      <c r="A3959" s="27">
        <f t="shared" si="71"/>
        <v>9</v>
      </c>
      <c r="B3959" s="30" t="s">
        <v>6181</v>
      </c>
      <c r="C3959" s="30" t="s">
        <v>2214</v>
      </c>
      <c r="D3959" s="34">
        <v>0</v>
      </c>
      <c r="E3959" s="34">
        <v>2672590423</v>
      </c>
      <c r="F3959" s="34">
        <v>2672590423</v>
      </c>
    </row>
    <row r="3960" spans="1:6" ht="14" hidden="1" thickBot="1">
      <c r="A3960" s="27">
        <f t="shared" si="71"/>
        <v>9</v>
      </c>
      <c r="B3960" s="30" t="s">
        <v>6182</v>
      </c>
      <c r="C3960" s="30" t="s">
        <v>133</v>
      </c>
      <c r="D3960" s="34">
        <v>0</v>
      </c>
      <c r="E3960" s="34">
        <v>483771916</v>
      </c>
      <c r="F3960" s="34">
        <v>483771916</v>
      </c>
    </row>
    <row r="3961" spans="1:6" ht="14" hidden="1" thickBot="1">
      <c r="A3961" s="27">
        <f t="shared" si="71"/>
        <v>9</v>
      </c>
      <c r="B3961" s="30" t="s">
        <v>6183</v>
      </c>
      <c r="C3961" s="30" t="s">
        <v>6077</v>
      </c>
      <c r="D3961" s="34">
        <v>0</v>
      </c>
      <c r="E3961" s="34">
        <v>6588476959</v>
      </c>
      <c r="F3961" s="34">
        <v>6588476959</v>
      </c>
    </row>
    <row r="3962" spans="1:6" ht="14" hidden="1" thickBot="1">
      <c r="A3962" s="27">
        <f t="shared" si="71"/>
        <v>9</v>
      </c>
      <c r="B3962" s="30" t="s">
        <v>6184</v>
      </c>
      <c r="C3962" s="30" t="s">
        <v>1334</v>
      </c>
      <c r="D3962" s="34">
        <v>0</v>
      </c>
      <c r="E3962" s="34">
        <v>623109774</v>
      </c>
      <c r="F3962" s="34">
        <v>623109774</v>
      </c>
    </row>
    <row r="3963" spans="1:6" ht="14" hidden="1" thickBot="1">
      <c r="A3963" s="27">
        <f t="shared" si="71"/>
        <v>9</v>
      </c>
      <c r="B3963" s="30" t="s">
        <v>6185</v>
      </c>
      <c r="C3963" s="30" t="s">
        <v>6080</v>
      </c>
      <c r="D3963" s="34">
        <v>0</v>
      </c>
      <c r="E3963" s="34">
        <v>259879366980</v>
      </c>
      <c r="F3963" s="34">
        <v>259879366980</v>
      </c>
    </row>
    <row r="3964" spans="1:6" ht="14" thickBot="1">
      <c r="A3964" s="27">
        <f t="shared" si="71"/>
        <v>6</v>
      </c>
      <c r="B3964" s="27" t="s">
        <v>6186</v>
      </c>
      <c r="C3964" s="30" t="s">
        <v>6187</v>
      </c>
      <c r="D3964" s="34">
        <v>0</v>
      </c>
      <c r="E3964" s="34">
        <v>0</v>
      </c>
      <c r="F3964" s="34">
        <v>0</v>
      </c>
    </row>
    <row r="3965" spans="1:6" ht="14" hidden="1" thickBot="1">
      <c r="A3965" s="27">
        <f t="shared" si="71"/>
        <v>9</v>
      </c>
      <c r="B3965" s="30" t="s">
        <v>6188</v>
      </c>
      <c r="C3965" s="30" t="s">
        <v>6094</v>
      </c>
      <c r="D3965" s="34">
        <v>0</v>
      </c>
      <c r="E3965" s="33">
        <v>7264172525.79</v>
      </c>
      <c r="F3965" s="33">
        <v>7264172525.79</v>
      </c>
    </row>
    <row r="3966" spans="1:6" ht="14" hidden="1" thickBot="1">
      <c r="A3966" s="27">
        <f t="shared" si="71"/>
        <v>9</v>
      </c>
      <c r="B3966" s="30" t="s">
        <v>6189</v>
      </c>
      <c r="C3966" s="30" t="s">
        <v>4823</v>
      </c>
      <c r="D3966" s="34">
        <v>0</v>
      </c>
      <c r="E3966" s="33">
        <v>2277571304.5999999</v>
      </c>
      <c r="F3966" s="33">
        <v>2277571304.5999999</v>
      </c>
    </row>
    <row r="3967" spans="1:6" ht="14" hidden="1" thickBot="1">
      <c r="A3967" s="27">
        <f t="shared" si="71"/>
        <v>9</v>
      </c>
      <c r="B3967" s="30" t="s">
        <v>6190</v>
      </c>
      <c r="C3967" s="30" t="s">
        <v>2212</v>
      </c>
      <c r="D3967" s="34">
        <v>0</v>
      </c>
      <c r="E3967" s="33">
        <v>26479546.399999999</v>
      </c>
      <c r="F3967" s="33">
        <v>26479546.399999999</v>
      </c>
    </row>
    <row r="3968" spans="1:6" ht="14" hidden="1" thickBot="1">
      <c r="A3968" s="27">
        <f t="shared" si="71"/>
        <v>9</v>
      </c>
      <c r="B3968" s="30" t="s">
        <v>6191</v>
      </c>
      <c r="C3968" s="30" t="s">
        <v>4802</v>
      </c>
      <c r="D3968" s="34">
        <v>0</v>
      </c>
      <c r="E3968" s="34">
        <v>49234430</v>
      </c>
      <c r="F3968" s="34">
        <v>49234430</v>
      </c>
    </row>
    <row r="3969" spans="1:6" ht="14" hidden="1" thickBot="1">
      <c r="A3969" s="27">
        <f t="shared" si="71"/>
        <v>9</v>
      </c>
      <c r="B3969" s="30" t="s">
        <v>6192</v>
      </c>
      <c r="C3969" s="30" t="s">
        <v>6080</v>
      </c>
      <c r="D3969" s="34">
        <v>0</v>
      </c>
      <c r="E3969" s="33">
        <v>9617457806.7900009</v>
      </c>
      <c r="F3969" s="33">
        <v>9617457806.7900009</v>
      </c>
    </row>
    <row r="3970" spans="1:6" ht="14" thickBot="1">
      <c r="A3970" s="27">
        <f t="shared" si="71"/>
        <v>6</v>
      </c>
      <c r="B3970" s="27" t="s">
        <v>6193</v>
      </c>
      <c r="C3970" s="30" t="s">
        <v>959</v>
      </c>
      <c r="D3970" s="34">
        <v>0</v>
      </c>
      <c r="E3970" s="34">
        <v>0</v>
      </c>
      <c r="F3970" s="34">
        <v>0</v>
      </c>
    </row>
    <row r="3971" spans="1:6" ht="14" hidden="1" thickBot="1">
      <c r="A3971" s="27">
        <f t="shared" si="71"/>
        <v>9</v>
      </c>
      <c r="B3971" s="30" t="s">
        <v>6194</v>
      </c>
      <c r="C3971" s="30" t="s">
        <v>199</v>
      </c>
      <c r="D3971" s="34">
        <v>0</v>
      </c>
      <c r="E3971" s="34">
        <v>35308302558</v>
      </c>
      <c r="F3971" s="34">
        <v>35308302558</v>
      </c>
    </row>
    <row r="3972" spans="1:6" ht="14" hidden="1" thickBot="1">
      <c r="A3972" s="27">
        <f t="shared" si="71"/>
        <v>9</v>
      </c>
      <c r="B3972" s="30" t="s">
        <v>6195</v>
      </c>
      <c r="C3972" s="30" t="s">
        <v>4823</v>
      </c>
      <c r="D3972" s="34">
        <v>0</v>
      </c>
      <c r="E3972" s="34">
        <v>971590888</v>
      </c>
      <c r="F3972" s="34">
        <v>971590888</v>
      </c>
    </row>
    <row r="3973" spans="1:6" ht="14" hidden="1" thickBot="1">
      <c r="A3973" s="27">
        <f t="shared" si="71"/>
        <v>9</v>
      </c>
      <c r="B3973" s="30" t="s">
        <v>6196</v>
      </c>
      <c r="C3973" s="30" t="s">
        <v>1334</v>
      </c>
      <c r="D3973" s="34">
        <v>0</v>
      </c>
      <c r="E3973" s="34">
        <v>151162</v>
      </c>
      <c r="F3973" s="34">
        <v>151162</v>
      </c>
    </row>
    <row r="3974" spans="1:6" ht="14" hidden="1" thickBot="1">
      <c r="A3974" s="27">
        <f t="shared" si="71"/>
        <v>9</v>
      </c>
      <c r="B3974" s="30" t="s">
        <v>6197</v>
      </c>
      <c r="C3974" s="30" t="s">
        <v>6080</v>
      </c>
      <c r="D3974" s="34">
        <v>0</v>
      </c>
      <c r="E3974" s="34">
        <v>36280044608</v>
      </c>
      <c r="F3974" s="34">
        <v>36280044608</v>
      </c>
    </row>
    <row r="3975" spans="1:6" ht="14" thickBot="1">
      <c r="A3975" s="27">
        <f t="shared" si="71"/>
        <v>6</v>
      </c>
      <c r="B3975" s="27" t="s">
        <v>6198</v>
      </c>
      <c r="C3975" s="30" t="s">
        <v>1444</v>
      </c>
      <c r="D3975" s="34">
        <v>0</v>
      </c>
      <c r="E3975" s="34">
        <v>0</v>
      </c>
      <c r="F3975" s="34">
        <v>0</v>
      </c>
    </row>
    <row r="3976" spans="1:6" ht="14" hidden="1" thickBot="1">
      <c r="A3976" s="27">
        <f t="shared" si="71"/>
        <v>9</v>
      </c>
      <c r="B3976" s="30" t="s">
        <v>6199</v>
      </c>
      <c r="C3976" s="30" t="s">
        <v>6094</v>
      </c>
      <c r="D3976" s="34">
        <v>0</v>
      </c>
      <c r="E3976" s="34">
        <v>111416477655</v>
      </c>
      <c r="F3976" s="34">
        <v>111416477655</v>
      </c>
    </row>
    <row r="3977" spans="1:6" ht="14" hidden="1" thickBot="1">
      <c r="A3977" s="27">
        <f t="shared" si="71"/>
        <v>9</v>
      </c>
      <c r="B3977" s="30" t="s">
        <v>6200</v>
      </c>
      <c r="C3977" s="30" t="s">
        <v>199</v>
      </c>
      <c r="D3977" s="34">
        <v>0</v>
      </c>
      <c r="E3977" s="34">
        <v>4233440407</v>
      </c>
      <c r="F3977" s="34">
        <v>4233440407</v>
      </c>
    </row>
    <row r="3978" spans="1:6" ht="14" hidden="1" thickBot="1">
      <c r="A3978" s="27">
        <f t="shared" si="71"/>
        <v>9</v>
      </c>
      <c r="B3978" s="30" t="s">
        <v>6201</v>
      </c>
      <c r="C3978" s="30" t="s">
        <v>4823</v>
      </c>
      <c r="D3978" s="34">
        <v>0</v>
      </c>
      <c r="E3978" s="34">
        <v>7543808259</v>
      </c>
      <c r="F3978" s="34">
        <v>7543808259</v>
      </c>
    </row>
    <row r="3979" spans="1:6" ht="14" hidden="1" thickBot="1">
      <c r="A3979" s="27">
        <f t="shared" si="71"/>
        <v>9</v>
      </c>
      <c r="B3979" s="30" t="s">
        <v>6202</v>
      </c>
      <c r="C3979" s="30" t="s">
        <v>2212</v>
      </c>
      <c r="D3979" s="34">
        <v>0</v>
      </c>
      <c r="E3979" s="34">
        <v>23250330837</v>
      </c>
      <c r="F3979" s="34">
        <v>23250330837</v>
      </c>
    </row>
    <row r="3980" spans="1:6" ht="14" hidden="1" thickBot="1">
      <c r="A3980" s="27">
        <f t="shared" si="71"/>
        <v>9</v>
      </c>
      <c r="B3980" s="30" t="s">
        <v>6203</v>
      </c>
      <c r="C3980" s="30" t="s">
        <v>4744</v>
      </c>
      <c r="D3980" s="34">
        <v>0</v>
      </c>
      <c r="E3980" s="34">
        <v>2148820834</v>
      </c>
      <c r="F3980" s="34">
        <v>2148820834</v>
      </c>
    </row>
    <row r="3981" spans="1:6" ht="14" hidden="1" thickBot="1">
      <c r="A3981" s="27">
        <f t="shared" si="71"/>
        <v>9</v>
      </c>
      <c r="B3981" s="30" t="s">
        <v>6204</v>
      </c>
      <c r="C3981" s="30" t="s">
        <v>2214</v>
      </c>
      <c r="D3981" s="34">
        <v>0</v>
      </c>
      <c r="E3981" s="34">
        <v>4723744799</v>
      </c>
      <c r="F3981" s="34">
        <v>4723744799</v>
      </c>
    </row>
    <row r="3982" spans="1:6" ht="14" hidden="1" thickBot="1">
      <c r="A3982" s="27">
        <f t="shared" si="71"/>
        <v>9</v>
      </c>
      <c r="B3982" s="30" t="s">
        <v>6205</v>
      </c>
      <c r="C3982" s="30" t="s">
        <v>6077</v>
      </c>
      <c r="D3982" s="34">
        <v>0</v>
      </c>
      <c r="E3982" s="34">
        <v>18432702616</v>
      </c>
      <c r="F3982" s="34">
        <v>18432702616</v>
      </c>
    </row>
    <row r="3983" spans="1:6" ht="14" hidden="1" thickBot="1">
      <c r="A3983" s="27">
        <f t="shared" si="71"/>
        <v>9</v>
      </c>
      <c r="B3983" s="30" t="s">
        <v>6206</v>
      </c>
      <c r="C3983" s="30" t="s">
        <v>1334</v>
      </c>
      <c r="D3983" s="34">
        <v>0</v>
      </c>
      <c r="E3983" s="34">
        <v>970897804</v>
      </c>
      <c r="F3983" s="34">
        <v>970897804</v>
      </c>
    </row>
    <row r="3984" spans="1:6" ht="14" hidden="1" thickBot="1">
      <c r="A3984" s="27">
        <f t="shared" si="71"/>
        <v>9</v>
      </c>
      <c r="B3984" s="30" t="s">
        <v>6207</v>
      </c>
      <c r="C3984" s="30" t="s">
        <v>4785</v>
      </c>
      <c r="D3984" s="34">
        <v>0</v>
      </c>
      <c r="E3984" s="34">
        <v>816306530</v>
      </c>
      <c r="F3984" s="34">
        <v>816306530</v>
      </c>
    </row>
    <row r="3985" spans="1:6" ht="14" hidden="1" thickBot="1">
      <c r="A3985" s="27">
        <f t="shared" si="71"/>
        <v>9</v>
      </c>
      <c r="B3985" s="30" t="s">
        <v>6208</v>
      </c>
      <c r="C3985" s="30" t="s">
        <v>6080</v>
      </c>
      <c r="D3985" s="34">
        <v>0</v>
      </c>
      <c r="E3985" s="34">
        <v>173536529741</v>
      </c>
      <c r="F3985" s="34">
        <v>173536529741</v>
      </c>
    </row>
    <row r="3986" spans="1:6" ht="14" thickBot="1">
      <c r="A3986" s="27">
        <f t="shared" si="71"/>
        <v>6</v>
      </c>
      <c r="B3986" s="27" t="s">
        <v>6209</v>
      </c>
      <c r="C3986" s="30" t="s">
        <v>1462</v>
      </c>
      <c r="D3986" s="34">
        <v>0</v>
      </c>
      <c r="E3986" s="34">
        <v>0</v>
      </c>
      <c r="F3986" s="34">
        <v>0</v>
      </c>
    </row>
    <row r="3987" spans="1:6" ht="14" hidden="1" thickBot="1">
      <c r="A3987" s="27">
        <f t="shared" si="71"/>
        <v>9</v>
      </c>
      <c r="B3987" s="30" t="s">
        <v>6210</v>
      </c>
      <c r="C3987" s="30" t="s">
        <v>6094</v>
      </c>
      <c r="D3987" s="34">
        <v>0</v>
      </c>
      <c r="E3987" s="34">
        <v>3779169026558</v>
      </c>
      <c r="F3987" s="34">
        <v>3779169026558</v>
      </c>
    </row>
    <row r="3988" spans="1:6" ht="14" hidden="1" thickBot="1">
      <c r="A3988" s="27">
        <f t="shared" si="71"/>
        <v>9</v>
      </c>
      <c r="B3988" s="30" t="s">
        <v>6211</v>
      </c>
      <c r="C3988" s="30" t="s">
        <v>199</v>
      </c>
      <c r="D3988" s="34">
        <v>0</v>
      </c>
      <c r="E3988" s="34">
        <v>44764929600</v>
      </c>
      <c r="F3988" s="34">
        <v>44764929600</v>
      </c>
    </row>
    <row r="3989" spans="1:6" ht="14" hidden="1" thickBot="1">
      <c r="A3989" s="27">
        <f t="shared" si="71"/>
        <v>9</v>
      </c>
      <c r="B3989" s="30" t="s">
        <v>6212</v>
      </c>
      <c r="C3989" s="30" t="s">
        <v>4823</v>
      </c>
      <c r="D3989" s="34">
        <v>0</v>
      </c>
      <c r="E3989" s="34">
        <v>38324199562244</v>
      </c>
      <c r="F3989" s="34">
        <v>38324199562244</v>
      </c>
    </row>
    <row r="3990" spans="1:6" ht="14" hidden="1" thickBot="1">
      <c r="A3990" s="27">
        <f t="shared" si="71"/>
        <v>9</v>
      </c>
      <c r="B3990" s="30" t="s">
        <v>6213</v>
      </c>
      <c r="C3990" s="30" t="s">
        <v>2212</v>
      </c>
      <c r="D3990" s="34">
        <v>0</v>
      </c>
      <c r="E3990" s="34">
        <v>49526652810</v>
      </c>
      <c r="F3990" s="34">
        <v>49526652810</v>
      </c>
    </row>
    <row r="3991" spans="1:6" ht="14" hidden="1" thickBot="1">
      <c r="A3991" s="27">
        <f t="shared" si="71"/>
        <v>9</v>
      </c>
      <c r="B3991" s="30" t="s">
        <v>6214</v>
      </c>
      <c r="C3991" s="30" t="s">
        <v>4744</v>
      </c>
      <c r="D3991" s="34">
        <v>0</v>
      </c>
      <c r="E3991" s="34">
        <v>4328720907</v>
      </c>
      <c r="F3991" s="34">
        <v>4328720907</v>
      </c>
    </row>
    <row r="3992" spans="1:6" ht="14" hidden="1" thickBot="1">
      <c r="A3992" s="27">
        <f t="shared" si="71"/>
        <v>9</v>
      </c>
      <c r="B3992" s="30" t="s">
        <v>6215</v>
      </c>
      <c r="C3992" s="30" t="s">
        <v>2214</v>
      </c>
      <c r="D3992" s="34">
        <v>0</v>
      </c>
      <c r="E3992" s="34">
        <v>10259752749</v>
      </c>
      <c r="F3992" s="34">
        <v>10259752749</v>
      </c>
    </row>
    <row r="3993" spans="1:6" ht="14" hidden="1" thickBot="1">
      <c r="A3993" s="27">
        <f t="shared" si="71"/>
        <v>9</v>
      </c>
      <c r="B3993" s="30" t="s">
        <v>6216</v>
      </c>
      <c r="C3993" s="30" t="s">
        <v>133</v>
      </c>
      <c r="D3993" s="34">
        <v>0</v>
      </c>
      <c r="E3993" s="34">
        <v>1091060660</v>
      </c>
      <c r="F3993" s="34">
        <v>1091060660</v>
      </c>
    </row>
    <row r="3994" spans="1:6" ht="14" hidden="1" thickBot="1">
      <c r="A3994" s="27">
        <f t="shared" si="71"/>
        <v>9</v>
      </c>
      <c r="B3994" s="30" t="s">
        <v>6217</v>
      </c>
      <c r="C3994" s="30" t="s">
        <v>6077</v>
      </c>
      <c r="D3994" s="34">
        <v>0</v>
      </c>
      <c r="E3994" s="34">
        <v>103191155499</v>
      </c>
      <c r="F3994" s="34">
        <v>103191155499</v>
      </c>
    </row>
    <row r="3995" spans="1:6" ht="14" hidden="1" thickBot="1">
      <c r="A3995" s="27">
        <f t="shared" si="71"/>
        <v>9</v>
      </c>
      <c r="B3995" s="30" t="s">
        <v>6218</v>
      </c>
      <c r="C3995" s="30" t="s">
        <v>1334</v>
      </c>
      <c r="D3995" s="34">
        <v>0</v>
      </c>
      <c r="E3995" s="34">
        <v>1087759552</v>
      </c>
      <c r="F3995" s="34">
        <v>1087759552</v>
      </c>
    </row>
    <row r="3996" spans="1:6" ht="14" hidden="1" thickBot="1">
      <c r="A3996" s="27">
        <f t="shared" si="71"/>
        <v>9</v>
      </c>
      <c r="B3996" s="30" t="s">
        <v>6219</v>
      </c>
      <c r="C3996" s="30" t="s">
        <v>6080</v>
      </c>
      <c r="D3996" s="34">
        <v>0</v>
      </c>
      <c r="E3996" s="34">
        <v>42317618620579</v>
      </c>
      <c r="F3996" s="34">
        <v>42317618620579</v>
      </c>
    </row>
    <row r="3997" spans="1:6" ht="14" thickBot="1">
      <c r="A3997" s="27">
        <f t="shared" si="71"/>
        <v>6</v>
      </c>
      <c r="B3997" s="27" t="s">
        <v>6220</v>
      </c>
      <c r="C3997" s="30" t="s">
        <v>1464</v>
      </c>
      <c r="D3997" s="34">
        <v>0</v>
      </c>
      <c r="E3997" s="34">
        <v>0</v>
      </c>
      <c r="F3997" s="34">
        <v>0</v>
      </c>
    </row>
    <row r="3998" spans="1:6" ht="14" hidden="1" thickBot="1">
      <c r="A3998" s="27">
        <f t="shared" si="71"/>
        <v>9</v>
      </c>
      <c r="B3998" s="30" t="s">
        <v>6221</v>
      </c>
      <c r="C3998" s="30" t="s">
        <v>6094</v>
      </c>
      <c r="D3998" s="34">
        <v>0</v>
      </c>
      <c r="E3998" s="33">
        <v>13553680.01</v>
      </c>
      <c r="F3998" s="33">
        <v>13553680.01</v>
      </c>
    </row>
    <row r="3999" spans="1:6" ht="14" hidden="1" thickBot="1">
      <c r="A3999" s="27">
        <f t="shared" si="71"/>
        <v>9</v>
      </c>
      <c r="B3999" s="30" t="s">
        <v>6222</v>
      </c>
      <c r="C3999" s="30" t="s">
        <v>4802</v>
      </c>
      <c r="D3999" s="34">
        <v>0</v>
      </c>
      <c r="E3999" s="34">
        <v>615000</v>
      </c>
      <c r="F3999" s="34">
        <v>615000</v>
      </c>
    </row>
    <row r="4000" spans="1:6" ht="14" hidden="1" thickBot="1">
      <c r="A4000" s="27">
        <f t="shared" si="71"/>
        <v>9</v>
      </c>
      <c r="B4000" s="30" t="s">
        <v>6223</v>
      </c>
      <c r="C4000" s="30" t="s">
        <v>6080</v>
      </c>
      <c r="D4000" s="34">
        <v>0</v>
      </c>
      <c r="E4000" s="33">
        <v>14168680.01</v>
      </c>
      <c r="F4000" s="33">
        <v>14168680.01</v>
      </c>
    </row>
    <row r="4001" spans="1:6" ht="14" thickBot="1">
      <c r="A4001" s="27">
        <f t="shared" si="71"/>
        <v>6</v>
      </c>
      <c r="B4001" s="27" t="s">
        <v>6224</v>
      </c>
      <c r="C4001" s="30" t="s">
        <v>1467</v>
      </c>
      <c r="D4001" s="34">
        <v>0</v>
      </c>
      <c r="E4001" s="34">
        <v>0</v>
      </c>
      <c r="F4001" s="34">
        <v>0</v>
      </c>
    </row>
    <row r="4002" spans="1:6" ht="14" hidden="1" thickBot="1">
      <c r="A4002" s="27">
        <f t="shared" ref="A4002:A4065" si="72">LEN(B4002)</f>
        <v>9</v>
      </c>
      <c r="B4002" s="30" t="s">
        <v>6225</v>
      </c>
      <c r="C4002" s="30" t="s">
        <v>6094</v>
      </c>
      <c r="D4002" s="34">
        <v>0</v>
      </c>
      <c r="E4002" s="33">
        <v>6897300459.0900002</v>
      </c>
      <c r="F4002" s="33">
        <v>6897300459.0900002</v>
      </c>
    </row>
    <row r="4003" spans="1:6" ht="14" hidden="1" thickBot="1">
      <c r="A4003" s="27">
        <f t="shared" si="72"/>
        <v>9</v>
      </c>
      <c r="B4003" s="30" t="s">
        <v>6226</v>
      </c>
      <c r="C4003" s="30" t="s">
        <v>199</v>
      </c>
      <c r="D4003" s="34">
        <v>0</v>
      </c>
      <c r="E4003" s="33">
        <v>167246074.38</v>
      </c>
      <c r="F4003" s="33">
        <v>167246074.38</v>
      </c>
    </row>
    <row r="4004" spans="1:6" ht="14" hidden="1" thickBot="1">
      <c r="A4004" s="27">
        <f t="shared" si="72"/>
        <v>9</v>
      </c>
      <c r="B4004" s="30" t="s">
        <v>6227</v>
      </c>
      <c r="C4004" s="30" t="s">
        <v>4823</v>
      </c>
      <c r="D4004" s="34">
        <v>0</v>
      </c>
      <c r="E4004" s="33">
        <v>2184539090.4499998</v>
      </c>
      <c r="F4004" s="33">
        <v>2184539090.4499998</v>
      </c>
    </row>
    <row r="4005" spans="1:6" ht="14" hidden="1" thickBot="1">
      <c r="A4005" s="27">
        <f t="shared" si="72"/>
        <v>9</v>
      </c>
      <c r="B4005" s="30" t="s">
        <v>6228</v>
      </c>
      <c r="C4005" s="30" t="s">
        <v>2212</v>
      </c>
      <c r="D4005" s="34">
        <v>0</v>
      </c>
      <c r="E4005" s="33">
        <v>422585524.76999998</v>
      </c>
      <c r="F4005" s="33">
        <v>422585524.76999998</v>
      </c>
    </row>
    <row r="4006" spans="1:6" ht="14" hidden="1" thickBot="1">
      <c r="A4006" s="27">
        <f t="shared" si="72"/>
        <v>9</v>
      </c>
      <c r="B4006" s="30" t="s">
        <v>6229</v>
      </c>
      <c r="C4006" s="30" t="s">
        <v>2214</v>
      </c>
      <c r="D4006" s="34">
        <v>0</v>
      </c>
      <c r="E4006" s="33">
        <v>125487607.77</v>
      </c>
      <c r="F4006" s="33">
        <v>125487607.77</v>
      </c>
    </row>
    <row r="4007" spans="1:6" ht="14" hidden="1" thickBot="1">
      <c r="A4007" s="27">
        <f t="shared" si="72"/>
        <v>9</v>
      </c>
      <c r="B4007" s="30" t="s">
        <v>6230</v>
      </c>
      <c r="C4007" s="30" t="s">
        <v>133</v>
      </c>
      <c r="D4007" s="34">
        <v>0</v>
      </c>
      <c r="E4007" s="33">
        <v>23318051.07</v>
      </c>
      <c r="F4007" s="33">
        <v>23318051.07</v>
      </c>
    </row>
    <row r="4008" spans="1:6" ht="14" hidden="1" thickBot="1">
      <c r="A4008" s="27">
        <f t="shared" si="72"/>
        <v>9</v>
      </c>
      <c r="B4008" s="30" t="s">
        <v>6231</v>
      </c>
      <c r="C4008" s="30" t="s">
        <v>6077</v>
      </c>
      <c r="D4008" s="34">
        <v>0</v>
      </c>
      <c r="E4008" s="33">
        <v>9948355.2899999991</v>
      </c>
      <c r="F4008" s="33">
        <v>9948355.2899999991</v>
      </c>
    </row>
    <row r="4009" spans="1:6" ht="14" hidden="1" thickBot="1">
      <c r="A4009" s="27">
        <f t="shared" si="72"/>
        <v>9</v>
      </c>
      <c r="B4009" s="30" t="s">
        <v>6232</v>
      </c>
      <c r="C4009" s="30" t="s">
        <v>4785</v>
      </c>
      <c r="D4009" s="34">
        <v>0</v>
      </c>
      <c r="E4009" s="33">
        <v>166671159.77000001</v>
      </c>
      <c r="F4009" s="33">
        <v>166671159.77000001</v>
      </c>
    </row>
    <row r="4010" spans="1:6" ht="14" hidden="1" thickBot="1">
      <c r="A4010" s="27">
        <f t="shared" si="72"/>
        <v>9</v>
      </c>
      <c r="B4010" s="30" t="s">
        <v>6233</v>
      </c>
      <c r="C4010" s="30" t="s">
        <v>4802</v>
      </c>
      <c r="D4010" s="34">
        <v>0</v>
      </c>
      <c r="E4010" s="33">
        <v>1586817852.8699999</v>
      </c>
      <c r="F4010" s="33">
        <v>1586817852.8699999</v>
      </c>
    </row>
    <row r="4011" spans="1:6" ht="14" hidden="1" thickBot="1">
      <c r="A4011" s="27">
        <f t="shared" si="72"/>
        <v>9</v>
      </c>
      <c r="B4011" s="30" t="s">
        <v>6234</v>
      </c>
      <c r="C4011" s="30" t="s">
        <v>6080</v>
      </c>
      <c r="D4011" s="34">
        <v>0</v>
      </c>
      <c r="E4011" s="33">
        <v>11583914175.459999</v>
      </c>
      <c r="F4011" s="33">
        <v>11583914175.459999</v>
      </c>
    </row>
    <row r="4012" spans="1:6" ht="14" thickBot="1">
      <c r="A4012" s="27">
        <f t="shared" si="72"/>
        <v>3</v>
      </c>
      <c r="B4012" s="27" t="s">
        <v>6235</v>
      </c>
      <c r="C4012" s="30" t="s">
        <v>964</v>
      </c>
      <c r="D4012" s="34">
        <v>0</v>
      </c>
      <c r="E4012" s="34">
        <v>0</v>
      </c>
      <c r="F4012" s="34">
        <v>0</v>
      </c>
    </row>
    <row r="4013" spans="1:6" ht="14" thickBot="1">
      <c r="A4013" s="27">
        <f t="shared" si="72"/>
        <v>6</v>
      </c>
      <c r="B4013" s="27" t="s">
        <v>6236</v>
      </c>
      <c r="C4013" s="30" t="s">
        <v>5962</v>
      </c>
      <c r="D4013" s="34">
        <v>0</v>
      </c>
      <c r="E4013" s="34">
        <v>0</v>
      </c>
      <c r="F4013" s="34">
        <v>0</v>
      </c>
    </row>
    <row r="4014" spans="1:6" ht="14" hidden="1" thickBot="1">
      <c r="A4014" s="27">
        <f t="shared" si="72"/>
        <v>9</v>
      </c>
      <c r="B4014" s="30" t="s">
        <v>6237</v>
      </c>
      <c r="C4014" s="30" t="s">
        <v>199</v>
      </c>
      <c r="D4014" s="34">
        <v>0</v>
      </c>
      <c r="E4014" s="33">
        <v>1587263528.4000001</v>
      </c>
      <c r="F4014" s="33">
        <v>1587263528.4000001</v>
      </c>
    </row>
    <row r="4015" spans="1:6" ht="14" hidden="1" thickBot="1">
      <c r="A4015" s="27">
        <f t="shared" si="72"/>
        <v>9</v>
      </c>
      <c r="B4015" s="30" t="s">
        <v>6238</v>
      </c>
      <c r="C4015" s="30" t="s">
        <v>4823</v>
      </c>
      <c r="D4015" s="34">
        <v>0</v>
      </c>
      <c r="E4015" s="33">
        <v>8892683301.1299992</v>
      </c>
      <c r="F4015" s="33">
        <v>8892683301.1299992</v>
      </c>
    </row>
    <row r="4016" spans="1:6" ht="14" hidden="1" thickBot="1">
      <c r="A4016" s="27">
        <f t="shared" si="72"/>
        <v>9</v>
      </c>
      <c r="B4016" s="30" t="s">
        <v>6239</v>
      </c>
      <c r="C4016" s="30" t="s">
        <v>2212</v>
      </c>
      <c r="D4016" s="34">
        <v>0</v>
      </c>
      <c r="E4016" s="34">
        <v>179515621184</v>
      </c>
      <c r="F4016" s="34">
        <v>179515621184</v>
      </c>
    </row>
    <row r="4017" spans="1:6" ht="14" hidden="1" thickBot="1">
      <c r="A4017" s="27">
        <f t="shared" si="72"/>
        <v>9</v>
      </c>
      <c r="B4017" s="30" t="s">
        <v>6240</v>
      </c>
      <c r="C4017" s="30" t="s">
        <v>4744</v>
      </c>
      <c r="D4017" s="34">
        <v>0</v>
      </c>
      <c r="E4017" s="34">
        <v>2456005081</v>
      </c>
      <c r="F4017" s="34">
        <v>2456005081</v>
      </c>
    </row>
    <row r="4018" spans="1:6" ht="14" hidden="1" thickBot="1">
      <c r="A4018" s="27">
        <f t="shared" si="72"/>
        <v>9</v>
      </c>
      <c r="B4018" s="30" t="s">
        <v>6241</v>
      </c>
      <c r="C4018" s="30" t="s">
        <v>2214</v>
      </c>
      <c r="D4018" s="34">
        <v>0</v>
      </c>
      <c r="E4018" s="34">
        <v>5684261453</v>
      </c>
      <c r="F4018" s="34">
        <v>5684261453</v>
      </c>
    </row>
    <row r="4019" spans="1:6" ht="14" hidden="1" thickBot="1">
      <c r="A4019" s="27">
        <f t="shared" si="72"/>
        <v>9</v>
      </c>
      <c r="B4019" s="30" t="s">
        <v>6242</v>
      </c>
      <c r="C4019" s="30" t="s">
        <v>133</v>
      </c>
      <c r="D4019" s="34">
        <v>0</v>
      </c>
      <c r="E4019" s="34">
        <v>5008185958</v>
      </c>
      <c r="F4019" s="34">
        <v>5008185958</v>
      </c>
    </row>
    <row r="4020" spans="1:6" ht="14" hidden="1" thickBot="1">
      <c r="A4020" s="27">
        <f t="shared" si="72"/>
        <v>9</v>
      </c>
      <c r="B4020" s="30" t="s">
        <v>6243</v>
      </c>
      <c r="C4020" s="30" t="s">
        <v>6077</v>
      </c>
      <c r="D4020" s="34">
        <v>0</v>
      </c>
      <c r="E4020" s="34">
        <v>745783325</v>
      </c>
      <c r="F4020" s="34">
        <v>745783325</v>
      </c>
    </row>
    <row r="4021" spans="1:6" ht="14" hidden="1" thickBot="1">
      <c r="A4021" s="27">
        <f t="shared" si="72"/>
        <v>9</v>
      </c>
      <c r="B4021" s="30" t="s">
        <v>6244</v>
      </c>
      <c r="C4021" s="30" t="s">
        <v>1334</v>
      </c>
      <c r="D4021" s="34">
        <v>0</v>
      </c>
      <c r="E4021" s="34">
        <v>52311</v>
      </c>
      <c r="F4021" s="34">
        <v>52311</v>
      </c>
    </row>
    <row r="4022" spans="1:6" ht="14" hidden="1" thickBot="1">
      <c r="A4022" s="27">
        <f t="shared" si="72"/>
        <v>9</v>
      </c>
      <c r="B4022" s="30" t="s">
        <v>6245</v>
      </c>
      <c r="C4022" s="30" t="s">
        <v>4785</v>
      </c>
      <c r="D4022" s="34">
        <v>0</v>
      </c>
      <c r="E4022" s="34">
        <v>133422274</v>
      </c>
      <c r="F4022" s="34">
        <v>133422274</v>
      </c>
    </row>
    <row r="4023" spans="1:6" ht="14" hidden="1" thickBot="1">
      <c r="A4023" s="27">
        <f t="shared" si="72"/>
        <v>9</v>
      </c>
      <c r="B4023" s="30" t="s">
        <v>6246</v>
      </c>
      <c r="C4023" s="30" t="s">
        <v>4802</v>
      </c>
      <c r="D4023" s="34">
        <v>0</v>
      </c>
      <c r="E4023" s="34">
        <v>375519</v>
      </c>
      <c r="F4023" s="34">
        <v>375519</v>
      </c>
    </row>
    <row r="4024" spans="1:6" ht="14" hidden="1" thickBot="1">
      <c r="A4024" s="27">
        <f t="shared" si="72"/>
        <v>9</v>
      </c>
      <c r="B4024" s="30" t="s">
        <v>6247</v>
      </c>
      <c r="C4024" s="30" t="s">
        <v>6080</v>
      </c>
      <c r="D4024" s="34">
        <v>0</v>
      </c>
      <c r="E4024" s="33">
        <v>204023653934.53</v>
      </c>
      <c r="F4024" s="33">
        <v>204023653934.53</v>
      </c>
    </row>
    <row r="4025" spans="1:6" ht="14" thickBot="1">
      <c r="A4025" s="27">
        <f t="shared" si="72"/>
        <v>6</v>
      </c>
      <c r="B4025" s="27" t="s">
        <v>6248</v>
      </c>
      <c r="C4025" s="30" t="s">
        <v>3945</v>
      </c>
      <c r="D4025" s="34">
        <v>0</v>
      </c>
      <c r="E4025" s="34">
        <v>0</v>
      </c>
      <c r="F4025" s="34">
        <v>0</v>
      </c>
    </row>
    <row r="4026" spans="1:6" ht="14" hidden="1" thickBot="1">
      <c r="A4026" s="27">
        <f t="shared" si="72"/>
        <v>9</v>
      </c>
      <c r="B4026" s="30" t="s">
        <v>6249</v>
      </c>
      <c r="C4026" s="30" t="s">
        <v>199</v>
      </c>
      <c r="D4026" s="34">
        <v>0</v>
      </c>
      <c r="E4026" s="34">
        <v>6704802400</v>
      </c>
      <c r="F4026" s="34">
        <v>6704802400</v>
      </c>
    </row>
    <row r="4027" spans="1:6" ht="14" hidden="1" thickBot="1">
      <c r="A4027" s="27">
        <f t="shared" si="72"/>
        <v>9</v>
      </c>
      <c r="B4027" s="30" t="s">
        <v>6250</v>
      </c>
      <c r="C4027" s="30" t="s">
        <v>4823</v>
      </c>
      <c r="D4027" s="34">
        <v>0</v>
      </c>
      <c r="E4027" s="33">
        <v>35274051511.75</v>
      </c>
      <c r="F4027" s="33">
        <v>35274051511.75</v>
      </c>
    </row>
    <row r="4028" spans="1:6" ht="14" hidden="1" thickBot="1">
      <c r="A4028" s="27">
        <f t="shared" si="72"/>
        <v>9</v>
      </c>
      <c r="B4028" s="30" t="s">
        <v>6251</v>
      </c>
      <c r="C4028" s="30" t="s">
        <v>2212</v>
      </c>
      <c r="D4028" s="34">
        <v>0</v>
      </c>
      <c r="E4028" s="34">
        <v>770068784934</v>
      </c>
      <c r="F4028" s="34">
        <v>770068784934</v>
      </c>
    </row>
    <row r="4029" spans="1:6" ht="14" hidden="1" thickBot="1">
      <c r="A4029" s="27">
        <f t="shared" si="72"/>
        <v>9</v>
      </c>
      <c r="B4029" s="30" t="s">
        <v>6252</v>
      </c>
      <c r="C4029" s="30" t="s">
        <v>4744</v>
      </c>
      <c r="D4029" s="34">
        <v>0</v>
      </c>
      <c r="E4029" s="34">
        <v>8997368414</v>
      </c>
      <c r="F4029" s="34">
        <v>8997368414</v>
      </c>
    </row>
    <row r="4030" spans="1:6" ht="14" hidden="1" thickBot="1">
      <c r="A4030" s="27">
        <f t="shared" si="72"/>
        <v>9</v>
      </c>
      <c r="B4030" s="30" t="s">
        <v>6253</v>
      </c>
      <c r="C4030" s="30" t="s">
        <v>2214</v>
      </c>
      <c r="D4030" s="34">
        <v>0</v>
      </c>
      <c r="E4030" s="34">
        <v>51716070191</v>
      </c>
      <c r="F4030" s="34">
        <v>51716070191</v>
      </c>
    </row>
    <row r="4031" spans="1:6" ht="14" hidden="1" thickBot="1">
      <c r="A4031" s="27">
        <f t="shared" si="72"/>
        <v>9</v>
      </c>
      <c r="B4031" s="30" t="s">
        <v>6254</v>
      </c>
      <c r="C4031" s="30" t="s">
        <v>133</v>
      </c>
      <c r="D4031" s="34">
        <v>0</v>
      </c>
      <c r="E4031" s="34">
        <v>35144518662</v>
      </c>
      <c r="F4031" s="34">
        <v>35144518662</v>
      </c>
    </row>
    <row r="4032" spans="1:6" ht="14" hidden="1" thickBot="1">
      <c r="A4032" s="27">
        <f t="shared" si="72"/>
        <v>9</v>
      </c>
      <c r="B4032" s="30" t="s">
        <v>6255</v>
      </c>
      <c r="C4032" s="30" t="s">
        <v>6077</v>
      </c>
      <c r="D4032" s="34">
        <v>0</v>
      </c>
      <c r="E4032" s="34">
        <v>4647589781</v>
      </c>
      <c r="F4032" s="34">
        <v>4647589781</v>
      </c>
    </row>
    <row r="4033" spans="1:6" ht="14" hidden="1" thickBot="1">
      <c r="A4033" s="27">
        <f t="shared" si="72"/>
        <v>9</v>
      </c>
      <c r="B4033" s="30" t="s">
        <v>6256</v>
      </c>
      <c r="C4033" s="30" t="s">
        <v>1334</v>
      </c>
      <c r="D4033" s="34">
        <v>0</v>
      </c>
      <c r="E4033" s="34">
        <v>307631</v>
      </c>
      <c r="F4033" s="34">
        <v>307631</v>
      </c>
    </row>
    <row r="4034" spans="1:6" ht="14" hidden="1" thickBot="1">
      <c r="A4034" s="27">
        <f t="shared" si="72"/>
        <v>9</v>
      </c>
      <c r="B4034" s="30" t="s">
        <v>6257</v>
      </c>
      <c r="C4034" s="30" t="s">
        <v>4785</v>
      </c>
      <c r="D4034" s="34">
        <v>0</v>
      </c>
      <c r="E4034" s="34">
        <v>964273511</v>
      </c>
      <c r="F4034" s="34">
        <v>964273511</v>
      </c>
    </row>
    <row r="4035" spans="1:6" ht="14" hidden="1" thickBot="1">
      <c r="A4035" s="27">
        <f t="shared" si="72"/>
        <v>9</v>
      </c>
      <c r="B4035" s="30" t="s">
        <v>6258</v>
      </c>
      <c r="C4035" s="30" t="s">
        <v>4802</v>
      </c>
      <c r="D4035" s="34">
        <v>0</v>
      </c>
      <c r="E4035" s="34">
        <v>80000</v>
      </c>
      <c r="F4035" s="34">
        <v>80000</v>
      </c>
    </row>
    <row r="4036" spans="1:6" ht="14" hidden="1" thickBot="1">
      <c r="A4036" s="27">
        <f t="shared" si="72"/>
        <v>9</v>
      </c>
      <c r="B4036" s="30" t="s">
        <v>6259</v>
      </c>
      <c r="C4036" s="30" t="s">
        <v>6080</v>
      </c>
      <c r="D4036" s="34">
        <v>0</v>
      </c>
      <c r="E4036" s="33">
        <v>913517847035.75</v>
      </c>
      <c r="F4036" s="33">
        <v>913517847035.75</v>
      </c>
    </row>
    <row r="4037" spans="1:6" ht="14" thickBot="1">
      <c r="A4037" s="27">
        <f t="shared" si="72"/>
        <v>6</v>
      </c>
      <c r="B4037" s="27" t="s">
        <v>6260</v>
      </c>
      <c r="C4037" s="30" t="s">
        <v>3947</v>
      </c>
      <c r="D4037" s="34">
        <v>0</v>
      </c>
      <c r="E4037" s="34">
        <v>0</v>
      </c>
      <c r="F4037" s="34">
        <v>0</v>
      </c>
    </row>
    <row r="4038" spans="1:6" ht="14" hidden="1" thickBot="1">
      <c r="A4038" s="27">
        <f t="shared" si="72"/>
        <v>9</v>
      </c>
      <c r="B4038" s="30" t="s">
        <v>6261</v>
      </c>
      <c r="C4038" s="30" t="s">
        <v>199</v>
      </c>
      <c r="D4038" s="34">
        <v>0</v>
      </c>
      <c r="E4038" s="33">
        <v>6147232507.4799995</v>
      </c>
      <c r="F4038" s="33">
        <v>6147232507.4799995</v>
      </c>
    </row>
    <row r="4039" spans="1:6" ht="14" hidden="1" thickBot="1">
      <c r="A4039" s="27">
        <f t="shared" si="72"/>
        <v>9</v>
      </c>
      <c r="B4039" s="30" t="s">
        <v>6262</v>
      </c>
      <c r="C4039" s="30" t="s">
        <v>4823</v>
      </c>
      <c r="D4039" s="34">
        <v>0</v>
      </c>
      <c r="E4039" s="33">
        <v>33749245762.549999</v>
      </c>
      <c r="F4039" s="33">
        <v>33749245762.549999</v>
      </c>
    </row>
    <row r="4040" spans="1:6" ht="14" hidden="1" thickBot="1">
      <c r="A4040" s="27">
        <f t="shared" si="72"/>
        <v>9</v>
      </c>
      <c r="B4040" s="30" t="s">
        <v>6263</v>
      </c>
      <c r="C4040" s="30" t="s">
        <v>2212</v>
      </c>
      <c r="D4040" s="34">
        <v>0</v>
      </c>
      <c r="E4040" s="33">
        <v>1206539038510.3</v>
      </c>
      <c r="F4040" s="33">
        <v>1206539038510.3</v>
      </c>
    </row>
    <row r="4041" spans="1:6" ht="14" hidden="1" thickBot="1">
      <c r="A4041" s="27">
        <f t="shared" si="72"/>
        <v>9</v>
      </c>
      <c r="B4041" s="30" t="s">
        <v>6264</v>
      </c>
      <c r="C4041" s="30" t="s">
        <v>4744</v>
      </c>
      <c r="D4041" s="34">
        <v>0</v>
      </c>
      <c r="E4041" s="34">
        <v>14875722237</v>
      </c>
      <c r="F4041" s="34">
        <v>14875722237</v>
      </c>
    </row>
    <row r="4042" spans="1:6" ht="14" hidden="1" thickBot="1">
      <c r="A4042" s="27">
        <f t="shared" si="72"/>
        <v>9</v>
      </c>
      <c r="B4042" s="30" t="s">
        <v>6265</v>
      </c>
      <c r="C4042" s="30" t="s">
        <v>2214</v>
      </c>
      <c r="D4042" s="34">
        <v>0</v>
      </c>
      <c r="E4042" s="34">
        <v>59957737244</v>
      </c>
      <c r="F4042" s="34">
        <v>59957737244</v>
      </c>
    </row>
    <row r="4043" spans="1:6" ht="14" hidden="1" thickBot="1">
      <c r="A4043" s="27">
        <f t="shared" si="72"/>
        <v>9</v>
      </c>
      <c r="B4043" s="30" t="s">
        <v>6266</v>
      </c>
      <c r="C4043" s="30" t="s">
        <v>133</v>
      </c>
      <c r="D4043" s="34">
        <v>0</v>
      </c>
      <c r="E4043" s="34">
        <v>48891614367</v>
      </c>
      <c r="F4043" s="34">
        <v>48891614367</v>
      </c>
    </row>
    <row r="4044" spans="1:6" ht="14" hidden="1" thickBot="1">
      <c r="A4044" s="27">
        <f t="shared" si="72"/>
        <v>9</v>
      </c>
      <c r="B4044" s="30" t="s">
        <v>6267</v>
      </c>
      <c r="C4044" s="30" t="s">
        <v>6077</v>
      </c>
      <c r="D4044" s="34">
        <v>0</v>
      </c>
      <c r="E4044" s="34">
        <v>4084779803</v>
      </c>
      <c r="F4044" s="34">
        <v>4084779803</v>
      </c>
    </row>
    <row r="4045" spans="1:6" ht="14" hidden="1" thickBot="1">
      <c r="A4045" s="27">
        <f t="shared" si="72"/>
        <v>9</v>
      </c>
      <c r="B4045" s="30" t="s">
        <v>6268</v>
      </c>
      <c r="C4045" s="30" t="s">
        <v>1334</v>
      </c>
      <c r="D4045" s="34">
        <v>0</v>
      </c>
      <c r="E4045" s="34">
        <v>617985</v>
      </c>
      <c r="F4045" s="34">
        <v>617985</v>
      </c>
    </row>
    <row r="4046" spans="1:6" ht="14" hidden="1" thickBot="1">
      <c r="A4046" s="27">
        <f t="shared" si="72"/>
        <v>9</v>
      </c>
      <c r="B4046" s="30" t="s">
        <v>6269</v>
      </c>
      <c r="C4046" s="30" t="s">
        <v>4785</v>
      </c>
      <c r="D4046" s="34">
        <v>0</v>
      </c>
      <c r="E4046" s="33">
        <v>930907155.33000004</v>
      </c>
      <c r="F4046" s="33">
        <v>930907155.33000004</v>
      </c>
    </row>
    <row r="4047" spans="1:6" ht="14" hidden="1" thickBot="1">
      <c r="A4047" s="27">
        <f t="shared" si="72"/>
        <v>9</v>
      </c>
      <c r="B4047" s="30" t="s">
        <v>6270</v>
      </c>
      <c r="C4047" s="30" t="s">
        <v>4802</v>
      </c>
      <c r="D4047" s="34">
        <v>0</v>
      </c>
      <c r="E4047" s="33">
        <v>468723521.5</v>
      </c>
      <c r="F4047" s="33">
        <v>468723521.5</v>
      </c>
    </row>
    <row r="4048" spans="1:6" ht="14" hidden="1" thickBot="1">
      <c r="A4048" s="27">
        <f t="shared" si="72"/>
        <v>9</v>
      </c>
      <c r="B4048" s="30" t="s">
        <v>6271</v>
      </c>
      <c r="C4048" s="30" t="s">
        <v>6080</v>
      </c>
      <c r="D4048" s="34">
        <v>0</v>
      </c>
      <c r="E4048" s="33">
        <v>1375645619093.1599</v>
      </c>
      <c r="F4048" s="33">
        <v>1375645619093.1599</v>
      </c>
    </row>
    <row r="4049" spans="1:6" ht="14" thickBot="1">
      <c r="A4049" s="27">
        <f t="shared" si="72"/>
        <v>6</v>
      </c>
      <c r="B4049" s="27" t="s">
        <v>6272</v>
      </c>
      <c r="C4049" s="30" t="s">
        <v>5966</v>
      </c>
      <c r="D4049" s="34">
        <v>0</v>
      </c>
      <c r="E4049" s="34">
        <v>0</v>
      </c>
      <c r="F4049" s="34">
        <v>0</v>
      </c>
    </row>
    <row r="4050" spans="1:6" ht="14" hidden="1" thickBot="1">
      <c r="A4050" s="27">
        <f t="shared" si="72"/>
        <v>9</v>
      </c>
      <c r="B4050" s="30" t="s">
        <v>6273</v>
      </c>
      <c r="C4050" s="30" t="s">
        <v>199</v>
      </c>
      <c r="D4050" s="34">
        <v>0</v>
      </c>
      <c r="E4050" s="34">
        <v>1750653221</v>
      </c>
      <c r="F4050" s="34">
        <v>1750653221</v>
      </c>
    </row>
    <row r="4051" spans="1:6" ht="14" hidden="1" thickBot="1">
      <c r="A4051" s="27">
        <f t="shared" si="72"/>
        <v>9</v>
      </c>
      <c r="B4051" s="30" t="s">
        <v>6274</v>
      </c>
      <c r="C4051" s="30" t="s">
        <v>4823</v>
      </c>
      <c r="D4051" s="34">
        <v>0</v>
      </c>
      <c r="E4051" s="33">
        <v>12728046675.040001</v>
      </c>
      <c r="F4051" s="33">
        <v>12728046675.040001</v>
      </c>
    </row>
    <row r="4052" spans="1:6" ht="14" hidden="1" thickBot="1">
      <c r="A4052" s="27">
        <f t="shared" si="72"/>
        <v>9</v>
      </c>
      <c r="B4052" s="30" t="s">
        <v>6275</v>
      </c>
      <c r="C4052" s="30" t="s">
        <v>2212</v>
      </c>
      <c r="D4052" s="34">
        <v>0</v>
      </c>
      <c r="E4052" s="34">
        <v>1773198326</v>
      </c>
      <c r="F4052" s="34">
        <v>1773198326</v>
      </c>
    </row>
    <row r="4053" spans="1:6" ht="14" hidden="1" thickBot="1">
      <c r="A4053" s="27">
        <f t="shared" si="72"/>
        <v>9</v>
      </c>
      <c r="B4053" s="30" t="s">
        <v>6276</v>
      </c>
      <c r="C4053" s="30" t="s">
        <v>2214</v>
      </c>
      <c r="D4053" s="34">
        <v>0</v>
      </c>
      <c r="E4053" s="34">
        <v>258374000</v>
      </c>
      <c r="F4053" s="34">
        <v>258374000</v>
      </c>
    </row>
    <row r="4054" spans="1:6" ht="14" hidden="1" thickBot="1">
      <c r="A4054" s="27">
        <f t="shared" si="72"/>
        <v>9</v>
      </c>
      <c r="B4054" s="30" t="s">
        <v>6277</v>
      </c>
      <c r="C4054" s="30" t="s">
        <v>133</v>
      </c>
      <c r="D4054" s="34">
        <v>0</v>
      </c>
      <c r="E4054" s="34">
        <v>74706300</v>
      </c>
      <c r="F4054" s="34">
        <v>74706300</v>
      </c>
    </row>
    <row r="4055" spans="1:6" ht="14" hidden="1" thickBot="1">
      <c r="A4055" s="27">
        <f t="shared" si="72"/>
        <v>9</v>
      </c>
      <c r="B4055" s="30" t="s">
        <v>6278</v>
      </c>
      <c r="C4055" s="30" t="s">
        <v>6077</v>
      </c>
      <c r="D4055" s="34">
        <v>0</v>
      </c>
      <c r="E4055" s="34">
        <v>1514964717</v>
      </c>
      <c r="F4055" s="34">
        <v>1514964717</v>
      </c>
    </row>
    <row r="4056" spans="1:6" ht="14" hidden="1" thickBot="1">
      <c r="A4056" s="27">
        <f t="shared" si="72"/>
        <v>9</v>
      </c>
      <c r="B4056" s="30" t="s">
        <v>6279</v>
      </c>
      <c r="C4056" s="30" t="s">
        <v>1334</v>
      </c>
      <c r="D4056" s="34">
        <v>0</v>
      </c>
      <c r="E4056" s="34">
        <v>206193</v>
      </c>
      <c r="F4056" s="34">
        <v>206193</v>
      </c>
    </row>
    <row r="4057" spans="1:6" ht="14" hidden="1" thickBot="1">
      <c r="A4057" s="27">
        <f t="shared" si="72"/>
        <v>9</v>
      </c>
      <c r="B4057" s="30" t="s">
        <v>6280</v>
      </c>
      <c r="C4057" s="30" t="s">
        <v>4785</v>
      </c>
      <c r="D4057" s="34">
        <v>0</v>
      </c>
      <c r="E4057" s="34">
        <v>23884814</v>
      </c>
      <c r="F4057" s="34">
        <v>23884814</v>
      </c>
    </row>
    <row r="4058" spans="1:6" ht="14" hidden="1" thickBot="1">
      <c r="A4058" s="27">
        <f t="shared" si="72"/>
        <v>9</v>
      </c>
      <c r="B4058" s="30" t="s">
        <v>6281</v>
      </c>
      <c r="C4058" s="30" t="s">
        <v>4802</v>
      </c>
      <c r="D4058" s="34">
        <v>0</v>
      </c>
      <c r="E4058" s="34">
        <v>13207239</v>
      </c>
      <c r="F4058" s="34">
        <v>13207239</v>
      </c>
    </row>
    <row r="4059" spans="1:6" ht="14" hidden="1" thickBot="1">
      <c r="A4059" s="27">
        <f t="shared" si="72"/>
        <v>9</v>
      </c>
      <c r="B4059" s="30" t="s">
        <v>6282</v>
      </c>
      <c r="C4059" s="30" t="s">
        <v>6080</v>
      </c>
      <c r="D4059" s="34">
        <v>0</v>
      </c>
      <c r="E4059" s="33">
        <v>18137241485.040001</v>
      </c>
      <c r="F4059" s="33">
        <v>18137241485.040001</v>
      </c>
    </row>
    <row r="4060" spans="1:6" ht="14" thickBot="1">
      <c r="A4060" s="27">
        <f t="shared" si="72"/>
        <v>6</v>
      </c>
      <c r="B4060" s="27" t="s">
        <v>6283</v>
      </c>
      <c r="C4060" s="30" t="s">
        <v>3951</v>
      </c>
      <c r="D4060" s="34">
        <v>0</v>
      </c>
      <c r="E4060" s="34">
        <v>0</v>
      </c>
      <c r="F4060" s="34">
        <v>0</v>
      </c>
    </row>
    <row r="4061" spans="1:6" ht="14" hidden="1" thickBot="1">
      <c r="A4061" s="27">
        <f t="shared" si="72"/>
        <v>9</v>
      </c>
      <c r="B4061" s="30" t="s">
        <v>6284</v>
      </c>
      <c r="C4061" s="30" t="s">
        <v>199</v>
      </c>
      <c r="D4061" s="34">
        <v>0</v>
      </c>
      <c r="E4061" s="34">
        <v>475140994</v>
      </c>
      <c r="F4061" s="34">
        <v>475140994</v>
      </c>
    </row>
    <row r="4062" spans="1:6" ht="14" hidden="1" thickBot="1">
      <c r="A4062" s="27">
        <f t="shared" si="72"/>
        <v>9</v>
      </c>
      <c r="B4062" s="30" t="s">
        <v>6285</v>
      </c>
      <c r="C4062" s="30" t="s">
        <v>4823</v>
      </c>
      <c r="D4062" s="34">
        <v>0</v>
      </c>
      <c r="E4062" s="33">
        <v>3796169016.75</v>
      </c>
      <c r="F4062" s="33">
        <v>3796169016.75</v>
      </c>
    </row>
    <row r="4063" spans="1:6" ht="14" hidden="1" thickBot="1">
      <c r="A4063" s="27">
        <f t="shared" si="72"/>
        <v>9</v>
      </c>
      <c r="B4063" s="30" t="s">
        <v>6286</v>
      </c>
      <c r="C4063" s="30" t="s">
        <v>2212</v>
      </c>
      <c r="D4063" s="34">
        <v>0</v>
      </c>
      <c r="E4063" s="34">
        <v>230695548</v>
      </c>
      <c r="F4063" s="34">
        <v>230695548</v>
      </c>
    </row>
    <row r="4064" spans="1:6" ht="14" hidden="1" thickBot="1">
      <c r="A4064" s="27">
        <f t="shared" si="72"/>
        <v>9</v>
      </c>
      <c r="B4064" s="30" t="s">
        <v>6287</v>
      </c>
      <c r="C4064" s="30" t="s">
        <v>4744</v>
      </c>
      <c r="D4064" s="34">
        <v>0</v>
      </c>
      <c r="E4064" s="34">
        <v>2931478</v>
      </c>
      <c r="F4064" s="34">
        <v>2931478</v>
      </c>
    </row>
    <row r="4065" spans="1:6" ht="14" hidden="1" thickBot="1">
      <c r="A4065" s="27">
        <f t="shared" si="72"/>
        <v>9</v>
      </c>
      <c r="B4065" s="30" t="s">
        <v>6288</v>
      </c>
      <c r="C4065" s="30" t="s">
        <v>2214</v>
      </c>
      <c r="D4065" s="34">
        <v>0</v>
      </c>
      <c r="E4065" s="34">
        <v>21869482</v>
      </c>
      <c r="F4065" s="34">
        <v>21869482</v>
      </c>
    </row>
    <row r="4066" spans="1:6" ht="14" hidden="1" thickBot="1">
      <c r="A4066" s="27">
        <f t="shared" ref="A4066:A4129" si="73">LEN(B4066)</f>
        <v>9</v>
      </c>
      <c r="B4066" s="30" t="s">
        <v>6289</v>
      </c>
      <c r="C4066" s="30" t="s">
        <v>133</v>
      </c>
      <c r="D4066" s="34">
        <v>0</v>
      </c>
      <c r="E4066" s="34">
        <v>10424398</v>
      </c>
      <c r="F4066" s="34">
        <v>10424398</v>
      </c>
    </row>
    <row r="4067" spans="1:6" ht="14" hidden="1" thickBot="1">
      <c r="A4067" s="27">
        <f t="shared" si="73"/>
        <v>9</v>
      </c>
      <c r="B4067" s="30" t="s">
        <v>6290</v>
      </c>
      <c r="C4067" s="30" t="s">
        <v>6077</v>
      </c>
      <c r="D4067" s="34">
        <v>0</v>
      </c>
      <c r="E4067" s="34">
        <v>544314127</v>
      </c>
      <c r="F4067" s="34">
        <v>544314127</v>
      </c>
    </row>
    <row r="4068" spans="1:6" ht="14" hidden="1" thickBot="1">
      <c r="A4068" s="27">
        <f t="shared" si="73"/>
        <v>9</v>
      </c>
      <c r="B4068" s="30" t="s">
        <v>6291</v>
      </c>
      <c r="C4068" s="30" t="s">
        <v>1334</v>
      </c>
      <c r="D4068" s="34">
        <v>0</v>
      </c>
      <c r="E4068" s="34">
        <v>1093264</v>
      </c>
      <c r="F4068" s="34">
        <v>1093264</v>
      </c>
    </row>
    <row r="4069" spans="1:6" ht="14" hidden="1" thickBot="1">
      <c r="A4069" s="27">
        <f t="shared" si="73"/>
        <v>9</v>
      </c>
      <c r="B4069" s="30" t="s">
        <v>6292</v>
      </c>
      <c r="C4069" s="30" t="s">
        <v>4785</v>
      </c>
      <c r="D4069" s="34">
        <v>0</v>
      </c>
      <c r="E4069" s="34">
        <v>41023905</v>
      </c>
      <c r="F4069" s="34">
        <v>41023905</v>
      </c>
    </row>
    <row r="4070" spans="1:6" ht="14" hidden="1" thickBot="1">
      <c r="A4070" s="27">
        <f t="shared" si="73"/>
        <v>9</v>
      </c>
      <c r="B4070" s="30" t="s">
        <v>6293</v>
      </c>
      <c r="C4070" s="30" t="s">
        <v>6080</v>
      </c>
      <c r="D4070" s="34">
        <v>0</v>
      </c>
      <c r="E4070" s="33">
        <v>5123662212.75</v>
      </c>
      <c r="F4070" s="33">
        <v>5123662212.75</v>
      </c>
    </row>
    <row r="4071" spans="1:6" ht="14" thickBot="1">
      <c r="A4071" s="27">
        <f t="shared" si="73"/>
        <v>6</v>
      </c>
      <c r="B4071" s="27" t="s">
        <v>6294</v>
      </c>
      <c r="C4071" s="30" t="s">
        <v>6295</v>
      </c>
      <c r="D4071" s="34">
        <v>0</v>
      </c>
      <c r="E4071" s="34">
        <v>0</v>
      </c>
      <c r="F4071" s="34">
        <v>0</v>
      </c>
    </row>
    <row r="4072" spans="1:6" ht="14" hidden="1" thickBot="1">
      <c r="A4072" s="27">
        <f t="shared" si="73"/>
        <v>9</v>
      </c>
      <c r="B4072" s="30" t="s">
        <v>6296</v>
      </c>
      <c r="C4072" s="30" t="s">
        <v>199</v>
      </c>
      <c r="D4072" s="34">
        <v>0</v>
      </c>
      <c r="E4072" s="34">
        <v>487911569</v>
      </c>
      <c r="F4072" s="34">
        <v>487911569</v>
      </c>
    </row>
    <row r="4073" spans="1:6" ht="14" hidden="1" thickBot="1">
      <c r="A4073" s="27">
        <f t="shared" si="73"/>
        <v>9</v>
      </c>
      <c r="B4073" s="30" t="s">
        <v>6297</v>
      </c>
      <c r="C4073" s="30" t="s">
        <v>4823</v>
      </c>
      <c r="D4073" s="34">
        <v>0</v>
      </c>
      <c r="E4073" s="33">
        <v>9157494495.7399998</v>
      </c>
      <c r="F4073" s="33">
        <v>9157494495.7399998</v>
      </c>
    </row>
    <row r="4074" spans="1:6" ht="14" hidden="1" thickBot="1">
      <c r="A4074" s="27">
        <f t="shared" si="73"/>
        <v>9</v>
      </c>
      <c r="B4074" s="30" t="s">
        <v>6298</v>
      </c>
      <c r="C4074" s="30" t="s">
        <v>2212</v>
      </c>
      <c r="D4074" s="34">
        <v>0</v>
      </c>
      <c r="E4074" s="34">
        <v>13892104257</v>
      </c>
      <c r="F4074" s="34">
        <v>13892104257</v>
      </c>
    </row>
    <row r="4075" spans="1:6" ht="14" hidden="1" thickBot="1">
      <c r="A4075" s="27">
        <f t="shared" si="73"/>
        <v>9</v>
      </c>
      <c r="B4075" s="30" t="s">
        <v>6299</v>
      </c>
      <c r="C4075" s="30" t="s">
        <v>4744</v>
      </c>
      <c r="D4075" s="34">
        <v>0</v>
      </c>
      <c r="E4075" s="34">
        <v>94393626</v>
      </c>
      <c r="F4075" s="34">
        <v>94393626</v>
      </c>
    </row>
    <row r="4076" spans="1:6" ht="14" hidden="1" thickBot="1">
      <c r="A4076" s="27">
        <f t="shared" si="73"/>
        <v>9</v>
      </c>
      <c r="B4076" s="30" t="s">
        <v>6300</v>
      </c>
      <c r="C4076" s="30" t="s">
        <v>2214</v>
      </c>
      <c r="D4076" s="34">
        <v>0</v>
      </c>
      <c r="E4076" s="34">
        <v>1992396253</v>
      </c>
      <c r="F4076" s="34">
        <v>1992396253</v>
      </c>
    </row>
    <row r="4077" spans="1:6" ht="14" hidden="1" thickBot="1">
      <c r="A4077" s="27">
        <f t="shared" si="73"/>
        <v>9</v>
      </c>
      <c r="B4077" s="30" t="s">
        <v>6301</v>
      </c>
      <c r="C4077" s="30" t="s">
        <v>133</v>
      </c>
      <c r="D4077" s="34">
        <v>0</v>
      </c>
      <c r="E4077" s="34">
        <v>564998823</v>
      </c>
      <c r="F4077" s="34">
        <v>564998823</v>
      </c>
    </row>
    <row r="4078" spans="1:6" ht="14" hidden="1" thickBot="1">
      <c r="A4078" s="27">
        <f t="shared" si="73"/>
        <v>9</v>
      </c>
      <c r="B4078" s="30" t="s">
        <v>6302</v>
      </c>
      <c r="C4078" s="30" t="s">
        <v>6077</v>
      </c>
      <c r="D4078" s="34">
        <v>0</v>
      </c>
      <c r="E4078" s="33">
        <v>1374274016.3</v>
      </c>
      <c r="F4078" s="33">
        <v>1374274016.3</v>
      </c>
    </row>
    <row r="4079" spans="1:6" ht="14" hidden="1" thickBot="1">
      <c r="A4079" s="27">
        <f t="shared" si="73"/>
        <v>9</v>
      </c>
      <c r="B4079" s="30" t="s">
        <v>6303</v>
      </c>
      <c r="C4079" s="30" t="s">
        <v>1334</v>
      </c>
      <c r="D4079" s="34">
        <v>0</v>
      </c>
      <c r="E4079" s="34">
        <v>7954825</v>
      </c>
      <c r="F4079" s="34">
        <v>7954825</v>
      </c>
    </row>
    <row r="4080" spans="1:6" ht="14" hidden="1" thickBot="1">
      <c r="A4080" s="27">
        <f t="shared" si="73"/>
        <v>9</v>
      </c>
      <c r="B4080" s="30" t="s">
        <v>6304</v>
      </c>
      <c r="C4080" s="30" t="s">
        <v>4785</v>
      </c>
      <c r="D4080" s="34">
        <v>0</v>
      </c>
      <c r="E4080" s="34">
        <v>4113896803</v>
      </c>
      <c r="F4080" s="34">
        <v>4113896803</v>
      </c>
    </row>
    <row r="4081" spans="1:6" ht="14" hidden="1" thickBot="1">
      <c r="A4081" s="27">
        <f t="shared" si="73"/>
        <v>9</v>
      </c>
      <c r="B4081" s="30" t="s">
        <v>6305</v>
      </c>
      <c r="C4081" s="30" t="s">
        <v>4802</v>
      </c>
      <c r="D4081" s="34">
        <v>0</v>
      </c>
      <c r="E4081" s="34">
        <v>226268125</v>
      </c>
      <c r="F4081" s="34">
        <v>226268125</v>
      </c>
    </row>
    <row r="4082" spans="1:6" ht="14" hidden="1" thickBot="1">
      <c r="A4082" s="27">
        <f t="shared" si="73"/>
        <v>9</v>
      </c>
      <c r="B4082" s="30" t="s">
        <v>6306</v>
      </c>
      <c r="C4082" s="30" t="s">
        <v>6080</v>
      </c>
      <c r="D4082" s="34">
        <v>0</v>
      </c>
      <c r="E4082" s="33">
        <v>31911692793.040001</v>
      </c>
      <c r="F4082" s="33">
        <v>31911692793.040001</v>
      </c>
    </row>
    <row r="4083" spans="1:6" ht="14" thickBot="1">
      <c r="A4083" s="27">
        <f t="shared" si="73"/>
        <v>6</v>
      </c>
      <c r="B4083" s="27" t="s">
        <v>6307</v>
      </c>
      <c r="C4083" s="30" t="s">
        <v>6308</v>
      </c>
      <c r="D4083" s="34">
        <v>0</v>
      </c>
      <c r="E4083" s="34">
        <v>0</v>
      </c>
      <c r="F4083" s="34">
        <v>0</v>
      </c>
    </row>
    <row r="4084" spans="1:6" ht="14" hidden="1" thickBot="1">
      <c r="A4084" s="27">
        <f t="shared" si="73"/>
        <v>9</v>
      </c>
      <c r="B4084" s="30" t="s">
        <v>6309</v>
      </c>
      <c r="C4084" s="30" t="s">
        <v>199</v>
      </c>
      <c r="D4084" s="34">
        <v>0</v>
      </c>
      <c r="E4084" s="33">
        <v>4031885340.3299999</v>
      </c>
      <c r="F4084" s="33">
        <v>4031885340.3299999</v>
      </c>
    </row>
    <row r="4085" spans="1:6" ht="14" hidden="1" thickBot="1">
      <c r="A4085" s="27">
        <f t="shared" si="73"/>
        <v>9</v>
      </c>
      <c r="B4085" s="30" t="s">
        <v>6310</v>
      </c>
      <c r="C4085" s="30" t="s">
        <v>4823</v>
      </c>
      <c r="D4085" s="34">
        <v>0</v>
      </c>
      <c r="E4085" s="33">
        <v>26484572074.150002</v>
      </c>
      <c r="F4085" s="33">
        <v>26484572074.150002</v>
      </c>
    </row>
    <row r="4086" spans="1:6" ht="14" hidden="1" thickBot="1">
      <c r="A4086" s="27">
        <f t="shared" si="73"/>
        <v>9</v>
      </c>
      <c r="B4086" s="30" t="s">
        <v>6311</v>
      </c>
      <c r="C4086" s="30" t="s">
        <v>2212</v>
      </c>
      <c r="D4086" s="34">
        <v>0</v>
      </c>
      <c r="E4086" s="33">
        <v>103816078997.7</v>
      </c>
      <c r="F4086" s="33">
        <v>103816078997.7</v>
      </c>
    </row>
    <row r="4087" spans="1:6" ht="14" hidden="1" thickBot="1">
      <c r="A4087" s="27">
        <f t="shared" si="73"/>
        <v>9</v>
      </c>
      <c r="B4087" s="30" t="s">
        <v>6312</v>
      </c>
      <c r="C4087" s="30" t="s">
        <v>4744</v>
      </c>
      <c r="D4087" s="34">
        <v>0</v>
      </c>
      <c r="E4087" s="34">
        <v>144701205</v>
      </c>
      <c r="F4087" s="34">
        <v>144701205</v>
      </c>
    </row>
    <row r="4088" spans="1:6" ht="14" hidden="1" thickBot="1">
      <c r="A4088" s="27">
        <f t="shared" si="73"/>
        <v>9</v>
      </c>
      <c r="B4088" s="30" t="s">
        <v>6313</v>
      </c>
      <c r="C4088" s="30" t="s">
        <v>2214</v>
      </c>
      <c r="D4088" s="34">
        <v>0</v>
      </c>
      <c r="E4088" s="33">
        <v>20537644601.650002</v>
      </c>
      <c r="F4088" s="33">
        <v>20537644601.650002</v>
      </c>
    </row>
    <row r="4089" spans="1:6" ht="14" hidden="1" thickBot="1">
      <c r="A4089" s="27">
        <f t="shared" si="73"/>
        <v>9</v>
      </c>
      <c r="B4089" s="30" t="s">
        <v>6314</v>
      </c>
      <c r="C4089" s="30" t="s">
        <v>133</v>
      </c>
      <c r="D4089" s="34">
        <v>0</v>
      </c>
      <c r="E4089" s="34">
        <v>3720098947</v>
      </c>
      <c r="F4089" s="34">
        <v>3720098947</v>
      </c>
    </row>
    <row r="4090" spans="1:6" ht="14" hidden="1" thickBot="1">
      <c r="A4090" s="27">
        <f t="shared" si="73"/>
        <v>9</v>
      </c>
      <c r="B4090" s="30" t="s">
        <v>6315</v>
      </c>
      <c r="C4090" s="30" t="s">
        <v>6077</v>
      </c>
      <c r="D4090" s="34">
        <v>0</v>
      </c>
      <c r="E4090" s="33">
        <v>7456611621.8800001</v>
      </c>
      <c r="F4090" s="33">
        <v>7456611621.8800001</v>
      </c>
    </row>
    <row r="4091" spans="1:6" ht="14" hidden="1" thickBot="1">
      <c r="A4091" s="27">
        <f t="shared" si="73"/>
        <v>9</v>
      </c>
      <c r="B4091" s="30" t="s">
        <v>6316</v>
      </c>
      <c r="C4091" s="30" t="s">
        <v>1334</v>
      </c>
      <c r="D4091" s="34">
        <v>0</v>
      </c>
      <c r="E4091" s="33">
        <v>145685856.62</v>
      </c>
      <c r="F4091" s="33">
        <v>145685856.62</v>
      </c>
    </row>
    <row r="4092" spans="1:6" ht="14" hidden="1" thickBot="1">
      <c r="A4092" s="27">
        <f t="shared" si="73"/>
        <v>9</v>
      </c>
      <c r="B4092" s="30" t="s">
        <v>6317</v>
      </c>
      <c r="C4092" s="30" t="s">
        <v>4785</v>
      </c>
      <c r="D4092" s="34">
        <v>0</v>
      </c>
      <c r="E4092" s="33">
        <v>22662394265.950001</v>
      </c>
      <c r="F4092" s="33">
        <v>22662394265.950001</v>
      </c>
    </row>
    <row r="4093" spans="1:6" ht="14" hidden="1" thickBot="1">
      <c r="A4093" s="27">
        <f t="shared" si="73"/>
        <v>9</v>
      </c>
      <c r="B4093" s="30" t="s">
        <v>6318</v>
      </c>
      <c r="C4093" s="30" t="s">
        <v>4802</v>
      </c>
      <c r="D4093" s="34">
        <v>0</v>
      </c>
      <c r="E4093" s="33">
        <v>7246824492.6000004</v>
      </c>
      <c r="F4093" s="33">
        <v>7246824492.6000004</v>
      </c>
    </row>
    <row r="4094" spans="1:6" ht="14" hidden="1" thickBot="1">
      <c r="A4094" s="27">
        <f t="shared" si="73"/>
        <v>9</v>
      </c>
      <c r="B4094" s="30" t="s">
        <v>6319</v>
      </c>
      <c r="C4094" s="30" t="s">
        <v>6080</v>
      </c>
      <c r="D4094" s="34">
        <v>0</v>
      </c>
      <c r="E4094" s="33">
        <v>196246497402.88</v>
      </c>
      <c r="F4094" s="33">
        <v>196246497402.88</v>
      </c>
    </row>
    <row r="4095" spans="1:6" ht="14" thickBot="1">
      <c r="A4095" s="27">
        <f t="shared" si="73"/>
        <v>6</v>
      </c>
      <c r="B4095" s="27" t="s">
        <v>6320</v>
      </c>
      <c r="C4095" s="30" t="s">
        <v>6321</v>
      </c>
      <c r="D4095" s="34">
        <v>0</v>
      </c>
      <c r="E4095" s="34">
        <v>0</v>
      </c>
      <c r="F4095" s="34">
        <v>0</v>
      </c>
    </row>
    <row r="4096" spans="1:6" ht="14" hidden="1" thickBot="1">
      <c r="A4096" s="27">
        <f t="shared" si="73"/>
        <v>9</v>
      </c>
      <c r="B4096" s="30" t="s">
        <v>6322</v>
      </c>
      <c r="C4096" s="30" t="s">
        <v>199</v>
      </c>
      <c r="D4096" s="34">
        <v>0</v>
      </c>
      <c r="E4096" s="33">
        <v>17747901325.009998</v>
      </c>
      <c r="F4096" s="33">
        <v>17747901325.009998</v>
      </c>
    </row>
    <row r="4097" spans="1:6" ht="14" hidden="1" thickBot="1">
      <c r="A4097" s="27">
        <f t="shared" si="73"/>
        <v>9</v>
      </c>
      <c r="B4097" s="30" t="s">
        <v>6323</v>
      </c>
      <c r="C4097" s="30" t="s">
        <v>4823</v>
      </c>
      <c r="D4097" s="34">
        <v>0</v>
      </c>
      <c r="E4097" s="33">
        <v>407124522398.32001</v>
      </c>
      <c r="F4097" s="33">
        <v>407124522398.32001</v>
      </c>
    </row>
    <row r="4098" spans="1:6" ht="14" hidden="1" thickBot="1">
      <c r="A4098" s="27">
        <f t="shared" si="73"/>
        <v>9</v>
      </c>
      <c r="B4098" s="30" t="s">
        <v>6324</v>
      </c>
      <c r="C4098" s="30" t="s">
        <v>2212</v>
      </c>
      <c r="D4098" s="34">
        <v>0</v>
      </c>
      <c r="E4098" s="33">
        <v>1585518059355.4199</v>
      </c>
      <c r="F4098" s="33">
        <v>1585518059355.4199</v>
      </c>
    </row>
    <row r="4099" spans="1:6" ht="14" hidden="1" thickBot="1">
      <c r="A4099" s="27">
        <f t="shared" si="73"/>
        <v>9</v>
      </c>
      <c r="B4099" s="30" t="s">
        <v>6325</v>
      </c>
      <c r="C4099" s="30" t="s">
        <v>4744</v>
      </c>
      <c r="D4099" s="34">
        <v>0</v>
      </c>
      <c r="E4099" s="34">
        <v>5470008394</v>
      </c>
      <c r="F4099" s="34">
        <v>5470008394</v>
      </c>
    </row>
    <row r="4100" spans="1:6" ht="14" hidden="1" thickBot="1">
      <c r="A4100" s="27">
        <f t="shared" si="73"/>
        <v>9</v>
      </c>
      <c r="B4100" s="30" t="s">
        <v>6326</v>
      </c>
      <c r="C4100" s="30" t="s">
        <v>2214</v>
      </c>
      <c r="D4100" s="34">
        <v>0</v>
      </c>
      <c r="E4100" s="33">
        <v>345063525254.95001</v>
      </c>
      <c r="F4100" s="33">
        <v>345063525254.95001</v>
      </c>
    </row>
    <row r="4101" spans="1:6" ht="14" hidden="1" thickBot="1">
      <c r="A4101" s="27">
        <f t="shared" si="73"/>
        <v>9</v>
      </c>
      <c r="B4101" s="30" t="s">
        <v>6327</v>
      </c>
      <c r="C4101" s="30" t="s">
        <v>133</v>
      </c>
      <c r="D4101" s="34">
        <v>0</v>
      </c>
      <c r="E4101" s="34">
        <v>46027493372</v>
      </c>
      <c r="F4101" s="34">
        <v>46027493372</v>
      </c>
    </row>
    <row r="4102" spans="1:6" ht="14" hidden="1" thickBot="1">
      <c r="A4102" s="27">
        <f t="shared" si="73"/>
        <v>9</v>
      </c>
      <c r="B4102" s="30" t="s">
        <v>6328</v>
      </c>
      <c r="C4102" s="30" t="s">
        <v>6077</v>
      </c>
      <c r="D4102" s="34">
        <v>0</v>
      </c>
      <c r="E4102" s="33">
        <v>101691953747.03</v>
      </c>
      <c r="F4102" s="33">
        <v>101691953747.03</v>
      </c>
    </row>
    <row r="4103" spans="1:6" ht="14" hidden="1" thickBot="1">
      <c r="A4103" s="27">
        <f t="shared" si="73"/>
        <v>9</v>
      </c>
      <c r="B4103" s="30" t="s">
        <v>6329</v>
      </c>
      <c r="C4103" s="30" t="s">
        <v>1334</v>
      </c>
      <c r="D4103" s="34">
        <v>0</v>
      </c>
      <c r="E4103" s="33">
        <v>1264736618.9200001</v>
      </c>
      <c r="F4103" s="33">
        <v>1264736618.9200001</v>
      </c>
    </row>
    <row r="4104" spans="1:6" ht="14" hidden="1" thickBot="1">
      <c r="A4104" s="27">
        <f t="shared" si="73"/>
        <v>9</v>
      </c>
      <c r="B4104" s="30" t="s">
        <v>6330</v>
      </c>
      <c r="C4104" s="30" t="s">
        <v>4785</v>
      </c>
      <c r="D4104" s="34">
        <v>0</v>
      </c>
      <c r="E4104" s="33">
        <v>441424330772.91998</v>
      </c>
      <c r="F4104" s="33">
        <v>441424330772.91998</v>
      </c>
    </row>
    <row r="4105" spans="1:6" ht="14" hidden="1" thickBot="1">
      <c r="A4105" s="27">
        <f t="shared" si="73"/>
        <v>9</v>
      </c>
      <c r="B4105" s="30" t="s">
        <v>6331</v>
      </c>
      <c r="C4105" s="30" t="s">
        <v>4802</v>
      </c>
      <c r="D4105" s="34">
        <v>0</v>
      </c>
      <c r="E4105" s="33">
        <v>24577113972.98</v>
      </c>
      <c r="F4105" s="33">
        <v>24577113972.98</v>
      </c>
    </row>
    <row r="4106" spans="1:6" ht="14" hidden="1" thickBot="1">
      <c r="A4106" s="27">
        <f t="shared" si="73"/>
        <v>9</v>
      </c>
      <c r="B4106" s="30" t="s">
        <v>6332</v>
      </c>
      <c r="C4106" s="30" t="s">
        <v>6080</v>
      </c>
      <c r="D4106" s="34">
        <v>0</v>
      </c>
      <c r="E4106" s="33">
        <v>2975909645211.5498</v>
      </c>
      <c r="F4106" s="33">
        <v>2975909645211.5498</v>
      </c>
    </row>
    <row r="4107" spans="1:6" ht="14" thickBot="1">
      <c r="A4107" s="27">
        <f t="shared" si="73"/>
        <v>6</v>
      </c>
      <c r="B4107" s="27" t="s">
        <v>6333</v>
      </c>
      <c r="C4107" s="30" t="s">
        <v>6334</v>
      </c>
      <c r="D4107" s="34">
        <v>0</v>
      </c>
      <c r="E4107" s="34">
        <v>0</v>
      </c>
      <c r="F4107" s="34">
        <v>0</v>
      </c>
    </row>
    <row r="4108" spans="1:6" ht="14" hidden="1" thickBot="1">
      <c r="A4108" s="27">
        <f t="shared" si="73"/>
        <v>9</v>
      </c>
      <c r="B4108" s="30" t="s">
        <v>6335</v>
      </c>
      <c r="C4108" s="30" t="s">
        <v>199</v>
      </c>
      <c r="D4108" s="34">
        <v>0</v>
      </c>
      <c r="E4108" s="33">
        <v>457646131.80000001</v>
      </c>
      <c r="F4108" s="33">
        <v>457646131.80000001</v>
      </c>
    </row>
    <row r="4109" spans="1:6" ht="14" hidden="1" thickBot="1">
      <c r="A4109" s="27">
        <f t="shared" si="73"/>
        <v>9</v>
      </c>
      <c r="B4109" s="30" t="s">
        <v>6336</v>
      </c>
      <c r="C4109" s="30" t="s">
        <v>4823</v>
      </c>
      <c r="D4109" s="34">
        <v>0</v>
      </c>
      <c r="E4109" s="33">
        <v>64521807773.610001</v>
      </c>
      <c r="F4109" s="33">
        <v>64521807773.610001</v>
      </c>
    </row>
    <row r="4110" spans="1:6" ht="14" hidden="1" thickBot="1">
      <c r="A4110" s="27">
        <f t="shared" si="73"/>
        <v>9</v>
      </c>
      <c r="B4110" s="30" t="s">
        <v>6337</v>
      </c>
      <c r="C4110" s="30" t="s">
        <v>2212</v>
      </c>
      <c r="D4110" s="34">
        <v>0</v>
      </c>
      <c r="E4110" s="33">
        <v>50590460516.440002</v>
      </c>
      <c r="F4110" s="33">
        <v>50590460516.440002</v>
      </c>
    </row>
    <row r="4111" spans="1:6" ht="14" hidden="1" thickBot="1">
      <c r="A4111" s="27">
        <f t="shared" si="73"/>
        <v>9</v>
      </c>
      <c r="B4111" s="30" t="s">
        <v>6338</v>
      </c>
      <c r="C4111" s="30" t="s">
        <v>4744</v>
      </c>
      <c r="D4111" s="34">
        <v>0</v>
      </c>
      <c r="E4111" s="34">
        <v>53684249</v>
      </c>
      <c r="F4111" s="34">
        <v>53684249</v>
      </c>
    </row>
    <row r="4112" spans="1:6" ht="14" hidden="1" thickBot="1">
      <c r="A4112" s="27">
        <f t="shared" si="73"/>
        <v>9</v>
      </c>
      <c r="B4112" s="30" t="s">
        <v>6339</v>
      </c>
      <c r="C4112" s="30" t="s">
        <v>2214</v>
      </c>
      <c r="D4112" s="34">
        <v>0</v>
      </c>
      <c r="E4112" s="33">
        <v>4989318834.8699999</v>
      </c>
      <c r="F4112" s="33">
        <v>4989318834.8699999</v>
      </c>
    </row>
    <row r="4113" spans="1:6" ht="14" hidden="1" thickBot="1">
      <c r="A4113" s="27">
        <f t="shared" si="73"/>
        <v>9</v>
      </c>
      <c r="B4113" s="30" t="s">
        <v>6340</v>
      </c>
      <c r="C4113" s="30" t="s">
        <v>133</v>
      </c>
      <c r="D4113" s="34">
        <v>0</v>
      </c>
      <c r="E4113" s="34">
        <v>613830843</v>
      </c>
      <c r="F4113" s="34">
        <v>613830843</v>
      </c>
    </row>
    <row r="4114" spans="1:6" ht="14" hidden="1" thickBot="1">
      <c r="A4114" s="27">
        <f t="shared" si="73"/>
        <v>9</v>
      </c>
      <c r="B4114" s="30" t="s">
        <v>6341</v>
      </c>
      <c r="C4114" s="30" t="s">
        <v>6077</v>
      </c>
      <c r="D4114" s="34">
        <v>0</v>
      </c>
      <c r="E4114" s="33">
        <v>1909312762.9100001</v>
      </c>
      <c r="F4114" s="33">
        <v>1909312762.9100001</v>
      </c>
    </row>
    <row r="4115" spans="1:6" ht="14" hidden="1" thickBot="1">
      <c r="A4115" s="27">
        <f t="shared" si="73"/>
        <v>9</v>
      </c>
      <c r="B4115" s="30" t="s">
        <v>6342</v>
      </c>
      <c r="C4115" s="30" t="s">
        <v>1334</v>
      </c>
      <c r="D4115" s="34">
        <v>0</v>
      </c>
      <c r="E4115" s="33">
        <v>39303837.25</v>
      </c>
      <c r="F4115" s="33">
        <v>39303837.25</v>
      </c>
    </row>
    <row r="4116" spans="1:6" ht="14" hidden="1" thickBot="1">
      <c r="A4116" s="27">
        <f t="shared" si="73"/>
        <v>9</v>
      </c>
      <c r="B4116" s="30" t="s">
        <v>6343</v>
      </c>
      <c r="C4116" s="30" t="s">
        <v>4785</v>
      </c>
      <c r="D4116" s="34">
        <v>0</v>
      </c>
      <c r="E4116" s="33">
        <v>6013008737.7399998</v>
      </c>
      <c r="F4116" s="33">
        <v>6013008737.7399998</v>
      </c>
    </row>
    <row r="4117" spans="1:6" ht="14" hidden="1" thickBot="1">
      <c r="A4117" s="27">
        <f t="shared" si="73"/>
        <v>9</v>
      </c>
      <c r="B4117" s="30" t="s">
        <v>6344</v>
      </c>
      <c r="C4117" s="30" t="s">
        <v>4802</v>
      </c>
      <c r="D4117" s="34">
        <v>0</v>
      </c>
      <c r="E4117" s="33">
        <v>9181798878.0799999</v>
      </c>
      <c r="F4117" s="33">
        <v>9181798878.0799999</v>
      </c>
    </row>
    <row r="4118" spans="1:6" ht="14" hidden="1" thickBot="1">
      <c r="A4118" s="27">
        <f t="shared" si="73"/>
        <v>9</v>
      </c>
      <c r="B4118" s="30" t="s">
        <v>6345</v>
      </c>
      <c r="C4118" s="30" t="s">
        <v>6080</v>
      </c>
      <c r="D4118" s="34">
        <v>0</v>
      </c>
      <c r="E4118" s="33">
        <v>138370172564.70001</v>
      </c>
      <c r="F4118" s="33">
        <v>138370172564.70001</v>
      </c>
    </row>
    <row r="4119" spans="1:6" ht="14" thickBot="1">
      <c r="A4119" s="27">
        <f t="shared" si="73"/>
        <v>6</v>
      </c>
      <c r="B4119" s="27" t="s">
        <v>6346</v>
      </c>
      <c r="C4119" s="30" t="s">
        <v>3961</v>
      </c>
      <c r="D4119" s="34">
        <v>0</v>
      </c>
      <c r="E4119" s="34">
        <v>0</v>
      </c>
      <c r="F4119" s="34">
        <v>0</v>
      </c>
    </row>
    <row r="4120" spans="1:6" ht="14" hidden="1" thickBot="1">
      <c r="A4120" s="27">
        <f t="shared" si="73"/>
        <v>9</v>
      </c>
      <c r="B4120" s="30" t="s">
        <v>6347</v>
      </c>
      <c r="C4120" s="30" t="s">
        <v>199</v>
      </c>
      <c r="D4120" s="34">
        <v>0</v>
      </c>
      <c r="E4120" s="33">
        <v>7817774274.3400002</v>
      </c>
      <c r="F4120" s="33">
        <v>7817774274.3400002</v>
      </c>
    </row>
    <row r="4121" spans="1:6" ht="14" hidden="1" thickBot="1">
      <c r="A4121" s="27">
        <f t="shared" si="73"/>
        <v>9</v>
      </c>
      <c r="B4121" s="30" t="s">
        <v>6348</v>
      </c>
      <c r="C4121" s="30" t="s">
        <v>4823</v>
      </c>
      <c r="D4121" s="34">
        <v>0</v>
      </c>
      <c r="E4121" s="33">
        <v>108362097826.55</v>
      </c>
      <c r="F4121" s="33">
        <v>108362097826.55</v>
      </c>
    </row>
    <row r="4122" spans="1:6" ht="14" hidden="1" thickBot="1">
      <c r="A4122" s="27">
        <f t="shared" si="73"/>
        <v>9</v>
      </c>
      <c r="B4122" s="30" t="s">
        <v>6349</v>
      </c>
      <c r="C4122" s="30" t="s">
        <v>2212</v>
      </c>
      <c r="D4122" s="34">
        <v>0</v>
      </c>
      <c r="E4122" s="34">
        <v>16846589791</v>
      </c>
      <c r="F4122" s="34">
        <v>16846589791</v>
      </c>
    </row>
    <row r="4123" spans="1:6" ht="14" hidden="1" thickBot="1">
      <c r="A4123" s="27">
        <f t="shared" si="73"/>
        <v>9</v>
      </c>
      <c r="B4123" s="30" t="s">
        <v>6350</v>
      </c>
      <c r="C4123" s="30" t="s">
        <v>4744</v>
      </c>
      <c r="D4123" s="34">
        <v>0</v>
      </c>
      <c r="E4123" s="34">
        <v>14347724</v>
      </c>
      <c r="F4123" s="34">
        <v>14347724</v>
      </c>
    </row>
    <row r="4124" spans="1:6" ht="14" hidden="1" thickBot="1">
      <c r="A4124" s="27">
        <f t="shared" si="73"/>
        <v>9</v>
      </c>
      <c r="B4124" s="30" t="s">
        <v>6351</v>
      </c>
      <c r="C4124" s="30" t="s">
        <v>2214</v>
      </c>
      <c r="D4124" s="34">
        <v>0</v>
      </c>
      <c r="E4124" s="34">
        <v>698853639</v>
      </c>
      <c r="F4124" s="34">
        <v>698853639</v>
      </c>
    </row>
    <row r="4125" spans="1:6" ht="14" hidden="1" thickBot="1">
      <c r="A4125" s="27">
        <f t="shared" si="73"/>
        <v>9</v>
      </c>
      <c r="B4125" s="30" t="s">
        <v>6352</v>
      </c>
      <c r="C4125" s="30" t="s">
        <v>133</v>
      </c>
      <c r="D4125" s="34">
        <v>0</v>
      </c>
      <c r="E4125" s="34">
        <v>81231183</v>
      </c>
      <c r="F4125" s="34">
        <v>81231183</v>
      </c>
    </row>
    <row r="4126" spans="1:6" ht="14" hidden="1" thickBot="1">
      <c r="A4126" s="27">
        <f t="shared" si="73"/>
        <v>9</v>
      </c>
      <c r="B4126" s="30" t="s">
        <v>6353</v>
      </c>
      <c r="C4126" s="30" t="s">
        <v>6077</v>
      </c>
      <c r="D4126" s="34">
        <v>0</v>
      </c>
      <c r="E4126" s="33">
        <v>10985715261.200001</v>
      </c>
      <c r="F4126" s="33">
        <v>10985715261.200001</v>
      </c>
    </row>
    <row r="4127" spans="1:6" ht="14" hidden="1" thickBot="1">
      <c r="A4127" s="27">
        <f t="shared" si="73"/>
        <v>9</v>
      </c>
      <c r="B4127" s="30" t="s">
        <v>6354</v>
      </c>
      <c r="C4127" s="30" t="s">
        <v>1334</v>
      </c>
      <c r="D4127" s="34">
        <v>0</v>
      </c>
      <c r="E4127" s="33">
        <v>333853160.81</v>
      </c>
      <c r="F4127" s="33">
        <v>333853160.81</v>
      </c>
    </row>
    <row r="4128" spans="1:6" ht="14" hidden="1" thickBot="1">
      <c r="A4128" s="27">
        <f t="shared" si="73"/>
        <v>9</v>
      </c>
      <c r="B4128" s="30" t="s">
        <v>6355</v>
      </c>
      <c r="C4128" s="30" t="s">
        <v>4785</v>
      </c>
      <c r="D4128" s="34">
        <v>0</v>
      </c>
      <c r="E4128" s="34">
        <v>8010491494</v>
      </c>
      <c r="F4128" s="34">
        <v>8010491494</v>
      </c>
    </row>
    <row r="4129" spans="1:6" ht="14" hidden="1" thickBot="1">
      <c r="A4129" s="27">
        <f t="shared" si="73"/>
        <v>9</v>
      </c>
      <c r="B4129" s="30" t="s">
        <v>6356</v>
      </c>
      <c r="C4129" s="30" t="s">
        <v>4802</v>
      </c>
      <c r="D4129" s="34">
        <v>0</v>
      </c>
      <c r="E4129" s="34">
        <v>3209841652</v>
      </c>
      <c r="F4129" s="34">
        <v>3209841652</v>
      </c>
    </row>
    <row r="4130" spans="1:6" ht="14" hidden="1" thickBot="1">
      <c r="A4130" s="27">
        <f t="shared" ref="A4130:A4193" si="74">LEN(B4130)</f>
        <v>9</v>
      </c>
      <c r="B4130" s="30" t="s">
        <v>6357</v>
      </c>
      <c r="C4130" s="30" t="s">
        <v>6080</v>
      </c>
      <c r="D4130" s="34">
        <v>0</v>
      </c>
      <c r="E4130" s="33">
        <v>156360796005.89999</v>
      </c>
      <c r="F4130" s="33">
        <v>156360796005.89999</v>
      </c>
    </row>
    <row r="4131" spans="1:6" ht="14" thickBot="1">
      <c r="A4131" s="27">
        <f t="shared" si="74"/>
        <v>6</v>
      </c>
      <c r="B4131" s="27" t="s">
        <v>6358</v>
      </c>
      <c r="C4131" s="30" t="s">
        <v>3963</v>
      </c>
      <c r="D4131" s="34">
        <v>0</v>
      </c>
      <c r="E4131" s="34">
        <v>0</v>
      </c>
      <c r="F4131" s="34">
        <v>0</v>
      </c>
    </row>
    <row r="4132" spans="1:6" ht="14" hidden="1" thickBot="1">
      <c r="A4132" s="27">
        <f t="shared" si="74"/>
        <v>9</v>
      </c>
      <c r="B4132" s="30" t="s">
        <v>6359</v>
      </c>
      <c r="C4132" s="30" t="s">
        <v>199</v>
      </c>
      <c r="D4132" s="34">
        <v>0</v>
      </c>
      <c r="E4132" s="34">
        <v>117313163</v>
      </c>
      <c r="F4132" s="34">
        <v>117313163</v>
      </c>
    </row>
    <row r="4133" spans="1:6" ht="14" hidden="1" thickBot="1">
      <c r="A4133" s="27">
        <f t="shared" si="74"/>
        <v>9</v>
      </c>
      <c r="B4133" s="30" t="s">
        <v>6360</v>
      </c>
      <c r="C4133" s="30" t="s">
        <v>4823</v>
      </c>
      <c r="D4133" s="34">
        <v>0</v>
      </c>
      <c r="E4133" s="33">
        <v>1206190349.1800001</v>
      </c>
      <c r="F4133" s="33">
        <v>1206190349.1800001</v>
      </c>
    </row>
    <row r="4134" spans="1:6" ht="14" hidden="1" thickBot="1">
      <c r="A4134" s="27">
        <f t="shared" si="74"/>
        <v>9</v>
      </c>
      <c r="B4134" s="30" t="s">
        <v>6361</v>
      </c>
      <c r="C4134" s="30" t="s">
        <v>2212</v>
      </c>
      <c r="D4134" s="34">
        <v>0</v>
      </c>
      <c r="E4134" s="34">
        <v>2311504204</v>
      </c>
      <c r="F4134" s="34">
        <v>2311504204</v>
      </c>
    </row>
    <row r="4135" spans="1:6" ht="14" hidden="1" thickBot="1">
      <c r="A4135" s="27">
        <f t="shared" si="74"/>
        <v>9</v>
      </c>
      <c r="B4135" s="30" t="s">
        <v>6362</v>
      </c>
      <c r="C4135" s="30" t="s">
        <v>4744</v>
      </c>
      <c r="D4135" s="34">
        <v>0</v>
      </c>
      <c r="E4135" s="34">
        <v>360521</v>
      </c>
      <c r="F4135" s="34">
        <v>360521</v>
      </c>
    </row>
    <row r="4136" spans="1:6" ht="14" hidden="1" thickBot="1">
      <c r="A4136" s="27">
        <f t="shared" si="74"/>
        <v>9</v>
      </c>
      <c r="B4136" s="30" t="s">
        <v>6363</v>
      </c>
      <c r="C4136" s="30" t="s">
        <v>2214</v>
      </c>
      <c r="D4136" s="34">
        <v>0</v>
      </c>
      <c r="E4136" s="34">
        <v>428351215</v>
      </c>
      <c r="F4136" s="34">
        <v>428351215</v>
      </c>
    </row>
    <row r="4137" spans="1:6" ht="14" hidden="1" thickBot="1">
      <c r="A4137" s="27">
        <f t="shared" si="74"/>
        <v>9</v>
      </c>
      <c r="B4137" s="30" t="s">
        <v>6364</v>
      </c>
      <c r="C4137" s="30" t="s">
        <v>133</v>
      </c>
      <c r="D4137" s="34">
        <v>0</v>
      </c>
      <c r="E4137" s="34">
        <v>56519594</v>
      </c>
      <c r="F4137" s="34">
        <v>56519594</v>
      </c>
    </row>
    <row r="4138" spans="1:6" ht="14" hidden="1" thickBot="1">
      <c r="A4138" s="27">
        <f t="shared" si="74"/>
        <v>9</v>
      </c>
      <c r="B4138" s="30" t="s">
        <v>6365</v>
      </c>
      <c r="C4138" s="30" t="s">
        <v>6077</v>
      </c>
      <c r="D4138" s="34">
        <v>0</v>
      </c>
      <c r="E4138" s="34">
        <v>81692012</v>
      </c>
      <c r="F4138" s="34">
        <v>81692012</v>
      </c>
    </row>
    <row r="4139" spans="1:6" ht="14" hidden="1" thickBot="1">
      <c r="A4139" s="27">
        <f t="shared" si="74"/>
        <v>9</v>
      </c>
      <c r="B4139" s="30" t="s">
        <v>6366</v>
      </c>
      <c r="C4139" s="30" t="s">
        <v>1334</v>
      </c>
      <c r="D4139" s="34">
        <v>0</v>
      </c>
      <c r="E4139" s="34">
        <v>22527228</v>
      </c>
      <c r="F4139" s="34">
        <v>22527228</v>
      </c>
    </row>
    <row r="4140" spans="1:6" ht="14" hidden="1" thickBot="1">
      <c r="A4140" s="27">
        <f t="shared" si="74"/>
        <v>9</v>
      </c>
      <c r="B4140" s="30" t="s">
        <v>6367</v>
      </c>
      <c r="C4140" s="30" t="s">
        <v>4785</v>
      </c>
      <c r="D4140" s="34">
        <v>0</v>
      </c>
      <c r="E4140" s="34">
        <v>238339394</v>
      </c>
      <c r="F4140" s="34">
        <v>238339394</v>
      </c>
    </row>
    <row r="4141" spans="1:6" ht="14" hidden="1" thickBot="1">
      <c r="A4141" s="27">
        <f t="shared" si="74"/>
        <v>9</v>
      </c>
      <c r="B4141" s="30" t="s">
        <v>6368</v>
      </c>
      <c r="C4141" s="30" t="s">
        <v>4802</v>
      </c>
      <c r="D4141" s="34">
        <v>0</v>
      </c>
      <c r="E4141" s="34">
        <v>470446</v>
      </c>
      <c r="F4141" s="34">
        <v>470446</v>
      </c>
    </row>
    <row r="4142" spans="1:6" ht="14" hidden="1" thickBot="1">
      <c r="A4142" s="27">
        <f t="shared" si="74"/>
        <v>9</v>
      </c>
      <c r="B4142" s="30" t="s">
        <v>6369</v>
      </c>
      <c r="C4142" s="30" t="s">
        <v>6080</v>
      </c>
      <c r="D4142" s="34">
        <v>0</v>
      </c>
      <c r="E4142" s="33">
        <v>4463268126.1800003</v>
      </c>
      <c r="F4142" s="33">
        <v>4463268126.1800003</v>
      </c>
    </row>
    <row r="4143" spans="1:6" ht="14" thickBot="1">
      <c r="A4143" s="27">
        <f t="shared" si="74"/>
        <v>6</v>
      </c>
      <c r="B4143" s="27" t="s">
        <v>6370</v>
      </c>
      <c r="C4143" s="30" t="s">
        <v>3965</v>
      </c>
      <c r="D4143" s="34">
        <v>0</v>
      </c>
      <c r="E4143" s="34">
        <v>0</v>
      </c>
      <c r="F4143" s="34">
        <v>0</v>
      </c>
    </row>
    <row r="4144" spans="1:6" ht="14" hidden="1" thickBot="1">
      <c r="A4144" s="27">
        <f t="shared" si="74"/>
        <v>9</v>
      </c>
      <c r="B4144" s="30" t="s">
        <v>6371</v>
      </c>
      <c r="C4144" s="30" t="s">
        <v>4823</v>
      </c>
      <c r="D4144" s="34">
        <v>0</v>
      </c>
      <c r="E4144" s="34">
        <v>56947488</v>
      </c>
      <c r="F4144" s="34">
        <v>56947488</v>
      </c>
    </row>
    <row r="4145" spans="1:6" ht="14" hidden="1" thickBot="1">
      <c r="A4145" s="27">
        <f t="shared" si="74"/>
        <v>9</v>
      </c>
      <c r="B4145" s="30" t="s">
        <v>6372</v>
      </c>
      <c r="C4145" s="30" t="s">
        <v>4802</v>
      </c>
      <c r="D4145" s="34">
        <v>0</v>
      </c>
      <c r="E4145" s="34">
        <v>178533335</v>
      </c>
      <c r="F4145" s="34">
        <v>178533335</v>
      </c>
    </row>
    <row r="4146" spans="1:6" ht="14" hidden="1" thickBot="1">
      <c r="A4146" s="27">
        <f t="shared" si="74"/>
        <v>9</v>
      </c>
      <c r="B4146" s="30" t="s">
        <v>6373</v>
      </c>
      <c r="C4146" s="30" t="s">
        <v>6080</v>
      </c>
      <c r="D4146" s="34">
        <v>0</v>
      </c>
      <c r="E4146" s="34">
        <v>235480823</v>
      </c>
      <c r="F4146" s="34">
        <v>235480823</v>
      </c>
    </row>
    <row r="4147" spans="1:6" ht="14" thickBot="1">
      <c r="A4147" s="27">
        <f t="shared" si="74"/>
        <v>6</v>
      </c>
      <c r="B4147" s="27" t="s">
        <v>6374</v>
      </c>
      <c r="C4147" s="30" t="s">
        <v>3967</v>
      </c>
      <c r="D4147" s="34">
        <v>0</v>
      </c>
      <c r="E4147" s="34">
        <v>0</v>
      </c>
      <c r="F4147" s="34">
        <v>0</v>
      </c>
    </row>
    <row r="4148" spans="1:6" ht="14" hidden="1" thickBot="1">
      <c r="A4148" s="27">
        <f t="shared" si="74"/>
        <v>9</v>
      </c>
      <c r="B4148" s="30" t="s">
        <v>6375</v>
      </c>
      <c r="C4148" s="30" t="s">
        <v>199</v>
      </c>
      <c r="D4148" s="34">
        <v>0</v>
      </c>
      <c r="E4148" s="33">
        <v>15277977375.59</v>
      </c>
      <c r="F4148" s="33">
        <v>15277977375.59</v>
      </c>
    </row>
    <row r="4149" spans="1:6" ht="14" hidden="1" thickBot="1">
      <c r="A4149" s="27">
        <f t="shared" si="74"/>
        <v>9</v>
      </c>
      <c r="B4149" s="30" t="s">
        <v>6376</v>
      </c>
      <c r="C4149" s="30" t="s">
        <v>4823</v>
      </c>
      <c r="D4149" s="34">
        <v>0</v>
      </c>
      <c r="E4149" s="33">
        <v>345285643022.14001</v>
      </c>
      <c r="F4149" s="33">
        <v>345285643022.14001</v>
      </c>
    </row>
    <row r="4150" spans="1:6" ht="14" hidden="1" thickBot="1">
      <c r="A4150" s="27">
        <f t="shared" si="74"/>
        <v>9</v>
      </c>
      <c r="B4150" s="30" t="s">
        <v>6377</v>
      </c>
      <c r="C4150" s="30" t="s">
        <v>2212</v>
      </c>
      <c r="D4150" s="34">
        <v>0</v>
      </c>
      <c r="E4150" s="33">
        <v>27903211561.16</v>
      </c>
      <c r="F4150" s="33">
        <v>27903211561.16</v>
      </c>
    </row>
    <row r="4151" spans="1:6" ht="14" hidden="1" thickBot="1">
      <c r="A4151" s="27">
        <f t="shared" si="74"/>
        <v>9</v>
      </c>
      <c r="B4151" s="30" t="s">
        <v>6378</v>
      </c>
      <c r="C4151" s="30" t="s">
        <v>4744</v>
      </c>
      <c r="D4151" s="34">
        <v>0</v>
      </c>
      <c r="E4151" s="34">
        <v>88234905</v>
      </c>
      <c r="F4151" s="34">
        <v>88234905</v>
      </c>
    </row>
    <row r="4152" spans="1:6" ht="14" hidden="1" thickBot="1">
      <c r="A4152" s="27">
        <f t="shared" si="74"/>
        <v>9</v>
      </c>
      <c r="B4152" s="30" t="s">
        <v>6379</v>
      </c>
      <c r="C4152" s="30" t="s">
        <v>2214</v>
      </c>
      <c r="D4152" s="34">
        <v>0</v>
      </c>
      <c r="E4152" s="34">
        <v>2252313442</v>
      </c>
      <c r="F4152" s="34">
        <v>2252313442</v>
      </c>
    </row>
    <row r="4153" spans="1:6" ht="14" hidden="1" thickBot="1">
      <c r="A4153" s="27">
        <f t="shared" si="74"/>
        <v>9</v>
      </c>
      <c r="B4153" s="30" t="s">
        <v>6380</v>
      </c>
      <c r="C4153" s="30" t="s">
        <v>133</v>
      </c>
      <c r="D4153" s="34">
        <v>0</v>
      </c>
      <c r="E4153" s="34">
        <v>352870378</v>
      </c>
      <c r="F4153" s="34">
        <v>352870378</v>
      </c>
    </row>
    <row r="4154" spans="1:6" ht="14" hidden="1" thickBot="1">
      <c r="A4154" s="27">
        <f t="shared" si="74"/>
        <v>9</v>
      </c>
      <c r="B4154" s="30" t="s">
        <v>6381</v>
      </c>
      <c r="C4154" s="30" t="s">
        <v>6077</v>
      </c>
      <c r="D4154" s="34">
        <v>0</v>
      </c>
      <c r="E4154" s="33">
        <v>4719600747.8000002</v>
      </c>
      <c r="F4154" s="33">
        <v>4719600747.8000002</v>
      </c>
    </row>
    <row r="4155" spans="1:6" ht="14" hidden="1" thickBot="1">
      <c r="A4155" s="27">
        <f t="shared" si="74"/>
        <v>9</v>
      </c>
      <c r="B4155" s="30" t="s">
        <v>6382</v>
      </c>
      <c r="C4155" s="30" t="s">
        <v>1334</v>
      </c>
      <c r="D4155" s="34">
        <v>0</v>
      </c>
      <c r="E4155" s="33">
        <v>621345131.52999997</v>
      </c>
      <c r="F4155" s="33">
        <v>621345131.52999997</v>
      </c>
    </row>
    <row r="4156" spans="1:6" ht="14" hidden="1" thickBot="1">
      <c r="A4156" s="27">
        <f t="shared" si="74"/>
        <v>9</v>
      </c>
      <c r="B4156" s="30" t="s">
        <v>6383</v>
      </c>
      <c r="C4156" s="30" t="s">
        <v>4785</v>
      </c>
      <c r="D4156" s="34">
        <v>0</v>
      </c>
      <c r="E4156" s="34">
        <v>4653614491</v>
      </c>
      <c r="F4156" s="34">
        <v>4653614491</v>
      </c>
    </row>
    <row r="4157" spans="1:6" ht="14" hidden="1" thickBot="1">
      <c r="A4157" s="27">
        <f t="shared" si="74"/>
        <v>9</v>
      </c>
      <c r="B4157" s="30" t="s">
        <v>6384</v>
      </c>
      <c r="C4157" s="30" t="s">
        <v>4802</v>
      </c>
      <c r="D4157" s="34">
        <v>0</v>
      </c>
      <c r="E4157" s="33">
        <v>64102445715.5</v>
      </c>
      <c r="F4157" s="33">
        <v>64102445715.5</v>
      </c>
    </row>
    <row r="4158" spans="1:6" ht="14" hidden="1" thickBot="1">
      <c r="A4158" s="27">
        <f t="shared" si="74"/>
        <v>9</v>
      </c>
      <c r="B4158" s="30" t="s">
        <v>6385</v>
      </c>
      <c r="C4158" s="30" t="s">
        <v>6080</v>
      </c>
      <c r="D4158" s="34">
        <v>0</v>
      </c>
      <c r="E4158" s="33">
        <v>465257256769.71997</v>
      </c>
      <c r="F4158" s="33">
        <v>465257256769.71997</v>
      </c>
    </row>
    <row r="4159" spans="1:6" ht="14" thickBot="1">
      <c r="A4159" s="27">
        <f t="shared" si="74"/>
        <v>6</v>
      </c>
      <c r="B4159" s="27" t="s">
        <v>6386</v>
      </c>
      <c r="C4159" s="30" t="s">
        <v>5977</v>
      </c>
      <c r="D4159" s="34">
        <v>0</v>
      </c>
      <c r="E4159" s="34">
        <v>0</v>
      </c>
      <c r="F4159" s="34">
        <v>0</v>
      </c>
    </row>
    <row r="4160" spans="1:6" ht="14" hidden="1" thickBot="1">
      <c r="A4160" s="27">
        <f t="shared" si="74"/>
        <v>9</v>
      </c>
      <c r="B4160" s="30" t="s">
        <v>6387</v>
      </c>
      <c r="C4160" s="30" t="s">
        <v>199</v>
      </c>
      <c r="D4160" s="34">
        <v>0</v>
      </c>
      <c r="E4160" s="33">
        <v>11699393.18</v>
      </c>
      <c r="F4160" s="33">
        <v>11699393.18</v>
      </c>
    </row>
    <row r="4161" spans="1:6" ht="14" hidden="1" thickBot="1">
      <c r="A4161" s="27">
        <f t="shared" si="74"/>
        <v>9</v>
      </c>
      <c r="B4161" s="30" t="s">
        <v>6388</v>
      </c>
      <c r="C4161" s="30" t="s">
        <v>4823</v>
      </c>
      <c r="D4161" s="34">
        <v>0</v>
      </c>
      <c r="E4161" s="33">
        <v>5589927560.1800003</v>
      </c>
      <c r="F4161" s="33">
        <v>5589927560.1800003</v>
      </c>
    </row>
    <row r="4162" spans="1:6" ht="14" hidden="1" thickBot="1">
      <c r="A4162" s="27">
        <f t="shared" si="74"/>
        <v>9</v>
      </c>
      <c r="B4162" s="30" t="s">
        <v>6389</v>
      </c>
      <c r="C4162" s="30" t="s">
        <v>2212</v>
      </c>
      <c r="D4162" s="34">
        <v>0</v>
      </c>
      <c r="E4162" s="33">
        <v>2025818976.48</v>
      </c>
      <c r="F4162" s="33">
        <v>2025818976.48</v>
      </c>
    </row>
    <row r="4163" spans="1:6" ht="14" hidden="1" thickBot="1">
      <c r="A4163" s="27">
        <f t="shared" si="74"/>
        <v>9</v>
      </c>
      <c r="B4163" s="30" t="s">
        <v>6390</v>
      </c>
      <c r="C4163" s="30" t="s">
        <v>4744</v>
      </c>
      <c r="D4163" s="34">
        <v>0</v>
      </c>
      <c r="E4163" s="34">
        <v>2118075</v>
      </c>
      <c r="F4163" s="34">
        <v>2118075</v>
      </c>
    </row>
    <row r="4164" spans="1:6" ht="14" hidden="1" thickBot="1">
      <c r="A4164" s="27">
        <f t="shared" si="74"/>
        <v>9</v>
      </c>
      <c r="B4164" s="30" t="s">
        <v>6391</v>
      </c>
      <c r="C4164" s="30" t="s">
        <v>2214</v>
      </c>
      <c r="D4164" s="34">
        <v>0</v>
      </c>
      <c r="E4164" s="34">
        <v>386401038</v>
      </c>
      <c r="F4164" s="34">
        <v>386401038</v>
      </c>
    </row>
    <row r="4165" spans="1:6" ht="14" hidden="1" thickBot="1">
      <c r="A4165" s="27">
        <f t="shared" si="74"/>
        <v>9</v>
      </c>
      <c r="B4165" s="30" t="s">
        <v>6392</v>
      </c>
      <c r="C4165" s="30" t="s">
        <v>133</v>
      </c>
      <c r="D4165" s="34">
        <v>0</v>
      </c>
      <c r="E4165" s="34">
        <v>97052788</v>
      </c>
      <c r="F4165" s="34">
        <v>97052788</v>
      </c>
    </row>
    <row r="4166" spans="1:6" ht="14" hidden="1" thickBot="1">
      <c r="A4166" s="27">
        <f t="shared" si="74"/>
        <v>9</v>
      </c>
      <c r="B4166" s="30" t="s">
        <v>6393</v>
      </c>
      <c r="C4166" s="30" t="s">
        <v>6077</v>
      </c>
      <c r="D4166" s="34">
        <v>0</v>
      </c>
      <c r="E4166" s="33">
        <v>222312593.75999999</v>
      </c>
      <c r="F4166" s="33">
        <v>222312593.75999999</v>
      </c>
    </row>
    <row r="4167" spans="1:6" ht="14" hidden="1" thickBot="1">
      <c r="A4167" s="27">
        <f t="shared" si="74"/>
        <v>9</v>
      </c>
      <c r="B4167" s="30" t="s">
        <v>6394</v>
      </c>
      <c r="C4167" s="30" t="s">
        <v>1334</v>
      </c>
      <c r="D4167" s="34">
        <v>0</v>
      </c>
      <c r="E4167" s="33">
        <v>724312.55</v>
      </c>
      <c r="F4167" s="33">
        <v>724312.55</v>
      </c>
    </row>
    <row r="4168" spans="1:6" ht="14" hidden="1" thickBot="1">
      <c r="A4168" s="27">
        <f t="shared" si="74"/>
        <v>9</v>
      </c>
      <c r="B4168" s="30" t="s">
        <v>6395</v>
      </c>
      <c r="C4168" s="30" t="s">
        <v>4785</v>
      </c>
      <c r="D4168" s="34">
        <v>0</v>
      </c>
      <c r="E4168" s="34">
        <v>354838504</v>
      </c>
      <c r="F4168" s="34">
        <v>354838504</v>
      </c>
    </row>
    <row r="4169" spans="1:6" ht="14" hidden="1" thickBot="1">
      <c r="A4169" s="27">
        <f t="shared" si="74"/>
        <v>9</v>
      </c>
      <c r="B4169" s="30" t="s">
        <v>6396</v>
      </c>
      <c r="C4169" s="30" t="s">
        <v>4802</v>
      </c>
      <c r="D4169" s="34">
        <v>0</v>
      </c>
      <c r="E4169" s="34">
        <v>2100000</v>
      </c>
      <c r="F4169" s="34">
        <v>2100000</v>
      </c>
    </row>
    <row r="4170" spans="1:6" ht="14" hidden="1" thickBot="1">
      <c r="A4170" s="27">
        <f t="shared" si="74"/>
        <v>9</v>
      </c>
      <c r="B4170" s="30" t="s">
        <v>6397</v>
      </c>
      <c r="C4170" s="30" t="s">
        <v>6080</v>
      </c>
      <c r="D4170" s="34">
        <v>0</v>
      </c>
      <c r="E4170" s="33">
        <v>8692993241.1499996</v>
      </c>
      <c r="F4170" s="33">
        <v>8692993241.1499996</v>
      </c>
    </row>
    <row r="4171" spans="1:6" ht="14" thickBot="1">
      <c r="A4171" s="27">
        <f t="shared" si="74"/>
        <v>6</v>
      </c>
      <c r="B4171" s="27" t="s">
        <v>6398</v>
      </c>
      <c r="C4171" s="30" t="s">
        <v>5979</v>
      </c>
      <c r="D4171" s="34">
        <v>0</v>
      </c>
      <c r="E4171" s="34">
        <v>0</v>
      </c>
      <c r="F4171" s="34">
        <v>0</v>
      </c>
    </row>
    <row r="4172" spans="1:6" ht="14" hidden="1" thickBot="1">
      <c r="A4172" s="27">
        <f t="shared" si="74"/>
        <v>9</v>
      </c>
      <c r="B4172" s="30" t="s">
        <v>6399</v>
      </c>
      <c r="C4172" s="30" t="s">
        <v>4823</v>
      </c>
      <c r="D4172" s="34">
        <v>0</v>
      </c>
      <c r="E4172" s="34">
        <v>190328196</v>
      </c>
      <c r="F4172" s="34">
        <v>190328196</v>
      </c>
    </row>
    <row r="4173" spans="1:6" ht="14" hidden="1" thickBot="1">
      <c r="A4173" s="27">
        <f t="shared" si="74"/>
        <v>9</v>
      </c>
      <c r="B4173" s="30" t="s">
        <v>6400</v>
      </c>
      <c r="C4173" s="30" t="s">
        <v>2212</v>
      </c>
      <c r="D4173" s="34">
        <v>0</v>
      </c>
      <c r="E4173" s="34">
        <v>133374959</v>
      </c>
      <c r="F4173" s="34">
        <v>133374959</v>
      </c>
    </row>
    <row r="4174" spans="1:6" ht="14" hidden="1" thickBot="1">
      <c r="A4174" s="27">
        <f t="shared" si="74"/>
        <v>9</v>
      </c>
      <c r="B4174" s="30" t="s">
        <v>6401</v>
      </c>
      <c r="C4174" s="30" t="s">
        <v>6077</v>
      </c>
      <c r="D4174" s="34">
        <v>0</v>
      </c>
      <c r="E4174" s="34">
        <v>61413586</v>
      </c>
      <c r="F4174" s="34">
        <v>61413586</v>
      </c>
    </row>
    <row r="4175" spans="1:6" ht="14" hidden="1" thickBot="1">
      <c r="A4175" s="27">
        <f t="shared" si="74"/>
        <v>9</v>
      </c>
      <c r="B4175" s="30" t="s">
        <v>6402</v>
      </c>
      <c r="C4175" s="30" t="s">
        <v>4802</v>
      </c>
      <c r="D4175" s="34">
        <v>0</v>
      </c>
      <c r="E4175" s="34">
        <v>2150770</v>
      </c>
      <c r="F4175" s="34">
        <v>2150770</v>
      </c>
    </row>
    <row r="4176" spans="1:6" ht="14" hidden="1" thickBot="1">
      <c r="A4176" s="27">
        <f t="shared" si="74"/>
        <v>9</v>
      </c>
      <c r="B4176" s="30" t="s">
        <v>6403</v>
      </c>
      <c r="C4176" s="30" t="s">
        <v>6080</v>
      </c>
      <c r="D4176" s="34">
        <v>0</v>
      </c>
      <c r="E4176" s="34">
        <v>387267511</v>
      </c>
      <c r="F4176" s="34">
        <v>387267511</v>
      </c>
    </row>
    <row r="4177" spans="1:6" ht="14" thickBot="1">
      <c r="A4177" s="27">
        <f t="shared" si="74"/>
        <v>6</v>
      </c>
      <c r="B4177" s="27" t="s">
        <v>6404</v>
      </c>
      <c r="C4177" s="30" t="s">
        <v>3975</v>
      </c>
      <c r="D4177" s="34">
        <v>0</v>
      </c>
      <c r="E4177" s="34">
        <v>0</v>
      </c>
      <c r="F4177" s="34">
        <v>0</v>
      </c>
    </row>
    <row r="4178" spans="1:6" ht="14" hidden="1" thickBot="1">
      <c r="A4178" s="27">
        <f t="shared" si="74"/>
        <v>9</v>
      </c>
      <c r="B4178" s="30" t="s">
        <v>6405</v>
      </c>
      <c r="C4178" s="30" t="s">
        <v>199</v>
      </c>
      <c r="D4178" s="34">
        <v>0</v>
      </c>
      <c r="E4178" s="33">
        <v>2981856102.7399998</v>
      </c>
      <c r="F4178" s="33">
        <v>2981856102.7399998</v>
      </c>
    </row>
    <row r="4179" spans="1:6" ht="14" hidden="1" thickBot="1">
      <c r="A4179" s="27">
        <f t="shared" si="74"/>
        <v>9</v>
      </c>
      <c r="B4179" s="30" t="s">
        <v>6406</v>
      </c>
      <c r="C4179" s="30" t="s">
        <v>4823</v>
      </c>
      <c r="D4179" s="34">
        <v>0</v>
      </c>
      <c r="E4179" s="33">
        <v>54037831412.540001</v>
      </c>
      <c r="F4179" s="33">
        <v>54037831412.540001</v>
      </c>
    </row>
    <row r="4180" spans="1:6" ht="14" hidden="1" thickBot="1">
      <c r="A4180" s="27">
        <f t="shared" si="74"/>
        <v>9</v>
      </c>
      <c r="B4180" s="30" t="s">
        <v>6407</v>
      </c>
      <c r="C4180" s="30" t="s">
        <v>2212</v>
      </c>
      <c r="D4180" s="34">
        <v>0</v>
      </c>
      <c r="E4180" s="33">
        <v>55008375058.169998</v>
      </c>
      <c r="F4180" s="33">
        <v>55008375058.169998</v>
      </c>
    </row>
    <row r="4181" spans="1:6" ht="14" hidden="1" thickBot="1">
      <c r="A4181" s="27">
        <f t="shared" si="74"/>
        <v>9</v>
      </c>
      <c r="B4181" s="30" t="s">
        <v>6408</v>
      </c>
      <c r="C4181" s="30" t="s">
        <v>4744</v>
      </c>
      <c r="D4181" s="34">
        <v>0</v>
      </c>
      <c r="E4181" s="34">
        <v>8379402</v>
      </c>
      <c r="F4181" s="34">
        <v>8379402</v>
      </c>
    </row>
    <row r="4182" spans="1:6" ht="14" hidden="1" thickBot="1">
      <c r="A4182" s="27">
        <f t="shared" si="74"/>
        <v>9</v>
      </c>
      <c r="B4182" s="30" t="s">
        <v>6409</v>
      </c>
      <c r="C4182" s="30" t="s">
        <v>2214</v>
      </c>
      <c r="D4182" s="34">
        <v>0</v>
      </c>
      <c r="E4182" s="34">
        <v>2109619656</v>
      </c>
      <c r="F4182" s="34">
        <v>2109619656</v>
      </c>
    </row>
    <row r="4183" spans="1:6" ht="14" hidden="1" thickBot="1">
      <c r="A4183" s="27">
        <f t="shared" si="74"/>
        <v>9</v>
      </c>
      <c r="B4183" s="30" t="s">
        <v>6410</v>
      </c>
      <c r="C4183" s="30" t="s">
        <v>133</v>
      </c>
      <c r="D4183" s="34">
        <v>0</v>
      </c>
      <c r="E4183" s="34">
        <v>231704110</v>
      </c>
      <c r="F4183" s="34">
        <v>231704110</v>
      </c>
    </row>
    <row r="4184" spans="1:6" ht="14" hidden="1" thickBot="1">
      <c r="A4184" s="27">
        <f t="shared" si="74"/>
        <v>9</v>
      </c>
      <c r="B4184" s="30" t="s">
        <v>6411</v>
      </c>
      <c r="C4184" s="30" t="s">
        <v>6077</v>
      </c>
      <c r="D4184" s="34">
        <v>0</v>
      </c>
      <c r="E4184" s="33">
        <v>3633157255.6500001</v>
      </c>
      <c r="F4184" s="33">
        <v>3633157255.6500001</v>
      </c>
    </row>
    <row r="4185" spans="1:6" ht="14" hidden="1" thickBot="1">
      <c r="A4185" s="27">
        <f t="shared" si="74"/>
        <v>9</v>
      </c>
      <c r="B4185" s="30" t="s">
        <v>6412</v>
      </c>
      <c r="C4185" s="30" t="s">
        <v>1334</v>
      </c>
      <c r="D4185" s="34">
        <v>0</v>
      </c>
      <c r="E4185" s="33">
        <v>41927914.240000002</v>
      </c>
      <c r="F4185" s="33">
        <v>41927914.240000002</v>
      </c>
    </row>
    <row r="4186" spans="1:6" ht="14" hidden="1" thickBot="1">
      <c r="A4186" s="27">
        <f t="shared" si="74"/>
        <v>9</v>
      </c>
      <c r="B4186" s="30" t="s">
        <v>6413</v>
      </c>
      <c r="C4186" s="30" t="s">
        <v>4785</v>
      </c>
      <c r="D4186" s="34">
        <v>0</v>
      </c>
      <c r="E4186" s="34">
        <v>1624561245</v>
      </c>
      <c r="F4186" s="34">
        <v>1624561245</v>
      </c>
    </row>
    <row r="4187" spans="1:6" ht="14" hidden="1" thickBot="1">
      <c r="A4187" s="27">
        <f t="shared" si="74"/>
        <v>9</v>
      </c>
      <c r="B4187" s="30" t="s">
        <v>6414</v>
      </c>
      <c r="C4187" s="30" t="s">
        <v>4802</v>
      </c>
      <c r="D4187" s="34">
        <v>0</v>
      </c>
      <c r="E4187" s="34">
        <v>2036420852</v>
      </c>
      <c r="F4187" s="34">
        <v>2036420852</v>
      </c>
    </row>
    <row r="4188" spans="1:6" ht="14" hidden="1" thickBot="1">
      <c r="A4188" s="27">
        <f t="shared" si="74"/>
        <v>9</v>
      </c>
      <c r="B4188" s="30" t="s">
        <v>6415</v>
      </c>
      <c r="C4188" s="30" t="s">
        <v>6080</v>
      </c>
      <c r="D4188" s="34">
        <v>0</v>
      </c>
      <c r="E4188" s="33">
        <v>121713833008.34</v>
      </c>
      <c r="F4188" s="33">
        <v>121713833008.34</v>
      </c>
    </row>
    <row r="4189" spans="1:6" ht="14" thickBot="1">
      <c r="A4189" s="27">
        <f t="shared" si="74"/>
        <v>3</v>
      </c>
      <c r="B4189" s="27" t="s">
        <v>6416</v>
      </c>
      <c r="C4189" s="30" t="s">
        <v>129</v>
      </c>
      <c r="D4189" s="34">
        <v>0</v>
      </c>
      <c r="E4189" s="33">
        <v>0.02</v>
      </c>
      <c r="F4189" s="33">
        <v>0.02</v>
      </c>
    </row>
    <row r="4190" spans="1:6" ht="14" thickBot="1">
      <c r="A4190" s="27">
        <f t="shared" si="74"/>
        <v>6</v>
      </c>
      <c r="B4190" s="27" t="s">
        <v>6417</v>
      </c>
      <c r="C4190" s="30" t="s">
        <v>4003</v>
      </c>
      <c r="D4190" s="34">
        <v>0</v>
      </c>
      <c r="E4190" s="34">
        <v>0</v>
      </c>
      <c r="F4190" s="34">
        <v>0</v>
      </c>
    </row>
    <row r="4191" spans="1:6" ht="14" hidden="1" thickBot="1">
      <c r="A4191" s="27">
        <f t="shared" si="74"/>
        <v>9</v>
      </c>
      <c r="B4191" s="30" t="s">
        <v>6418</v>
      </c>
      <c r="C4191" s="30" t="s">
        <v>199</v>
      </c>
      <c r="D4191" s="34">
        <v>0</v>
      </c>
      <c r="E4191" s="33">
        <v>204626196485.09</v>
      </c>
      <c r="F4191" s="33">
        <v>204626196485.09</v>
      </c>
    </row>
    <row r="4192" spans="1:6" ht="14" hidden="1" thickBot="1">
      <c r="A4192" s="27">
        <f t="shared" si="74"/>
        <v>9</v>
      </c>
      <c r="B4192" s="30" t="s">
        <v>6419</v>
      </c>
      <c r="C4192" s="30" t="s">
        <v>4823</v>
      </c>
      <c r="D4192" s="34">
        <v>0</v>
      </c>
      <c r="E4192" s="33">
        <v>312119558393.53998</v>
      </c>
      <c r="F4192" s="33">
        <v>312119558393.53998</v>
      </c>
    </row>
    <row r="4193" spans="1:6" ht="14" hidden="1" thickBot="1">
      <c r="A4193" s="27">
        <f t="shared" si="74"/>
        <v>9</v>
      </c>
      <c r="B4193" s="30" t="s">
        <v>6420</v>
      </c>
      <c r="C4193" s="30" t="s">
        <v>2212</v>
      </c>
      <c r="D4193" s="34">
        <v>0</v>
      </c>
      <c r="E4193" s="33">
        <v>493877343789.40997</v>
      </c>
      <c r="F4193" s="33">
        <v>493877343789.40997</v>
      </c>
    </row>
    <row r="4194" spans="1:6" ht="14" hidden="1" thickBot="1">
      <c r="A4194" s="27">
        <f t="shared" ref="A4194:A4257" si="75">LEN(B4194)</f>
        <v>9</v>
      </c>
      <c r="B4194" s="30" t="s">
        <v>6421</v>
      </c>
      <c r="C4194" s="30" t="s">
        <v>4744</v>
      </c>
      <c r="D4194" s="34">
        <v>0</v>
      </c>
      <c r="E4194" s="33">
        <v>2370750048.79</v>
      </c>
      <c r="F4194" s="33">
        <v>2370750048.79</v>
      </c>
    </row>
    <row r="4195" spans="1:6" ht="14" hidden="1" thickBot="1">
      <c r="A4195" s="27">
        <f t="shared" si="75"/>
        <v>9</v>
      </c>
      <c r="B4195" s="30" t="s">
        <v>6422</v>
      </c>
      <c r="C4195" s="30" t="s">
        <v>2214</v>
      </c>
      <c r="D4195" s="34">
        <v>0</v>
      </c>
      <c r="E4195" s="33">
        <v>43607263225.449997</v>
      </c>
      <c r="F4195" s="33">
        <v>43607263225.449997</v>
      </c>
    </row>
    <row r="4196" spans="1:6" ht="14" hidden="1" thickBot="1">
      <c r="A4196" s="27">
        <f t="shared" si="75"/>
        <v>9</v>
      </c>
      <c r="B4196" s="30" t="s">
        <v>6423</v>
      </c>
      <c r="C4196" s="30" t="s">
        <v>133</v>
      </c>
      <c r="D4196" s="34">
        <v>0</v>
      </c>
      <c r="E4196" s="33">
        <v>10144716041.84</v>
      </c>
      <c r="F4196" s="33">
        <v>10144716041.84</v>
      </c>
    </row>
    <row r="4197" spans="1:6" ht="14" hidden="1" thickBot="1">
      <c r="A4197" s="27">
        <f t="shared" si="75"/>
        <v>9</v>
      </c>
      <c r="B4197" s="30" t="s">
        <v>6424</v>
      </c>
      <c r="C4197" s="30" t="s">
        <v>6077</v>
      </c>
      <c r="D4197" s="34">
        <v>0</v>
      </c>
      <c r="E4197" s="33">
        <v>15587485697.469999</v>
      </c>
      <c r="F4197" s="33">
        <v>15587485697.469999</v>
      </c>
    </row>
    <row r="4198" spans="1:6" ht="14" hidden="1" thickBot="1">
      <c r="A4198" s="27">
        <f t="shared" si="75"/>
        <v>9</v>
      </c>
      <c r="B4198" s="30" t="s">
        <v>6425</v>
      </c>
      <c r="C4198" s="30" t="s">
        <v>1334</v>
      </c>
      <c r="D4198" s="34">
        <v>0</v>
      </c>
      <c r="E4198" s="33">
        <v>323961676.44999999</v>
      </c>
      <c r="F4198" s="33">
        <v>323961676.44999999</v>
      </c>
    </row>
    <row r="4199" spans="1:6" ht="14" hidden="1" thickBot="1">
      <c r="A4199" s="27">
        <f t="shared" si="75"/>
        <v>9</v>
      </c>
      <c r="B4199" s="30" t="s">
        <v>6426</v>
      </c>
      <c r="C4199" s="30" t="s">
        <v>4785</v>
      </c>
      <c r="D4199" s="34">
        <v>0</v>
      </c>
      <c r="E4199" s="33">
        <v>12384690401.24</v>
      </c>
      <c r="F4199" s="33">
        <v>12384690401.24</v>
      </c>
    </row>
    <row r="4200" spans="1:6" ht="14" hidden="1" thickBot="1">
      <c r="A4200" s="27">
        <f t="shared" si="75"/>
        <v>9</v>
      </c>
      <c r="B4200" s="30" t="s">
        <v>6427</v>
      </c>
      <c r="C4200" s="30" t="s">
        <v>4802</v>
      </c>
      <c r="D4200" s="34">
        <v>0</v>
      </c>
      <c r="E4200" s="33">
        <v>28721103250.630001</v>
      </c>
      <c r="F4200" s="33">
        <v>28721103250.630001</v>
      </c>
    </row>
    <row r="4201" spans="1:6" ht="14" hidden="1" thickBot="1">
      <c r="A4201" s="27">
        <f t="shared" si="75"/>
        <v>9</v>
      </c>
      <c r="B4201" s="30" t="s">
        <v>6428</v>
      </c>
      <c r="C4201" s="30" t="s">
        <v>6080</v>
      </c>
      <c r="D4201" s="34">
        <v>0</v>
      </c>
      <c r="E4201" s="33">
        <v>1123763069009.9099</v>
      </c>
      <c r="F4201" s="33">
        <v>1123763069009.9099</v>
      </c>
    </row>
    <row r="4202" spans="1:6" ht="14" thickBot="1">
      <c r="A4202" s="27">
        <f t="shared" si="75"/>
        <v>6</v>
      </c>
      <c r="B4202" s="27" t="s">
        <v>6429</v>
      </c>
      <c r="C4202" s="30" t="s">
        <v>4005</v>
      </c>
      <c r="D4202" s="34">
        <v>0</v>
      </c>
      <c r="E4202" s="34">
        <v>0</v>
      </c>
      <c r="F4202" s="34">
        <v>0</v>
      </c>
    </row>
    <row r="4203" spans="1:6" ht="14" hidden="1" thickBot="1">
      <c r="A4203" s="27">
        <f t="shared" si="75"/>
        <v>9</v>
      </c>
      <c r="B4203" s="30" t="s">
        <v>6430</v>
      </c>
      <c r="C4203" s="30" t="s">
        <v>199</v>
      </c>
      <c r="D4203" s="34">
        <v>0</v>
      </c>
      <c r="E4203" s="33">
        <v>31984731409.509998</v>
      </c>
      <c r="F4203" s="33">
        <v>31984731409.509998</v>
      </c>
    </row>
    <row r="4204" spans="1:6" ht="14" hidden="1" thickBot="1">
      <c r="A4204" s="27">
        <f t="shared" si="75"/>
        <v>9</v>
      </c>
      <c r="B4204" s="30" t="s">
        <v>6431</v>
      </c>
      <c r="C4204" s="30" t="s">
        <v>4823</v>
      </c>
      <c r="D4204" s="34">
        <v>0</v>
      </c>
      <c r="E4204" s="33">
        <v>89367850395.25</v>
      </c>
      <c r="F4204" s="33">
        <v>89367850395.25</v>
      </c>
    </row>
    <row r="4205" spans="1:6" ht="14" hidden="1" thickBot="1">
      <c r="A4205" s="27">
        <f t="shared" si="75"/>
        <v>9</v>
      </c>
      <c r="B4205" s="30" t="s">
        <v>6432</v>
      </c>
      <c r="C4205" s="30" t="s">
        <v>2212</v>
      </c>
      <c r="D4205" s="34">
        <v>0</v>
      </c>
      <c r="E4205" s="33">
        <v>88450545920.649994</v>
      </c>
      <c r="F4205" s="33">
        <v>88450545920.649994</v>
      </c>
    </row>
    <row r="4206" spans="1:6" ht="14" hidden="1" thickBot="1">
      <c r="A4206" s="27">
        <f t="shared" si="75"/>
        <v>9</v>
      </c>
      <c r="B4206" s="30" t="s">
        <v>6433</v>
      </c>
      <c r="C4206" s="30" t="s">
        <v>4744</v>
      </c>
      <c r="D4206" s="34">
        <v>0</v>
      </c>
      <c r="E4206" s="33">
        <v>524592024.20999998</v>
      </c>
      <c r="F4206" s="33">
        <v>524592024.20999998</v>
      </c>
    </row>
    <row r="4207" spans="1:6" ht="14" hidden="1" thickBot="1">
      <c r="A4207" s="27">
        <f t="shared" si="75"/>
        <v>9</v>
      </c>
      <c r="B4207" s="30" t="s">
        <v>6434</v>
      </c>
      <c r="C4207" s="30" t="s">
        <v>2214</v>
      </c>
      <c r="D4207" s="34">
        <v>0</v>
      </c>
      <c r="E4207" s="33">
        <v>7595181562.8400002</v>
      </c>
      <c r="F4207" s="33">
        <v>7595181562.8400002</v>
      </c>
    </row>
    <row r="4208" spans="1:6" ht="14" hidden="1" thickBot="1">
      <c r="A4208" s="27">
        <f t="shared" si="75"/>
        <v>9</v>
      </c>
      <c r="B4208" s="30" t="s">
        <v>6435</v>
      </c>
      <c r="C4208" s="30" t="s">
        <v>133</v>
      </c>
      <c r="D4208" s="34">
        <v>0</v>
      </c>
      <c r="E4208" s="33">
        <v>1962545879.4000001</v>
      </c>
      <c r="F4208" s="33">
        <v>1962545879.4000001</v>
      </c>
    </row>
    <row r="4209" spans="1:6" ht="14" hidden="1" thickBot="1">
      <c r="A4209" s="27">
        <f t="shared" si="75"/>
        <v>9</v>
      </c>
      <c r="B4209" s="30" t="s">
        <v>6436</v>
      </c>
      <c r="C4209" s="30" t="s">
        <v>6077</v>
      </c>
      <c r="D4209" s="34">
        <v>0</v>
      </c>
      <c r="E4209" s="33">
        <v>3837818716.0700002</v>
      </c>
      <c r="F4209" s="33">
        <v>3837818716.0700002</v>
      </c>
    </row>
    <row r="4210" spans="1:6" ht="14" hidden="1" thickBot="1">
      <c r="A4210" s="27">
        <f t="shared" si="75"/>
        <v>9</v>
      </c>
      <c r="B4210" s="30" t="s">
        <v>6437</v>
      </c>
      <c r="C4210" s="30" t="s">
        <v>1334</v>
      </c>
      <c r="D4210" s="34">
        <v>0</v>
      </c>
      <c r="E4210" s="34">
        <v>98657733</v>
      </c>
      <c r="F4210" s="34">
        <v>98657733</v>
      </c>
    </row>
    <row r="4211" spans="1:6" ht="14" hidden="1" thickBot="1">
      <c r="A4211" s="27">
        <f t="shared" si="75"/>
        <v>9</v>
      </c>
      <c r="B4211" s="30" t="s">
        <v>6438</v>
      </c>
      <c r="C4211" s="30" t="s">
        <v>4785</v>
      </c>
      <c r="D4211" s="34">
        <v>0</v>
      </c>
      <c r="E4211" s="34">
        <v>277447678</v>
      </c>
      <c r="F4211" s="34">
        <v>277447678</v>
      </c>
    </row>
    <row r="4212" spans="1:6" ht="14" hidden="1" thickBot="1">
      <c r="A4212" s="27">
        <f t="shared" si="75"/>
        <v>9</v>
      </c>
      <c r="B4212" s="30" t="s">
        <v>6439</v>
      </c>
      <c r="C4212" s="30" t="s">
        <v>4802</v>
      </c>
      <c r="D4212" s="34">
        <v>0</v>
      </c>
      <c r="E4212" s="33">
        <v>4069704491.7800002</v>
      </c>
      <c r="F4212" s="33">
        <v>4069704491.7800002</v>
      </c>
    </row>
    <row r="4213" spans="1:6" ht="14" hidden="1" thickBot="1">
      <c r="A4213" s="27">
        <f t="shared" si="75"/>
        <v>9</v>
      </c>
      <c r="B4213" s="30" t="s">
        <v>6440</v>
      </c>
      <c r="C4213" s="30" t="s">
        <v>6080</v>
      </c>
      <c r="D4213" s="34">
        <v>0</v>
      </c>
      <c r="E4213" s="33">
        <v>228169075810.70999</v>
      </c>
      <c r="F4213" s="33">
        <v>228169075810.70999</v>
      </c>
    </row>
    <row r="4214" spans="1:6" ht="14" thickBot="1">
      <c r="A4214" s="27">
        <f t="shared" si="75"/>
        <v>6</v>
      </c>
      <c r="B4214" s="27" t="s">
        <v>6441</v>
      </c>
      <c r="C4214" s="30" t="s">
        <v>4007</v>
      </c>
      <c r="D4214" s="34">
        <v>0</v>
      </c>
      <c r="E4214" s="34">
        <v>0</v>
      </c>
      <c r="F4214" s="34">
        <v>0</v>
      </c>
    </row>
    <row r="4215" spans="1:6" ht="14" hidden="1" thickBot="1">
      <c r="A4215" s="27">
        <f t="shared" si="75"/>
        <v>9</v>
      </c>
      <c r="B4215" s="30" t="s">
        <v>6442</v>
      </c>
      <c r="C4215" s="30" t="s">
        <v>199</v>
      </c>
      <c r="D4215" s="34">
        <v>0</v>
      </c>
      <c r="E4215" s="33">
        <v>103278453146.38</v>
      </c>
      <c r="F4215" s="33">
        <v>103278453146.38</v>
      </c>
    </row>
    <row r="4216" spans="1:6" ht="14" hidden="1" thickBot="1">
      <c r="A4216" s="27">
        <f t="shared" si="75"/>
        <v>9</v>
      </c>
      <c r="B4216" s="30" t="s">
        <v>6443</v>
      </c>
      <c r="C4216" s="30" t="s">
        <v>4823</v>
      </c>
      <c r="D4216" s="34">
        <v>0</v>
      </c>
      <c r="E4216" s="33">
        <v>171251713059.29999</v>
      </c>
      <c r="F4216" s="33">
        <v>171251713059.29999</v>
      </c>
    </row>
    <row r="4217" spans="1:6" ht="14" hidden="1" thickBot="1">
      <c r="A4217" s="27">
        <f t="shared" si="75"/>
        <v>9</v>
      </c>
      <c r="B4217" s="30" t="s">
        <v>6444</v>
      </c>
      <c r="C4217" s="30" t="s">
        <v>2212</v>
      </c>
      <c r="D4217" s="34">
        <v>0</v>
      </c>
      <c r="E4217" s="33">
        <v>289102203592.69</v>
      </c>
      <c r="F4217" s="33">
        <v>289102203592.69</v>
      </c>
    </row>
    <row r="4218" spans="1:6" ht="14" hidden="1" thickBot="1">
      <c r="A4218" s="27">
        <f t="shared" si="75"/>
        <v>9</v>
      </c>
      <c r="B4218" s="30" t="s">
        <v>6445</v>
      </c>
      <c r="C4218" s="30" t="s">
        <v>4744</v>
      </c>
      <c r="D4218" s="34">
        <v>0</v>
      </c>
      <c r="E4218" s="33">
        <v>1872557457.48</v>
      </c>
      <c r="F4218" s="33">
        <v>1872557457.48</v>
      </c>
    </row>
    <row r="4219" spans="1:6" ht="14" hidden="1" thickBot="1">
      <c r="A4219" s="27">
        <f t="shared" si="75"/>
        <v>9</v>
      </c>
      <c r="B4219" s="30" t="s">
        <v>6446</v>
      </c>
      <c r="C4219" s="30" t="s">
        <v>2214</v>
      </c>
      <c r="D4219" s="34">
        <v>0</v>
      </c>
      <c r="E4219" s="33">
        <v>30598418248.400002</v>
      </c>
      <c r="F4219" s="33">
        <v>30598418248.400002</v>
      </c>
    </row>
    <row r="4220" spans="1:6" ht="14" hidden="1" thickBot="1">
      <c r="A4220" s="27">
        <f t="shared" si="75"/>
        <v>9</v>
      </c>
      <c r="B4220" s="30" t="s">
        <v>6447</v>
      </c>
      <c r="C4220" s="30" t="s">
        <v>133</v>
      </c>
      <c r="D4220" s="34">
        <v>0</v>
      </c>
      <c r="E4220" s="33">
        <v>8327267352.0900002</v>
      </c>
      <c r="F4220" s="33">
        <v>8327267352.0900002</v>
      </c>
    </row>
    <row r="4221" spans="1:6" ht="14" hidden="1" thickBot="1">
      <c r="A4221" s="27">
        <f t="shared" si="75"/>
        <v>9</v>
      </c>
      <c r="B4221" s="30" t="s">
        <v>6448</v>
      </c>
      <c r="C4221" s="30" t="s">
        <v>6077</v>
      </c>
      <c r="D4221" s="34">
        <v>0</v>
      </c>
      <c r="E4221" s="33">
        <v>12826316809.629999</v>
      </c>
      <c r="F4221" s="33">
        <v>12826316809.629999</v>
      </c>
    </row>
    <row r="4222" spans="1:6" ht="14" hidden="1" thickBot="1">
      <c r="A4222" s="27">
        <f t="shared" si="75"/>
        <v>9</v>
      </c>
      <c r="B4222" s="30" t="s">
        <v>6449</v>
      </c>
      <c r="C4222" s="30" t="s">
        <v>1334</v>
      </c>
      <c r="D4222" s="34">
        <v>0</v>
      </c>
      <c r="E4222" s="34">
        <v>91445245</v>
      </c>
      <c r="F4222" s="34">
        <v>91445245</v>
      </c>
    </row>
    <row r="4223" spans="1:6" ht="14" hidden="1" thickBot="1">
      <c r="A4223" s="27">
        <f t="shared" si="75"/>
        <v>9</v>
      </c>
      <c r="B4223" s="30" t="s">
        <v>6450</v>
      </c>
      <c r="C4223" s="30" t="s">
        <v>4785</v>
      </c>
      <c r="D4223" s="34">
        <v>0</v>
      </c>
      <c r="E4223" s="33">
        <v>13933734319.5</v>
      </c>
      <c r="F4223" s="33">
        <v>13933734319.5</v>
      </c>
    </row>
    <row r="4224" spans="1:6" ht="14" hidden="1" thickBot="1">
      <c r="A4224" s="27">
        <f t="shared" si="75"/>
        <v>9</v>
      </c>
      <c r="B4224" s="30" t="s">
        <v>6451</v>
      </c>
      <c r="C4224" s="30" t="s">
        <v>4802</v>
      </c>
      <c r="D4224" s="34">
        <v>0</v>
      </c>
      <c r="E4224" s="33">
        <v>27243421895.669998</v>
      </c>
      <c r="F4224" s="33">
        <v>27243421895.669998</v>
      </c>
    </row>
    <row r="4225" spans="1:6" ht="14" hidden="1" thickBot="1">
      <c r="A4225" s="27">
        <f t="shared" si="75"/>
        <v>9</v>
      </c>
      <c r="B4225" s="30" t="s">
        <v>6452</v>
      </c>
      <c r="C4225" s="30" t="s">
        <v>6080</v>
      </c>
      <c r="D4225" s="34">
        <v>0</v>
      </c>
      <c r="E4225" s="33">
        <v>658525531126.14001</v>
      </c>
      <c r="F4225" s="33">
        <v>658525531126.14001</v>
      </c>
    </row>
    <row r="4226" spans="1:6" ht="14" thickBot="1">
      <c r="A4226" s="27">
        <f t="shared" si="75"/>
        <v>6</v>
      </c>
      <c r="B4226" s="27" t="s">
        <v>6453</v>
      </c>
      <c r="C4226" s="30" t="s">
        <v>4009</v>
      </c>
      <c r="D4226" s="34">
        <v>0</v>
      </c>
      <c r="E4226" s="34">
        <v>0</v>
      </c>
      <c r="F4226" s="34">
        <v>0</v>
      </c>
    </row>
    <row r="4227" spans="1:6" ht="14" hidden="1" thickBot="1">
      <c r="A4227" s="27">
        <f t="shared" si="75"/>
        <v>9</v>
      </c>
      <c r="B4227" s="30" t="s">
        <v>6454</v>
      </c>
      <c r="C4227" s="30" t="s">
        <v>199</v>
      </c>
      <c r="D4227" s="34">
        <v>0</v>
      </c>
      <c r="E4227" s="33">
        <v>81233237215.619995</v>
      </c>
      <c r="F4227" s="33">
        <v>81233237215.619995</v>
      </c>
    </row>
    <row r="4228" spans="1:6" ht="14" hidden="1" thickBot="1">
      <c r="A4228" s="27">
        <f t="shared" si="75"/>
        <v>9</v>
      </c>
      <c r="B4228" s="30" t="s">
        <v>6455</v>
      </c>
      <c r="C4228" s="30" t="s">
        <v>4823</v>
      </c>
      <c r="D4228" s="34">
        <v>0</v>
      </c>
      <c r="E4228" s="33">
        <v>190089706901.45001</v>
      </c>
      <c r="F4228" s="33">
        <v>190089706901.45001</v>
      </c>
    </row>
    <row r="4229" spans="1:6" ht="14" hidden="1" thickBot="1">
      <c r="A4229" s="27">
        <f t="shared" si="75"/>
        <v>9</v>
      </c>
      <c r="B4229" s="30" t="s">
        <v>6456</v>
      </c>
      <c r="C4229" s="30" t="s">
        <v>2212</v>
      </c>
      <c r="D4229" s="34">
        <v>0</v>
      </c>
      <c r="E4229" s="33">
        <v>204732260857.97</v>
      </c>
      <c r="F4229" s="33">
        <v>204732260857.97</v>
      </c>
    </row>
    <row r="4230" spans="1:6" ht="14" hidden="1" thickBot="1">
      <c r="A4230" s="27">
        <f t="shared" si="75"/>
        <v>9</v>
      </c>
      <c r="B4230" s="30" t="s">
        <v>6457</v>
      </c>
      <c r="C4230" s="30" t="s">
        <v>4744</v>
      </c>
      <c r="D4230" s="34">
        <v>0</v>
      </c>
      <c r="E4230" s="33">
        <v>1371395381.1300001</v>
      </c>
      <c r="F4230" s="33">
        <v>1371395381.1300001</v>
      </c>
    </row>
    <row r="4231" spans="1:6" ht="14" hidden="1" thickBot="1">
      <c r="A4231" s="27">
        <f t="shared" si="75"/>
        <v>9</v>
      </c>
      <c r="B4231" s="30" t="s">
        <v>6458</v>
      </c>
      <c r="C4231" s="30" t="s">
        <v>2214</v>
      </c>
      <c r="D4231" s="34">
        <v>0</v>
      </c>
      <c r="E4231" s="33">
        <v>11743974575.629999</v>
      </c>
      <c r="F4231" s="33">
        <v>11743974575.629999</v>
      </c>
    </row>
    <row r="4232" spans="1:6" ht="14" hidden="1" thickBot="1">
      <c r="A4232" s="27">
        <f t="shared" si="75"/>
        <v>9</v>
      </c>
      <c r="B4232" s="30" t="s">
        <v>6459</v>
      </c>
      <c r="C4232" s="30" t="s">
        <v>133</v>
      </c>
      <c r="D4232" s="34">
        <v>0</v>
      </c>
      <c r="E4232" s="33">
        <v>2699372153.1399999</v>
      </c>
      <c r="F4232" s="33">
        <v>2699372153.1399999</v>
      </c>
    </row>
    <row r="4233" spans="1:6" ht="14" hidden="1" thickBot="1">
      <c r="A4233" s="27">
        <f t="shared" si="75"/>
        <v>9</v>
      </c>
      <c r="B4233" s="30" t="s">
        <v>6460</v>
      </c>
      <c r="C4233" s="30" t="s">
        <v>6077</v>
      </c>
      <c r="D4233" s="34">
        <v>0</v>
      </c>
      <c r="E4233" s="33">
        <v>6484700287.1800003</v>
      </c>
      <c r="F4233" s="33">
        <v>6484700287.1800003</v>
      </c>
    </row>
    <row r="4234" spans="1:6" ht="14" hidden="1" thickBot="1">
      <c r="A4234" s="27">
        <f t="shared" si="75"/>
        <v>9</v>
      </c>
      <c r="B4234" s="30" t="s">
        <v>6461</v>
      </c>
      <c r="C4234" s="30" t="s">
        <v>1334</v>
      </c>
      <c r="D4234" s="34">
        <v>0</v>
      </c>
      <c r="E4234" s="33">
        <v>82932358.5</v>
      </c>
      <c r="F4234" s="33">
        <v>82932358.5</v>
      </c>
    </row>
    <row r="4235" spans="1:6" ht="14" hidden="1" thickBot="1">
      <c r="A4235" s="27">
        <f t="shared" si="75"/>
        <v>9</v>
      </c>
      <c r="B4235" s="30" t="s">
        <v>6462</v>
      </c>
      <c r="C4235" s="30" t="s">
        <v>4785</v>
      </c>
      <c r="D4235" s="34">
        <v>0</v>
      </c>
      <c r="E4235" s="33">
        <v>3837724928.6999998</v>
      </c>
      <c r="F4235" s="33">
        <v>3837724928.6999998</v>
      </c>
    </row>
    <row r="4236" spans="1:6" ht="14" hidden="1" thickBot="1">
      <c r="A4236" s="27">
        <f t="shared" si="75"/>
        <v>9</v>
      </c>
      <c r="B4236" s="30" t="s">
        <v>6463</v>
      </c>
      <c r="C4236" s="30" t="s">
        <v>4802</v>
      </c>
      <c r="D4236" s="34">
        <v>0</v>
      </c>
      <c r="E4236" s="33">
        <v>16552739683.84</v>
      </c>
      <c r="F4236" s="33">
        <v>16552739683.84</v>
      </c>
    </row>
    <row r="4237" spans="1:6" ht="14" hidden="1" thickBot="1">
      <c r="A4237" s="27">
        <f t="shared" si="75"/>
        <v>9</v>
      </c>
      <c r="B4237" s="30" t="s">
        <v>6464</v>
      </c>
      <c r="C4237" s="30" t="s">
        <v>6080</v>
      </c>
      <c r="D4237" s="34">
        <v>0</v>
      </c>
      <c r="E4237" s="33">
        <v>518828044343.15997</v>
      </c>
      <c r="F4237" s="33">
        <v>518828044343.15997</v>
      </c>
    </row>
    <row r="4238" spans="1:6" ht="14" thickBot="1">
      <c r="A4238" s="27">
        <f t="shared" si="75"/>
        <v>6</v>
      </c>
      <c r="B4238" s="27" t="s">
        <v>6465</v>
      </c>
      <c r="C4238" s="30" t="s">
        <v>4011</v>
      </c>
      <c r="D4238" s="34">
        <v>0</v>
      </c>
      <c r="E4238" s="34">
        <v>0</v>
      </c>
      <c r="F4238" s="34">
        <v>0</v>
      </c>
    </row>
    <row r="4239" spans="1:6" ht="14" hidden="1" thickBot="1">
      <c r="A4239" s="27">
        <f t="shared" si="75"/>
        <v>9</v>
      </c>
      <c r="B4239" s="30" t="s">
        <v>6466</v>
      </c>
      <c r="C4239" s="30" t="s">
        <v>199</v>
      </c>
      <c r="D4239" s="34">
        <v>0</v>
      </c>
      <c r="E4239" s="33">
        <v>31501019164.259998</v>
      </c>
      <c r="F4239" s="33">
        <v>31501019164.259998</v>
      </c>
    </row>
    <row r="4240" spans="1:6" ht="14" hidden="1" thickBot="1">
      <c r="A4240" s="27">
        <f t="shared" si="75"/>
        <v>9</v>
      </c>
      <c r="B4240" s="30" t="s">
        <v>6467</v>
      </c>
      <c r="C4240" s="30" t="s">
        <v>4823</v>
      </c>
      <c r="D4240" s="34">
        <v>0</v>
      </c>
      <c r="E4240" s="33">
        <v>42464673324.519997</v>
      </c>
      <c r="F4240" s="33">
        <v>42464673324.519997</v>
      </c>
    </row>
    <row r="4241" spans="1:6" ht="14" hidden="1" thickBot="1">
      <c r="A4241" s="27">
        <f t="shared" si="75"/>
        <v>9</v>
      </c>
      <c r="B4241" s="30" t="s">
        <v>6468</v>
      </c>
      <c r="C4241" s="30" t="s">
        <v>2212</v>
      </c>
      <c r="D4241" s="34">
        <v>0</v>
      </c>
      <c r="E4241" s="33">
        <v>89463919679.050003</v>
      </c>
      <c r="F4241" s="33">
        <v>89463919679.050003</v>
      </c>
    </row>
    <row r="4242" spans="1:6" ht="14" hidden="1" thickBot="1">
      <c r="A4242" s="27">
        <f t="shared" si="75"/>
        <v>9</v>
      </c>
      <c r="B4242" s="30" t="s">
        <v>6469</v>
      </c>
      <c r="C4242" s="30" t="s">
        <v>4744</v>
      </c>
      <c r="D4242" s="34">
        <v>0</v>
      </c>
      <c r="E4242" s="33">
        <v>555922294.75999999</v>
      </c>
      <c r="F4242" s="33">
        <v>555922294.75999999</v>
      </c>
    </row>
    <row r="4243" spans="1:6" ht="14" hidden="1" thickBot="1">
      <c r="A4243" s="27">
        <f t="shared" si="75"/>
        <v>9</v>
      </c>
      <c r="B4243" s="30" t="s">
        <v>6470</v>
      </c>
      <c r="C4243" s="30" t="s">
        <v>2214</v>
      </c>
      <c r="D4243" s="34">
        <v>0</v>
      </c>
      <c r="E4243" s="33">
        <v>10943268457.040001</v>
      </c>
      <c r="F4243" s="33">
        <v>10943268457.040001</v>
      </c>
    </row>
    <row r="4244" spans="1:6" ht="14" hidden="1" thickBot="1">
      <c r="A4244" s="27">
        <f t="shared" si="75"/>
        <v>9</v>
      </c>
      <c r="B4244" s="30" t="s">
        <v>6471</v>
      </c>
      <c r="C4244" s="30" t="s">
        <v>133</v>
      </c>
      <c r="D4244" s="34">
        <v>0</v>
      </c>
      <c r="E4244" s="33">
        <v>2485551866.48</v>
      </c>
      <c r="F4244" s="33">
        <v>2485551866.48</v>
      </c>
    </row>
    <row r="4245" spans="1:6" ht="14" hidden="1" thickBot="1">
      <c r="A4245" s="27">
        <f t="shared" si="75"/>
        <v>9</v>
      </c>
      <c r="B4245" s="30" t="s">
        <v>6472</v>
      </c>
      <c r="C4245" s="30" t="s">
        <v>6077</v>
      </c>
      <c r="D4245" s="34">
        <v>0</v>
      </c>
      <c r="E4245" s="33">
        <v>7008912274.0699997</v>
      </c>
      <c r="F4245" s="33">
        <v>7008912274.0699997</v>
      </c>
    </row>
    <row r="4246" spans="1:6" ht="14" hidden="1" thickBot="1">
      <c r="A4246" s="27">
        <f t="shared" si="75"/>
        <v>9</v>
      </c>
      <c r="B4246" s="30" t="s">
        <v>6473</v>
      </c>
      <c r="C4246" s="30" t="s">
        <v>1334</v>
      </c>
      <c r="D4246" s="34">
        <v>0</v>
      </c>
      <c r="E4246" s="34">
        <v>5857557</v>
      </c>
      <c r="F4246" s="34">
        <v>5857557</v>
      </c>
    </row>
    <row r="4247" spans="1:6" ht="14" hidden="1" thickBot="1">
      <c r="A4247" s="27">
        <f t="shared" si="75"/>
        <v>9</v>
      </c>
      <c r="B4247" s="30" t="s">
        <v>6474</v>
      </c>
      <c r="C4247" s="30" t="s">
        <v>4785</v>
      </c>
      <c r="D4247" s="34">
        <v>0</v>
      </c>
      <c r="E4247" s="33">
        <v>4898210252.1000004</v>
      </c>
      <c r="F4247" s="33">
        <v>4898210252.1000004</v>
      </c>
    </row>
    <row r="4248" spans="1:6" ht="14" hidden="1" thickBot="1">
      <c r="A4248" s="27">
        <f t="shared" si="75"/>
        <v>9</v>
      </c>
      <c r="B4248" s="30" t="s">
        <v>6475</v>
      </c>
      <c r="C4248" s="30" t="s">
        <v>4802</v>
      </c>
      <c r="D4248" s="34">
        <v>0</v>
      </c>
      <c r="E4248" s="33">
        <v>6630197643.3900003</v>
      </c>
      <c r="F4248" s="33">
        <v>6630197643.3900003</v>
      </c>
    </row>
    <row r="4249" spans="1:6" ht="14" hidden="1" thickBot="1">
      <c r="A4249" s="27">
        <f t="shared" si="75"/>
        <v>9</v>
      </c>
      <c r="B4249" s="30" t="s">
        <v>6476</v>
      </c>
      <c r="C4249" s="30" t="s">
        <v>6080</v>
      </c>
      <c r="D4249" s="34">
        <v>0</v>
      </c>
      <c r="E4249" s="33">
        <v>195957532512.67001</v>
      </c>
      <c r="F4249" s="33">
        <v>195957532512.67001</v>
      </c>
    </row>
    <row r="4250" spans="1:6" ht="14" thickBot="1">
      <c r="A4250" s="27">
        <f t="shared" si="75"/>
        <v>6</v>
      </c>
      <c r="B4250" s="27" t="s">
        <v>6477</v>
      </c>
      <c r="C4250" s="30" t="s">
        <v>6478</v>
      </c>
      <c r="D4250" s="34">
        <v>0</v>
      </c>
      <c r="E4250" s="34">
        <v>0</v>
      </c>
      <c r="F4250" s="34">
        <v>0</v>
      </c>
    </row>
    <row r="4251" spans="1:6" ht="14" hidden="1" thickBot="1">
      <c r="A4251" s="27">
        <f t="shared" si="75"/>
        <v>9</v>
      </c>
      <c r="B4251" s="30" t="s">
        <v>6479</v>
      </c>
      <c r="C4251" s="30" t="s">
        <v>199</v>
      </c>
      <c r="D4251" s="34">
        <v>0</v>
      </c>
      <c r="E4251" s="33">
        <v>28366833197.27</v>
      </c>
      <c r="F4251" s="33">
        <v>28366833197.27</v>
      </c>
    </row>
    <row r="4252" spans="1:6" ht="14" hidden="1" thickBot="1">
      <c r="A4252" s="27">
        <f t="shared" si="75"/>
        <v>9</v>
      </c>
      <c r="B4252" s="30" t="s">
        <v>6480</v>
      </c>
      <c r="C4252" s="30" t="s">
        <v>4823</v>
      </c>
      <c r="D4252" s="34">
        <v>0</v>
      </c>
      <c r="E4252" s="33">
        <v>153827602089.07999</v>
      </c>
      <c r="F4252" s="33">
        <v>153827602089.07999</v>
      </c>
    </row>
    <row r="4253" spans="1:6" ht="14" hidden="1" thickBot="1">
      <c r="A4253" s="27">
        <f t="shared" si="75"/>
        <v>9</v>
      </c>
      <c r="B4253" s="30" t="s">
        <v>6481</v>
      </c>
      <c r="C4253" s="30" t="s">
        <v>2212</v>
      </c>
      <c r="D4253" s="34">
        <v>0</v>
      </c>
      <c r="E4253" s="33">
        <v>165614909496.69</v>
      </c>
      <c r="F4253" s="33">
        <v>165614909496.69</v>
      </c>
    </row>
    <row r="4254" spans="1:6" ht="14" hidden="1" thickBot="1">
      <c r="A4254" s="27">
        <f t="shared" si="75"/>
        <v>9</v>
      </c>
      <c r="B4254" s="30" t="s">
        <v>6482</v>
      </c>
      <c r="C4254" s="30" t="s">
        <v>4744</v>
      </c>
      <c r="D4254" s="34">
        <v>0</v>
      </c>
      <c r="E4254" s="33">
        <v>1184857951.9400001</v>
      </c>
      <c r="F4254" s="33">
        <v>1184857951.9400001</v>
      </c>
    </row>
    <row r="4255" spans="1:6" ht="14" hidden="1" thickBot="1">
      <c r="A4255" s="27">
        <f t="shared" si="75"/>
        <v>9</v>
      </c>
      <c r="B4255" s="30" t="s">
        <v>6483</v>
      </c>
      <c r="C4255" s="30" t="s">
        <v>2214</v>
      </c>
      <c r="D4255" s="34">
        <v>0</v>
      </c>
      <c r="E4255" s="33">
        <v>17130431731.59</v>
      </c>
      <c r="F4255" s="33">
        <v>17130431731.59</v>
      </c>
    </row>
    <row r="4256" spans="1:6" ht="14" hidden="1" thickBot="1">
      <c r="A4256" s="27">
        <f t="shared" si="75"/>
        <v>9</v>
      </c>
      <c r="B4256" s="30" t="s">
        <v>6484</v>
      </c>
      <c r="C4256" s="30" t="s">
        <v>133</v>
      </c>
      <c r="D4256" s="34">
        <v>0</v>
      </c>
      <c r="E4256" s="33">
        <v>4146002617.6100001</v>
      </c>
      <c r="F4256" s="33">
        <v>4146002617.6100001</v>
      </c>
    </row>
    <row r="4257" spans="1:6" ht="14" hidden="1" thickBot="1">
      <c r="A4257" s="27">
        <f t="shared" si="75"/>
        <v>9</v>
      </c>
      <c r="B4257" s="30" t="s">
        <v>6485</v>
      </c>
      <c r="C4257" s="30" t="s">
        <v>6077</v>
      </c>
      <c r="D4257" s="34">
        <v>0</v>
      </c>
      <c r="E4257" s="33">
        <v>3385646972.3000002</v>
      </c>
      <c r="F4257" s="33">
        <v>3385646972.3000002</v>
      </c>
    </row>
    <row r="4258" spans="1:6" ht="14" hidden="1" thickBot="1">
      <c r="A4258" s="27">
        <f t="shared" ref="A4258:A4321" si="76">LEN(B4258)</f>
        <v>9</v>
      </c>
      <c r="B4258" s="30" t="s">
        <v>6486</v>
      </c>
      <c r="C4258" s="30" t="s">
        <v>1334</v>
      </c>
      <c r="D4258" s="34">
        <v>0</v>
      </c>
      <c r="E4258" s="34">
        <v>175988371</v>
      </c>
      <c r="F4258" s="34">
        <v>175988371</v>
      </c>
    </row>
    <row r="4259" spans="1:6" ht="14" hidden="1" thickBot="1">
      <c r="A4259" s="27">
        <f t="shared" si="76"/>
        <v>9</v>
      </c>
      <c r="B4259" s="30" t="s">
        <v>6487</v>
      </c>
      <c r="C4259" s="30" t="s">
        <v>4785</v>
      </c>
      <c r="D4259" s="34">
        <v>0</v>
      </c>
      <c r="E4259" s="33">
        <v>8497535476.7600002</v>
      </c>
      <c r="F4259" s="33">
        <v>8497535476.7600002</v>
      </c>
    </row>
    <row r="4260" spans="1:6" ht="14" hidden="1" thickBot="1">
      <c r="A4260" s="27">
        <f t="shared" si="76"/>
        <v>9</v>
      </c>
      <c r="B4260" s="30" t="s">
        <v>6488</v>
      </c>
      <c r="C4260" s="30" t="s">
        <v>4802</v>
      </c>
      <c r="D4260" s="34">
        <v>0</v>
      </c>
      <c r="E4260" s="33">
        <v>20167859024.400002</v>
      </c>
      <c r="F4260" s="33">
        <v>20167859024.400002</v>
      </c>
    </row>
    <row r="4261" spans="1:6" ht="14" hidden="1" thickBot="1">
      <c r="A4261" s="27">
        <f t="shared" si="76"/>
        <v>9</v>
      </c>
      <c r="B4261" s="30" t="s">
        <v>6489</v>
      </c>
      <c r="C4261" s="30" t="s">
        <v>6080</v>
      </c>
      <c r="D4261" s="34">
        <v>0</v>
      </c>
      <c r="E4261" s="33">
        <v>402497666928.64001</v>
      </c>
      <c r="F4261" s="33">
        <v>402497666928.64001</v>
      </c>
    </row>
    <row r="4262" spans="1:6" ht="14" thickBot="1">
      <c r="A4262" s="27">
        <f t="shared" si="76"/>
        <v>6</v>
      </c>
      <c r="B4262" s="27" t="s">
        <v>6490</v>
      </c>
      <c r="C4262" s="30" t="s">
        <v>4013</v>
      </c>
      <c r="D4262" s="34">
        <v>0</v>
      </c>
      <c r="E4262" s="34">
        <v>0</v>
      </c>
      <c r="F4262" s="34">
        <v>0</v>
      </c>
    </row>
    <row r="4263" spans="1:6" ht="14" hidden="1" thickBot="1">
      <c r="A4263" s="27">
        <f t="shared" si="76"/>
        <v>9</v>
      </c>
      <c r="B4263" s="30" t="s">
        <v>6491</v>
      </c>
      <c r="C4263" s="30" t="s">
        <v>199</v>
      </c>
      <c r="D4263" s="34">
        <v>0</v>
      </c>
      <c r="E4263" s="33">
        <v>13130126120.1</v>
      </c>
      <c r="F4263" s="33">
        <v>13130126120.1</v>
      </c>
    </row>
    <row r="4264" spans="1:6" ht="14" hidden="1" thickBot="1">
      <c r="A4264" s="27">
        <f t="shared" si="76"/>
        <v>9</v>
      </c>
      <c r="B4264" s="30" t="s">
        <v>6492</v>
      </c>
      <c r="C4264" s="30" t="s">
        <v>4823</v>
      </c>
      <c r="D4264" s="34">
        <v>0</v>
      </c>
      <c r="E4264" s="33">
        <v>143764774049.23001</v>
      </c>
      <c r="F4264" s="33">
        <v>143764774049.23001</v>
      </c>
    </row>
    <row r="4265" spans="1:6" ht="14" hidden="1" thickBot="1">
      <c r="A4265" s="27">
        <f t="shared" si="76"/>
        <v>9</v>
      </c>
      <c r="B4265" s="30" t="s">
        <v>6493</v>
      </c>
      <c r="C4265" s="30" t="s">
        <v>2212</v>
      </c>
      <c r="D4265" s="34">
        <v>0</v>
      </c>
      <c r="E4265" s="33">
        <v>24705243458.32</v>
      </c>
      <c r="F4265" s="33">
        <v>24705243458.32</v>
      </c>
    </row>
    <row r="4266" spans="1:6" ht="14" hidden="1" thickBot="1">
      <c r="A4266" s="27">
        <f t="shared" si="76"/>
        <v>9</v>
      </c>
      <c r="B4266" s="30" t="s">
        <v>6494</v>
      </c>
      <c r="C4266" s="30" t="s">
        <v>4744</v>
      </c>
      <c r="D4266" s="34">
        <v>0</v>
      </c>
      <c r="E4266" s="34">
        <v>78794593</v>
      </c>
      <c r="F4266" s="34">
        <v>78794593</v>
      </c>
    </row>
    <row r="4267" spans="1:6" ht="14" hidden="1" thickBot="1">
      <c r="A4267" s="27">
        <f t="shared" si="76"/>
        <v>9</v>
      </c>
      <c r="B4267" s="30" t="s">
        <v>6495</v>
      </c>
      <c r="C4267" s="30" t="s">
        <v>2214</v>
      </c>
      <c r="D4267" s="34">
        <v>0</v>
      </c>
      <c r="E4267" s="33">
        <v>2531090334.9499998</v>
      </c>
      <c r="F4267" s="33">
        <v>2531090334.9499998</v>
      </c>
    </row>
    <row r="4268" spans="1:6" ht="14" hidden="1" thickBot="1">
      <c r="A4268" s="27">
        <f t="shared" si="76"/>
        <v>9</v>
      </c>
      <c r="B4268" s="30" t="s">
        <v>6496</v>
      </c>
      <c r="C4268" s="30" t="s">
        <v>133</v>
      </c>
      <c r="D4268" s="34">
        <v>0</v>
      </c>
      <c r="E4268" s="33">
        <v>539926137.05999994</v>
      </c>
      <c r="F4268" s="33">
        <v>539926137.05999994</v>
      </c>
    </row>
    <row r="4269" spans="1:6" ht="14" hidden="1" thickBot="1">
      <c r="A4269" s="27">
        <f t="shared" si="76"/>
        <v>9</v>
      </c>
      <c r="B4269" s="30" t="s">
        <v>6497</v>
      </c>
      <c r="C4269" s="30" t="s">
        <v>6077</v>
      </c>
      <c r="D4269" s="34">
        <v>0</v>
      </c>
      <c r="E4269" s="33">
        <v>1069799643.13</v>
      </c>
      <c r="F4269" s="33">
        <v>1069799643.13</v>
      </c>
    </row>
    <row r="4270" spans="1:6" ht="14" hidden="1" thickBot="1">
      <c r="A4270" s="27">
        <f t="shared" si="76"/>
        <v>9</v>
      </c>
      <c r="B4270" s="30" t="s">
        <v>6498</v>
      </c>
      <c r="C4270" s="30" t="s">
        <v>1334</v>
      </c>
      <c r="D4270" s="34">
        <v>0</v>
      </c>
      <c r="E4270" s="34">
        <v>1376000</v>
      </c>
      <c r="F4270" s="34">
        <v>1376000</v>
      </c>
    </row>
    <row r="4271" spans="1:6" ht="14" hidden="1" thickBot="1">
      <c r="A4271" s="27">
        <f t="shared" si="76"/>
        <v>9</v>
      </c>
      <c r="B4271" s="30" t="s">
        <v>6499</v>
      </c>
      <c r="C4271" s="30" t="s">
        <v>4785</v>
      </c>
      <c r="D4271" s="34">
        <v>0</v>
      </c>
      <c r="E4271" s="34">
        <v>1379924431</v>
      </c>
      <c r="F4271" s="34">
        <v>1379924431</v>
      </c>
    </row>
    <row r="4272" spans="1:6" ht="14" hidden="1" thickBot="1">
      <c r="A4272" s="27">
        <f t="shared" si="76"/>
        <v>9</v>
      </c>
      <c r="B4272" s="30" t="s">
        <v>6500</v>
      </c>
      <c r="C4272" s="30" t="s">
        <v>4802</v>
      </c>
      <c r="D4272" s="34">
        <v>0</v>
      </c>
      <c r="E4272" s="33">
        <v>1850782935.27</v>
      </c>
      <c r="F4272" s="33">
        <v>1850782935.27</v>
      </c>
    </row>
    <row r="4273" spans="1:6" ht="14" hidden="1" thickBot="1">
      <c r="A4273" s="27">
        <f t="shared" si="76"/>
        <v>9</v>
      </c>
      <c r="B4273" s="30" t="s">
        <v>6501</v>
      </c>
      <c r="C4273" s="30" t="s">
        <v>6080</v>
      </c>
      <c r="D4273" s="34">
        <v>0</v>
      </c>
      <c r="E4273" s="33">
        <v>189051837702.06</v>
      </c>
      <c r="F4273" s="33">
        <v>189051837702.06</v>
      </c>
    </row>
    <row r="4274" spans="1:6" ht="14" thickBot="1">
      <c r="A4274" s="27">
        <f t="shared" si="76"/>
        <v>6</v>
      </c>
      <c r="B4274" s="27" t="s">
        <v>6502</v>
      </c>
      <c r="C4274" s="30" t="s">
        <v>4015</v>
      </c>
      <c r="D4274" s="34">
        <v>0</v>
      </c>
      <c r="E4274" s="34">
        <v>0</v>
      </c>
      <c r="F4274" s="34">
        <v>0</v>
      </c>
    </row>
    <row r="4275" spans="1:6" ht="14" hidden="1" thickBot="1">
      <c r="A4275" s="27">
        <f t="shared" si="76"/>
        <v>9</v>
      </c>
      <c r="B4275" s="30" t="s">
        <v>6503</v>
      </c>
      <c r="C4275" s="30" t="s">
        <v>199</v>
      </c>
      <c r="D4275" s="34">
        <v>0</v>
      </c>
      <c r="E4275" s="33">
        <v>169957134674.10001</v>
      </c>
      <c r="F4275" s="33">
        <v>169957134674.10001</v>
      </c>
    </row>
    <row r="4276" spans="1:6" ht="14" hidden="1" thickBot="1">
      <c r="A4276" s="27">
        <f t="shared" si="76"/>
        <v>9</v>
      </c>
      <c r="B4276" s="30" t="s">
        <v>6504</v>
      </c>
      <c r="C4276" s="30" t="s">
        <v>4823</v>
      </c>
      <c r="D4276" s="34">
        <v>0</v>
      </c>
      <c r="E4276" s="33">
        <v>350988858537.54999</v>
      </c>
      <c r="F4276" s="33">
        <v>350988858537.54999</v>
      </c>
    </row>
    <row r="4277" spans="1:6" ht="14" hidden="1" thickBot="1">
      <c r="A4277" s="27">
        <f t="shared" si="76"/>
        <v>9</v>
      </c>
      <c r="B4277" s="30" t="s">
        <v>6505</v>
      </c>
      <c r="C4277" s="30" t="s">
        <v>2212</v>
      </c>
      <c r="D4277" s="34">
        <v>0</v>
      </c>
      <c r="E4277" s="33">
        <v>405466410917.39001</v>
      </c>
      <c r="F4277" s="33">
        <v>405466410917.39001</v>
      </c>
    </row>
    <row r="4278" spans="1:6" ht="14" hidden="1" thickBot="1">
      <c r="A4278" s="27">
        <f t="shared" si="76"/>
        <v>9</v>
      </c>
      <c r="B4278" s="30" t="s">
        <v>6506</v>
      </c>
      <c r="C4278" s="30" t="s">
        <v>4744</v>
      </c>
      <c r="D4278" s="34">
        <v>0</v>
      </c>
      <c r="E4278" s="33">
        <v>2756231399.96</v>
      </c>
      <c r="F4278" s="33">
        <v>2756231399.96</v>
      </c>
    </row>
    <row r="4279" spans="1:6" ht="14" hidden="1" thickBot="1">
      <c r="A4279" s="27">
        <f t="shared" si="76"/>
        <v>9</v>
      </c>
      <c r="B4279" s="30" t="s">
        <v>6507</v>
      </c>
      <c r="C4279" s="30" t="s">
        <v>2214</v>
      </c>
      <c r="D4279" s="34">
        <v>0</v>
      </c>
      <c r="E4279" s="33">
        <v>38792015532.160004</v>
      </c>
      <c r="F4279" s="33">
        <v>38792015532.160004</v>
      </c>
    </row>
    <row r="4280" spans="1:6" ht="14" hidden="1" thickBot="1">
      <c r="A4280" s="27">
        <f t="shared" si="76"/>
        <v>9</v>
      </c>
      <c r="B4280" s="30" t="s">
        <v>6508</v>
      </c>
      <c r="C4280" s="30" t="s">
        <v>133</v>
      </c>
      <c r="D4280" s="34">
        <v>0</v>
      </c>
      <c r="E4280" s="33">
        <v>8778403337.5699997</v>
      </c>
      <c r="F4280" s="33">
        <v>8778403337.5699997</v>
      </c>
    </row>
    <row r="4281" spans="1:6" ht="14" hidden="1" thickBot="1">
      <c r="A4281" s="27">
        <f t="shared" si="76"/>
        <v>9</v>
      </c>
      <c r="B4281" s="30" t="s">
        <v>6509</v>
      </c>
      <c r="C4281" s="30" t="s">
        <v>6077</v>
      </c>
      <c r="D4281" s="34">
        <v>0</v>
      </c>
      <c r="E4281" s="33">
        <v>18284974113.59</v>
      </c>
      <c r="F4281" s="33">
        <v>18284974113.59</v>
      </c>
    </row>
    <row r="4282" spans="1:6" ht="14" hidden="1" thickBot="1">
      <c r="A4282" s="27">
        <f t="shared" si="76"/>
        <v>9</v>
      </c>
      <c r="B4282" s="30" t="s">
        <v>6510</v>
      </c>
      <c r="C4282" s="30" t="s">
        <v>1334</v>
      </c>
      <c r="D4282" s="34">
        <v>0</v>
      </c>
      <c r="E4282" s="33">
        <v>693292161.85000002</v>
      </c>
      <c r="F4282" s="33">
        <v>693292161.85000002</v>
      </c>
    </row>
    <row r="4283" spans="1:6" ht="14" hidden="1" thickBot="1">
      <c r="A4283" s="27">
        <f t="shared" si="76"/>
        <v>9</v>
      </c>
      <c r="B4283" s="30" t="s">
        <v>6511</v>
      </c>
      <c r="C4283" s="30" t="s">
        <v>4785</v>
      </c>
      <c r="D4283" s="34">
        <v>0</v>
      </c>
      <c r="E4283" s="33">
        <v>14472101929.73</v>
      </c>
      <c r="F4283" s="33">
        <v>14472101929.73</v>
      </c>
    </row>
    <row r="4284" spans="1:6" ht="14" hidden="1" thickBot="1">
      <c r="A4284" s="27">
        <f t="shared" si="76"/>
        <v>9</v>
      </c>
      <c r="B4284" s="30" t="s">
        <v>6512</v>
      </c>
      <c r="C4284" s="30" t="s">
        <v>4802</v>
      </c>
      <c r="D4284" s="34">
        <v>0</v>
      </c>
      <c r="E4284" s="33">
        <v>27276255212.259998</v>
      </c>
      <c r="F4284" s="33">
        <v>27276255212.259998</v>
      </c>
    </row>
    <row r="4285" spans="1:6" ht="14" hidden="1" thickBot="1">
      <c r="A4285" s="27">
        <f t="shared" si="76"/>
        <v>9</v>
      </c>
      <c r="B4285" s="30" t="s">
        <v>6513</v>
      </c>
      <c r="C4285" s="30" t="s">
        <v>6080</v>
      </c>
      <c r="D4285" s="34">
        <v>0</v>
      </c>
      <c r="E4285" s="33">
        <v>1037465677816.16</v>
      </c>
      <c r="F4285" s="33">
        <v>1037465677816.16</v>
      </c>
    </row>
    <row r="4286" spans="1:6" ht="14" thickBot="1">
      <c r="A4286" s="27">
        <f t="shared" si="76"/>
        <v>6</v>
      </c>
      <c r="B4286" s="27" t="s">
        <v>6514</v>
      </c>
      <c r="C4286" s="30" t="s">
        <v>4017</v>
      </c>
      <c r="D4286" s="34">
        <v>0</v>
      </c>
      <c r="E4286" s="34">
        <v>0</v>
      </c>
      <c r="F4286" s="34">
        <v>0</v>
      </c>
    </row>
    <row r="4287" spans="1:6" ht="14" hidden="1" thickBot="1">
      <c r="A4287" s="27">
        <f t="shared" si="76"/>
        <v>9</v>
      </c>
      <c r="B4287" s="30" t="s">
        <v>6515</v>
      </c>
      <c r="C4287" s="30" t="s">
        <v>199</v>
      </c>
      <c r="D4287" s="34">
        <v>0</v>
      </c>
      <c r="E4287" s="33">
        <v>73943740616.929993</v>
      </c>
      <c r="F4287" s="33">
        <v>73943740616.929993</v>
      </c>
    </row>
    <row r="4288" spans="1:6" ht="14" hidden="1" thickBot="1">
      <c r="A4288" s="27">
        <f t="shared" si="76"/>
        <v>9</v>
      </c>
      <c r="B4288" s="30" t="s">
        <v>6516</v>
      </c>
      <c r="C4288" s="30" t="s">
        <v>4823</v>
      </c>
      <c r="D4288" s="34">
        <v>0</v>
      </c>
      <c r="E4288" s="33">
        <v>99797550290.199997</v>
      </c>
      <c r="F4288" s="33">
        <v>99797550290.199997</v>
      </c>
    </row>
    <row r="4289" spans="1:6" ht="14" hidden="1" thickBot="1">
      <c r="A4289" s="27">
        <f t="shared" si="76"/>
        <v>9</v>
      </c>
      <c r="B4289" s="30" t="s">
        <v>6517</v>
      </c>
      <c r="C4289" s="30" t="s">
        <v>2212</v>
      </c>
      <c r="D4289" s="34">
        <v>0</v>
      </c>
      <c r="E4289" s="33">
        <v>128856866151.24001</v>
      </c>
      <c r="F4289" s="33">
        <v>128856866151.24001</v>
      </c>
    </row>
    <row r="4290" spans="1:6" ht="14" hidden="1" thickBot="1">
      <c r="A4290" s="27">
        <f t="shared" si="76"/>
        <v>9</v>
      </c>
      <c r="B4290" s="30" t="s">
        <v>6518</v>
      </c>
      <c r="C4290" s="30" t="s">
        <v>4744</v>
      </c>
      <c r="D4290" s="34">
        <v>0</v>
      </c>
      <c r="E4290" s="33">
        <v>615536984.53999996</v>
      </c>
      <c r="F4290" s="33">
        <v>615536984.53999996</v>
      </c>
    </row>
    <row r="4291" spans="1:6" ht="14" hidden="1" thickBot="1">
      <c r="A4291" s="27">
        <f t="shared" si="76"/>
        <v>9</v>
      </c>
      <c r="B4291" s="30" t="s">
        <v>6519</v>
      </c>
      <c r="C4291" s="30" t="s">
        <v>2214</v>
      </c>
      <c r="D4291" s="34">
        <v>0</v>
      </c>
      <c r="E4291" s="33">
        <v>9326884116.8500004</v>
      </c>
      <c r="F4291" s="33">
        <v>9326884116.8500004</v>
      </c>
    </row>
    <row r="4292" spans="1:6" ht="14" hidden="1" thickBot="1">
      <c r="A4292" s="27">
        <f t="shared" si="76"/>
        <v>9</v>
      </c>
      <c r="B4292" s="30" t="s">
        <v>6520</v>
      </c>
      <c r="C4292" s="30" t="s">
        <v>133</v>
      </c>
      <c r="D4292" s="34">
        <v>0</v>
      </c>
      <c r="E4292" s="33">
        <v>1924326241.02</v>
      </c>
      <c r="F4292" s="33">
        <v>1924326241.02</v>
      </c>
    </row>
    <row r="4293" spans="1:6" ht="14" hidden="1" thickBot="1">
      <c r="A4293" s="27">
        <f t="shared" si="76"/>
        <v>9</v>
      </c>
      <c r="B4293" s="30" t="s">
        <v>6521</v>
      </c>
      <c r="C4293" s="30" t="s">
        <v>6077</v>
      </c>
      <c r="D4293" s="34">
        <v>0</v>
      </c>
      <c r="E4293" s="33">
        <v>11241627396.91</v>
      </c>
      <c r="F4293" s="33">
        <v>11241627396.91</v>
      </c>
    </row>
    <row r="4294" spans="1:6" ht="14" hidden="1" thickBot="1">
      <c r="A4294" s="27">
        <f t="shared" si="76"/>
        <v>9</v>
      </c>
      <c r="B4294" s="30" t="s">
        <v>6522</v>
      </c>
      <c r="C4294" s="30" t="s">
        <v>1334</v>
      </c>
      <c r="D4294" s="34">
        <v>0</v>
      </c>
      <c r="E4294" s="34">
        <v>205776791</v>
      </c>
      <c r="F4294" s="34">
        <v>205776791</v>
      </c>
    </row>
    <row r="4295" spans="1:6" ht="14" hidden="1" thickBot="1">
      <c r="A4295" s="27">
        <f t="shared" si="76"/>
        <v>9</v>
      </c>
      <c r="B4295" s="30" t="s">
        <v>6523</v>
      </c>
      <c r="C4295" s="30" t="s">
        <v>4785</v>
      </c>
      <c r="D4295" s="34">
        <v>0</v>
      </c>
      <c r="E4295" s="34">
        <v>2098261768</v>
      </c>
      <c r="F4295" s="34">
        <v>2098261768</v>
      </c>
    </row>
    <row r="4296" spans="1:6" ht="14" hidden="1" thickBot="1">
      <c r="A4296" s="27">
        <f t="shared" si="76"/>
        <v>9</v>
      </c>
      <c r="B4296" s="30" t="s">
        <v>6524</v>
      </c>
      <c r="C4296" s="30" t="s">
        <v>4802</v>
      </c>
      <c r="D4296" s="34">
        <v>0</v>
      </c>
      <c r="E4296" s="34">
        <v>5506012862</v>
      </c>
      <c r="F4296" s="34">
        <v>5506012862</v>
      </c>
    </row>
    <row r="4297" spans="1:6" ht="14" hidden="1" thickBot="1">
      <c r="A4297" s="27">
        <f t="shared" si="76"/>
        <v>9</v>
      </c>
      <c r="B4297" s="30" t="s">
        <v>6525</v>
      </c>
      <c r="C4297" s="30" t="s">
        <v>6080</v>
      </c>
      <c r="D4297" s="34">
        <v>0</v>
      </c>
      <c r="E4297" s="33">
        <v>333516583218.69</v>
      </c>
      <c r="F4297" s="33">
        <v>333516583218.69</v>
      </c>
    </row>
    <row r="4298" spans="1:6" ht="14" thickBot="1">
      <c r="A4298" s="27">
        <f t="shared" si="76"/>
        <v>6</v>
      </c>
      <c r="B4298" s="27" t="s">
        <v>6526</v>
      </c>
      <c r="C4298" s="30" t="s">
        <v>4019</v>
      </c>
      <c r="D4298" s="34">
        <v>0</v>
      </c>
      <c r="E4298" s="34">
        <v>0</v>
      </c>
      <c r="F4298" s="34">
        <v>0</v>
      </c>
    </row>
    <row r="4299" spans="1:6" ht="14" hidden="1" thickBot="1">
      <c r="A4299" s="27">
        <f t="shared" si="76"/>
        <v>9</v>
      </c>
      <c r="B4299" s="30" t="s">
        <v>6527</v>
      </c>
      <c r="C4299" s="30" t="s">
        <v>199</v>
      </c>
      <c r="D4299" s="34">
        <v>0</v>
      </c>
      <c r="E4299" s="33">
        <v>13935940906.700001</v>
      </c>
      <c r="F4299" s="33">
        <v>13935940906.700001</v>
      </c>
    </row>
    <row r="4300" spans="1:6" ht="14" hidden="1" thickBot="1">
      <c r="A4300" s="27">
        <f t="shared" si="76"/>
        <v>9</v>
      </c>
      <c r="B4300" s="30" t="s">
        <v>6528</v>
      </c>
      <c r="C4300" s="30" t="s">
        <v>4823</v>
      </c>
      <c r="D4300" s="34">
        <v>0</v>
      </c>
      <c r="E4300" s="33">
        <v>25841742285.599998</v>
      </c>
      <c r="F4300" s="33">
        <v>25841742285.599998</v>
      </c>
    </row>
    <row r="4301" spans="1:6" ht="14" hidden="1" thickBot="1">
      <c r="A4301" s="27">
        <f t="shared" si="76"/>
        <v>9</v>
      </c>
      <c r="B4301" s="30" t="s">
        <v>6529</v>
      </c>
      <c r="C4301" s="30" t="s">
        <v>2212</v>
      </c>
      <c r="D4301" s="34">
        <v>0</v>
      </c>
      <c r="E4301" s="33">
        <v>23984438518.349998</v>
      </c>
      <c r="F4301" s="33">
        <v>23984438518.349998</v>
      </c>
    </row>
    <row r="4302" spans="1:6" ht="14" hidden="1" thickBot="1">
      <c r="A4302" s="27">
        <f t="shared" si="76"/>
        <v>9</v>
      </c>
      <c r="B4302" s="30" t="s">
        <v>6530</v>
      </c>
      <c r="C4302" s="30" t="s">
        <v>4744</v>
      </c>
      <c r="D4302" s="34">
        <v>0</v>
      </c>
      <c r="E4302" s="34">
        <v>39493572</v>
      </c>
      <c r="F4302" s="34">
        <v>39493572</v>
      </c>
    </row>
    <row r="4303" spans="1:6" ht="14" hidden="1" thickBot="1">
      <c r="A4303" s="27">
        <f t="shared" si="76"/>
        <v>9</v>
      </c>
      <c r="B4303" s="30" t="s">
        <v>6531</v>
      </c>
      <c r="C4303" s="30" t="s">
        <v>2214</v>
      </c>
      <c r="D4303" s="34">
        <v>0</v>
      </c>
      <c r="E4303" s="34">
        <v>1365186541</v>
      </c>
      <c r="F4303" s="34">
        <v>1365186541</v>
      </c>
    </row>
    <row r="4304" spans="1:6" ht="14" hidden="1" thickBot="1">
      <c r="A4304" s="27">
        <f t="shared" si="76"/>
        <v>9</v>
      </c>
      <c r="B4304" s="30" t="s">
        <v>6532</v>
      </c>
      <c r="C4304" s="30" t="s">
        <v>133</v>
      </c>
      <c r="D4304" s="34">
        <v>0</v>
      </c>
      <c r="E4304" s="33">
        <v>296389805.19999999</v>
      </c>
      <c r="F4304" s="33">
        <v>296389805.19999999</v>
      </c>
    </row>
    <row r="4305" spans="1:6" ht="14" hidden="1" thickBot="1">
      <c r="A4305" s="27">
        <f t="shared" si="76"/>
        <v>9</v>
      </c>
      <c r="B4305" s="30" t="s">
        <v>6533</v>
      </c>
      <c r="C4305" s="30" t="s">
        <v>6077</v>
      </c>
      <c r="D4305" s="34">
        <v>0</v>
      </c>
      <c r="E4305" s="33">
        <v>1053639917.41</v>
      </c>
      <c r="F4305" s="33">
        <v>1053639917.41</v>
      </c>
    </row>
    <row r="4306" spans="1:6" ht="14" hidden="1" thickBot="1">
      <c r="A4306" s="27">
        <f t="shared" si="76"/>
        <v>9</v>
      </c>
      <c r="B4306" s="30" t="s">
        <v>6534</v>
      </c>
      <c r="C4306" s="30" t="s">
        <v>1334</v>
      </c>
      <c r="D4306" s="34">
        <v>0</v>
      </c>
      <c r="E4306" s="34">
        <v>20564392</v>
      </c>
      <c r="F4306" s="34">
        <v>20564392</v>
      </c>
    </row>
    <row r="4307" spans="1:6" ht="14" hidden="1" thickBot="1">
      <c r="A4307" s="27">
        <f t="shared" si="76"/>
        <v>9</v>
      </c>
      <c r="B4307" s="30" t="s">
        <v>6535</v>
      </c>
      <c r="C4307" s="30" t="s">
        <v>4785</v>
      </c>
      <c r="D4307" s="34">
        <v>0</v>
      </c>
      <c r="E4307" s="34">
        <v>533371347</v>
      </c>
      <c r="F4307" s="34">
        <v>533371347</v>
      </c>
    </row>
    <row r="4308" spans="1:6" ht="14" hidden="1" thickBot="1">
      <c r="A4308" s="27">
        <f t="shared" si="76"/>
        <v>9</v>
      </c>
      <c r="B4308" s="30" t="s">
        <v>6536</v>
      </c>
      <c r="C4308" s="30" t="s">
        <v>4802</v>
      </c>
      <c r="D4308" s="34">
        <v>0</v>
      </c>
      <c r="E4308" s="34">
        <v>128476891</v>
      </c>
      <c r="F4308" s="34">
        <v>128476891</v>
      </c>
    </row>
    <row r="4309" spans="1:6" ht="14" hidden="1" thickBot="1">
      <c r="A4309" s="27">
        <f t="shared" si="76"/>
        <v>9</v>
      </c>
      <c r="B4309" s="30" t="s">
        <v>6537</v>
      </c>
      <c r="C4309" s="30" t="s">
        <v>6080</v>
      </c>
      <c r="D4309" s="34">
        <v>0</v>
      </c>
      <c r="E4309" s="33">
        <v>67199244176.260002</v>
      </c>
      <c r="F4309" s="33">
        <v>67199244176.260002</v>
      </c>
    </row>
    <row r="4310" spans="1:6" ht="14" thickBot="1">
      <c r="A4310" s="27">
        <f t="shared" si="76"/>
        <v>6</v>
      </c>
      <c r="B4310" s="27" t="s">
        <v>6538</v>
      </c>
      <c r="C4310" s="30" t="s">
        <v>4021</v>
      </c>
      <c r="D4310" s="34">
        <v>0</v>
      </c>
      <c r="E4310" s="34">
        <v>0</v>
      </c>
      <c r="F4310" s="34">
        <v>0</v>
      </c>
    </row>
    <row r="4311" spans="1:6" ht="14" hidden="1" thickBot="1">
      <c r="A4311" s="27">
        <f t="shared" si="76"/>
        <v>9</v>
      </c>
      <c r="B4311" s="30" t="s">
        <v>6539</v>
      </c>
      <c r="C4311" s="30" t="s">
        <v>199</v>
      </c>
      <c r="D4311" s="34">
        <v>0</v>
      </c>
      <c r="E4311" s="33">
        <v>13455680715.18</v>
      </c>
      <c r="F4311" s="33">
        <v>13455680715.18</v>
      </c>
    </row>
    <row r="4312" spans="1:6" ht="14" hidden="1" thickBot="1">
      <c r="A4312" s="27">
        <f t="shared" si="76"/>
        <v>9</v>
      </c>
      <c r="B4312" s="30" t="s">
        <v>6540</v>
      </c>
      <c r="C4312" s="30" t="s">
        <v>4823</v>
      </c>
      <c r="D4312" s="34">
        <v>0</v>
      </c>
      <c r="E4312" s="33">
        <v>19552096822.689999</v>
      </c>
      <c r="F4312" s="33">
        <v>19552096822.689999</v>
      </c>
    </row>
    <row r="4313" spans="1:6" ht="14" hidden="1" thickBot="1">
      <c r="A4313" s="27">
        <f t="shared" si="76"/>
        <v>9</v>
      </c>
      <c r="B4313" s="30" t="s">
        <v>6541</v>
      </c>
      <c r="C4313" s="30" t="s">
        <v>2212</v>
      </c>
      <c r="D4313" s="34">
        <v>0</v>
      </c>
      <c r="E4313" s="33">
        <v>39429970196.620003</v>
      </c>
      <c r="F4313" s="33">
        <v>39429970196.620003</v>
      </c>
    </row>
    <row r="4314" spans="1:6" ht="14" hidden="1" thickBot="1">
      <c r="A4314" s="27">
        <f t="shared" si="76"/>
        <v>9</v>
      </c>
      <c r="B4314" s="30" t="s">
        <v>6542</v>
      </c>
      <c r="C4314" s="30" t="s">
        <v>4744</v>
      </c>
      <c r="D4314" s="34">
        <v>0</v>
      </c>
      <c r="E4314" s="33">
        <v>262341096.72</v>
      </c>
      <c r="F4314" s="33">
        <v>262341096.72</v>
      </c>
    </row>
    <row r="4315" spans="1:6" ht="14" hidden="1" thickBot="1">
      <c r="A4315" s="27">
        <f t="shared" si="76"/>
        <v>9</v>
      </c>
      <c r="B4315" s="30" t="s">
        <v>6543</v>
      </c>
      <c r="C4315" s="30" t="s">
        <v>2214</v>
      </c>
      <c r="D4315" s="34">
        <v>0</v>
      </c>
      <c r="E4315" s="33">
        <v>4407081334.6300001</v>
      </c>
      <c r="F4315" s="33">
        <v>4407081334.6300001</v>
      </c>
    </row>
    <row r="4316" spans="1:6" ht="14" hidden="1" thickBot="1">
      <c r="A4316" s="27">
        <f t="shared" si="76"/>
        <v>9</v>
      </c>
      <c r="B4316" s="30" t="s">
        <v>6544</v>
      </c>
      <c r="C4316" s="30" t="s">
        <v>133</v>
      </c>
      <c r="D4316" s="34">
        <v>0</v>
      </c>
      <c r="E4316" s="33">
        <v>1012774537.84</v>
      </c>
      <c r="F4316" s="33">
        <v>1012774537.84</v>
      </c>
    </row>
    <row r="4317" spans="1:6" ht="14" hidden="1" thickBot="1">
      <c r="A4317" s="27">
        <f t="shared" si="76"/>
        <v>9</v>
      </c>
      <c r="B4317" s="30" t="s">
        <v>6545</v>
      </c>
      <c r="C4317" s="30" t="s">
        <v>6077</v>
      </c>
      <c r="D4317" s="34">
        <v>0</v>
      </c>
      <c r="E4317" s="33">
        <v>2842341993.02</v>
      </c>
      <c r="F4317" s="33">
        <v>2842341993.02</v>
      </c>
    </row>
    <row r="4318" spans="1:6" ht="14" hidden="1" thickBot="1">
      <c r="A4318" s="27">
        <f t="shared" si="76"/>
        <v>9</v>
      </c>
      <c r="B4318" s="30" t="s">
        <v>6546</v>
      </c>
      <c r="C4318" s="30" t="s">
        <v>1334</v>
      </c>
      <c r="D4318" s="34">
        <v>0</v>
      </c>
      <c r="E4318" s="34">
        <v>151043826</v>
      </c>
      <c r="F4318" s="34">
        <v>151043826</v>
      </c>
    </row>
    <row r="4319" spans="1:6" ht="14" hidden="1" thickBot="1">
      <c r="A4319" s="27">
        <f t="shared" si="76"/>
        <v>9</v>
      </c>
      <c r="B4319" s="30" t="s">
        <v>6547</v>
      </c>
      <c r="C4319" s="30" t="s">
        <v>4785</v>
      </c>
      <c r="D4319" s="34">
        <v>0</v>
      </c>
      <c r="E4319" s="33">
        <v>1199309446.3800001</v>
      </c>
      <c r="F4319" s="33">
        <v>1199309446.3800001</v>
      </c>
    </row>
    <row r="4320" spans="1:6" ht="14" hidden="1" thickBot="1">
      <c r="A4320" s="27">
        <f t="shared" si="76"/>
        <v>9</v>
      </c>
      <c r="B4320" s="30" t="s">
        <v>6548</v>
      </c>
      <c r="C4320" s="30" t="s">
        <v>4802</v>
      </c>
      <c r="D4320" s="34">
        <v>0</v>
      </c>
      <c r="E4320" s="34">
        <v>2984520643</v>
      </c>
      <c r="F4320" s="34">
        <v>2984520643</v>
      </c>
    </row>
    <row r="4321" spans="1:6" ht="14" hidden="1" thickBot="1">
      <c r="A4321" s="27">
        <f t="shared" si="76"/>
        <v>9</v>
      </c>
      <c r="B4321" s="30" t="s">
        <v>6549</v>
      </c>
      <c r="C4321" s="30" t="s">
        <v>6080</v>
      </c>
      <c r="D4321" s="34">
        <v>0</v>
      </c>
      <c r="E4321" s="33">
        <v>85297160612.080002</v>
      </c>
      <c r="F4321" s="33">
        <v>85297160612.080002</v>
      </c>
    </row>
    <row r="4322" spans="1:6" ht="14" thickBot="1">
      <c r="A4322" s="27">
        <f t="shared" ref="A4322:A4385" si="77">LEN(B4322)</f>
        <v>6</v>
      </c>
      <c r="B4322" s="27" t="s">
        <v>6550</v>
      </c>
      <c r="C4322" s="30" t="s">
        <v>4023</v>
      </c>
      <c r="D4322" s="34">
        <v>0</v>
      </c>
      <c r="E4322" s="34">
        <v>0</v>
      </c>
      <c r="F4322" s="34">
        <v>0</v>
      </c>
    </row>
    <row r="4323" spans="1:6" ht="14" hidden="1" thickBot="1">
      <c r="A4323" s="27">
        <f t="shared" si="77"/>
        <v>9</v>
      </c>
      <c r="B4323" s="30" t="s">
        <v>6551</v>
      </c>
      <c r="C4323" s="30" t="s">
        <v>199</v>
      </c>
      <c r="D4323" s="34">
        <v>0</v>
      </c>
      <c r="E4323" s="33">
        <v>8036322603.6700001</v>
      </c>
      <c r="F4323" s="33">
        <v>8036322603.6700001</v>
      </c>
    </row>
    <row r="4324" spans="1:6" ht="14" hidden="1" thickBot="1">
      <c r="A4324" s="27">
        <f t="shared" si="77"/>
        <v>9</v>
      </c>
      <c r="B4324" s="30" t="s">
        <v>6552</v>
      </c>
      <c r="C4324" s="30" t="s">
        <v>4823</v>
      </c>
      <c r="D4324" s="34">
        <v>0</v>
      </c>
      <c r="E4324" s="33">
        <v>38793336559.339996</v>
      </c>
      <c r="F4324" s="33">
        <v>38793336559.339996</v>
      </c>
    </row>
    <row r="4325" spans="1:6" ht="14" hidden="1" thickBot="1">
      <c r="A4325" s="27">
        <f t="shared" si="77"/>
        <v>9</v>
      </c>
      <c r="B4325" s="30" t="s">
        <v>6553</v>
      </c>
      <c r="C4325" s="30" t="s">
        <v>2212</v>
      </c>
      <c r="D4325" s="34">
        <v>0</v>
      </c>
      <c r="E4325" s="33">
        <v>40949284129.410004</v>
      </c>
      <c r="F4325" s="33">
        <v>40949284129.410004</v>
      </c>
    </row>
    <row r="4326" spans="1:6" ht="14" hidden="1" thickBot="1">
      <c r="A4326" s="27">
        <f t="shared" si="77"/>
        <v>9</v>
      </c>
      <c r="B4326" s="30" t="s">
        <v>6554</v>
      </c>
      <c r="C4326" s="30" t="s">
        <v>4744</v>
      </c>
      <c r="D4326" s="34">
        <v>0</v>
      </c>
      <c r="E4326" s="33">
        <v>793978515.72000003</v>
      </c>
      <c r="F4326" s="33">
        <v>793978515.72000003</v>
      </c>
    </row>
    <row r="4327" spans="1:6" ht="14" hidden="1" thickBot="1">
      <c r="A4327" s="27">
        <f t="shared" si="77"/>
        <v>9</v>
      </c>
      <c r="B4327" s="30" t="s">
        <v>6555</v>
      </c>
      <c r="C4327" s="30" t="s">
        <v>2214</v>
      </c>
      <c r="D4327" s="34">
        <v>0</v>
      </c>
      <c r="E4327" s="33">
        <v>4785684381.3199997</v>
      </c>
      <c r="F4327" s="33">
        <v>4785684381.3199997</v>
      </c>
    </row>
    <row r="4328" spans="1:6" ht="14" hidden="1" thickBot="1">
      <c r="A4328" s="27">
        <f t="shared" si="77"/>
        <v>9</v>
      </c>
      <c r="B4328" s="30" t="s">
        <v>6556</v>
      </c>
      <c r="C4328" s="30" t="s">
        <v>133</v>
      </c>
      <c r="D4328" s="34">
        <v>0</v>
      </c>
      <c r="E4328" s="33">
        <v>1036441626.21</v>
      </c>
      <c r="F4328" s="33">
        <v>1036441626.21</v>
      </c>
    </row>
    <row r="4329" spans="1:6" ht="14" hidden="1" thickBot="1">
      <c r="A4329" s="27">
        <f t="shared" si="77"/>
        <v>9</v>
      </c>
      <c r="B4329" s="30" t="s">
        <v>6557</v>
      </c>
      <c r="C4329" s="30" t="s">
        <v>6077</v>
      </c>
      <c r="D4329" s="34">
        <v>0</v>
      </c>
      <c r="E4329" s="33">
        <v>1020841751.02</v>
      </c>
      <c r="F4329" s="33">
        <v>1020841751.02</v>
      </c>
    </row>
    <row r="4330" spans="1:6" ht="14" hidden="1" thickBot="1">
      <c r="A4330" s="27">
        <f t="shared" si="77"/>
        <v>9</v>
      </c>
      <c r="B4330" s="30" t="s">
        <v>6558</v>
      </c>
      <c r="C4330" s="30" t="s">
        <v>1334</v>
      </c>
      <c r="D4330" s="34">
        <v>0</v>
      </c>
      <c r="E4330" s="34">
        <v>9188318</v>
      </c>
      <c r="F4330" s="34">
        <v>9188318</v>
      </c>
    </row>
    <row r="4331" spans="1:6" ht="14" hidden="1" thickBot="1">
      <c r="A4331" s="27">
        <f t="shared" si="77"/>
        <v>9</v>
      </c>
      <c r="B4331" s="30" t="s">
        <v>6559</v>
      </c>
      <c r="C4331" s="30" t="s">
        <v>4785</v>
      </c>
      <c r="D4331" s="34">
        <v>0</v>
      </c>
      <c r="E4331" s="34">
        <v>582260461</v>
      </c>
      <c r="F4331" s="34">
        <v>582260461</v>
      </c>
    </row>
    <row r="4332" spans="1:6" ht="14" hidden="1" thickBot="1">
      <c r="A4332" s="27">
        <f t="shared" si="77"/>
        <v>9</v>
      </c>
      <c r="B4332" s="30" t="s">
        <v>6560</v>
      </c>
      <c r="C4332" s="30" t="s">
        <v>6080</v>
      </c>
      <c r="D4332" s="34">
        <v>0</v>
      </c>
      <c r="E4332" s="33">
        <v>96007338345.690002</v>
      </c>
      <c r="F4332" s="33">
        <v>96007338345.690002</v>
      </c>
    </row>
    <row r="4333" spans="1:6" ht="14" thickBot="1">
      <c r="A4333" s="27">
        <f t="shared" si="77"/>
        <v>6</v>
      </c>
      <c r="B4333" s="27" t="s">
        <v>6561</v>
      </c>
      <c r="C4333" s="30" t="s">
        <v>4025</v>
      </c>
      <c r="D4333" s="34">
        <v>0</v>
      </c>
      <c r="E4333" s="34">
        <v>0</v>
      </c>
      <c r="F4333" s="34">
        <v>0</v>
      </c>
    </row>
    <row r="4334" spans="1:6" ht="14" hidden="1" thickBot="1">
      <c r="A4334" s="27">
        <f t="shared" si="77"/>
        <v>9</v>
      </c>
      <c r="B4334" s="30" t="s">
        <v>6562</v>
      </c>
      <c r="C4334" s="30" t="s">
        <v>199</v>
      </c>
      <c r="D4334" s="34">
        <v>0</v>
      </c>
      <c r="E4334" s="33">
        <v>2921797781.6700001</v>
      </c>
      <c r="F4334" s="33">
        <v>2921797781.6700001</v>
      </c>
    </row>
    <row r="4335" spans="1:6" ht="14" hidden="1" thickBot="1">
      <c r="A4335" s="27">
        <f t="shared" si="77"/>
        <v>9</v>
      </c>
      <c r="B4335" s="30" t="s">
        <v>6563</v>
      </c>
      <c r="C4335" s="30" t="s">
        <v>4823</v>
      </c>
      <c r="D4335" s="34">
        <v>0</v>
      </c>
      <c r="E4335" s="33">
        <v>4742159656.2799997</v>
      </c>
      <c r="F4335" s="33">
        <v>4742159656.2799997</v>
      </c>
    </row>
    <row r="4336" spans="1:6" ht="14" hidden="1" thickBot="1">
      <c r="A4336" s="27">
        <f t="shared" si="77"/>
        <v>9</v>
      </c>
      <c r="B4336" s="30" t="s">
        <v>6564</v>
      </c>
      <c r="C4336" s="30" t="s">
        <v>2212</v>
      </c>
      <c r="D4336" s="34">
        <v>0</v>
      </c>
      <c r="E4336" s="34">
        <v>5851152310</v>
      </c>
      <c r="F4336" s="34">
        <v>5851152310</v>
      </c>
    </row>
    <row r="4337" spans="1:6" ht="14" hidden="1" thickBot="1">
      <c r="A4337" s="27">
        <f t="shared" si="77"/>
        <v>9</v>
      </c>
      <c r="B4337" s="30" t="s">
        <v>6565</v>
      </c>
      <c r="C4337" s="30" t="s">
        <v>4744</v>
      </c>
      <c r="D4337" s="34">
        <v>0</v>
      </c>
      <c r="E4337" s="34">
        <v>20066087</v>
      </c>
      <c r="F4337" s="34">
        <v>20066087</v>
      </c>
    </row>
    <row r="4338" spans="1:6" ht="14" hidden="1" thickBot="1">
      <c r="A4338" s="27">
        <f t="shared" si="77"/>
        <v>9</v>
      </c>
      <c r="B4338" s="30" t="s">
        <v>6566</v>
      </c>
      <c r="C4338" s="30" t="s">
        <v>2214</v>
      </c>
      <c r="D4338" s="34">
        <v>0</v>
      </c>
      <c r="E4338" s="34">
        <v>637637370</v>
      </c>
      <c r="F4338" s="34">
        <v>637637370</v>
      </c>
    </row>
    <row r="4339" spans="1:6" ht="14" hidden="1" thickBot="1">
      <c r="A4339" s="27">
        <f t="shared" si="77"/>
        <v>9</v>
      </c>
      <c r="B4339" s="30" t="s">
        <v>6567</v>
      </c>
      <c r="C4339" s="30" t="s">
        <v>133</v>
      </c>
      <c r="D4339" s="34">
        <v>0</v>
      </c>
      <c r="E4339" s="34">
        <v>129739469</v>
      </c>
      <c r="F4339" s="34">
        <v>129739469</v>
      </c>
    </row>
    <row r="4340" spans="1:6" ht="14" hidden="1" thickBot="1">
      <c r="A4340" s="27">
        <f t="shared" si="77"/>
        <v>9</v>
      </c>
      <c r="B4340" s="30" t="s">
        <v>6568</v>
      </c>
      <c r="C4340" s="30" t="s">
        <v>6077</v>
      </c>
      <c r="D4340" s="34">
        <v>0</v>
      </c>
      <c r="E4340" s="33">
        <v>232455335.5</v>
      </c>
      <c r="F4340" s="33">
        <v>232455335.5</v>
      </c>
    </row>
    <row r="4341" spans="1:6" ht="14" hidden="1" thickBot="1">
      <c r="A4341" s="27">
        <f t="shared" si="77"/>
        <v>9</v>
      </c>
      <c r="B4341" s="30" t="s">
        <v>6569</v>
      </c>
      <c r="C4341" s="30" t="s">
        <v>4785</v>
      </c>
      <c r="D4341" s="34">
        <v>0</v>
      </c>
      <c r="E4341" s="34">
        <v>40098838</v>
      </c>
      <c r="F4341" s="34">
        <v>40098838</v>
      </c>
    </row>
    <row r="4342" spans="1:6" ht="14" hidden="1" thickBot="1">
      <c r="A4342" s="27">
        <f t="shared" si="77"/>
        <v>9</v>
      </c>
      <c r="B4342" s="30" t="s">
        <v>6570</v>
      </c>
      <c r="C4342" s="30" t="s">
        <v>6080</v>
      </c>
      <c r="D4342" s="34">
        <v>0</v>
      </c>
      <c r="E4342" s="33">
        <v>14575106847.450001</v>
      </c>
      <c r="F4342" s="33">
        <v>14575106847.450001</v>
      </c>
    </row>
    <row r="4343" spans="1:6" ht="14" thickBot="1">
      <c r="A4343" s="27">
        <f t="shared" si="77"/>
        <v>6</v>
      </c>
      <c r="B4343" s="27" t="s">
        <v>6571</v>
      </c>
      <c r="C4343" s="30" t="s">
        <v>4027</v>
      </c>
      <c r="D4343" s="34">
        <v>0</v>
      </c>
      <c r="E4343" s="34">
        <v>0</v>
      </c>
      <c r="F4343" s="34">
        <v>0</v>
      </c>
    </row>
    <row r="4344" spans="1:6" ht="14" hidden="1" thickBot="1">
      <c r="A4344" s="27">
        <f t="shared" si="77"/>
        <v>9</v>
      </c>
      <c r="B4344" s="30" t="s">
        <v>6572</v>
      </c>
      <c r="C4344" s="30" t="s">
        <v>199</v>
      </c>
      <c r="D4344" s="34">
        <v>0</v>
      </c>
      <c r="E4344" s="33">
        <v>2798558288.0500002</v>
      </c>
      <c r="F4344" s="33">
        <v>2798558288.0500002</v>
      </c>
    </row>
    <row r="4345" spans="1:6" ht="14" hidden="1" thickBot="1">
      <c r="A4345" s="27">
        <f t="shared" si="77"/>
        <v>9</v>
      </c>
      <c r="B4345" s="30" t="s">
        <v>6573</v>
      </c>
      <c r="C4345" s="30" t="s">
        <v>4823</v>
      </c>
      <c r="D4345" s="34">
        <v>0</v>
      </c>
      <c r="E4345" s="33">
        <v>12537624344.379999</v>
      </c>
      <c r="F4345" s="33">
        <v>12537624344.379999</v>
      </c>
    </row>
    <row r="4346" spans="1:6" ht="14" hidden="1" thickBot="1">
      <c r="A4346" s="27">
        <f t="shared" si="77"/>
        <v>9</v>
      </c>
      <c r="B4346" s="30" t="s">
        <v>6574</v>
      </c>
      <c r="C4346" s="30" t="s">
        <v>2212</v>
      </c>
      <c r="D4346" s="34">
        <v>0</v>
      </c>
      <c r="E4346" s="33">
        <v>7287857358.8800001</v>
      </c>
      <c r="F4346" s="33">
        <v>7287857358.8800001</v>
      </c>
    </row>
    <row r="4347" spans="1:6" ht="14" hidden="1" thickBot="1">
      <c r="A4347" s="27">
        <f t="shared" si="77"/>
        <v>9</v>
      </c>
      <c r="B4347" s="30" t="s">
        <v>6575</v>
      </c>
      <c r="C4347" s="30" t="s">
        <v>4744</v>
      </c>
      <c r="D4347" s="34">
        <v>0</v>
      </c>
      <c r="E4347" s="34">
        <v>11237849</v>
      </c>
      <c r="F4347" s="34">
        <v>11237849</v>
      </c>
    </row>
    <row r="4348" spans="1:6" ht="14" hidden="1" thickBot="1">
      <c r="A4348" s="27">
        <f t="shared" si="77"/>
        <v>9</v>
      </c>
      <c r="B4348" s="30" t="s">
        <v>6576</v>
      </c>
      <c r="C4348" s="30" t="s">
        <v>2214</v>
      </c>
      <c r="D4348" s="34">
        <v>0</v>
      </c>
      <c r="E4348" s="34">
        <v>974803780</v>
      </c>
      <c r="F4348" s="34">
        <v>974803780</v>
      </c>
    </row>
    <row r="4349" spans="1:6" ht="14" hidden="1" thickBot="1">
      <c r="A4349" s="27">
        <f t="shared" si="77"/>
        <v>9</v>
      </c>
      <c r="B4349" s="30" t="s">
        <v>6577</v>
      </c>
      <c r="C4349" s="30" t="s">
        <v>133</v>
      </c>
      <c r="D4349" s="34">
        <v>0</v>
      </c>
      <c r="E4349" s="34">
        <v>199382330</v>
      </c>
      <c r="F4349" s="34">
        <v>199382330</v>
      </c>
    </row>
    <row r="4350" spans="1:6" ht="14" hidden="1" thickBot="1">
      <c r="A4350" s="27">
        <f t="shared" si="77"/>
        <v>9</v>
      </c>
      <c r="B4350" s="30" t="s">
        <v>6578</v>
      </c>
      <c r="C4350" s="30" t="s">
        <v>6077</v>
      </c>
      <c r="D4350" s="34">
        <v>0</v>
      </c>
      <c r="E4350" s="33">
        <v>304190783.94</v>
      </c>
      <c r="F4350" s="33">
        <v>304190783.94</v>
      </c>
    </row>
    <row r="4351" spans="1:6" ht="14" hidden="1" thickBot="1">
      <c r="A4351" s="27">
        <f t="shared" si="77"/>
        <v>9</v>
      </c>
      <c r="B4351" s="30" t="s">
        <v>6579</v>
      </c>
      <c r="C4351" s="30" t="s">
        <v>1334</v>
      </c>
      <c r="D4351" s="34">
        <v>0</v>
      </c>
      <c r="E4351" s="34">
        <v>31903359</v>
      </c>
      <c r="F4351" s="34">
        <v>31903359</v>
      </c>
    </row>
    <row r="4352" spans="1:6" ht="14" hidden="1" thickBot="1">
      <c r="A4352" s="27">
        <f t="shared" si="77"/>
        <v>9</v>
      </c>
      <c r="B4352" s="30" t="s">
        <v>6580</v>
      </c>
      <c r="C4352" s="30" t="s">
        <v>4785</v>
      </c>
      <c r="D4352" s="34">
        <v>0</v>
      </c>
      <c r="E4352" s="34">
        <v>276433079</v>
      </c>
      <c r="F4352" s="34">
        <v>276433079</v>
      </c>
    </row>
    <row r="4353" spans="1:6" ht="14" hidden="1" thickBot="1">
      <c r="A4353" s="27">
        <f t="shared" si="77"/>
        <v>9</v>
      </c>
      <c r="B4353" s="30" t="s">
        <v>6581</v>
      </c>
      <c r="C4353" s="30" t="s">
        <v>4802</v>
      </c>
      <c r="D4353" s="34">
        <v>0</v>
      </c>
      <c r="E4353" s="34">
        <v>12914817</v>
      </c>
      <c r="F4353" s="34">
        <v>12914817</v>
      </c>
    </row>
    <row r="4354" spans="1:6" ht="14" hidden="1" thickBot="1">
      <c r="A4354" s="27">
        <f t="shared" si="77"/>
        <v>9</v>
      </c>
      <c r="B4354" s="30" t="s">
        <v>6582</v>
      </c>
      <c r="C4354" s="30" t="s">
        <v>6080</v>
      </c>
      <c r="D4354" s="34">
        <v>0</v>
      </c>
      <c r="E4354" s="33">
        <v>24434905989.25</v>
      </c>
      <c r="F4354" s="33">
        <v>24434905989.25</v>
      </c>
    </row>
    <row r="4355" spans="1:6" ht="14" thickBot="1">
      <c r="A4355" s="27">
        <f t="shared" si="77"/>
        <v>6</v>
      </c>
      <c r="B4355" s="27" t="s">
        <v>6583</v>
      </c>
      <c r="C4355" s="30" t="s">
        <v>4029</v>
      </c>
      <c r="D4355" s="34">
        <v>0</v>
      </c>
      <c r="E4355" s="34">
        <v>0</v>
      </c>
      <c r="F4355" s="34">
        <v>0</v>
      </c>
    </row>
    <row r="4356" spans="1:6" ht="14" hidden="1" thickBot="1">
      <c r="A4356" s="27">
        <f t="shared" si="77"/>
        <v>9</v>
      </c>
      <c r="B4356" s="30" t="s">
        <v>6584</v>
      </c>
      <c r="C4356" s="30" t="s">
        <v>199</v>
      </c>
      <c r="D4356" s="34">
        <v>0</v>
      </c>
      <c r="E4356" s="33">
        <v>235679336578.48001</v>
      </c>
      <c r="F4356" s="33">
        <v>235679336578.48001</v>
      </c>
    </row>
    <row r="4357" spans="1:6" ht="14" hidden="1" thickBot="1">
      <c r="A4357" s="27">
        <f t="shared" si="77"/>
        <v>9</v>
      </c>
      <c r="B4357" s="30" t="s">
        <v>6585</v>
      </c>
      <c r="C4357" s="30" t="s">
        <v>4823</v>
      </c>
      <c r="D4357" s="34">
        <v>0</v>
      </c>
      <c r="E4357" s="33">
        <v>198791823698.48999</v>
      </c>
      <c r="F4357" s="33">
        <v>198791823698.48999</v>
      </c>
    </row>
    <row r="4358" spans="1:6" ht="14" hidden="1" thickBot="1">
      <c r="A4358" s="27">
        <f t="shared" si="77"/>
        <v>9</v>
      </c>
      <c r="B4358" s="30" t="s">
        <v>6586</v>
      </c>
      <c r="C4358" s="30" t="s">
        <v>2212</v>
      </c>
      <c r="D4358" s="34">
        <v>0</v>
      </c>
      <c r="E4358" s="33">
        <v>274044207956.82999</v>
      </c>
      <c r="F4358" s="33">
        <v>274044207956.82999</v>
      </c>
    </row>
    <row r="4359" spans="1:6" ht="14" hidden="1" thickBot="1">
      <c r="A4359" s="27">
        <f t="shared" si="77"/>
        <v>9</v>
      </c>
      <c r="B4359" s="30" t="s">
        <v>6587</v>
      </c>
      <c r="C4359" s="30" t="s">
        <v>4744</v>
      </c>
      <c r="D4359" s="34">
        <v>0</v>
      </c>
      <c r="E4359" s="33">
        <v>871046926.44000006</v>
      </c>
      <c r="F4359" s="33">
        <v>871046926.44000006</v>
      </c>
    </row>
    <row r="4360" spans="1:6" ht="14" hidden="1" thickBot="1">
      <c r="A4360" s="27">
        <f t="shared" si="77"/>
        <v>9</v>
      </c>
      <c r="B4360" s="30" t="s">
        <v>6588</v>
      </c>
      <c r="C4360" s="30" t="s">
        <v>2214</v>
      </c>
      <c r="D4360" s="34">
        <v>0</v>
      </c>
      <c r="E4360" s="33">
        <v>14736846895.27</v>
      </c>
      <c r="F4360" s="33">
        <v>14736846895.27</v>
      </c>
    </row>
    <row r="4361" spans="1:6" ht="14" hidden="1" thickBot="1">
      <c r="A4361" s="27">
        <f t="shared" si="77"/>
        <v>9</v>
      </c>
      <c r="B4361" s="30" t="s">
        <v>6589</v>
      </c>
      <c r="C4361" s="30" t="s">
        <v>133</v>
      </c>
      <c r="D4361" s="34">
        <v>0</v>
      </c>
      <c r="E4361" s="33">
        <v>3116788025.48</v>
      </c>
      <c r="F4361" s="33">
        <v>3116788025.48</v>
      </c>
    </row>
    <row r="4362" spans="1:6" ht="14" hidden="1" thickBot="1">
      <c r="A4362" s="27">
        <f t="shared" si="77"/>
        <v>9</v>
      </c>
      <c r="B4362" s="30" t="s">
        <v>6590</v>
      </c>
      <c r="C4362" s="30" t="s">
        <v>6077</v>
      </c>
      <c r="D4362" s="34">
        <v>0</v>
      </c>
      <c r="E4362" s="33">
        <v>23389687054.32</v>
      </c>
      <c r="F4362" s="33">
        <v>23389687054.32</v>
      </c>
    </row>
    <row r="4363" spans="1:6" ht="14" hidden="1" thickBot="1">
      <c r="A4363" s="27">
        <f t="shared" si="77"/>
        <v>9</v>
      </c>
      <c r="B4363" s="30" t="s">
        <v>6591</v>
      </c>
      <c r="C4363" s="30" t="s">
        <v>1334</v>
      </c>
      <c r="D4363" s="34">
        <v>0</v>
      </c>
      <c r="E4363" s="33">
        <v>244408210.5</v>
      </c>
      <c r="F4363" s="33">
        <v>244408210.5</v>
      </c>
    </row>
    <row r="4364" spans="1:6" ht="14" hidden="1" thickBot="1">
      <c r="A4364" s="27">
        <f t="shared" si="77"/>
        <v>9</v>
      </c>
      <c r="B4364" s="30" t="s">
        <v>6592</v>
      </c>
      <c r="C4364" s="30" t="s">
        <v>4785</v>
      </c>
      <c r="D4364" s="34">
        <v>0</v>
      </c>
      <c r="E4364" s="33">
        <v>2299925967.7199998</v>
      </c>
      <c r="F4364" s="33">
        <v>2299925967.7199998</v>
      </c>
    </row>
    <row r="4365" spans="1:6" ht="14" hidden="1" thickBot="1">
      <c r="A4365" s="27">
        <f t="shared" si="77"/>
        <v>9</v>
      </c>
      <c r="B4365" s="30" t="s">
        <v>6593</v>
      </c>
      <c r="C4365" s="30" t="s">
        <v>4802</v>
      </c>
      <c r="D4365" s="34">
        <v>0</v>
      </c>
      <c r="E4365" s="33">
        <v>20530517082.310001</v>
      </c>
      <c r="F4365" s="33">
        <v>20530517082.310001</v>
      </c>
    </row>
    <row r="4366" spans="1:6" ht="14" hidden="1" thickBot="1">
      <c r="A4366" s="27">
        <f t="shared" si="77"/>
        <v>9</v>
      </c>
      <c r="B4366" s="30" t="s">
        <v>6594</v>
      </c>
      <c r="C4366" s="30" t="s">
        <v>6080</v>
      </c>
      <c r="D4366" s="34">
        <v>0</v>
      </c>
      <c r="E4366" s="33">
        <v>773704588395.83997</v>
      </c>
      <c r="F4366" s="33">
        <v>773704588395.83997</v>
      </c>
    </row>
    <row r="4367" spans="1:6" ht="14" thickBot="1">
      <c r="A4367" s="27">
        <f t="shared" si="77"/>
        <v>6</v>
      </c>
      <c r="B4367" s="27" t="s">
        <v>6595</v>
      </c>
      <c r="C4367" s="30" t="s">
        <v>4031</v>
      </c>
      <c r="D4367" s="34">
        <v>0</v>
      </c>
      <c r="E4367" s="34">
        <v>0</v>
      </c>
      <c r="F4367" s="34">
        <v>0</v>
      </c>
    </row>
    <row r="4368" spans="1:6" ht="14" hidden="1" thickBot="1">
      <c r="A4368" s="27">
        <f t="shared" si="77"/>
        <v>9</v>
      </c>
      <c r="B4368" s="30" t="s">
        <v>6596</v>
      </c>
      <c r="C4368" s="30" t="s">
        <v>199</v>
      </c>
      <c r="D4368" s="34">
        <v>0</v>
      </c>
      <c r="E4368" s="33">
        <v>16205194413.75</v>
      </c>
      <c r="F4368" s="33">
        <v>16205194413.75</v>
      </c>
    </row>
    <row r="4369" spans="1:6" ht="14" hidden="1" thickBot="1">
      <c r="A4369" s="27">
        <f t="shared" si="77"/>
        <v>9</v>
      </c>
      <c r="B4369" s="30" t="s">
        <v>6597</v>
      </c>
      <c r="C4369" s="30" t="s">
        <v>4823</v>
      </c>
      <c r="D4369" s="34">
        <v>0</v>
      </c>
      <c r="E4369" s="33">
        <v>37064822922.059998</v>
      </c>
      <c r="F4369" s="33">
        <v>37064822922.059998</v>
      </c>
    </row>
    <row r="4370" spans="1:6" ht="14" hidden="1" thickBot="1">
      <c r="A4370" s="27">
        <f t="shared" si="77"/>
        <v>9</v>
      </c>
      <c r="B4370" s="30" t="s">
        <v>6598</v>
      </c>
      <c r="C4370" s="30" t="s">
        <v>2212</v>
      </c>
      <c r="D4370" s="34">
        <v>0</v>
      </c>
      <c r="E4370" s="33">
        <v>69287704334.369995</v>
      </c>
      <c r="F4370" s="33">
        <v>69287704334.369995</v>
      </c>
    </row>
    <row r="4371" spans="1:6" ht="14" hidden="1" thickBot="1">
      <c r="A4371" s="27">
        <f t="shared" si="77"/>
        <v>9</v>
      </c>
      <c r="B4371" s="30" t="s">
        <v>6599</v>
      </c>
      <c r="C4371" s="30" t="s">
        <v>4744</v>
      </c>
      <c r="D4371" s="34">
        <v>0</v>
      </c>
      <c r="E4371" s="33">
        <v>371638329.11000001</v>
      </c>
      <c r="F4371" s="33">
        <v>371638329.11000001</v>
      </c>
    </row>
    <row r="4372" spans="1:6" ht="14" hidden="1" thickBot="1">
      <c r="A4372" s="27">
        <f t="shared" si="77"/>
        <v>9</v>
      </c>
      <c r="B4372" s="30" t="s">
        <v>6600</v>
      </c>
      <c r="C4372" s="30" t="s">
        <v>2214</v>
      </c>
      <c r="D4372" s="34">
        <v>0</v>
      </c>
      <c r="E4372" s="33">
        <v>5782353442.3999996</v>
      </c>
      <c r="F4372" s="33">
        <v>5782353442.3999996</v>
      </c>
    </row>
    <row r="4373" spans="1:6" ht="14" hidden="1" thickBot="1">
      <c r="A4373" s="27">
        <f t="shared" si="77"/>
        <v>9</v>
      </c>
      <c r="B4373" s="30" t="s">
        <v>6601</v>
      </c>
      <c r="C4373" s="30" t="s">
        <v>133</v>
      </c>
      <c r="D4373" s="34">
        <v>0</v>
      </c>
      <c r="E4373" s="33">
        <v>1306511061.97</v>
      </c>
      <c r="F4373" s="33">
        <v>1306511061.97</v>
      </c>
    </row>
    <row r="4374" spans="1:6" ht="14" hidden="1" thickBot="1">
      <c r="A4374" s="27">
        <f t="shared" si="77"/>
        <v>9</v>
      </c>
      <c r="B4374" s="30" t="s">
        <v>6602</v>
      </c>
      <c r="C4374" s="30" t="s">
        <v>6077</v>
      </c>
      <c r="D4374" s="34">
        <v>0</v>
      </c>
      <c r="E4374" s="33">
        <v>5987451179.29</v>
      </c>
      <c r="F4374" s="33">
        <v>5987451179.29</v>
      </c>
    </row>
    <row r="4375" spans="1:6" ht="14" hidden="1" thickBot="1">
      <c r="A4375" s="27">
        <f t="shared" si="77"/>
        <v>9</v>
      </c>
      <c r="B4375" s="30" t="s">
        <v>6603</v>
      </c>
      <c r="C4375" s="30" t="s">
        <v>1334</v>
      </c>
      <c r="D4375" s="34">
        <v>0</v>
      </c>
      <c r="E4375" s="33">
        <v>267315310.80000001</v>
      </c>
      <c r="F4375" s="33">
        <v>267315310.80000001</v>
      </c>
    </row>
    <row r="4376" spans="1:6" ht="14" hidden="1" thickBot="1">
      <c r="A4376" s="27">
        <f t="shared" si="77"/>
        <v>9</v>
      </c>
      <c r="B4376" s="30" t="s">
        <v>6604</v>
      </c>
      <c r="C4376" s="30" t="s">
        <v>4785</v>
      </c>
      <c r="D4376" s="34">
        <v>0</v>
      </c>
      <c r="E4376" s="34">
        <v>1826931979</v>
      </c>
      <c r="F4376" s="34">
        <v>1826931979</v>
      </c>
    </row>
    <row r="4377" spans="1:6" ht="14" hidden="1" thickBot="1">
      <c r="A4377" s="27">
        <f t="shared" si="77"/>
        <v>9</v>
      </c>
      <c r="B4377" s="30" t="s">
        <v>6605</v>
      </c>
      <c r="C4377" s="30" t="s">
        <v>4802</v>
      </c>
      <c r="D4377" s="34">
        <v>0</v>
      </c>
      <c r="E4377" s="33">
        <v>7459221602.1899996</v>
      </c>
      <c r="F4377" s="33">
        <v>7459221602.1899996</v>
      </c>
    </row>
    <row r="4378" spans="1:6" ht="14" hidden="1" thickBot="1">
      <c r="A4378" s="27">
        <f t="shared" si="77"/>
        <v>9</v>
      </c>
      <c r="B4378" s="30" t="s">
        <v>6606</v>
      </c>
      <c r="C4378" s="30" t="s">
        <v>6080</v>
      </c>
      <c r="D4378" s="34">
        <v>0</v>
      </c>
      <c r="E4378" s="33">
        <v>145559144574.94</v>
      </c>
      <c r="F4378" s="33">
        <v>145559144574.94</v>
      </c>
    </row>
    <row r="4379" spans="1:6" ht="14" thickBot="1">
      <c r="A4379" s="27">
        <f t="shared" si="77"/>
        <v>6</v>
      </c>
      <c r="B4379" s="27" t="s">
        <v>6607</v>
      </c>
      <c r="C4379" s="30" t="s">
        <v>4033</v>
      </c>
      <c r="D4379" s="34">
        <v>0</v>
      </c>
      <c r="E4379" s="34">
        <v>0</v>
      </c>
      <c r="F4379" s="34">
        <v>0</v>
      </c>
    </row>
    <row r="4380" spans="1:6" ht="14" hidden="1" thickBot="1">
      <c r="A4380" s="27">
        <f t="shared" si="77"/>
        <v>9</v>
      </c>
      <c r="B4380" s="30" t="s">
        <v>6608</v>
      </c>
      <c r="C4380" s="30" t="s">
        <v>199</v>
      </c>
      <c r="D4380" s="34">
        <v>0</v>
      </c>
      <c r="E4380" s="33">
        <v>166326850792.72</v>
      </c>
      <c r="F4380" s="33">
        <v>166326850792.72</v>
      </c>
    </row>
    <row r="4381" spans="1:6" ht="14" hidden="1" thickBot="1">
      <c r="A4381" s="27">
        <f t="shared" si="77"/>
        <v>9</v>
      </c>
      <c r="B4381" s="30" t="s">
        <v>6609</v>
      </c>
      <c r="C4381" s="30" t="s">
        <v>4823</v>
      </c>
      <c r="D4381" s="34">
        <v>0</v>
      </c>
      <c r="E4381" s="33">
        <v>102001975432.03</v>
      </c>
      <c r="F4381" s="33">
        <v>102001975432.03</v>
      </c>
    </row>
    <row r="4382" spans="1:6" ht="14" hidden="1" thickBot="1">
      <c r="A4382" s="27">
        <f t="shared" si="77"/>
        <v>9</v>
      </c>
      <c r="B4382" s="30" t="s">
        <v>6610</v>
      </c>
      <c r="C4382" s="30" t="s">
        <v>2212</v>
      </c>
      <c r="D4382" s="34">
        <v>0</v>
      </c>
      <c r="E4382" s="33">
        <v>103740406130.89999</v>
      </c>
      <c r="F4382" s="33">
        <v>103740406130.89999</v>
      </c>
    </row>
    <row r="4383" spans="1:6" ht="14" hidden="1" thickBot="1">
      <c r="A4383" s="27">
        <f t="shared" si="77"/>
        <v>9</v>
      </c>
      <c r="B4383" s="30" t="s">
        <v>6611</v>
      </c>
      <c r="C4383" s="30" t="s">
        <v>4744</v>
      </c>
      <c r="D4383" s="34">
        <v>0</v>
      </c>
      <c r="E4383" s="33">
        <v>573407827.19000006</v>
      </c>
      <c r="F4383" s="33">
        <v>573407827.19000006</v>
      </c>
    </row>
    <row r="4384" spans="1:6" ht="14" hidden="1" thickBot="1">
      <c r="A4384" s="27">
        <f t="shared" si="77"/>
        <v>9</v>
      </c>
      <c r="B4384" s="30" t="s">
        <v>6612</v>
      </c>
      <c r="C4384" s="30" t="s">
        <v>2214</v>
      </c>
      <c r="D4384" s="34">
        <v>0</v>
      </c>
      <c r="E4384" s="33">
        <v>9596966726.3999996</v>
      </c>
      <c r="F4384" s="33">
        <v>9596966726.3999996</v>
      </c>
    </row>
    <row r="4385" spans="1:6" ht="14" hidden="1" thickBot="1">
      <c r="A4385" s="27">
        <f t="shared" si="77"/>
        <v>9</v>
      </c>
      <c r="B4385" s="30" t="s">
        <v>6613</v>
      </c>
      <c r="C4385" s="30" t="s">
        <v>133</v>
      </c>
      <c r="D4385" s="34">
        <v>0</v>
      </c>
      <c r="E4385" s="33">
        <v>2176785368.7199998</v>
      </c>
      <c r="F4385" s="33">
        <v>2176785368.7199998</v>
      </c>
    </row>
    <row r="4386" spans="1:6" ht="14" hidden="1" thickBot="1">
      <c r="A4386" s="27">
        <f t="shared" ref="A4386:A4449" si="78">LEN(B4386)</f>
        <v>9</v>
      </c>
      <c r="B4386" s="30" t="s">
        <v>6614</v>
      </c>
      <c r="C4386" s="30" t="s">
        <v>6077</v>
      </c>
      <c r="D4386" s="34">
        <v>0</v>
      </c>
      <c r="E4386" s="33">
        <v>7000978386.1800003</v>
      </c>
      <c r="F4386" s="33">
        <v>7000978386.1800003</v>
      </c>
    </row>
    <row r="4387" spans="1:6" ht="14" hidden="1" thickBot="1">
      <c r="A4387" s="27">
        <f t="shared" si="78"/>
        <v>9</v>
      </c>
      <c r="B4387" s="30" t="s">
        <v>6615</v>
      </c>
      <c r="C4387" s="30" t="s">
        <v>1334</v>
      </c>
      <c r="D4387" s="34">
        <v>0</v>
      </c>
      <c r="E4387" s="33">
        <v>62396217.450000003</v>
      </c>
      <c r="F4387" s="33">
        <v>62396217.450000003</v>
      </c>
    </row>
    <row r="4388" spans="1:6" ht="14" hidden="1" thickBot="1">
      <c r="A4388" s="27">
        <f t="shared" si="78"/>
        <v>9</v>
      </c>
      <c r="B4388" s="30" t="s">
        <v>6616</v>
      </c>
      <c r="C4388" s="30" t="s">
        <v>4785</v>
      </c>
      <c r="D4388" s="34">
        <v>0</v>
      </c>
      <c r="E4388" s="33">
        <v>2761716350.0300002</v>
      </c>
      <c r="F4388" s="33">
        <v>2761716350.0300002</v>
      </c>
    </row>
    <row r="4389" spans="1:6" ht="14" hidden="1" thickBot="1">
      <c r="A4389" s="27">
        <f t="shared" si="78"/>
        <v>9</v>
      </c>
      <c r="B4389" s="30" t="s">
        <v>6617</v>
      </c>
      <c r="C4389" s="30" t="s">
        <v>4802</v>
      </c>
      <c r="D4389" s="34">
        <v>0</v>
      </c>
      <c r="E4389" s="33">
        <v>7810379401.2200003</v>
      </c>
      <c r="F4389" s="33">
        <v>7810379401.2200003</v>
      </c>
    </row>
    <row r="4390" spans="1:6" ht="14" hidden="1" thickBot="1">
      <c r="A4390" s="27">
        <f t="shared" si="78"/>
        <v>9</v>
      </c>
      <c r="B4390" s="30" t="s">
        <v>6618</v>
      </c>
      <c r="C4390" s="30" t="s">
        <v>6080</v>
      </c>
      <c r="D4390" s="34">
        <v>0</v>
      </c>
      <c r="E4390" s="33">
        <v>402051862632.84003</v>
      </c>
      <c r="F4390" s="33">
        <v>402051862632.84003</v>
      </c>
    </row>
    <row r="4391" spans="1:6" ht="14" thickBot="1">
      <c r="A4391" s="27">
        <f t="shared" si="78"/>
        <v>6</v>
      </c>
      <c r="B4391" s="27" t="s">
        <v>6619</v>
      </c>
      <c r="C4391" s="30" t="s">
        <v>4035</v>
      </c>
      <c r="D4391" s="34">
        <v>0</v>
      </c>
      <c r="E4391" s="34">
        <v>0</v>
      </c>
      <c r="F4391" s="34">
        <v>0</v>
      </c>
    </row>
    <row r="4392" spans="1:6" ht="14" hidden="1" thickBot="1">
      <c r="A4392" s="27">
        <f t="shared" si="78"/>
        <v>9</v>
      </c>
      <c r="B4392" s="30" t="s">
        <v>6620</v>
      </c>
      <c r="C4392" s="30" t="s">
        <v>199</v>
      </c>
      <c r="D4392" s="34">
        <v>0</v>
      </c>
      <c r="E4392" s="33">
        <v>25174456382.540001</v>
      </c>
      <c r="F4392" s="33">
        <v>25174456382.540001</v>
      </c>
    </row>
    <row r="4393" spans="1:6" ht="14" hidden="1" thickBot="1">
      <c r="A4393" s="27">
        <f t="shared" si="78"/>
        <v>9</v>
      </c>
      <c r="B4393" s="30" t="s">
        <v>6621</v>
      </c>
      <c r="C4393" s="30" t="s">
        <v>4823</v>
      </c>
      <c r="D4393" s="34">
        <v>0</v>
      </c>
      <c r="E4393" s="33">
        <v>135147073010.8</v>
      </c>
      <c r="F4393" s="33">
        <v>135147073010.8</v>
      </c>
    </row>
    <row r="4394" spans="1:6" ht="14" hidden="1" thickBot="1">
      <c r="A4394" s="27">
        <f t="shared" si="78"/>
        <v>9</v>
      </c>
      <c r="B4394" s="30" t="s">
        <v>6622</v>
      </c>
      <c r="C4394" s="30" t="s">
        <v>2212</v>
      </c>
      <c r="D4394" s="34">
        <v>0</v>
      </c>
      <c r="E4394" s="33">
        <v>94574413142.089996</v>
      </c>
      <c r="F4394" s="33">
        <v>94574413142.089996</v>
      </c>
    </row>
    <row r="4395" spans="1:6" ht="14" hidden="1" thickBot="1">
      <c r="A4395" s="27">
        <f t="shared" si="78"/>
        <v>9</v>
      </c>
      <c r="B4395" s="30" t="s">
        <v>6623</v>
      </c>
      <c r="C4395" s="30" t="s">
        <v>4744</v>
      </c>
      <c r="D4395" s="34">
        <v>0</v>
      </c>
      <c r="E4395" s="33">
        <v>495841880.17000002</v>
      </c>
      <c r="F4395" s="33">
        <v>495841880.17000002</v>
      </c>
    </row>
    <row r="4396" spans="1:6" ht="14" hidden="1" thickBot="1">
      <c r="A4396" s="27">
        <f t="shared" si="78"/>
        <v>9</v>
      </c>
      <c r="B4396" s="30" t="s">
        <v>6624</v>
      </c>
      <c r="C4396" s="30" t="s">
        <v>2214</v>
      </c>
      <c r="D4396" s="34">
        <v>0</v>
      </c>
      <c r="E4396" s="33">
        <v>3570046077.6199999</v>
      </c>
      <c r="F4396" s="33">
        <v>3570046077.6199999</v>
      </c>
    </row>
    <row r="4397" spans="1:6" ht="14" hidden="1" thickBot="1">
      <c r="A4397" s="27">
        <f t="shared" si="78"/>
        <v>9</v>
      </c>
      <c r="B4397" s="30" t="s">
        <v>6625</v>
      </c>
      <c r="C4397" s="30" t="s">
        <v>133</v>
      </c>
      <c r="D4397" s="34">
        <v>0</v>
      </c>
      <c r="E4397" s="33">
        <v>619633820.75999999</v>
      </c>
      <c r="F4397" s="33">
        <v>619633820.75999999</v>
      </c>
    </row>
    <row r="4398" spans="1:6" ht="14" hidden="1" thickBot="1">
      <c r="A4398" s="27">
        <f t="shared" si="78"/>
        <v>9</v>
      </c>
      <c r="B4398" s="30" t="s">
        <v>6626</v>
      </c>
      <c r="C4398" s="30" t="s">
        <v>6077</v>
      </c>
      <c r="D4398" s="34">
        <v>0</v>
      </c>
      <c r="E4398" s="33">
        <v>15174327272.629999</v>
      </c>
      <c r="F4398" s="33">
        <v>15174327272.629999</v>
      </c>
    </row>
    <row r="4399" spans="1:6" ht="14" hidden="1" thickBot="1">
      <c r="A4399" s="27">
        <f t="shared" si="78"/>
        <v>9</v>
      </c>
      <c r="B4399" s="30" t="s">
        <v>6627</v>
      </c>
      <c r="C4399" s="30" t="s">
        <v>1334</v>
      </c>
      <c r="D4399" s="34">
        <v>0</v>
      </c>
      <c r="E4399" s="33">
        <v>165043936.08000001</v>
      </c>
      <c r="F4399" s="33">
        <v>165043936.08000001</v>
      </c>
    </row>
    <row r="4400" spans="1:6" ht="14" hidden="1" thickBot="1">
      <c r="A4400" s="27">
        <f t="shared" si="78"/>
        <v>9</v>
      </c>
      <c r="B4400" s="30" t="s">
        <v>6628</v>
      </c>
      <c r="C4400" s="30" t="s">
        <v>4785</v>
      </c>
      <c r="D4400" s="34">
        <v>0</v>
      </c>
      <c r="E4400" s="34">
        <v>997092380</v>
      </c>
      <c r="F4400" s="34">
        <v>997092380</v>
      </c>
    </row>
    <row r="4401" spans="1:6" ht="14" hidden="1" thickBot="1">
      <c r="A4401" s="27">
        <f t="shared" si="78"/>
        <v>9</v>
      </c>
      <c r="B4401" s="30" t="s">
        <v>6629</v>
      </c>
      <c r="C4401" s="30" t="s">
        <v>4802</v>
      </c>
      <c r="D4401" s="34">
        <v>0</v>
      </c>
      <c r="E4401" s="33">
        <v>16196829426.09</v>
      </c>
      <c r="F4401" s="33">
        <v>16196829426.09</v>
      </c>
    </row>
    <row r="4402" spans="1:6" ht="14" hidden="1" thickBot="1">
      <c r="A4402" s="27">
        <f t="shared" si="78"/>
        <v>9</v>
      </c>
      <c r="B4402" s="30" t="s">
        <v>6630</v>
      </c>
      <c r="C4402" s="30" t="s">
        <v>6080</v>
      </c>
      <c r="D4402" s="34">
        <v>0</v>
      </c>
      <c r="E4402" s="33">
        <v>292114757328.78003</v>
      </c>
      <c r="F4402" s="33">
        <v>292114757328.78003</v>
      </c>
    </row>
    <row r="4403" spans="1:6" ht="14" thickBot="1">
      <c r="A4403" s="27">
        <f t="shared" si="78"/>
        <v>6</v>
      </c>
      <c r="B4403" s="27" t="s">
        <v>6631</v>
      </c>
      <c r="C4403" s="30" t="s">
        <v>4037</v>
      </c>
      <c r="D4403" s="34">
        <v>0</v>
      </c>
      <c r="E4403" s="34">
        <v>0</v>
      </c>
      <c r="F4403" s="34">
        <v>0</v>
      </c>
    </row>
    <row r="4404" spans="1:6" ht="14" hidden="1" thickBot="1">
      <c r="A4404" s="27">
        <f t="shared" si="78"/>
        <v>9</v>
      </c>
      <c r="B4404" s="30" t="s">
        <v>6632</v>
      </c>
      <c r="C4404" s="30" t="s">
        <v>199</v>
      </c>
      <c r="D4404" s="34">
        <v>0</v>
      </c>
      <c r="E4404" s="33">
        <v>2644768295.0799999</v>
      </c>
      <c r="F4404" s="33">
        <v>2644768295.0799999</v>
      </c>
    </row>
    <row r="4405" spans="1:6" ht="14" hidden="1" thickBot="1">
      <c r="A4405" s="27">
        <f t="shared" si="78"/>
        <v>9</v>
      </c>
      <c r="B4405" s="30" t="s">
        <v>6633</v>
      </c>
      <c r="C4405" s="30" t="s">
        <v>4823</v>
      </c>
      <c r="D4405" s="34">
        <v>0</v>
      </c>
      <c r="E4405" s="33">
        <v>10276728401.77</v>
      </c>
      <c r="F4405" s="33">
        <v>10276728401.77</v>
      </c>
    </row>
    <row r="4406" spans="1:6" ht="14" hidden="1" thickBot="1">
      <c r="A4406" s="27">
        <f t="shared" si="78"/>
        <v>9</v>
      </c>
      <c r="B4406" s="30" t="s">
        <v>6634</v>
      </c>
      <c r="C4406" s="30" t="s">
        <v>2212</v>
      </c>
      <c r="D4406" s="34">
        <v>0</v>
      </c>
      <c r="E4406" s="33">
        <v>12940669793.76</v>
      </c>
      <c r="F4406" s="33">
        <v>12940669793.76</v>
      </c>
    </row>
    <row r="4407" spans="1:6" ht="14" hidden="1" thickBot="1">
      <c r="A4407" s="27">
        <f t="shared" si="78"/>
        <v>9</v>
      </c>
      <c r="B4407" s="30" t="s">
        <v>6635</v>
      </c>
      <c r="C4407" s="30" t="s">
        <v>4744</v>
      </c>
      <c r="D4407" s="34">
        <v>0</v>
      </c>
      <c r="E4407" s="33">
        <v>106977894.52</v>
      </c>
      <c r="F4407" s="33">
        <v>106977894.52</v>
      </c>
    </row>
    <row r="4408" spans="1:6" ht="14" hidden="1" thickBot="1">
      <c r="A4408" s="27">
        <f t="shared" si="78"/>
        <v>9</v>
      </c>
      <c r="B4408" s="30" t="s">
        <v>6636</v>
      </c>
      <c r="C4408" s="30" t="s">
        <v>2214</v>
      </c>
      <c r="D4408" s="34">
        <v>0</v>
      </c>
      <c r="E4408" s="33">
        <v>1375909051.77</v>
      </c>
      <c r="F4408" s="33">
        <v>1375909051.77</v>
      </c>
    </row>
    <row r="4409" spans="1:6" ht="14" hidden="1" thickBot="1">
      <c r="A4409" s="27">
        <f t="shared" si="78"/>
        <v>9</v>
      </c>
      <c r="B4409" s="30" t="s">
        <v>6637</v>
      </c>
      <c r="C4409" s="30" t="s">
        <v>133</v>
      </c>
      <c r="D4409" s="34">
        <v>0</v>
      </c>
      <c r="E4409" s="33">
        <v>239623631.90000001</v>
      </c>
      <c r="F4409" s="33">
        <v>239623631.90000001</v>
      </c>
    </row>
    <row r="4410" spans="1:6" ht="14" hidden="1" thickBot="1">
      <c r="A4410" s="27">
        <f t="shared" si="78"/>
        <v>9</v>
      </c>
      <c r="B4410" s="30" t="s">
        <v>6638</v>
      </c>
      <c r="C4410" s="30" t="s">
        <v>6077</v>
      </c>
      <c r="D4410" s="34">
        <v>0</v>
      </c>
      <c r="E4410" s="33">
        <v>1066799296.9400001</v>
      </c>
      <c r="F4410" s="33">
        <v>1066799296.9400001</v>
      </c>
    </row>
    <row r="4411" spans="1:6" ht="14" hidden="1" thickBot="1">
      <c r="A4411" s="27">
        <f t="shared" si="78"/>
        <v>9</v>
      </c>
      <c r="B4411" s="30" t="s">
        <v>6639</v>
      </c>
      <c r="C4411" s="30" t="s">
        <v>1334</v>
      </c>
      <c r="D4411" s="34">
        <v>0</v>
      </c>
      <c r="E4411" s="34">
        <v>47611822</v>
      </c>
      <c r="F4411" s="34">
        <v>47611822</v>
      </c>
    </row>
    <row r="4412" spans="1:6" ht="14" hidden="1" thickBot="1">
      <c r="A4412" s="27">
        <f t="shared" si="78"/>
        <v>9</v>
      </c>
      <c r="B4412" s="30" t="s">
        <v>6640</v>
      </c>
      <c r="C4412" s="30" t="s">
        <v>4785</v>
      </c>
      <c r="D4412" s="34">
        <v>0</v>
      </c>
      <c r="E4412" s="34">
        <v>100185144</v>
      </c>
      <c r="F4412" s="34">
        <v>100185144</v>
      </c>
    </row>
    <row r="4413" spans="1:6" ht="14" hidden="1" thickBot="1">
      <c r="A4413" s="27">
        <f t="shared" si="78"/>
        <v>9</v>
      </c>
      <c r="B4413" s="30" t="s">
        <v>6641</v>
      </c>
      <c r="C4413" s="30" t="s">
        <v>4802</v>
      </c>
      <c r="D4413" s="34">
        <v>0</v>
      </c>
      <c r="E4413" s="34">
        <v>1260411053</v>
      </c>
      <c r="F4413" s="34">
        <v>1260411053</v>
      </c>
    </row>
    <row r="4414" spans="1:6" ht="14" hidden="1" thickBot="1">
      <c r="A4414" s="27">
        <f t="shared" si="78"/>
        <v>9</v>
      </c>
      <c r="B4414" s="30" t="s">
        <v>6642</v>
      </c>
      <c r="C4414" s="30" t="s">
        <v>6080</v>
      </c>
      <c r="D4414" s="34">
        <v>0</v>
      </c>
      <c r="E4414" s="33">
        <v>30059684384.740002</v>
      </c>
      <c r="F4414" s="33">
        <v>30059684384.740002</v>
      </c>
    </row>
    <row r="4415" spans="1:6" ht="14" thickBot="1">
      <c r="A4415" s="27">
        <f t="shared" si="78"/>
        <v>6</v>
      </c>
      <c r="B4415" s="27" t="s">
        <v>6643</v>
      </c>
      <c r="C4415" s="30" t="s">
        <v>4039</v>
      </c>
      <c r="D4415" s="34">
        <v>0</v>
      </c>
      <c r="E4415" s="34">
        <v>0</v>
      </c>
      <c r="F4415" s="34">
        <v>0</v>
      </c>
    </row>
    <row r="4416" spans="1:6" ht="14" hidden="1" thickBot="1">
      <c r="A4416" s="27">
        <f t="shared" si="78"/>
        <v>9</v>
      </c>
      <c r="B4416" s="30" t="s">
        <v>6644</v>
      </c>
      <c r="C4416" s="30" t="s">
        <v>199</v>
      </c>
      <c r="D4416" s="34">
        <v>0</v>
      </c>
      <c r="E4416" s="33">
        <v>3539581306.3299999</v>
      </c>
      <c r="F4416" s="33">
        <v>3539581306.3299999</v>
      </c>
    </row>
    <row r="4417" spans="1:6" ht="14" hidden="1" thickBot="1">
      <c r="A4417" s="27">
        <f t="shared" si="78"/>
        <v>9</v>
      </c>
      <c r="B4417" s="30" t="s">
        <v>6645</v>
      </c>
      <c r="C4417" s="30" t="s">
        <v>4823</v>
      </c>
      <c r="D4417" s="34">
        <v>0</v>
      </c>
      <c r="E4417" s="33">
        <v>15884748464.98</v>
      </c>
      <c r="F4417" s="33">
        <v>15884748464.98</v>
      </c>
    </row>
    <row r="4418" spans="1:6" ht="14" hidden="1" thickBot="1">
      <c r="A4418" s="27">
        <f t="shared" si="78"/>
        <v>9</v>
      </c>
      <c r="B4418" s="30" t="s">
        <v>6646</v>
      </c>
      <c r="C4418" s="30" t="s">
        <v>2212</v>
      </c>
      <c r="D4418" s="34">
        <v>0</v>
      </c>
      <c r="E4418" s="33">
        <v>22485292218.389999</v>
      </c>
      <c r="F4418" s="33">
        <v>22485292218.389999</v>
      </c>
    </row>
    <row r="4419" spans="1:6" ht="14" hidden="1" thickBot="1">
      <c r="A4419" s="27">
        <f t="shared" si="78"/>
        <v>9</v>
      </c>
      <c r="B4419" s="30" t="s">
        <v>6647</v>
      </c>
      <c r="C4419" s="30" t="s">
        <v>4744</v>
      </c>
      <c r="D4419" s="34">
        <v>0</v>
      </c>
      <c r="E4419" s="34">
        <v>61503450</v>
      </c>
      <c r="F4419" s="34">
        <v>61503450</v>
      </c>
    </row>
    <row r="4420" spans="1:6" ht="14" hidden="1" thickBot="1">
      <c r="A4420" s="27">
        <f t="shared" si="78"/>
        <v>9</v>
      </c>
      <c r="B4420" s="30" t="s">
        <v>6648</v>
      </c>
      <c r="C4420" s="30" t="s">
        <v>2214</v>
      </c>
      <c r="D4420" s="34">
        <v>0</v>
      </c>
      <c r="E4420" s="34">
        <v>916363185</v>
      </c>
      <c r="F4420" s="34">
        <v>916363185</v>
      </c>
    </row>
    <row r="4421" spans="1:6" ht="14" hidden="1" thickBot="1">
      <c r="A4421" s="27">
        <f t="shared" si="78"/>
        <v>9</v>
      </c>
      <c r="B4421" s="30" t="s">
        <v>6649</v>
      </c>
      <c r="C4421" s="30" t="s">
        <v>133</v>
      </c>
      <c r="D4421" s="34">
        <v>0</v>
      </c>
      <c r="E4421" s="34">
        <v>180845245</v>
      </c>
      <c r="F4421" s="34">
        <v>180845245</v>
      </c>
    </row>
    <row r="4422" spans="1:6" ht="14" hidden="1" thickBot="1">
      <c r="A4422" s="27">
        <f t="shared" si="78"/>
        <v>9</v>
      </c>
      <c r="B4422" s="30" t="s">
        <v>6650</v>
      </c>
      <c r="C4422" s="30" t="s">
        <v>6077</v>
      </c>
      <c r="D4422" s="34">
        <v>0</v>
      </c>
      <c r="E4422" s="33">
        <v>1968719567.75</v>
      </c>
      <c r="F4422" s="33">
        <v>1968719567.75</v>
      </c>
    </row>
    <row r="4423" spans="1:6" ht="14" hidden="1" thickBot="1">
      <c r="A4423" s="27">
        <f t="shared" si="78"/>
        <v>9</v>
      </c>
      <c r="B4423" s="30" t="s">
        <v>6651</v>
      </c>
      <c r="C4423" s="30" t="s">
        <v>1334</v>
      </c>
      <c r="D4423" s="34">
        <v>0</v>
      </c>
      <c r="E4423" s="34">
        <v>11827843</v>
      </c>
      <c r="F4423" s="34">
        <v>11827843</v>
      </c>
    </row>
    <row r="4424" spans="1:6" ht="14" hidden="1" thickBot="1">
      <c r="A4424" s="27">
        <f t="shared" si="78"/>
        <v>9</v>
      </c>
      <c r="B4424" s="30" t="s">
        <v>6652</v>
      </c>
      <c r="C4424" s="30" t="s">
        <v>4785</v>
      </c>
      <c r="D4424" s="34">
        <v>0</v>
      </c>
      <c r="E4424" s="34">
        <v>101413001</v>
      </c>
      <c r="F4424" s="34">
        <v>101413001</v>
      </c>
    </row>
    <row r="4425" spans="1:6" ht="14" hidden="1" thickBot="1">
      <c r="A4425" s="27">
        <f t="shared" si="78"/>
        <v>9</v>
      </c>
      <c r="B4425" s="30" t="s">
        <v>6653</v>
      </c>
      <c r="C4425" s="30" t="s">
        <v>4802</v>
      </c>
      <c r="D4425" s="34">
        <v>0</v>
      </c>
      <c r="E4425" s="34">
        <v>5973436751</v>
      </c>
      <c r="F4425" s="34">
        <v>5973436751</v>
      </c>
    </row>
    <row r="4426" spans="1:6" ht="14" hidden="1" thickBot="1">
      <c r="A4426" s="27">
        <f t="shared" si="78"/>
        <v>9</v>
      </c>
      <c r="B4426" s="30" t="s">
        <v>6654</v>
      </c>
      <c r="C4426" s="30" t="s">
        <v>6080</v>
      </c>
      <c r="D4426" s="34">
        <v>0</v>
      </c>
      <c r="E4426" s="33">
        <v>51123731032.449997</v>
      </c>
      <c r="F4426" s="33">
        <v>51123731032.449997</v>
      </c>
    </row>
    <row r="4427" spans="1:6" ht="14" thickBot="1">
      <c r="A4427" s="27">
        <f t="shared" si="78"/>
        <v>6</v>
      </c>
      <c r="B4427" s="27" t="s">
        <v>6655</v>
      </c>
      <c r="C4427" s="30" t="s">
        <v>4041</v>
      </c>
      <c r="D4427" s="34">
        <v>0</v>
      </c>
      <c r="E4427" s="34">
        <v>0</v>
      </c>
      <c r="F4427" s="34">
        <v>0</v>
      </c>
    </row>
    <row r="4428" spans="1:6" ht="14" hidden="1" thickBot="1">
      <c r="A4428" s="27">
        <f t="shared" si="78"/>
        <v>9</v>
      </c>
      <c r="B4428" s="30" t="s">
        <v>6656</v>
      </c>
      <c r="C4428" s="30" t="s">
        <v>199</v>
      </c>
      <c r="D4428" s="34">
        <v>0</v>
      </c>
      <c r="E4428" s="33">
        <v>16346621968.280001</v>
      </c>
      <c r="F4428" s="33">
        <v>16346621968.280001</v>
      </c>
    </row>
    <row r="4429" spans="1:6" ht="14" hidden="1" thickBot="1">
      <c r="A4429" s="27">
        <f t="shared" si="78"/>
        <v>9</v>
      </c>
      <c r="B4429" s="30" t="s">
        <v>6657</v>
      </c>
      <c r="C4429" s="30" t="s">
        <v>4823</v>
      </c>
      <c r="D4429" s="34">
        <v>0</v>
      </c>
      <c r="E4429" s="33">
        <v>24508422414.889999</v>
      </c>
      <c r="F4429" s="33">
        <v>24508422414.889999</v>
      </c>
    </row>
    <row r="4430" spans="1:6" ht="14" hidden="1" thickBot="1">
      <c r="A4430" s="27">
        <f t="shared" si="78"/>
        <v>9</v>
      </c>
      <c r="B4430" s="30" t="s">
        <v>6658</v>
      </c>
      <c r="C4430" s="30" t="s">
        <v>2212</v>
      </c>
      <c r="D4430" s="34">
        <v>0</v>
      </c>
      <c r="E4430" s="33">
        <v>38817271460.610001</v>
      </c>
      <c r="F4430" s="33">
        <v>38817271460.610001</v>
      </c>
    </row>
    <row r="4431" spans="1:6" ht="14" hidden="1" thickBot="1">
      <c r="A4431" s="27">
        <f t="shared" si="78"/>
        <v>9</v>
      </c>
      <c r="B4431" s="30" t="s">
        <v>6659</v>
      </c>
      <c r="C4431" s="30" t="s">
        <v>4744</v>
      </c>
      <c r="D4431" s="34">
        <v>0</v>
      </c>
      <c r="E4431" s="33">
        <v>552343878.72000003</v>
      </c>
      <c r="F4431" s="33">
        <v>552343878.72000003</v>
      </c>
    </row>
    <row r="4432" spans="1:6" ht="14" hidden="1" thickBot="1">
      <c r="A4432" s="27">
        <f t="shared" si="78"/>
        <v>9</v>
      </c>
      <c r="B4432" s="30" t="s">
        <v>6660</v>
      </c>
      <c r="C4432" s="30" t="s">
        <v>2214</v>
      </c>
      <c r="D4432" s="34">
        <v>0</v>
      </c>
      <c r="E4432" s="33">
        <v>2603305679.6300001</v>
      </c>
      <c r="F4432" s="33">
        <v>2603305679.6300001</v>
      </c>
    </row>
    <row r="4433" spans="1:6" ht="14" hidden="1" thickBot="1">
      <c r="A4433" s="27">
        <f t="shared" si="78"/>
        <v>9</v>
      </c>
      <c r="B4433" s="30" t="s">
        <v>6661</v>
      </c>
      <c r="C4433" s="30" t="s">
        <v>133</v>
      </c>
      <c r="D4433" s="34">
        <v>0</v>
      </c>
      <c r="E4433" s="33">
        <v>549504851.5</v>
      </c>
      <c r="F4433" s="33">
        <v>549504851.5</v>
      </c>
    </row>
    <row r="4434" spans="1:6" ht="14" hidden="1" thickBot="1">
      <c r="A4434" s="27">
        <f t="shared" si="78"/>
        <v>9</v>
      </c>
      <c r="B4434" s="30" t="s">
        <v>6662</v>
      </c>
      <c r="C4434" s="30" t="s">
        <v>6077</v>
      </c>
      <c r="D4434" s="34">
        <v>0</v>
      </c>
      <c r="E4434" s="33">
        <v>3457610429.1100001</v>
      </c>
      <c r="F4434" s="33">
        <v>3457610429.1100001</v>
      </c>
    </row>
    <row r="4435" spans="1:6" ht="14" hidden="1" thickBot="1">
      <c r="A4435" s="27">
        <f t="shared" si="78"/>
        <v>9</v>
      </c>
      <c r="B4435" s="30" t="s">
        <v>6663</v>
      </c>
      <c r="C4435" s="30" t="s">
        <v>1334</v>
      </c>
      <c r="D4435" s="34">
        <v>0</v>
      </c>
      <c r="E4435" s="34">
        <v>47891209</v>
      </c>
      <c r="F4435" s="34">
        <v>47891209</v>
      </c>
    </row>
    <row r="4436" spans="1:6" ht="14" hidden="1" thickBot="1">
      <c r="A4436" s="27">
        <f t="shared" si="78"/>
        <v>9</v>
      </c>
      <c r="B4436" s="30" t="s">
        <v>6664</v>
      </c>
      <c r="C4436" s="30" t="s">
        <v>4785</v>
      </c>
      <c r="D4436" s="34">
        <v>0</v>
      </c>
      <c r="E4436" s="34">
        <v>547339368</v>
      </c>
      <c r="F4436" s="34">
        <v>547339368</v>
      </c>
    </row>
    <row r="4437" spans="1:6" ht="14" hidden="1" thickBot="1">
      <c r="A4437" s="27">
        <f t="shared" si="78"/>
        <v>9</v>
      </c>
      <c r="B4437" s="30" t="s">
        <v>6665</v>
      </c>
      <c r="C4437" s="30" t="s">
        <v>4802</v>
      </c>
      <c r="D4437" s="34">
        <v>0</v>
      </c>
      <c r="E4437" s="33">
        <v>5403113562.1899996</v>
      </c>
      <c r="F4437" s="33">
        <v>5403113562.1899996</v>
      </c>
    </row>
    <row r="4438" spans="1:6" ht="14" hidden="1" thickBot="1">
      <c r="A4438" s="27">
        <f t="shared" si="78"/>
        <v>9</v>
      </c>
      <c r="B4438" s="30" t="s">
        <v>6666</v>
      </c>
      <c r="C4438" s="30" t="s">
        <v>6080</v>
      </c>
      <c r="D4438" s="34">
        <v>0</v>
      </c>
      <c r="E4438" s="33">
        <v>92833424821.929993</v>
      </c>
      <c r="F4438" s="33">
        <v>92833424821.929993</v>
      </c>
    </row>
    <row r="4439" spans="1:6" ht="14" thickBot="1">
      <c r="A4439" s="27">
        <f t="shared" si="78"/>
        <v>6</v>
      </c>
      <c r="B4439" s="27" t="s">
        <v>6667</v>
      </c>
      <c r="C4439" s="30" t="s">
        <v>4043</v>
      </c>
      <c r="D4439" s="34">
        <v>0</v>
      </c>
      <c r="E4439" s="34">
        <v>0</v>
      </c>
      <c r="F4439" s="34">
        <v>0</v>
      </c>
    </row>
    <row r="4440" spans="1:6" ht="14" hidden="1" thickBot="1">
      <c r="A4440" s="27">
        <f t="shared" si="78"/>
        <v>9</v>
      </c>
      <c r="B4440" s="30" t="s">
        <v>6668</v>
      </c>
      <c r="C4440" s="30" t="s">
        <v>199</v>
      </c>
      <c r="D4440" s="34">
        <v>0</v>
      </c>
      <c r="E4440" s="33">
        <v>290782380.76999998</v>
      </c>
      <c r="F4440" s="33">
        <v>290782380.76999998</v>
      </c>
    </row>
    <row r="4441" spans="1:6" ht="14" hidden="1" thickBot="1">
      <c r="A4441" s="27">
        <f t="shared" si="78"/>
        <v>9</v>
      </c>
      <c r="B4441" s="30" t="s">
        <v>6669</v>
      </c>
      <c r="C4441" s="30" t="s">
        <v>4823</v>
      </c>
      <c r="D4441" s="34">
        <v>0</v>
      </c>
      <c r="E4441" s="33">
        <v>612434036.07000005</v>
      </c>
      <c r="F4441" s="33">
        <v>612434036.07000005</v>
      </c>
    </row>
    <row r="4442" spans="1:6" ht="14" hidden="1" thickBot="1">
      <c r="A4442" s="27">
        <f t="shared" si="78"/>
        <v>9</v>
      </c>
      <c r="B4442" s="30" t="s">
        <v>6670</v>
      </c>
      <c r="C4442" s="30" t="s">
        <v>2212</v>
      </c>
      <c r="D4442" s="34">
        <v>0</v>
      </c>
      <c r="E4442" s="34">
        <v>1461992268</v>
      </c>
      <c r="F4442" s="34">
        <v>1461992268</v>
      </c>
    </row>
    <row r="4443" spans="1:6" ht="14" hidden="1" thickBot="1">
      <c r="A4443" s="27">
        <f t="shared" si="78"/>
        <v>9</v>
      </c>
      <c r="B4443" s="30" t="s">
        <v>6671</v>
      </c>
      <c r="C4443" s="30" t="s">
        <v>4744</v>
      </c>
      <c r="D4443" s="34">
        <v>0</v>
      </c>
      <c r="E4443" s="34">
        <v>69025548</v>
      </c>
      <c r="F4443" s="34">
        <v>69025548</v>
      </c>
    </row>
    <row r="4444" spans="1:6" ht="14" hidden="1" thickBot="1">
      <c r="A4444" s="27">
        <f t="shared" si="78"/>
        <v>9</v>
      </c>
      <c r="B4444" s="30" t="s">
        <v>6672</v>
      </c>
      <c r="C4444" s="30" t="s">
        <v>2214</v>
      </c>
      <c r="D4444" s="34">
        <v>0</v>
      </c>
      <c r="E4444" s="34">
        <v>21547297</v>
      </c>
      <c r="F4444" s="34">
        <v>21547297</v>
      </c>
    </row>
    <row r="4445" spans="1:6" ht="14" hidden="1" thickBot="1">
      <c r="A4445" s="27">
        <f t="shared" si="78"/>
        <v>9</v>
      </c>
      <c r="B4445" s="30" t="s">
        <v>6673</v>
      </c>
      <c r="C4445" s="30" t="s">
        <v>133</v>
      </c>
      <c r="D4445" s="34">
        <v>0</v>
      </c>
      <c r="E4445" s="34">
        <v>6451700</v>
      </c>
      <c r="F4445" s="34">
        <v>6451700</v>
      </c>
    </row>
    <row r="4446" spans="1:6" ht="14" hidden="1" thickBot="1">
      <c r="A4446" s="27">
        <f t="shared" si="78"/>
        <v>9</v>
      </c>
      <c r="B4446" s="30" t="s">
        <v>6674</v>
      </c>
      <c r="C4446" s="30" t="s">
        <v>6077</v>
      </c>
      <c r="D4446" s="34">
        <v>0</v>
      </c>
      <c r="E4446" s="33">
        <v>48071648.859999999</v>
      </c>
      <c r="F4446" s="33">
        <v>48071648.859999999</v>
      </c>
    </row>
    <row r="4447" spans="1:6" ht="14" hidden="1" thickBot="1">
      <c r="A4447" s="27">
        <f t="shared" si="78"/>
        <v>9</v>
      </c>
      <c r="B4447" s="30" t="s">
        <v>6675</v>
      </c>
      <c r="C4447" s="30" t="s">
        <v>6080</v>
      </c>
      <c r="D4447" s="34">
        <v>0</v>
      </c>
      <c r="E4447" s="33">
        <v>2510304878.6999998</v>
      </c>
      <c r="F4447" s="33">
        <v>2510304878.6999998</v>
      </c>
    </row>
    <row r="4448" spans="1:6" ht="14" thickBot="1">
      <c r="A4448" s="27">
        <f t="shared" si="78"/>
        <v>6</v>
      </c>
      <c r="B4448" s="27" t="s">
        <v>6676</v>
      </c>
      <c r="C4448" s="30" t="s">
        <v>4045</v>
      </c>
      <c r="D4448" s="34">
        <v>0</v>
      </c>
      <c r="E4448" s="34">
        <v>0</v>
      </c>
      <c r="F4448" s="34">
        <v>0</v>
      </c>
    </row>
    <row r="4449" spans="1:6" ht="14" hidden="1" thickBot="1">
      <c r="A4449" s="27">
        <f t="shared" si="78"/>
        <v>9</v>
      </c>
      <c r="B4449" s="30" t="s">
        <v>6677</v>
      </c>
      <c r="C4449" s="30" t="s">
        <v>199</v>
      </c>
      <c r="D4449" s="34">
        <v>0</v>
      </c>
      <c r="E4449" s="33">
        <v>22500486478.369999</v>
      </c>
      <c r="F4449" s="33">
        <v>22500486478.369999</v>
      </c>
    </row>
    <row r="4450" spans="1:6" ht="14" hidden="1" thickBot="1">
      <c r="A4450" s="27">
        <f t="shared" ref="A4450:A4513" si="79">LEN(B4450)</f>
        <v>9</v>
      </c>
      <c r="B4450" s="30" t="s">
        <v>6678</v>
      </c>
      <c r="C4450" s="30" t="s">
        <v>4823</v>
      </c>
      <c r="D4450" s="34">
        <v>0</v>
      </c>
      <c r="E4450" s="33">
        <v>11842505152.709999</v>
      </c>
      <c r="F4450" s="33">
        <v>11842505152.709999</v>
      </c>
    </row>
    <row r="4451" spans="1:6" ht="14" hidden="1" thickBot="1">
      <c r="A4451" s="27">
        <f t="shared" si="79"/>
        <v>9</v>
      </c>
      <c r="B4451" s="30" t="s">
        <v>6679</v>
      </c>
      <c r="C4451" s="30" t="s">
        <v>2212</v>
      </c>
      <c r="D4451" s="34">
        <v>0</v>
      </c>
      <c r="E4451" s="33">
        <v>14038308930.9</v>
      </c>
      <c r="F4451" s="33">
        <v>14038308930.9</v>
      </c>
    </row>
    <row r="4452" spans="1:6" ht="14" hidden="1" thickBot="1">
      <c r="A4452" s="27">
        <f t="shared" si="79"/>
        <v>9</v>
      </c>
      <c r="B4452" s="30" t="s">
        <v>6680</v>
      </c>
      <c r="C4452" s="30" t="s">
        <v>4744</v>
      </c>
      <c r="D4452" s="34">
        <v>0</v>
      </c>
      <c r="E4452" s="33">
        <v>205881713.72</v>
      </c>
      <c r="F4452" s="33">
        <v>205881713.72</v>
      </c>
    </row>
    <row r="4453" spans="1:6" ht="14" hidden="1" thickBot="1">
      <c r="A4453" s="27">
        <f t="shared" si="79"/>
        <v>9</v>
      </c>
      <c r="B4453" s="30" t="s">
        <v>6681</v>
      </c>
      <c r="C4453" s="30" t="s">
        <v>2214</v>
      </c>
      <c r="D4453" s="34">
        <v>0</v>
      </c>
      <c r="E4453" s="33">
        <v>1345926676.0899999</v>
      </c>
      <c r="F4453" s="33">
        <v>1345926676.0899999</v>
      </c>
    </row>
    <row r="4454" spans="1:6" ht="14" hidden="1" thickBot="1">
      <c r="A4454" s="27">
        <f t="shared" si="79"/>
        <v>9</v>
      </c>
      <c r="B4454" s="30" t="s">
        <v>6682</v>
      </c>
      <c r="C4454" s="30" t="s">
        <v>133</v>
      </c>
      <c r="D4454" s="34">
        <v>0</v>
      </c>
      <c r="E4454" s="33">
        <v>302081228.44</v>
      </c>
      <c r="F4454" s="33">
        <v>302081228.44</v>
      </c>
    </row>
    <row r="4455" spans="1:6" ht="14" hidden="1" thickBot="1">
      <c r="A4455" s="27">
        <f t="shared" si="79"/>
        <v>9</v>
      </c>
      <c r="B4455" s="30" t="s">
        <v>6683</v>
      </c>
      <c r="C4455" s="30" t="s">
        <v>6077</v>
      </c>
      <c r="D4455" s="34">
        <v>0</v>
      </c>
      <c r="E4455" s="33">
        <v>1407468411.79</v>
      </c>
      <c r="F4455" s="33">
        <v>1407468411.79</v>
      </c>
    </row>
    <row r="4456" spans="1:6" ht="14" hidden="1" thickBot="1">
      <c r="A4456" s="27">
        <f t="shared" si="79"/>
        <v>9</v>
      </c>
      <c r="B4456" s="30" t="s">
        <v>6684</v>
      </c>
      <c r="C4456" s="30" t="s">
        <v>1334</v>
      </c>
      <c r="D4456" s="34">
        <v>0</v>
      </c>
      <c r="E4456" s="34">
        <v>28911213</v>
      </c>
      <c r="F4456" s="34">
        <v>28911213</v>
      </c>
    </row>
    <row r="4457" spans="1:6" ht="14" hidden="1" thickBot="1">
      <c r="A4457" s="27">
        <f t="shared" si="79"/>
        <v>9</v>
      </c>
      <c r="B4457" s="30" t="s">
        <v>6685</v>
      </c>
      <c r="C4457" s="30" t="s">
        <v>4785</v>
      </c>
      <c r="D4457" s="34">
        <v>0</v>
      </c>
      <c r="E4457" s="33">
        <v>449817266.30000001</v>
      </c>
      <c r="F4457" s="33">
        <v>449817266.30000001</v>
      </c>
    </row>
    <row r="4458" spans="1:6" ht="14" hidden="1" thickBot="1">
      <c r="A4458" s="27">
        <f t="shared" si="79"/>
        <v>9</v>
      </c>
      <c r="B4458" s="30" t="s">
        <v>6686</v>
      </c>
      <c r="C4458" s="30" t="s">
        <v>4802</v>
      </c>
      <c r="D4458" s="34">
        <v>0</v>
      </c>
      <c r="E4458" s="33">
        <v>473695740.23000002</v>
      </c>
      <c r="F4458" s="33">
        <v>473695740.23000002</v>
      </c>
    </row>
    <row r="4459" spans="1:6" ht="14" hidden="1" thickBot="1">
      <c r="A4459" s="27">
        <f t="shared" si="79"/>
        <v>9</v>
      </c>
      <c r="B4459" s="30" t="s">
        <v>6687</v>
      </c>
      <c r="C4459" s="30" t="s">
        <v>6080</v>
      </c>
      <c r="D4459" s="34">
        <v>0</v>
      </c>
      <c r="E4459" s="33">
        <v>52595082811.550003</v>
      </c>
      <c r="F4459" s="33">
        <v>52595082811.550003</v>
      </c>
    </row>
    <row r="4460" spans="1:6" ht="14" thickBot="1">
      <c r="A4460" s="27">
        <f t="shared" si="79"/>
        <v>6</v>
      </c>
      <c r="B4460" s="27" t="s">
        <v>6688</v>
      </c>
      <c r="C4460" s="30" t="s">
        <v>4047</v>
      </c>
      <c r="D4460" s="34">
        <v>0</v>
      </c>
      <c r="E4460" s="34">
        <v>0</v>
      </c>
      <c r="F4460" s="34">
        <v>0</v>
      </c>
    </row>
    <row r="4461" spans="1:6" ht="14" hidden="1" thickBot="1">
      <c r="A4461" s="27">
        <f t="shared" si="79"/>
        <v>9</v>
      </c>
      <c r="B4461" s="30" t="s">
        <v>6689</v>
      </c>
      <c r="C4461" s="30" t="s">
        <v>199</v>
      </c>
      <c r="D4461" s="34">
        <v>0</v>
      </c>
      <c r="E4461" s="33">
        <v>3868627119.1700001</v>
      </c>
      <c r="F4461" s="33">
        <v>3868627119.1700001</v>
      </c>
    </row>
    <row r="4462" spans="1:6" ht="14" hidden="1" thickBot="1">
      <c r="A4462" s="27">
        <f t="shared" si="79"/>
        <v>9</v>
      </c>
      <c r="B4462" s="30" t="s">
        <v>6690</v>
      </c>
      <c r="C4462" s="30" t="s">
        <v>4823</v>
      </c>
      <c r="D4462" s="34">
        <v>0</v>
      </c>
      <c r="E4462" s="33">
        <v>9542442984.8099995</v>
      </c>
      <c r="F4462" s="33">
        <v>9542442984.8099995</v>
      </c>
    </row>
    <row r="4463" spans="1:6" ht="14" hidden="1" thickBot="1">
      <c r="A4463" s="27">
        <f t="shared" si="79"/>
        <v>9</v>
      </c>
      <c r="B4463" s="30" t="s">
        <v>6691</v>
      </c>
      <c r="C4463" s="30" t="s">
        <v>2212</v>
      </c>
      <c r="D4463" s="34">
        <v>0</v>
      </c>
      <c r="E4463" s="33">
        <v>2256355534.5999999</v>
      </c>
      <c r="F4463" s="33">
        <v>2256355534.5999999</v>
      </c>
    </row>
    <row r="4464" spans="1:6" ht="14" hidden="1" thickBot="1">
      <c r="A4464" s="27">
        <f t="shared" si="79"/>
        <v>9</v>
      </c>
      <c r="B4464" s="30" t="s">
        <v>6692</v>
      </c>
      <c r="C4464" s="30" t="s">
        <v>4744</v>
      </c>
      <c r="D4464" s="34">
        <v>0</v>
      </c>
      <c r="E4464" s="33">
        <v>13419305.800000001</v>
      </c>
      <c r="F4464" s="33">
        <v>13419305.800000001</v>
      </c>
    </row>
    <row r="4465" spans="1:6" ht="14" hidden="1" thickBot="1">
      <c r="A4465" s="27">
        <f t="shared" si="79"/>
        <v>9</v>
      </c>
      <c r="B4465" s="30" t="s">
        <v>6693</v>
      </c>
      <c r="C4465" s="30" t="s">
        <v>2214</v>
      </c>
      <c r="D4465" s="34">
        <v>0</v>
      </c>
      <c r="E4465" s="34">
        <v>81549987</v>
      </c>
      <c r="F4465" s="34">
        <v>81549987</v>
      </c>
    </row>
    <row r="4466" spans="1:6" ht="14" hidden="1" thickBot="1">
      <c r="A4466" s="27">
        <f t="shared" si="79"/>
        <v>9</v>
      </c>
      <c r="B4466" s="30" t="s">
        <v>6694</v>
      </c>
      <c r="C4466" s="30" t="s">
        <v>133</v>
      </c>
      <c r="D4466" s="34">
        <v>0</v>
      </c>
      <c r="E4466" s="34">
        <v>18837837</v>
      </c>
      <c r="F4466" s="34">
        <v>18837837</v>
      </c>
    </row>
    <row r="4467" spans="1:6" ht="14" hidden="1" thickBot="1">
      <c r="A4467" s="27">
        <f t="shared" si="79"/>
        <v>9</v>
      </c>
      <c r="B4467" s="30" t="s">
        <v>6695</v>
      </c>
      <c r="C4467" s="30" t="s">
        <v>6077</v>
      </c>
      <c r="D4467" s="34">
        <v>0</v>
      </c>
      <c r="E4467" s="33">
        <v>285789183.25</v>
      </c>
      <c r="F4467" s="33">
        <v>285789183.25</v>
      </c>
    </row>
    <row r="4468" spans="1:6" ht="14" hidden="1" thickBot="1">
      <c r="A4468" s="27">
        <f t="shared" si="79"/>
        <v>9</v>
      </c>
      <c r="B4468" s="30" t="s">
        <v>6696</v>
      </c>
      <c r="C4468" s="30" t="s">
        <v>6080</v>
      </c>
      <c r="D4468" s="34">
        <v>0</v>
      </c>
      <c r="E4468" s="33">
        <v>16067021951.629999</v>
      </c>
      <c r="F4468" s="33">
        <v>16067021951.629999</v>
      </c>
    </row>
    <row r="4469" spans="1:6" ht="14" thickBot="1">
      <c r="A4469" s="27">
        <f t="shared" si="79"/>
        <v>6</v>
      </c>
      <c r="B4469" s="27" t="s">
        <v>6697</v>
      </c>
      <c r="C4469" s="30" t="s">
        <v>4049</v>
      </c>
      <c r="D4469" s="34">
        <v>0</v>
      </c>
      <c r="E4469" s="34">
        <v>0</v>
      </c>
      <c r="F4469" s="34">
        <v>0</v>
      </c>
    </row>
    <row r="4470" spans="1:6" ht="14" hidden="1" thickBot="1">
      <c r="A4470" s="27">
        <f t="shared" si="79"/>
        <v>9</v>
      </c>
      <c r="B4470" s="30" t="s">
        <v>6698</v>
      </c>
      <c r="C4470" s="30" t="s">
        <v>199</v>
      </c>
      <c r="D4470" s="34">
        <v>0</v>
      </c>
      <c r="E4470" s="33">
        <v>7526738969.1499996</v>
      </c>
      <c r="F4470" s="33">
        <v>7526738969.1499996</v>
      </c>
    </row>
    <row r="4471" spans="1:6" ht="14" hidden="1" thickBot="1">
      <c r="A4471" s="27">
        <f t="shared" si="79"/>
        <v>9</v>
      </c>
      <c r="B4471" s="30" t="s">
        <v>6699</v>
      </c>
      <c r="C4471" s="30" t="s">
        <v>4823</v>
      </c>
      <c r="D4471" s="34">
        <v>0</v>
      </c>
      <c r="E4471" s="33">
        <v>18353370579.099998</v>
      </c>
      <c r="F4471" s="33">
        <v>18353370579.099998</v>
      </c>
    </row>
    <row r="4472" spans="1:6" ht="14" hidden="1" thickBot="1">
      <c r="A4472" s="27">
        <f t="shared" si="79"/>
        <v>9</v>
      </c>
      <c r="B4472" s="30" t="s">
        <v>6700</v>
      </c>
      <c r="C4472" s="30" t="s">
        <v>2212</v>
      </c>
      <c r="D4472" s="34">
        <v>0</v>
      </c>
      <c r="E4472" s="34">
        <v>2426698308</v>
      </c>
      <c r="F4472" s="34">
        <v>2426698308</v>
      </c>
    </row>
    <row r="4473" spans="1:6" ht="14" hidden="1" thickBot="1">
      <c r="A4473" s="27">
        <f t="shared" si="79"/>
        <v>9</v>
      </c>
      <c r="B4473" s="30" t="s">
        <v>6701</v>
      </c>
      <c r="C4473" s="30" t="s">
        <v>4744</v>
      </c>
      <c r="D4473" s="34">
        <v>0</v>
      </c>
      <c r="E4473" s="34">
        <v>2623249</v>
      </c>
      <c r="F4473" s="34">
        <v>2623249</v>
      </c>
    </row>
    <row r="4474" spans="1:6" ht="14" hidden="1" thickBot="1">
      <c r="A4474" s="27">
        <f t="shared" si="79"/>
        <v>9</v>
      </c>
      <c r="B4474" s="30" t="s">
        <v>6702</v>
      </c>
      <c r="C4474" s="30" t="s">
        <v>2214</v>
      </c>
      <c r="D4474" s="34">
        <v>0</v>
      </c>
      <c r="E4474" s="34">
        <v>95226628</v>
      </c>
      <c r="F4474" s="34">
        <v>95226628</v>
      </c>
    </row>
    <row r="4475" spans="1:6" ht="14" hidden="1" thickBot="1">
      <c r="A4475" s="27">
        <f t="shared" si="79"/>
        <v>9</v>
      </c>
      <c r="B4475" s="30" t="s">
        <v>6703</v>
      </c>
      <c r="C4475" s="30" t="s">
        <v>133</v>
      </c>
      <c r="D4475" s="34">
        <v>0</v>
      </c>
      <c r="E4475" s="34">
        <v>11851196</v>
      </c>
      <c r="F4475" s="34">
        <v>11851196</v>
      </c>
    </row>
    <row r="4476" spans="1:6" ht="14" hidden="1" thickBot="1">
      <c r="A4476" s="27">
        <f t="shared" si="79"/>
        <v>9</v>
      </c>
      <c r="B4476" s="30" t="s">
        <v>6704</v>
      </c>
      <c r="C4476" s="30" t="s">
        <v>6077</v>
      </c>
      <c r="D4476" s="34">
        <v>0</v>
      </c>
      <c r="E4476" s="33">
        <v>1296948858.5</v>
      </c>
      <c r="F4476" s="33">
        <v>1296948858.5</v>
      </c>
    </row>
    <row r="4477" spans="1:6" ht="14" hidden="1" thickBot="1">
      <c r="A4477" s="27">
        <f t="shared" si="79"/>
        <v>9</v>
      </c>
      <c r="B4477" s="30" t="s">
        <v>6705</v>
      </c>
      <c r="C4477" s="30" t="s">
        <v>6080</v>
      </c>
      <c r="D4477" s="34">
        <v>0</v>
      </c>
      <c r="E4477" s="33">
        <v>29713457787.75</v>
      </c>
      <c r="F4477" s="33">
        <v>29713457787.75</v>
      </c>
    </row>
    <row r="4478" spans="1:6" ht="14" thickBot="1">
      <c r="A4478" s="27">
        <f t="shared" si="79"/>
        <v>6</v>
      </c>
      <c r="B4478" s="27" t="s">
        <v>6706</v>
      </c>
      <c r="C4478" s="30" t="s">
        <v>4051</v>
      </c>
      <c r="D4478" s="34">
        <v>0</v>
      </c>
      <c r="E4478" s="34">
        <v>0</v>
      </c>
      <c r="F4478" s="34">
        <v>0</v>
      </c>
    </row>
    <row r="4479" spans="1:6" ht="14" hidden="1" thickBot="1">
      <c r="A4479" s="27">
        <f t="shared" si="79"/>
        <v>9</v>
      </c>
      <c r="B4479" s="30" t="s">
        <v>6707</v>
      </c>
      <c r="C4479" s="30" t="s">
        <v>199</v>
      </c>
      <c r="D4479" s="34">
        <v>0</v>
      </c>
      <c r="E4479" s="33">
        <v>54031902944.669998</v>
      </c>
      <c r="F4479" s="33">
        <v>54031902944.669998</v>
      </c>
    </row>
    <row r="4480" spans="1:6" ht="14" hidden="1" thickBot="1">
      <c r="A4480" s="27">
        <f t="shared" si="79"/>
        <v>9</v>
      </c>
      <c r="B4480" s="30" t="s">
        <v>6708</v>
      </c>
      <c r="C4480" s="30" t="s">
        <v>4823</v>
      </c>
      <c r="D4480" s="34">
        <v>0</v>
      </c>
      <c r="E4480" s="33">
        <v>16076047070.290001</v>
      </c>
      <c r="F4480" s="33">
        <v>16076047070.290001</v>
      </c>
    </row>
    <row r="4481" spans="1:6" ht="14" hidden="1" thickBot="1">
      <c r="A4481" s="27">
        <f t="shared" si="79"/>
        <v>9</v>
      </c>
      <c r="B4481" s="30" t="s">
        <v>6709</v>
      </c>
      <c r="C4481" s="30" t="s">
        <v>2212</v>
      </c>
      <c r="D4481" s="34">
        <v>0</v>
      </c>
      <c r="E4481" s="33">
        <v>13054784689.950001</v>
      </c>
      <c r="F4481" s="33">
        <v>13054784689.950001</v>
      </c>
    </row>
    <row r="4482" spans="1:6" ht="14" hidden="1" thickBot="1">
      <c r="A4482" s="27">
        <f t="shared" si="79"/>
        <v>9</v>
      </c>
      <c r="B4482" s="30" t="s">
        <v>6710</v>
      </c>
      <c r="C4482" s="30" t="s">
        <v>4744</v>
      </c>
      <c r="D4482" s="34">
        <v>0</v>
      </c>
      <c r="E4482" s="33">
        <v>36709412.340000004</v>
      </c>
      <c r="F4482" s="33">
        <v>36709412.340000004</v>
      </c>
    </row>
    <row r="4483" spans="1:6" ht="14" hidden="1" thickBot="1">
      <c r="A4483" s="27">
        <f t="shared" si="79"/>
        <v>9</v>
      </c>
      <c r="B4483" s="30" t="s">
        <v>6711</v>
      </c>
      <c r="C4483" s="30" t="s">
        <v>2214</v>
      </c>
      <c r="D4483" s="34">
        <v>0</v>
      </c>
      <c r="E4483" s="33">
        <v>703482255.62</v>
      </c>
      <c r="F4483" s="33">
        <v>703482255.62</v>
      </c>
    </row>
    <row r="4484" spans="1:6" ht="14" hidden="1" thickBot="1">
      <c r="A4484" s="27">
        <f t="shared" si="79"/>
        <v>9</v>
      </c>
      <c r="B4484" s="30" t="s">
        <v>6712</v>
      </c>
      <c r="C4484" s="30" t="s">
        <v>133</v>
      </c>
      <c r="D4484" s="34">
        <v>0</v>
      </c>
      <c r="E4484" s="33">
        <v>113844568.09999999</v>
      </c>
      <c r="F4484" s="33">
        <v>113844568.09999999</v>
      </c>
    </row>
    <row r="4485" spans="1:6" ht="14" hidden="1" thickBot="1">
      <c r="A4485" s="27">
        <f t="shared" si="79"/>
        <v>9</v>
      </c>
      <c r="B4485" s="30" t="s">
        <v>6713</v>
      </c>
      <c r="C4485" s="30" t="s">
        <v>6077</v>
      </c>
      <c r="D4485" s="34">
        <v>0</v>
      </c>
      <c r="E4485" s="33">
        <v>4093122873.5100002</v>
      </c>
      <c r="F4485" s="33">
        <v>4093122873.5100002</v>
      </c>
    </row>
    <row r="4486" spans="1:6" ht="14" hidden="1" thickBot="1">
      <c r="A4486" s="27">
        <f t="shared" si="79"/>
        <v>9</v>
      </c>
      <c r="B4486" s="30" t="s">
        <v>6714</v>
      </c>
      <c r="C4486" s="30" t="s">
        <v>1334</v>
      </c>
      <c r="D4486" s="34">
        <v>0</v>
      </c>
      <c r="E4486" s="34">
        <v>25576060</v>
      </c>
      <c r="F4486" s="34">
        <v>25576060</v>
      </c>
    </row>
    <row r="4487" spans="1:6" ht="14" hidden="1" thickBot="1">
      <c r="A4487" s="27">
        <f t="shared" si="79"/>
        <v>9</v>
      </c>
      <c r="B4487" s="30" t="s">
        <v>6715</v>
      </c>
      <c r="C4487" s="30" t="s">
        <v>6080</v>
      </c>
      <c r="D4487" s="34">
        <v>0</v>
      </c>
      <c r="E4487" s="33">
        <v>88135469874.479996</v>
      </c>
      <c r="F4487" s="33">
        <v>88135469874.479996</v>
      </c>
    </row>
    <row r="4488" spans="1:6" ht="14" thickBot="1">
      <c r="A4488" s="27">
        <f t="shared" si="79"/>
        <v>6</v>
      </c>
      <c r="B4488" s="27" t="s">
        <v>6716</v>
      </c>
      <c r="C4488" s="30" t="s">
        <v>4053</v>
      </c>
      <c r="D4488" s="34">
        <v>0</v>
      </c>
      <c r="E4488" s="34">
        <v>0</v>
      </c>
      <c r="F4488" s="34">
        <v>0</v>
      </c>
    </row>
    <row r="4489" spans="1:6" ht="14" hidden="1" thickBot="1">
      <c r="A4489" s="27">
        <f t="shared" si="79"/>
        <v>9</v>
      </c>
      <c r="B4489" s="30" t="s">
        <v>6717</v>
      </c>
      <c r="C4489" s="30" t="s">
        <v>199</v>
      </c>
      <c r="D4489" s="34">
        <v>0</v>
      </c>
      <c r="E4489" s="33">
        <v>626110325971.06995</v>
      </c>
      <c r="F4489" s="33">
        <v>626110325971.06995</v>
      </c>
    </row>
    <row r="4490" spans="1:6" ht="14" hidden="1" thickBot="1">
      <c r="A4490" s="27">
        <f t="shared" si="79"/>
        <v>9</v>
      </c>
      <c r="B4490" s="30" t="s">
        <v>6718</v>
      </c>
      <c r="C4490" s="30" t="s">
        <v>4823</v>
      </c>
      <c r="D4490" s="34">
        <v>0</v>
      </c>
      <c r="E4490" s="33">
        <v>39841605738.120003</v>
      </c>
      <c r="F4490" s="33">
        <v>39841605738.120003</v>
      </c>
    </row>
    <row r="4491" spans="1:6" ht="14" hidden="1" thickBot="1">
      <c r="A4491" s="27">
        <f t="shared" si="79"/>
        <v>9</v>
      </c>
      <c r="B4491" s="30" t="s">
        <v>6719</v>
      </c>
      <c r="C4491" s="30" t="s">
        <v>2212</v>
      </c>
      <c r="D4491" s="34">
        <v>0</v>
      </c>
      <c r="E4491" s="33">
        <v>47498681766.709999</v>
      </c>
      <c r="F4491" s="33">
        <v>47498681766.709999</v>
      </c>
    </row>
    <row r="4492" spans="1:6" ht="14" hidden="1" thickBot="1">
      <c r="A4492" s="27">
        <f t="shared" si="79"/>
        <v>9</v>
      </c>
      <c r="B4492" s="30" t="s">
        <v>6720</v>
      </c>
      <c r="C4492" s="30" t="s">
        <v>4744</v>
      </c>
      <c r="D4492" s="34">
        <v>0</v>
      </c>
      <c r="E4492" s="33">
        <v>272253733.31999999</v>
      </c>
      <c r="F4492" s="33">
        <v>272253733.31999999</v>
      </c>
    </row>
    <row r="4493" spans="1:6" ht="14" hidden="1" thickBot="1">
      <c r="A4493" s="27">
        <f t="shared" si="79"/>
        <v>9</v>
      </c>
      <c r="B4493" s="30" t="s">
        <v>6721</v>
      </c>
      <c r="C4493" s="30" t="s">
        <v>2214</v>
      </c>
      <c r="D4493" s="34">
        <v>0</v>
      </c>
      <c r="E4493" s="33">
        <v>5238766372.1800003</v>
      </c>
      <c r="F4493" s="33">
        <v>5238766372.1800003</v>
      </c>
    </row>
    <row r="4494" spans="1:6" ht="14" hidden="1" thickBot="1">
      <c r="A4494" s="27">
        <f t="shared" si="79"/>
        <v>9</v>
      </c>
      <c r="B4494" s="30" t="s">
        <v>6722</v>
      </c>
      <c r="C4494" s="30" t="s">
        <v>133</v>
      </c>
      <c r="D4494" s="34">
        <v>0</v>
      </c>
      <c r="E4494" s="33">
        <v>994089663.63</v>
      </c>
      <c r="F4494" s="33">
        <v>994089663.63</v>
      </c>
    </row>
    <row r="4495" spans="1:6" ht="14" hidden="1" thickBot="1">
      <c r="A4495" s="27">
        <f t="shared" si="79"/>
        <v>9</v>
      </c>
      <c r="B4495" s="30" t="s">
        <v>6723</v>
      </c>
      <c r="C4495" s="30" t="s">
        <v>6077</v>
      </c>
      <c r="D4495" s="34">
        <v>0</v>
      </c>
      <c r="E4495" s="33">
        <v>3568188572.3099999</v>
      </c>
      <c r="F4495" s="33">
        <v>3568188572.3099999</v>
      </c>
    </row>
    <row r="4496" spans="1:6" ht="14" hidden="1" thickBot="1">
      <c r="A4496" s="27">
        <f t="shared" si="79"/>
        <v>9</v>
      </c>
      <c r="B4496" s="30" t="s">
        <v>6724</v>
      </c>
      <c r="C4496" s="30" t="s">
        <v>1334</v>
      </c>
      <c r="D4496" s="34">
        <v>0</v>
      </c>
      <c r="E4496" s="33">
        <v>78669353.700000003</v>
      </c>
      <c r="F4496" s="33">
        <v>78669353.700000003</v>
      </c>
    </row>
    <row r="4497" spans="1:6" ht="14" hidden="1" thickBot="1">
      <c r="A4497" s="27">
        <f t="shared" si="79"/>
        <v>9</v>
      </c>
      <c r="B4497" s="30" t="s">
        <v>6725</v>
      </c>
      <c r="C4497" s="30" t="s">
        <v>4785</v>
      </c>
      <c r="D4497" s="34">
        <v>0</v>
      </c>
      <c r="E4497" s="34">
        <v>2496246243</v>
      </c>
      <c r="F4497" s="34">
        <v>2496246243</v>
      </c>
    </row>
    <row r="4498" spans="1:6" ht="14" hidden="1" thickBot="1">
      <c r="A4498" s="27">
        <f t="shared" si="79"/>
        <v>9</v>
      </c>
      <c r="B4498" s="30" t="s">
        <v>6726</v>
      </c>
      <c r="C4498" s="30" t="s">
        <v>4802</v>
      </c>
      <c r="D4498" s="34">
        <v>0</v>
      </c>
      <c r="E4498" s="34">
        <v>3480969647</v>
      </c>
      <c r="F4498" s="34">
        <v>3480969647</v>
      </c>
    </row>
    <row r="4499" spans="1:6" ht="14" hidden="1" thickBot="1">
      <c r="A4499" s="27">
        <f t="shared" si="79"/>
        <v>9</v>
      </c>
      <c r="B4499" s="30" t="s">
        <v>6727</v>
      </c>
      <c r="C4499" s="30" t="s">
        <v>6080</v>
      </c>
      <c r="D4499" s="34">
        <v>0</v>
      </c>
      <c r="E4499" s="33">
        <v>729579797061.04004</v>
      </c>
      <c r="F4499" s="33">
        <v>729579797061.04004</v>
      </c>
    </row>
    <row r="4500" spans="1:6" ht="14" thickBot="1">
      <c r="A4500" s="27">
        <f t="shared" si="79"/>
        <v>6</v>
      </c>
      <c r="B4500" s="27" t="s">
        <v>6728</v>
      </c>
      <c r="C4500" s="30" t="s">
        <v>4055</v>
      </c>
      <c r="D4500" s="34">
        <v>0</v>
      </c>
      <c r="E4500" s="33">
        <v>0.02</v>
      </c>
      <c r="F4500" s="33">
        <v>0.02</v>
      </c>
    </row>
    <row r="4501" spans="1:6" ht="14" hidden="1" thickBot="1">
      <c r="A4501" s="27">
        <f t="shared" si="79"/>
        <v>9</v>
      </c>
      <c r="B4501" s="30" t="s">
        <v>6729</v>
      </c>
      <c r="C4501" s="30" t="s">
        <v>199</v>
      </c>
      <c r="D4501" s="34">
        <v>0</v>
      </c>
      <c r="E4501" s="33">
        <v>2563649283.5999999</v>
      </c>
      <c r="F4501" s="33">
        <v>2563649283.5999999</v>
      </c>
    </row>
    <row r="4502" spans="1:6" ht="14" hidden="1" thickBot="1">
      <c r="A4502" s="27">
        <f t="shared" si="79"/>
        <v>9</v>
      </c>
      <c r="B4502" s="30" t="s">
        <v>6730</v>
      </c>
      <c r="C4502" s="30" t="s">
        <v>4823</v>
      </c>
      <c r="D4502" s="34">
        <v>0</v>
      </c>
      <c r="E4502" s="33">
        <v>4303764111.9499998</v>
      </c>
      <c r="F4502" s="33">
        <v>4303764111.9499998</v>
      </c>
    </row>
    <row r="4503" spans="1:6" ht="14" hidden="1" thickBot="1">
      <c r="A4503" s="27">
        <f t="shared" si="79"/>
        <v>9</v>
      </c>
      <c r="B4503" s="30" t="s">
        <v>6731</v>
      </c>
      <c r="C4503" s="30" t="s">
        <v>2212</v>
      </c>
      <c r="D4503" s="34">
        <v>0</v>
      </c>
      <c r="E4503" s="33">
        <v>5380690788.6999998</v>
      </c>
      <c r="F4503" s="33">
        <v>5380690788.6999998</v>
      </c>
    </row>
    <row r="4504" spans="1:6" ht="14" hidden="1" thickBot="1">
      <c r="A4504" s="27">
        <f t="shared" si="79"/>
        <v>9</v>
      </c>
      <c r="B4504" s="30" t="s">
        <v>6732</v>
      </c>
      <c r="C4504" s="30" t="s">
        <v>4744</v>
      </c>
      <c r="D4504" s="34">
        <v>0</v>
      </c>
      <c r="E4504" s="33">
        <v>33812137.009999998</v>
      </c>
      <c r="F4504" s="33">
        <v>33812137.009999998</v>
      </c>
    </row>
    <row r="4505" spans="1:6" ht="14" hidden="1" thickBot="1">
      <c r="A4505" s="27">
        <f t="shared" si="79"/>
        <v>9</v>
      </c>
      <c r="B4505" s="30" t="s">
        <v>6733</v>
      </c>
      <c r="C4505" s="30" t="s">
        <v>2214</v>
      </c>
      <c r="D4505" s="34">
        <v>0</v>
      </c>
      <c r="E4505" s="33">
        <v>393315937.38</v>
      </c>
      <c r="F4505" s="33">
        <v>393315937.38</v>
      </c>
    </row>
    <row r="4506" spans="1:6" ht="14" hidden="1" thickBot="1">
      <c r="A4506" s="27">
        <f t="shared" si="79"/>
        <v>9</v>
      </c>
      <c r="B4506" s="30" t="s">
        <v>6734</v>
      </c>
      <c r="C4506" s="30" t="s">
        <v>133</v>
      </c>
      <c r="D4506" s="34">
        <v>0</v>
      </c>
      <c r="E4506" s="33">
        <v>95052126.019999996</v>
      </c>
      <c r="F4506" s="33">
        <v>95052126.019999996</v>
      </c>
    </row>
    <row r="4507" spans="1:6" ht="14" hidden="1" thickBot="1">
      <c r="A4507" s="27">
        <f t="shared" si="79"/>
        <v>9</v>
      </c>
      <c r="B4507" s="30" t="s">
        <v>6735</v>
      </c>
      <c r="C4507" s="30" t="s">
        <v>6077</v>
      </c>
      <c r="D4507" s="34">
        <v>0</v>
      </c>
      <c r="E4507" s="33">
        <v>296498947.24000001</v>
      </c>
      <c r="F4507" s="33">
        <v>296498947.24000001</v>
      </c>
    </row>
    <row r="4508" spans="1:6" ht="14" hidden="1" thickBot="1">
      <c r="A4508" s="27">
        <f t="shared" si="79"/>
        <v>9</v>
      </c>
      <c r="B4508" s="30" t="s">
        <v>6736</v>
      </c>
      <c r="C4508" s="30" t="s">
        <v>1334</v>
      </c>
      <c r="D4508" s="34">
        <v>0</v>
      </c>
      <c r="E4508" s="34">
        <v>12512480</v>
      </c>
      <c r="F4508" s="34">
        <v>12512480</v>
      </c>
    </row>
    <row r="4509" spans="1:6" ht="14" hidden="1" thickBot="1">
      <c r="A4509" s="27">
        <f t="shared" si="79"/>
        <v>9</v>
      </c>
      <c r="B4509" s="30" t="s">
        <v>6737</v>
      </c>
      <c r="C4509" s="30" t="s">
        <v>4785</v>
      </c>
      <c r="D4509" s="34">
        <v>0</v>
      </c>
      <c r="E4509" s="34">
        <v>31878080</v>
      </c>
      <c r="F4509" s="34">
        <v>31878080</v>
      </c>
    </row>
    <row r="4510" spans="1:6" ht="14" hidden="1" thickBot="1">
      <c r="A4510" s="27">
        <f t="shared" si="79"/>
        <v>9</v>
      </c>
      <c r="B4510" s="30" t="s">
        <v>6738</v>
      </c>
      <c r="C4510" s="30" t="s">
        <v>4802</v>
      </c>
      <c r="D4510" s="34">
        <v>0</v>
      </c>
      <c r="E4510" s="34">
        <v>3682865</v>
      </c>
      <c r="F4510" s="34">
        <v>3682865</v>
      </c>
    </row>
    <row r="4511" spans="1:6" ht="14" hidden="1" thickBot="1">
      <c r="A4511" s="27">
        <f t="shared" si="79"/>
        <v>9</v>
      </c>
      <c r="B4511" s="30" t="s">
        <v>6739</v>
      </c>
      <c r="C4511" s="30" t="s">
        <v>6080</v>
      </c>
      <c r="D4511" s="34">
        <v>0</v>
      </c>
      <c r="E4511" s="33">
        <v>13114856756.879999</v>
      </c>
      <c r="F4511" s="33">
        <v>13114856756.879999</v>
      </c>
    </row>
    <row r="4512" spans="1:6" ht="14" thickBot="1">
      <c r="A4512" s="27">
        <f t="shared" si="79"/>
        <v>6</v>
      </c>
      <c r="B4512" s="27" t="s">
        <v>6740</v>
      </c>
      <c r="C4512" s="30" t="s">
        <v>4057</v>
      </c>
      <c r="D4512" s="34">
        <v>0</v>
      </c>
      <c r="E4512" s="34">
        <v>0</v>
      </c>
      <c r="F4512" s="34">
        <v>0</v>
      </c>
    </row>
    <row r="4513" spans="1:6" ht="14" hidden="1" thickBot="1">
      <c r="A4513" s="27">
        <f t="shared" si="79"/>
        <v>9</v>
      </c>
      <c r="B4513" s="30" t="s">
        <v>6741</v>
      </c>
      <c r="C4513" s="30" t="s">
        <v>199</v>
      </c>
      <c r="D4513" s="34">
        <v>0</v>
      </c>
      <c r="E4513" s="33">
        <v>448475286.69999999</v>
      </c>
      <c r="F4513" s="33">
        <v>448475286.69999999</v>
      </c>
    </row>
    <row r="4514" spans="1:6" ht="14" hidden="1" thickBot="1">
      <c r="A4514" s="27">
        <f t="shared" ref="A4514:A4577" si="80">LEN(B4514)</f>
        <v>9</v>
      </c>
      <c r="B4514" s="30" t="s">
        <v>6742</v>
      </c>
      <c r="C4514" s="30" t="s">
        <v>4823</v>
      </c>
      <c r="D4514" s="34">
        <v>0</v>
      </c>
      <c r="E4514" s="33">
        <v>8480782082.9700003</v>
      </c>
      <c r="F4514" s="33">
        <v>8480782082.9700003</v>
      </c>
    </row>
    <row r="4515" spans="1:6" ht="14" hidden="1" thickBot="1">
      <c r="A4515" s="27">
        <f t="shared" si="80"/>
        <v>9</v>
      </c>
      <c r="B4515" s="30" t="s">
        <v>6743</v>
      </c>
      <c r="C4515" s="30" t="s">
        <v>2212</v>
      </c>
      <c r="D4515" s="34">
        <v>0</v>
      </c>
      <c r="E4515" s="33">
        <v>7639013428.96</v>
      </c>
      <c r="F4515" s="33">
        <v>7639013428.96</v>
      </c>
    </row>
    <row r="4516" spans="1:6" ht="14" hidden="1" thickBot="1">
      <c r="A4516" s="27">
        <f t="shared" si="80"/>
        <v>9</v>
      </c>
      <c r="B4516" s="30" t="s">
        <v>6744</v>
      </c>
      <c r="C4516" s="30" t="s">
        <v>4744</v>
      </c>
      <c r="D4516" s="34">
        <v>0</v>
      </c>
      <c r="E4516" s="34">
        <v>8377458</v>
      </c>
      <c r="F4516" s="34">
        <v>8377458</v>
      </c>
    </row>
    <row r="4517" spans="1:6" ht="14" hidden="1" thickBot="1">
      <c r="A4517" s="27">
        <f t="shared" si="80"/>
        <v>9</v>
      </c>
      <c r="B4517" s="30" t="s">
        <v>6745</v>
      </c>
      <c r="C4517" s="30" t="s">
        <v>2214</v>
      </c>
      <c r="D4517" s="34">
        <v>0</v>
      </c>
      <c r="E4517" s="34">
        <v>633487852</v>
      </c>
      <c r="F4517" s="34">
        <v>633487852</v>
      </c>
    </row>
    <row r="4518" spans="1:6" ht="14" hidden="1" thickBot="1">
      <c r="A4518" s="27">
        <f t="shared" si="80"/>
        <v>9</v>
      </c>
      <c r="B4518" s="30" t="s">
        <v>6746</v>
      </c>
      <c r="C4518" s="30" t="s">
        <v>133</v>
      </c>
      <c r="D4518" s="34">
        <v>0</v>
      </c>
      <c r="E4518" s="34">
        <v>168011086</v>
      </c>
      <c r="F4518" s="34">
        <v>168011086</v>
      </c>
    </row>
    <row r="4519" spans="1:6" ht="14" hidden="1" thickBot="1">
      <c r="A4519" s="27">
        <f t="shared" si="80"/>
        <v>9</v>
      </c>
      <c r="B4519" s="30" t="s">
        <v>6747</v>
      </c>
      <c r="C4519" s="30" t="s">
        <v>6077</v>
      </c>
      <c r="D4519" s="34">
        <v>0</v>
      </c>
      <c r="E4519" s="33">
        <v>398195761.38999999</v>
      </c>
      <c r="F4519" s="33">
        <v>398195761.38999999</v>
      </c>
    </row>
    <row r="4520" spans="1:6" ht="14" hidden="1" thickBot="1">
      <c r="A4520" s="27">
        <f t="shared" si="80"/>
        <v>9</v>
      </c>
      <c r="B4520" s="30" t="s">
        <v>6748</v>
      </c>
      <c r="C4520" s="30" t="s">
        <v>4785</v>
      </c>
      <c r="D4520" s="34">
        <v>0</v>
      </c>
      <c r="E4520" s="33">
        <v>102472472.09999999</v>
      </c>
      <c r="F4520" s="33">
        <v>102472472.09999999</v>
      </c>
    </row>
    <row r="4521" spans="1:6" ht="14" hidden="1" thickBot="1">
      <c r="A4521" s="27">
        <f t="shared" si="80"/>
        <v>9</v>
      </c>
      <c r="B4521" s="30" t="s">
        <v>6749</v>
      </c>
      <c r="C4521" s="30" t="s">
        <v>4802</v>
      </c>
      <c r="D4521" s="34">
        <v>0</v>
      </c>
      <c r="E4521" s="34">
        <v>297305224</v>
      </c>
      <c r="F4521" s="34">
        <v>297305224</v>
      </c>
    </row>
    <row r="4522" spans="1:6" ht="14" hidden="1" thickBot="1">
      <c r="A4522" s="27">
        <f t="shared" si="80"/>
        <v>9</v>
      </c>
      <c r="B4522" s="30" t="s">
        <v>6750</v>
      </c>
      <c r="C4522" s="30" t="s">
        <v>6080</v>
      </c>
      <c r="D4522" s="34">
        <v>0</v>
      </c>
      <c r="E4522" s="33">
        <v>18176120652.119999</v>
      </c>
      <c r="F4522" s="33">
        <v>18176120652.119999</v>
      </c>
    </row>
    <row r="4523" spans="1:6" ht="14" thickBot="1">
      <c r="A4523" s="27">
        <f t="shared" si="80"/>
        <v>6</v>
      </c>
      <c r="B4523" s="27" t="s">
        <v>6751</v>
      </c>
      <c r="C4523" s="30" t="s">
        <v>4059</v>
      </c>
      <c r="D4523" s="34">
        <v>0</v>
      </c>
      <c r="E4523" s="34">
        <v>0</v>
      </c>
      <c r="F4523" s="34">
        <v>0</v>
      </c>
    </row>
    <row r="4524" spans="1:6" ht="14" hidden="1" thickBot="1">
      <c r="A4524" s="27">
        <f t="shared" si="80"/>
        <v>9</v>
      </c>
      <c r="B4524" s="30" t="s">
        <v>6752</v>
      </c>
      <c r="C4524" s="30" t="s">
        <v>199</v>
      </c>
      <c r="D4524" s="34">
        <v>0</v>
      </c>
      <c r="E4524" s="34">
        <v>32130</v>
      </c>
      <c r="F4524" s="34">
        <v>32130</v>
      </c>
    </row>
    <row r="4525" spans="1:6" ht="14" hidden="1" thickBot="1">
      <c r="A4525" s="27">
        <f t="shared" si="80"/>
        <v>9</v>
      </c>
      <c r="B4525" s="30" t="s">
        <v>6753</v>
      </c>
      <c r="C4525" s="30" t="s">
        <v>4823</v>
      </c>
      <c r="D4525" s="34">
        <v>0</v>
      </c>
      <c r="E4525" s="34">
        <v>4351745649</v>
      </c>
      <c r="F4525" s="34">
        <v>4351745649</v>
      </c>
    </row>
    <row r="4526" spans="1:6" ht="14" hidden="1" thickBot="1">
      <c r="A4526" s="27">
        <f t="shared" si="80"/>
        <v>9</v>
      </c>
      <c r="B4526" s="30" t="s">
        <v>6754</v>
      </c>
      <c r="C4526" s="30" t="s">
        <v>2212</v>
      </c>
      <c r="D4526" s="34">
        <v>0</v>
      </c>
      <c r="E4526" s="34">
        <v>1192744448</v>
      </c>
      <c r="F4526" s="34">
        <v>1192744448</v>
      </c>
    </row>
    <row r="4527" spans="1:6" ht="14" hidden="1" thickBot="1">
      <c r="A4527" s="27">
        <f t="shared" si="80"/>
        <v>9</v>
      </c>
      <c r="B4527" s="30" t="s">
        <v>6755</v>
      </c>
      <c r="C4527" s="30" t="s">
        <v>4744</v>
      </c>
      <c r="D4527" s="34">
        <v>0</v>
      </c>
      <c r="E4527" s="34">
        <v>473418</v>
      </c>
      <c r="F4527" s="34">
        <v>473418</v>
      </c>
    </row>
    <row r="4528" spans="1:6" ht="14" hidden="1" thickBot="1">
      <c r="A4528" s="27">
        <f t="shared" si="80"/>
        <v>9</v>
      </c>
      <c r="B4528" s="30" t="s">
        <v>6756</v>
      </c>
      <c r="C4528" s="30" t="s">
        <v>2214</v>
      </c>
      <c r="D4528" s="34">
        <v>0</v>
      </c>
      <c r="E4528" s="34">
        <v>153367184</v>
      </c>
      <c r="F4528" s="34">
        <v>153367184</v>
      </c>
    </row>
    <row r="4529" spans="1:6" ht="14" hidden="1" thickBot="1">
      <c r="A4529" s="27">
        <f t="shared" si="80"/>
        <v>9</v>
      </c>
      <c r="B4529" s="30" t="s">
        <v>6757</v>
      </c>
      <c r="C4529" s="30" t="s">
        <v>133</v>
      </c>
      <c r="D4529" s="34">
        <v>0</v>
      </c>
      <c r="E4529" s="34">
        <v>61517485</v>
      </c>
      <c r="F4529" s="34">
        <v>61517485</v>
      </c>
    </row>
    <row r="4530" spans="1:6" ht="14" hidden="1" thickBot="1">
      <c r="A4530" s="27">
        <f t="shared" si="80"/>
        <v>9</v>
      </c>
      <c r="B4530" s="30" t="s">
        <v>6758</v>
      </c>
      <c r="C4530" s="30" t="s">
        <v>6077</v>
      </c>
      <c r="D4530" s="34">
        <v>0</v>
      </c>
      <c r="E4530" s="34">
        <v>45969422</v>
      </c>
      <c r="F4530" s="34">
        <v>45969422</v>
      </c>
    </row>
    <row r="4531" spans="1:6" ht="14" hidden="1" thickBot="1">
      <c r="A4531" s="27">
        <f t="shared" si="80"/>
        <v>9</v>
      </c>
      <c r="B4531" s="30" t="s">
        <v>6759</v>
      </c>
      <c r="C4531" s="30" t="s">
        <v>6080</v>
      </c>
      <c r="D4531" s="34">
        <v>0</v>
      </c>
      <c r="E4531" s="34">
        <v>5805849736</v>
      </c>
      <c r="F4531" s="34">
        <v>5805849736</v>
      </c>
    </row>
    <row r="4532" spans="1:6" ht="14" thickBot="1">
      <c r="A4532" s="27">
        <f t="shared" si="80"/>
        <v>6</v>
      </c>
      <c r="B4532" s="27" t="s">
        <v>6760</v>
      </c>
      <c r="C4532" s="30" t="s">
        <v>4061</v>
      </c>
      <c r="D4532" s="34">
        <v>0</v>
      </c>
      <c r="E4532" s="34">
        <v>0</v>
      </c>
      <c r="F4532" s="34">
        <v>0</v>
      </c>
    </row>
    <row r="4533" spans="1:6" ht="14" hidden="1" thickBot="1">
      <c r="A4533" s="27">
        <f t="shared" si="80"/>
        <v>9</v>
      </c>
      <c r="B4533" s="30" t="s">
        <v>6761</v>
      </c>
      <c r="C4533" s="30" t="s">
        <v>199</v>
      </c>
      <c r="D4533" s="34">
        <v>0</v>
      </c>
      <c r="E4533" s="33">
        <v>9902713531.1599998</v>
      </c>
      <c r="F4533" s="33">
        <v>9902713531.1599998</v>
      </c>
    </row>
    <row r="4534" spans="1:6" ht="14" hidden="1" thickBot="1">
      <c r="A4534" s="27">
        <f t="shared" si="80"/>
        <v>9</v>
      </c>
      <c r="B4534" s="30" t="s">
        <v>6762</v>
      </c>
      <c r="C4534" s="30" t="s">
        <v>4823</v>
      </c>
      <c r="D4534" s="34">
        <v>0</v>
      </c>
      <c r="E4534" s="33">
        <v>45217166391.480003</v>
      </c>
      <c r="F4534" s="33">
        <v>45217166391.480003</v>
      </c>
    </row>
    <row r="4535" spans="1:6" ht="14" hidden="1" thickBot="1">
      <c r="A4535" s="27">
        <f t="shared" si="80"/>
        <v>9</v>
      </c>
      <c r="B4535" s="30" t="s">
        <v>6763</v>
      </c>
      <c r="C4535" s="30" t="s">
        <v>2212</v>
      </c>
      <c r="D4535" s="34">
        <v>0</v>
      </c>
      <c r="E4535" s="33">
        <v>95966667004.080002</v>
      </c>
      <c r="F4535" s="33">
        <v>95966667004.080002</v>
      </c>
    </row>
    <row r="4536" spans="1:6" ht="14" hidden="1" thickBot="1">
      <c r="A4536" s="27">
        <f t="shared" si="80"/>
        <v>9</v>
      </c>
      <c r="B4536" s="30" t="s">
        <v>6764</v>
      </c>
      <c r="C4536" s="30" t="s">
        <v>4744</v>
      </c>
      <c r="D4536" s="34">
        <v>0</v>
      </c>
      <c r="E4536" s="34">
        <v>851880878</v>
      </c>
      <c r="F4536" s="34">
        <v>851880878</v>
      </c>
    </row>
    <row r="4537" spans="1:6" ht="14" hidden="1" thickBot="1">
      <c r="A4537" s="27">
        <f t="shared" si="80"/>
        <v>9</v>
      </c>
      <c r="B4537" s="30" t="s">
        <v>6765</v>
      </c>
      <c r="C4537" s="30" t="s">
        <v>2214</v>
      </c>
      <c r="D4537" s="34">
        <v>0</v>
      </c>
      <c r="E4537" s="33">
        <v>10443691593.34</v>
      </c>
      <c r="F4537" s="33">
        <v>10443691593.34</v>
      </c>
    </row>
    <row r="4538" spans="1:6" ht="14" hidden="1" thickBot="1">
      <c r="A4538" s="27">
        <f t="shared" si="80"/>
        <v>9</v>
      </c>
      <c r="B4538" s="30" t="s">
        <v>6766</v>
      </c>
      <c r="C4538" s="30" t="s">
        <v>133</v>
      </c>
      <c r="D4538" s="34">
        <v>0</v>
      </c>
      <c r="E4538" s="34">
        <v>2197238619</v>
      </c>
      <c r="F4538" s="34">
        <v>2197238619</v>
      </c>
    </row>
    <row r="4539" spans="1:6" ht="14" hidden="1" thickBot="1">
      <c r="A4539" s="27">
        <f t="shared" si="80"/>
        <v>9</v>
      </c>
      <c r="B4539" s="30" t="s">
        <v>6767</v>
      </c>
      <c r="C4539" s="30" t="s">
        <v>6077</v>
      </c>
      <c r="D4539" s="34">
        <v>0</v>
      </c>
      <c r="E4539" s="33">
        <v>5875240418.8699999</v>
      </c>
      <c r="F4539" s="33">
        <v>5875240418.8699999</v>
      </c>
    </row>
    <row r="4540" spans="1:6" ht="14" hidden="1" thickBot="1">
      <c r="A4540" s="27">
        <f t="shared" si="80"/>
        <v>9</v>
      </c>
      <c r="B4540" s="30" t="s">
        <v>6768</v>
      </c>
      <c r="C4540" s="30" t="s">
        <v>1334</v>
      </c>
      <c r="D4540" s="34">
        <v>0</v>
      </c>
      <c r="E4540" s="34">
        <v>76826645</v>
      </c>
      <c r="F4540" s="34">
        <v>76826645</v>
      </c>
    </row>
    <row r="4541" spans="1:6" ht="14" hidden="1" thickBot="1">
      <c r="A4541" s="27">
        <f t="shared" si="80"/>
        <v>9</v>
      </c>
      <c r="B4541" s="30" t="s">
        <v>6769</v>
      </c>
      <c r="C4541" s="30" t="s">
        <v>4785</v>
      </c>
      <c r="D4541" s="34">
        <v>0</v>
      </c>
      <c r="E4541" s="33">
        <v>2223217633.4499998</v>
      </c>
      <c r="F4541" s="33">
        <v>2223217633.4499998</v>
      </c>
    </row>
    <row r="4542" spans="1:6" ht="14" hidden="1" thickBot="1">
      <c r="A4542" s="27">
        <f t="shared" si="80"/>
        <v>9</v>
      </c>
      <c r="B4542" s="30" t="s">
        <v>6770</v>
      </c>
      <c r="C4542" s="30" t="s">
        <v>4802</v>
      </c>
      <c r="D4542" s="34">
        <v>0</v>
      </c>
      <c r="E4542" s="34">
        <v>1830381137</v>
      </c>
      <c r="F4542" s="34">
        <v>1830381137</v>
      </c>
    </row>
    <row r="4543" spans="1:6" ht="14" hidden="1" thickBot="1">
      <c r="A4543" s="27">
        <f t="shared" si="80"/>
        <v>9</v>
      </c>
      <c r="B4543" s="30" t="s">
        <v>6771</v>
      </c>
      <c r="C4543" s="30" t="s">
        <v>6080</v>
      </c>
      <c r="D4543" s="34">
        <v>0</v>
      </c>
      <c r="E4543" s="33">
        <v>174585023851.38</v>
      </c>
      <c r="F4543" s="33">
        <v>174585023851.38</v>
      </c>
    </row>
    <row r="4544" spans="1:6" ht="14" thickBot="1">
      <c r="A4544" s="27">
        <f t="shared" si="80"/>
        <v>6</v>
      </c>
      <c r="B4544" s="27" t="s">
        <v>6772</v>
      </c>
      <c r="C4544" s="30" t="s">
        <v>4063</v>
      </c>
      <c r="D4544" s="34">
        <v>0</v>
      </c>
      <c r="E4544" s="34">
        <v>0</v>
      </c>
      <c r="F4544" s="34">
        <v>0</v>
      </c>
    </row>
    <row r="4545" spans="1:6" ht="14" hidden="1" thickBot="1">
      <c r="A4545" s="27">
        <f t="shared" si="80"/>
        <v>9</v>
      </c>
      <c r="B4545" s="30" t="s">
        <v>6773</v>
      </c>
      <c r="C4545" s="30" t="s">
        <v>199</v>
      </c>
      <c r="D4545" s="34">
        <v>0</v>
      </c>
      <c r="E4545" s="33">
        <v>55333710.850000001</v>
      </c>
      <c r="F4545" s="33">
        <v>55333710.850000001</v>
      </c>
    </row>
    <row r="4546" spans="1:6" ht="14" hidden="1" thickBot="1">
      <c r="A4546" s="27">
        <f t="shared" si="80"/>
        <v>9</v>
      </c>
      <c r="B4546" s="30" t="s">
        <v>6774</v>
      </c>
      <c r="C4546" s="30" t="s">
        <v>4823</v>
      </c>
      <c r="D4546" s="34">
        <v>0</v>
      </c>
      <c r="E4546" s="33">
        <v>5441421672.7600002</v>
      </c>
      <c r="F4546" s="33">
        <v>5441421672.7600002</v>
      </c>
    </row>
    <row r="4547" spans="1:6" ht="14" hidden="1" thickBot="1">
      <c r="A4547" s="27">
        <f t="shared" si="80"/>
        <v>9</v>
      </c>
      <c r="B4547" s="30" t="s">
        <v>6775</v>
      </c>
      <c r="C4547" s="30" t="s">
        <v>2212</v>
      </c>
      <c r="D4547" s="34">
        <v>0</v>
      </c>
      <c r="E4547" s="34">
        <v>2953593040</v>
      </c>
      <c r="F4547" s="34">
        <v>2953593040</v>
      </c>
    </row>
    <row r="4548" spans="1:6" ht="14" hidden="1" thickBot="1">
      <c r="A4548" s="27">
        <f t="shared" si="80"/>
        <v>9</v>
      </c>
      <c r="B4548" s="30" t="s">
        <v>6776</v>
      </c>
      <c r="C4548" s="30" t="s">
        <v>4744</v>
      </c>
      <c r="D4548" s="34">
        <v>0</v>
      </c>
      <c r="E4548" s="34">
        <v>22797755</v>
      </c>
      <c r="F4548" s="34">
        <v>22797755</v>
      </c>
    </row>
    <row r="4549" spans="1:6" ht="14" hidden="1" thickBot="1">
      <c r="A4549" s="27">
        <f t="shared" si="80"/>
        <v>9</v>
      </c>
      <c r="B4549" s="30" t="s">
        <v>6777</v>
      </c>
      <c r="C4549" s="30" t="s">
        <v>2214</v>
      </c>
      <c r="D4549" s="34">
        <v>0</v>
      </c>
      <c r="E4549" s="34">
        <v>236783748</v>
      </c>
      <c r="F4549" s="34">
        <v>236783748</v>
      </c>
    </row>
    <row r="4550" spans="1:6" ht="14" hidden="1" thickBot="1">
      <c r="A4550" s="27">
        <f t="shared" si="80"/>
        <v>9</v>
      </c>
      <c r="B4550" s="30" t="s">
        <v>6778</v>
      </c>
      <c r="C4550" s="30" t="s">
        <v>133</v>
      </c>
      <c r="D4550" s="34">
        <v>0</v>
      </c>
      <c r="E4550" s="34">
        <v>58928474</v>
      </c>
      <c r="F4550" s="34">
        <v>58928474</v>
      </c>
    </row>
    <row r="4551" spans="1:6" ht="14" hidden="1" thickBot="1">
      <c r="A4551" s="27">
        <f t="shared" si="80"/>
        <v>9</v>
      </c>
      <c r="B4551" s="30" t="s">
        <v>6779</v>
      </c>
      <c r="C4551" s="30" t="s">
        <v>6077</v>
      </c>
      <c r="D4551" s="34">
        <v>0</v>
      </c>
      <c r="E4551" s="33">
        <v>356199030.95999998</v>
      </c>
      <c r="F4551" s="33">
        <v>356199030.95999998</v>
      </c>
    </row>
    <row r="4552" spans="1:6" ht="14" hidden="1" thickBot="1">
      <c r="A4552" s="27">
        <f t="shared" si="80"/>
        <v>9</v>
      </c>
      <c r="B4552" s="30" t="s">
        <v>6780</v>
      </c>
      <c r="C4552" s="30" t="s">
        <v>1334</v>
      </c>
      <c r="D4552" s="34">
        <v>0</v>
      </c>
      <c r="E4552" s="34">
        <v>12199927</v>
      </c>
      <c r="F4552" s="34">
        <v>12199927</v>
      </c>
    </row>
    <row r="4553" spans="1:6" ht="14" hidden="1" thickBot="1">
      <c r="A4553" s="27">
        <f t="shared" si="80"/>
        <v>9</v>
      </c>
      <c r="B4553" s="30" t="s">
        <v>6781</v>
      </c>
      <c r="C4553" s="30" t="s">
        <v>4802</v>
      </c>
      <c r="D4553" s="34">
        <v>0</v>
      </c>
      <c r="E4553" s="34">
        <v>101468943</v>
      </c>
      <c r="F4553" s="34">
        <v>101468943</v>
      </c>
    </row>
    <row r="4554" spans="1:6" ht="14" hidden="1" thickBot="1">
      <c r="A4554" s="27">
        <f t="shared" si="80"/>
        <v>9</v>
      </c>
      <c r="B4554" s="30" t="s">
        <v>6782</v>
      </c>
      <c r="C4554" s="30" t="s">
        <v>6080</v>
      </c>
      <c r="D4554" s="34">
        <v>0</v>
      </c>
      <c r="E4554" s="33">
        <v>9238726301.5699997</v>
      </c>
      <c r="F4554" s="33">
        <v>9238726301.5699997</v>
      </c>
    </row>
    <row r="4555" spans="1:6" ht="14" thickBot="1">
      <c r="A4555" s="27">
        <f t="shared" si="80"/>
        <v>6</v>
      </c>
      <c r="B4555" s="27" t="s">
        <v>6783</v>
      </c>
      <c r="C4555" s="30" t="s">
        <v>4065</v>
      </c>
      <c r="D4555" s="34">
        <v>0</v>
      </c>
      <c r="E4555" s="34">
        <v>0</v>
      </c>
      <c r="F4555" s="34">
        <v>0</v>
      </c>
    </row>
    <row r="4556" spans="1:6" ht="14" hidden="1" thickBot="1">
      <c r="A4556" s="27">
        <f t="shared" si="80"/>
        <v>9</v>
      </c>
      <c r="B4556" s="30" t="s">
        <v>6784</v>
      </c>
      <c r="C4556" s="30" t="s">
        <v>199</v>
      </c>
      <c r="D4556" s="34">
        <v>0</v>
      </c>
      <c r="E4556" s="34">
        <v>84910982</v>
      </c>
      <c r="F4556" s="34">
        <v>84910982</v>
      </c>
    </row>
    <row r="4557" spans="1:6" ht="14" hidden="1" thickBot="1">
      <c r="A4557" s="27">
        <f t="shared" si="80"/>
        <v>9</v>
      </c>
      <c r="B4557" s="30" t="s">
        <v>6785</v>
      </c>
      <c r="C4557" s="30" t="s">
        <v>4823</v>
      </c>
      <c r="D4557" s="34">
        <v>0</v>
      </c>
      <c r="E4557" s="34">
        <v>3202009938</v>
      </c>
      <c r="F4557" s="34">
        <v>3202009938</v>
      </c>
    </row>
    <row r="4558" spans="1:6" ht="14" hidden="1" thickBot="1">
      <c r="A4558" s="27">
        <f t="shared" si="80"/>
        <v>9</v>
      </c>
      <c r="B4558" s="30" t="s">
        <v>6786</v>
      </c>
      <c r="C4558" s="30" t="s">
        <v>2212</v>
      </c>
      <c r="D4558" s="34">
        <v>0</v>
      </c>
      <c r="E4558" s="34">
        <v>10170991894</v>
      </c>
      <c r="F4558" s="34">
        <v>10170991894</v>
      </c>
    </row>
    <row r="4559" spans="1:6" ht="14" hidden="1" thickBot="1">
      <c r="A4559" s="27">
        <f t="shared" si="80"/>
        <v>9</v>
      </c>
      <c r="B4559" s="30" t="s">
        <v>6787</v>
      </c>
      <c r="C4559" s="30" t="s">
        <v>4744</v>
      </c>
      <c r="D4559" s="34">
        <v>0</v>
      </c>
      <c r="E4559" s="34">
        <v>19126064</v>
      </c>
      <c r="F4559" s="34">
        <v>19126064</v>
      </c>
    </row>
    <row r="4560" spans="1:6" ht="14" hidden="1" thickBot="1">
      <c r="A4560" s="27">
        <f t="shared" si="80"/>
        <v>9</v>
      </c>
      <c r="B4560" s="30" t="s">
        <v>6788</v>
      </c>
      <c r="C4560" s="30" t="s">
        <v>2214</v>
      </c>
      <c r="D4560" s="34">
        <v>0</v>
      </c>
      <c r="E4560" s="34">
        <v>374474507</v>
      </c>
      <c r="F4560" s="34">
        <v>374474507</v>
      </c>
    </row>
    <row r="4561" spans="1:6" ht="14" hidden="1" thickBot="1">
      <c r="A4561" s="27">
        <f t="shared" si="80"/>
        <v>9</v>
      </c>
      <c r="B4561" s="30" t="s">
        <v>6789</v>
      </c>
      <c r="C4561" s="30" t="s">
        <v>133</v>
      </c>
      <c r="D4561" s="34">
        <v>0</v>
      </c>
      <c r="E4561" s="34">
        <v>76474484</v>
      </c>
      <c r="F4561" s="34">
        <v>76474484</v>
      </c>
    </row>
    <row r="4562" spans="1:6" ht="14" hidden="1" thickBot="1">
      <c r="A4562" s="27">
        <f t="shared" si="80"/>
        <v>9</v>
      </c>
      <c r="B4562" s="30" t="s">
        <v>6790</v>
      </c>
      <c r="C4562" s="30" t="s">
        <v>6077</v>
      </c>
      <c r="D4562" s="34">
        <v>0</v>
      </c>
      <c r="E4562" s="34">
        <v>89115818</v>
      </c>
      <c r="F4562" s="34">
        <v>89115818</v>
      </c>
    </row>
    <row r="4563" spans="1:6" ht="14" hidden="1" thickBot="1">
      <c r="A4563" s="27">
        <f t="shared" si="80"/>
        <v>9</v>
      </c>
      <c r="B4563" s="30" t="s">
        <v>6791</v>
      </c>
      <c r="C4563" s="30" t="s">
        <v>1334</v>
      </c>
      <c r="D4563" s="34">
        <v>0</v>
      </c>
      <c r="E4563" s="34">
        <v>2743244</v>
      </c>
      <c r="F4563" s="34">
        <v>2743244</v>
      </c>
    </row>
    <row r="4564" spans="1:6" ht="14" hidden="1" thickBot="1">
      <c r="A4564" s="27">
        <f t="shared" si="80"/>
        <v>9</v>
      </c>
      <c r="B4564" s="30" t="s">
        <v>6792</v>
      </c>
      <c r="C4564" s="30" t="s">
        <v>4785</v>
      </c>
      <c r="D4564" s="34">
        <v>0</v>
      </c>
      <c r="E4564" s="34">
        <v>27688480</v>
      </c>
      <c r="F4564" s="34">
        <v>27688480</v>
      </c>
    </row>
    <row r="4565" spans="1:6" ht="14" hidden="1" thickBot="1">
      <c r="A4565" s="27">
        <f t="shared" si="80"/>
        <v>9</v>
      </c>
      <c r="B4565" s="30" t="s">
        <v>6793</v>
      </c>
      <c r="C4565" s="30" t="s">
        <v>6080</v>
      </c>
      <c r="D4565" s="34">
        <v>0</v>
      </c>
      <c r="E4565" s="34">
        <v>14047535411</v>
      </c>
      <c r="F4565" s="34">
        <v>14047535411</v>
      </c>
    </row>
    <row r="4566" spans="1:6" ht="14" thickBot="1">
      <c r="A4566" s="27">
        <f t="shared" si="80"/>
        <v>6</v>
      </c>
      <c r="B4566" s="27" t="s">
        <v>6794</v>
      </c>
      <c r="C4566" s="30" t="s">
        <v>4067</v>
      </c>
      <c r="D4566" s="34">
        <v>0</v>
      </c>
      <c r="E4566" s="34">
        <v>0</v>
      </c>
      <c r="F4566" s="34">
        <v>0</v>
      </c>
    </row>
    <row r="4567" spans="1:6" ht="14" hidden="1" thickBot="1">
      <c r="A4567" s="27">
        <f t="shared" si="80"/>
        <v>9</v>
      </c>
      <c r="B4567" s="30" t="s">
        <v>6795</v>
      </c>
      <c r="C4567" s="30" t="s">
        <v>199</v>
      </c>
      <c r="D4567" s="34">
        <v>0</v>
      </c>
      <c r="E4567" s="33">
        <v>27928057.969999999</v>
      </c>
      <c r="F4567" s="33">
        <v>27928057.969999999</v>
      </c>
    </row>
    <row r="4568" spans="1:6" ht="14" hidden="1" thickBot="1">
      <c r="A4568" s="27">
        <f t="shared" si="80"/>
        <v>9</v>
      </c>
      <c r="B4568" s="30" t="s">
        <v>6796</v>
      </c>
      <c r="C4568" s="30" t="s">
        <v>4823</v>
      </c>
      <c r="D4568" s="34">
        <v>0</v>
      </c>
      <c r="E4568" s="33">
        <v>507133225.31999999</v>
      </c>
      <c r="F4568" s="33">
        <v>507133225.31999999</v>
      </c>
    </row>
    <row r="4569" spans="1:6" ht="14" hidden="1" thickBot="1">
      <c r="A4569" s="27">
        <f t="shared" si="80"/>
        <v>9</v>
      </c>
      <c r="B4569" s="30" t="s">
        <v>6797</v>
      </c>
      <c r="C4569" s="30" t="s">
        <v>2212</v>
      </c>
      <c r="D4569" s="34">
        <v>0</v>
      </c>
      <c r="E4569" s="34">
        <v>410385527</v>
      </c>
      <c r="F4569" s="34">
        <v>410385527</v>
      </c>
    </row>
    <row r="4570" spans="1:6" ht="14" hidden="1" thickBot="1">
      <c r="A4570" s="27">
        <f t="shared" si="80"/>
        <v>9</v>
      </c>
      <c r="B4570" s="30" t="s">
        <v>6798</v>
      </c>
      <c r="C4570" s="30" t="s">
        <v>2214</v>
      </c>
      <c r="D4570" s="34">
        <v>0</v>
      </c>
      <c r="E4570" s="34">
        <v>4290527</v>
      </c>
      <c r="F4570" s="34">
        <v>4290527</v>
      </c>
    </row>
    <row r="4571" spans="1:6" ht="14" hidden="1" thickBot="1">
      <c r="A4571" s="27">
        <f t="shared" si="80"/>
        <v>9</v>
      </c>
      <c r="B4571" s="30" t="s">
        <v>6799</v>
      </c>
      <c r="C4571" s="30" t="s">
        <v>133</v>
      </c>
      <c r="D4571" s="34">
        <v>0</v>
      </c>
      <c r="E4571" s="34">
        <v>872704</v>
      </c>
      <c r="F4571" s="34">
        <v>872704</v>
      </c>
    </row>
    <row r="4572" spans="1:6" ht="14" hidden="1" thickBot="1">
      <c r="A4572" s="27">
        <f t="shared" si="80"/>
        <v>9</v>
      </c>
      <c r="B4572" s="30" t="s">
        <v>6800</v>
      </c>
      <c r="C4572" s="30" t="s">
        <v>6077</v>
      </c>
      <c r="D4572" s="34">
        <v>0</v>
      </c>
      <c r="E4572" s="33">
        <v>32238586.879999999</v>
      </c>
      <c r="F4572" s="33">
        <v>32238586.879999999</v>
      </c>
    </row>
    <row r="4573" spans="1:6" ht="14" hidden="1" thickBot="1">
      <c r="A4573" s="27">
        <f t="shared" si="80"/>
        <v>9</v>
      </c>
      <c r="B4573" s="30" t="s">
        <v>6801</v>
      </c>
      <c r="C4573" s="30" t="s">
        <v>6080</v>
      </c>
      <c r="D4573" s="34">
        <v>0</v>
      </c>
      <c r="E4573" s="33">
        <v>982848628.16999996</v>
      </c>
      <c r="F4573" s="33">
        <v>982848628.16999996</v>
      </c>
    </row>
    <row r="4574" spans="1:6" ht="14" thickBot="1">
      <c r="A4574" s="27">
        <f t="shared" si="80"/>
        <v>6</v>
      </c>
      <c r="B4574" s="27" t="s">
        <v>6802</v>
      </c>
      <c r="C4574" s="30" t="s">
        <v>6803</v>
      </c>
      <c r="D4574" s="34">
        <v>0</v>
      </c>
      <c r="E4574" s="34">
        <v>0</v>
      </c>
      <c r="F4574" s="34">
        <v>0</v>
      </c>
    </row>
    <row r="4575" spans="1:6" ht="14" hidden="1" thickBot="1">
      <c r="A4575" s="27">
        <f t="shared" si="80"/>
        <v>9</v>
      </c>
      <c r="B4575" s="30" t="s">
        <v>6804</v>
      </c>
      <c r="C4575" s="30" t="s">
        <v>199</v>
      </c>
      <c r="D4575" s="34">
        <v>0</v>
      </c>
      <c r="E4575" s="33">
        <v>14713522430.040001</v>
      </c>
      <c r="F4575" s="33">
        <v>14713522430.040001</v>
      </c>
    </row>
    <row r="4576" spans="1:6" ht="14" hidden="1" thickBot="1">
      <c r="A4576" s="27">
        <f t="shared" si="80"/>
        <v>9</v>
      </c>
      <c r="B4576" s="30" t="s">
        <v>6805</v>
      </c>
      <c r="C4576" s="30" t="s">
        <v>4823</v>
      </c>
      <c r="D4576" s="34">
        <v>0</v>
      </c>
      <c r="E4576" s="33">
        <v>90221382339.339996</v>
      </c>
      <c r="F4576" s="33">
        <v>90221382339.339996</v>
      </c>
    </row>
    <row r="4577" spans="1:6" ht="14" hidden="1" thickBot="1">
      <c r="A4577" s="27">
        <f t="shared" si="80"/>
        <v>9</v>
      </c>
      <c r="B4577" s="30" t="s">
        <v>6806</v>
      </c>
      <c r="C4577" s="30" t="s">
        <v>2212</v>
      </c>
      <c r="D4577" s="34">
        <v>0</v>
      </c>
      <c r="E4577" s="33">
        <v>46698302414.080002</v>
      </c>
      <c r="F4577" s="33">
        <v>46698302414.080002</v>
      </c>
    </row>
    <row r="4578" spans="1:6" ht="14" hidden="1" thickBot="1">
      <c r="A4578" s="27">
        <f t="shared" ref="A4578:A4641" si="81">LEN(B4578)</f>
        <v>9</v>
      </c>
      <c r="B4578" s="30" t="s">
        <v>6807</v>
      </c>
      <c r="C4578" s="30" t="s">
        <v>4744</v>
      </c>
      <c r="D4578" s="34">
        <v>0</v>
      </c>
      <c r="E4578" s="34">
        <v>134271945</v>
      </c>
      <c r="F4578" s="34">
        <v>134271945</v>
      </c>
    </row>
    <row r="4579" spans="1:6" ht="14" hidden="1" thickBot="1">
      <c r="A4579" s="27">
        <f t="shared" si="81"/>
        <v>9</v>
      </c>
      <c r="B4579" s="30" t="s">
        <v>6808</v>
      </c>
      <c r="C4579" s="30" t="s">
        <v>2214</v>
      </c>
      <c r="D4579" s="34">
        <v>0</v>
      </c>
      <c r="E4579" s="33">
        <v>4139501983.3200002</v>
      </c>
      <c r="F4579" s="33">
        <v>4139501983.3200002</v>
      </c>
    </row>
    <row r="4580" spans="1:6" ht="14" hidden="1" thickBot="1">
      <c r="A4580" s="27">
        <f t="shared" si="81"/>
        <v>9</v>
      </c>
      <c r="B4580" s="30" t="s">
        <v>6809</v>
      </c>
      <c r="C4580" s="30" t="s">
        <v>133</v>
      </c>
      <c r="D4580" s="34">
        <v>0</v>
      </c>
      <c r="E4580" s="33">
        <v>835207750.97000003</v>
      </c>
      <c r="F4580" s="33">
        <v>835207750.97000003</v>
      </c>
    </row>
    <row r="4581" spans="1:6" ht="14" hidden="1" thickBot="1">
      <c r="A4581" s="27">
        <f t="shared" si="81"/>
        <v>9</v>
      </c>
      <c r="B4581" s="30" t="s">
        <v>6810</v>
      </c>
      <c r="C4581" s="30" t="s">
        <v>6077</v>
      </c>
      <c r="D4581" s="34">
        <v>0</v>
      </c>
      <c r="E4581" s="33">
        <v>9512224553.2399998</v>
      </c>
      <c r="F4581" s="33">
        <v>9512224553.2399998</v>
      </c>
    </row>
    <row r="4582" spans="1:6" ht="14" hidden="1" thickBot="1">
      <c r="A4582" s="27">
        <f t="shared" si="81"/>
        <v>9</v>
      </c>
      <c r="B4582" s="30" t="s">
        <v>6811</v>
      </c>
      <c r="C4582" s="30" t="s">
        <v>1334</v>
      </c>
      <c r="D4582" s="34">
        <v>0</v>
      </c>
      <c r="E4582" s="34">
        <v>98372000</v>
      </c>
      <c r="F4582" s="34">
        <v>98372000</v>
      </c>
    </row>
    <row r="4583" spans="1:6" ht="14" hidden="1" thickBot="1">
      <c r="A4583" s="27">
        <f t="shared" si="81"/>
        <v>9</v>
      </c>
      <c r="B4583" s="30" t="s">
        <v>6812</v>
      </c>
      <c r="C4583" s="30" t="s">
        <v>4785</v>
      </c>
      <c r="D4583" s="34">
        <v>0</v>
      </c>
      <c r="E4583" s="33">
        <v>1711628285.3399999</v>
      </c>
      <c r="F4583" s="33">
        <v>1711628285.3399999</v>
      </c>
    </row>
    <row r="4584" spans="1:6" ht="14" hidden="1" thickBot="1">
      <c r="A4584" s="27">
        <f t="shared" si="81"/>
        <v>9</v>
      </c>
      <c r="B4584" s="30" t="s">
        <v>6813</v>
      </c>
      <c r="C4584" s="30" t="s">
        <v>4802</v>
      </c>
      <c r="D4584" s="34">
        <v>0</v>
      </c>
      <c r="E4584" s="33">
        <v>3542199904.7399998</v>
      </c>
      <c r="F4584" s="33">
        <v>3542199904.7399998</v>
      </c>
    </row>
    <row r="4585" spans="1:6" ht="14" hidden="1" thickBot="1">
      <c r="A4585" s="27">
        <f t="shared" si="81"/>
        <v>9</v>
      </c>
      <c r="B4585" s="30" t="s">
        <v>6814</v>
      </c>
      <c r="C4585" s="30" t="s">
        <v>6080</v>
      </c>
      <c r="D4585" s="34">
        <v>0</v>
      </c>
      <c r="E4585" s="33">
        <v>171606613606.07001</v>
      </c>
      <c r="F4585" s="33">
        <v>171606613606.07001</v>
      </c>
    </row>
    <row r="4586" spans="1:6" ht="14" thickBot="1">
      <c r="A4586" s="27">
        <f t="shared" si="81"/>
        <v>6</v>
      </c>
      <c r="B4586" s="27" t="s">
        <v>6815</v>
      </c>
      <c r="C4586" s="30" t="s">
        <v>4071</v>
      </c>
      <c r="D4586" s="34">
        <v>0</v>
      </c>
      <c r="E4586" s="34">
        <v>0</v>
      </c>
      <c r="F4586" s="34">
        <v>0</v>
      </c>
    </row>
    <row r="4587" spans="1:6" ht="14" hidden="1" thickBot="1">
      <c r="A4587" s="27">
        <f t="shared" si="81"/>
        <v>9</v>
      </c>
      <c r="B4587" s="30" t="s">
        <v>6816</v>
      </c>
      <c r="C4587" s="30" t="s">
        <v>199</v>
      </c>
      <c r="D4587" s="34">
        <v>0</v>
      </c>
      <c r="E4587" s="33">
        <v>65251095297.059998</v>
      </c>
      <c r="F4587" s="33">
        <v>65251095297.059998</v>
      </c>
    </row>
    <row r="4588" spans="1:6" ht="14" hidden="1" thickBot="1">
      <c r="A4588" s="27">
        <f t="shared" si="81"/>
        <v>9</v>
      </c>
      <c r="B4588" s="30" t="s">
        <v>6817</v>
      </c>
      <c r="C4588" s="30" t="s">
        <v>4823</v>
      </c>
      <c r="D4588" s="34">
        <v>0</v>
      </c>
      <c r="E4588" s="33">
        <v>308385288544.92999</v>
      </c>
      <c r="F4588" s="33">
        <v>308385288544.92999</v>
      </c>
    </row>
    <row r="4589" spans="1:6" ht="14" hidden="1" thickBot="1">
      <c r="A4589" s="27">
        <f t="shared" si="81"/>
        <v>9</v>
      </c>
      <c r="B4589" s="30" t="s">
        <v>6818</v>
      </c>
      <c r="C4589" s="30" t="s">
        <v>2212</v>
      </c>
      <c r="D4589" s="34">
        <v>0</v>
      </c>
      <c r="E4589" s="33">
        <v>86311696390.350006</v>
      </c>
      <c r="F4589" s="33">
        <v>86311696390.350006</v>
      </c>
    </row>
    <row r="4590" spans="1:6" ht="14" hidden="1" thickBot="1">
      <c r="A4590" s="27">
        <f t="shared" si="81"/>
        <v>9</v>
      </c>
      <c r="B4590" s="30" t="s">
        <v>6819</v>
      </c>
      <c r="C4590" s="30" t="s">
        <v>4744</v>
      </c>
      <c r="D4590" s="34">
        <v>0</v>
      </c>
      <c r="E4590" s="33">
        <v>3789599812.3499999</v>
      </c>
      <c r="F4590" s="33">
        <v>3789599812.3499999</v>
      </c>
    </row>
    <row r="4591" spans="1:6" ht="14" hidden="1" thickBot="1">
      <c r="A4591" s="27">
        <f t="shared" si="81"/>
        <v>9</v>
      </c>
      <c r="B4591" s="30" t="s">
        <v>6820</v>
      </c>
      <c r="C4591" s="30" t="s">
        <v>2214</v>
      </c>
      <c r="D4591" s="34">
        <v>0</v>
      </c>
      <c r="E4591" s="33">
        <v>4695088359.0900002</v>
      </c>
      <c r="F4591" s="33">
        <v>4695088359.0900002</v>
      </c>
    </row>
    <row r="4592" spans="1:6" ht="14" hidden="1" thickBot="1">
      <c r="A4592" s="27">
        <f t="shared" si="81"/>
        <v>9</v>
      </c>
      <c r="B4592" s="30" t="s">
        <v>6821</v>
      </c>
      <c r="C4592" s="30" t="s">
        <v>133</v>
      </c>
      <c r="D4592" s="34">
        <v>0</v>
      </c>
      <c r="E4592" s="33">
        <v>1354756343.79</v>
      </c>
      <c r="F4592" s="33">
        <v>1354756343.79</v>
      </c>
    </row>
    <row r="4593" spans="1:6" ht="14" hidden="1" thickBot="1">
      <c r="A4593" s="27">
        <f t="shared" si="81"/>
        <v>9</v>
      </c>
      <c r="B4593" s="30" t="s">
        <v>6822</v>
      </c>
      <c r="C4593" s="30" t="s">
        <v>6077</v>
      </c>
      <c r="D4593" s="34">
        <v>0</v>
      </c>
      <c r="E4593" s="33">
        <v>8918078787.5499992</v>
      </c>
      <c r="F4593" s="33">
        <v>8918078787.5499992</v>
      </c>
    </row>
    <row r="4594" spans="1:6" ht="14" hidden="1" thickBot="1">
      <c r="A4594" s="27">
        <f t="shared" si="81"/>
        <v>9</v>
      </c>
      <c r="B4594" s="30" t="s">
        <v>6823</v>
      </c>
      <c r="C4594" s="30" t="s">
        <v>1334</v>
      </c>
      <c r="D4594" s="34">
        <v>0</v>
      </c>
      <c r="E4594" s="34">
        <v>85234349</v>
      </c>
      <c r="F4594" s="34">
        <v>85234349</v>
      </c>
    </row>
    <row r="4595" spans="1:6" ht="14" hidden="1" thickBot="1">
      <c r="A4595" s="27">
        <f t="shared" si="81"/>
        <v>9</v>
      </c>
      <c r="B4595" s="30" t="s">
        <v>6824</v>
      </c>
      <c r="C4595" s="30" t="s">
        <v>4785</v>
      </c>
      <c r="D4595" s="34">
        <v>0</v>
      </c>
      <c r="E4595" s="33">
        <v>1980996240.7</v>
      </c>
      <c r="F4595" s="33">
        <v>1980996240.7</v>
      </c>
    </row>
    <row r="4596" spans="1:6" ht="14" hidden="1" thickBot="1">
      <c r="A4596" s="27">
        <f t="shared" si="81"/>
        <v>9</v>
      </c>
      <c r="B4596" s="30" t="s">
        <v>6825</v>
      </c>
      <c r="C4596" s="30" t="s">
        <v>4802</v>
      </c>
      <c r="D4596" s="34">
        <v>0</v>
      </c>
      <c r="E4596" s="34">
        <v>558477378</v>
      </c>
      <c r="F4596" s="34">
        <v>558477378</v>
      </c>
    </row>
    <row r="4597" spans="1:6" ht="14" hidden="1" thickBot="1">
      <c r="A4597" s="27">
        <f t="shared" si="81"/>
        <v>9</v>
      </c>
      <c r="B4597" s="30" t="s">
        <v>6826</v>
      </c>
      <c r="C4597" s="30" t="s">
        <v>6080</v>
      </c>
      <c r="D4597" s="34">
        <v>0</v>
      </c>
      <c r="E4597" s="33">
        <v>481330311502.82001</v>
      </c>
      <c r="F4597" s="33">
        <v>481330311502.82001</v>
      </c>
    </row>
    <row r="4598" spans="1:6" ht="14" thickBot="1">
      <c r="A4598" s="27">
        <f t="shared" si="81"/>
        <v>3</v>
      </c>
      <c r="B4598" s="27" t="s">
        <v>6827</v>
      </c>
      <c r="C4598" s="30" t="s">
        <v>966</v>
      </c>
      <c r="D4598" s="34">
        <v>0</v>
      </c>
      <c r="E4598" s="34">
        <v>0</v>
      </c>
      <c r="F4598" s="34">
        <v>0</v>
      </c>
    </row>
    <row r="4599" spans="1:6" ht="14" thickBot="1">
      <c r="A4599" s="27">
        <f t="shared" si="81"/>
        <v>6</v>
      </c>
      <c r="B4599" s="27" t="s">
        <v>6828</v>
      </c>
      <c r="C4599" s="30" t="s">
        <v>4132</v>
      </c>
      <c r="D4599" s="34">
        <v>0</v>
      </c>
      <c r="E4599" s="34">
        <v>0</v>
      </c>
      <c r="F4599" s="34">
        <v>0</v>
      </c>
    </row>
    <row r="4600" spans="1:6" ht="14" hidden="1" thickBot="1">
      <c r="A4600" s="27">
        <f t="shared" si="81"/>
        <v>9</v>
      </c>
      <c r="B4600" s="30" t="s">
        <v>6829</v>
      </c>
      <c r="C4600" s="30" t="s">
        <v>199</v>
      </c>
      <c r="D4600" s="34">
        <v>0</v>
      </c>
      <c r="E4600" s="34">
        <v>53689456869</v>
      </c>
      <c r="F4600" s="34">
        <v>53689456869</v>
      </c>
    </row>
    <row r="4601" spans="1:6" ht="14" hidden="1" thickBot="1">
      <c r="A4601" s="27">
        <f t="shared" si="81"/>
        <v>9</v>
      </c>
      <c r="B4601" s="30" t="s">
        <v>6830</v>
      </c>
      <c r="C4601" s="30" t="s">
        <v>4823</v>
      </c>
      <c r="D4601" s="34">
        <v>0</v>
      </c>
      <c r="E4601" s="34">
        <v>122165290642</v>
      </c>
      <c r="F4601" s="34">
        <v>122165290642</v>
      </c>
    </row>
    <row r="4602" spans="1:6" ht="14" hidden="1" thickBot="1">
      <c r="A4602" s="27">
        <f t="shared" si="81"/>
        <v>9</v>
      </c>
      <c r="B4602" s="30" t="s">
        <v>6831</v>
      </c>
      <c r="C4602" s="30" t="s">
        <v>2212</v>
      </c>
      <c r="D4602" s="34">
        <v>0</v>
      </c>
      <c r="E4602" s="34">
        <v>6942880908</v>
      </c>
      <c r="F4602" s="34">
        <v>6942880908</v>
      </c>
    </row>
    <row r="4603" spans="1:6" ht="14" hidden="1" thickBot="1">
      <c r="A4603" s="27">
        <f t="shared" si="81"/>
        <v>9</v>
      </c>
      <c r="B4603" s="30" t="s">
        <v>6832</v>
      </c>
      <c r="C4603" s="30" t="s">
        <v>4744</v>
      </c>
      <c r="D4603" s="34">
        <v>0</v>
      </c>
      <c r="E4603" s="34">
        <v>140046312</v>
      </c>
      <c r="F4603" s="34">
        <v>140046312</v>
      </c>
    </row>
    <row r="4604" spans="1:6" ht="14" hidden="1" thickBot="1">
      <c r="A4604" s="27">
        <f t="shared" si="81"/>
        <v>9</v>
      </c>
      <c r="B4604" s="30" t="s">
        <v>6833</v>
      </c>
      <c r="C4604" s="30" t="s">
        <v>2214</v>
      </c>
      <c r="D4604" s="34">
        <v>0</v>
      </c>
      <c r="E4604" s="34">
        <v>1639003880</v>
      </c>
      <c r="F4604" s="34">
        <v>1639003880</v>
      </c>
    </row>
    <row r="4605" spans="1:6" ht="14" hidden="1" thickBot="1">
      <c r="A4605" s="27">
        <f t="shared" si="81"/>
        <v>9</v>
      </c>
      <c r="B4605" s="30" t="s">
        <v>6834</v>
      </c>
      <c r="C4605" s="30" t="s">
        <v>133</v>
      </c>
      <c r="D4605" s="34">
        <v>0</v>
      </c>
      <c r="E4605" s="34">
        <v>44617300</v>
      </c>
      <c r="F4605" s="34">
        <v>44617300</v>
      </c>
    </row>
    <row r="4606" spans="1:6" ht="14" hidden="1" thickBot="1">
      <c r="A4606" s="27">
        <f t="shared" si="81"/>
        <v>9</v>
      </c>
      <c r="B4606" s="30" t="s">
        <v>6835</v>
      </c>
      <c r="C4606" s="30" t="s">
        <v>6077</v>
      </c>
      <c r="D4606" s="34">
        <v>0</v>
      </c>
      <c r="E4606" s="34">
        <v>18031396795</v>
      </c>
      <c r="F4606" s="34">
        <v>18031396795</v>
      </c>
    </row>
    <row r="4607" spans="1:6" ht="14" hidden="1" thickBot="1">
      <c r="A4607" s="27">
        <f t="shared" si="81"/>
        <v>9</v>
      </c>
      <c r="B4607" s="30" t="s">
        <v>6836</v>
      </c>
      <c r="C4607" s="30" t="s">
        <v>4785</v>
      </c>
      <c r="D4607" s="34">
        <v>0</v>
      </c>
      <c r="E4607" s="34">
        <v>4356142111</v>
      </c>
      <c r="F4607" s="34">
        <v>4356142111</v>
      </c>
    </row>
    <row r="4608" spans="1:6" ht="14" hidden="1" thickBot="1">
      <c r="A4608" s="27">
        <f t="shared" si="81"/>
        <v>9</v>
      </c>
      <c r="B4608" s="30" t="s">
        <v>6837</v>
      </c>
      <c r="C4608" s="30" t="s">
        <v>4802</v>
      </c>
      <c r="D4608" s="34">
        <v>0</v>
      </c>
      <c r="E4608" s="34">
        <v>128540351</v>
      </c>
      <c r="F4608" s="34">
        <v>128540351</v>
      </c>
    </row>
    <row r="4609" spans="1:6" ht="14" hidden="1" thickBot="1">
      <c r="A4609" s="27">
        <f t="shared" si="81"/>
        <v>9</v>
      </c>
      <c r="B4609" s="30" t="s">
        <v>6838</v>
      </c>
      <c r="C4609" s="30" t="s">
        <v>6080</v>
      </c>
      <c r="D4609" s="34">
        <v>0</v>
      </c>
      <c r="E4609" s="34">
        <v>207137375168</v>
      </c>
      <c r="F4609" s="34">
        <v>207137375168</v>
      </c>
    </row>
    <row r="4610" spans="1:6" ht="14" thickBot="1">
      <c r="A4610" s="27">
        <f t="shared" si="81"/>
        <v>6</v>
      </c>
      <c r="B4610" s="27" t="s">
        <v>6839</v>
      </c>
      <c r="C4610" s="30" t="s">
        <v>4130</v>
      </c>
      <c r="D4610" s="34">
        <v>0</v>
      </c>
      <c r="E4610" s="34">
        <v>0</v>
      </c>
      <c r="F4610" s="34">
        <v>0</v>
      </c>
    </row>
    <row r="4611" spans="1:6" ht="14" hidden="1" thickBot="1">
      <c r="A4611" s="27">
        <f t="shared" si="81"/>
        <v>9</v>
      </c>
      <c r="B4611" s="30" t="s">
        <v>6840</v>
      </c>
      <c r="C4611" s="30" t="s">
        <v>199</v>
      </c>
      <c r="D4611" s="34">
        <v>0</v>
      </c>
      <c r="E4611" s="34">
        <v>61750799</v>
      </c>
      <c r="F4611" s="34">
        <v>61750799</v>
      </c>
    </row>
    <row r="4612" spans="1:6" ht="14" hidden="1" thickBot="1">
      <c r="A4612" s="27">
        <f t="shared" si="81"/>
        <v>9</v>
      </c>
      <c r="B4612" s="30" t="s">
        <v>6841</v>
      </c>
      <c r="C4612" s="30" t="s">
        <v>4823</v>
      </c>
      <c r="D4612" s="34">
        <v>0</v>
      </c>
      <c r="E4612" s="34">
        <v>218571365671</v>
      </c>
      <c r="F4612" s="34">
        <v>218571365671</v>
      </c>
    </row>
    <row r="4613" spans="1:6" ht="14" hidden="1" thickBot="1">
      <c r="A4613" s="27">
        <f t="shared" si="81"/>
        <v>9</v>
      </c>
      <c r="B4613" s="30" t="s">
        <v>6842</v>
      </c>
      <c r="C4613" s="30" t="s">
        <v>2212</v>
      </c>
      <c r="D4613" s="34">
        <v>0</v>
      </c>
      <c r="E4613" s="34">
        <v>90456453135</v>
      </c>
      <c r="F4613" s="34">
        <v>90456453135</v>
      </c>
    </row>
    <row r="4614" spans="1:6" ht="14" hidden="1" thickBot="1">
      <c r="A4614" s="27">
        <f t="shared" si="81"/>
        <v>9</v>
      </c>
      <c r="B4614" s="30" t="s">
        <v>6843</v>
      </c>
      <c r="C4614" s="30" t="s">
        <v>4744</v>
      </c>
      <c r="D4614" s="34">
        <v>0</v>
      </c>
      <c r="E4614" s="34">
        <v>437208253</v>
      </c>
      <c r="F4614" s="34">
        <v>437208253</v>
      </c>
    </row>
    <row r="4615" spans="1:6" ht="14" hidden="1" thickBot="1">
      <c r="A4615" s="27">
        <f t="shared" si="81"/>
        <v>9</v>
      </c>
      <c r="B4615" s="30" t="s">
        <v>6844</v>
      </c>
      <c r="C4615" s="30" t="s">
        <v>2214</v>
      </c>
      <c r="D4615" s="34">
        <v>0</v>
      </c>
      <c r="E4615" s="34">
        <v>12497158137</v>
      </c>
      <c r="F4615" s="34">
        <v>12497158137</v>
      </c>
    </row>
    <row r="4616" spans="1:6" ht="14" hidden="1" thickBot="1">
      <c r="A4616" s="27">
        <f t="shared" si="81"/>
        <v>9</v>
      </c>
      <c r="B4616" s="30" t="s">
        <v>6845</v>
      </c>
      <c r="C4616" s="30" t="s">
        <v>133</v>
      </c>
      <c r="D4616" s="34">
        <v>0</v>
      </c>
      <c r="E4616" s="34">
        <v>628671400</v>
      </c>
      <c r="F4616" s="34">
        <v>628671400</v>
      </c>
    </row>
    <row r="4617" spans="1:6" ht="14" hidden="1" thickBot="1">
      <c r="A4617" s="27">
        <f t="shared" si="81"/>
        <v>9</v>
      </c>
      <c r="B4617" s="30" t="s">
        <v>6846</v>
      </c>
      <c r="C4617" s="30" t="s">
        <v>6077</v>
      </c>
      <c r="D4617" s="34">
        <v>0</v>
      </c>
      <c r="E4617" s="34">
        <v>142877308200</v>
      </c>
      <c r="F4617" s="34">
        <v>142877308200</v>
      </c>
    </row>
    <row r="4618" spans="1:6" ht="14" hidden="1" thickBot="1">
      <c r="A4618" s="27">
        <f t="shared" si="81"/>
        <v>9</v>
      </c>
      <c r="B4618" s="30" t="s">
        <v>6847</v>
      </c>
      <c r="C4618" s="30" t="s">
        <v>1334</v>
      </c>
      <c r="D4618" s="34">
        <v>0</v>
      </c>
      <c r="E4618" s="34">
        <v>3201651497</v>
      </c>
      <c r="F4618" s="34">
        <v>3201651497</v>
      </c>
    </row>
    <row r="4619" spans="1:6" ht="14" hidden="1" thickBot="1">
      <c r="A4619" s="27">
        <f t="shared" si="81"/>
        <v>9</v>
      </c>
      <c r="B4619" s="30" t="s">
        <v>6848</v>
      </c>
      <c r="C4619" s="30" t="s">
        <v>4802</v>
      </c>
      <c r="D4619" s="34">
        <v>0</v>
      </c>
      <c r="E4619" s="34">
        <v>77922665</v>
      </c>
      <c r="F4619" s="34">
        <v>77922665</v>
      </c>
    </row>
    <row r="4620" spans="1:6" ht="14" hidden="1" thickBot="1">
      <c r="A4620" s="27">
        <f t="shared" si="81"/>
        <v>9</v>
      </c>
      <c r="B4620" s="30" t="s">
        <v>6849</v>
      </c>
      <c r="C4620" s="30" t="s">
        <v>6080</v>
      </c>
      <c r="D4620" s="34">
        <v>0</v>
      </c>
      <c r="E4620" s="34">
        <v>468809489757</v>
      </c>
      <c r="F4620" s="34">
        <v>468809489757</v>
      </c>
    </row>
    <row r="4621" spans="1:6" ht="14" thickBot="1">
      <c r="A4621" s="27">
        <f t="shared" si="81"/>
        <v>6</v>
      </c>
      <c r="B4621" s="27" t="s">
        <v>6850</v>
      </c>
      <c r="C4621" s="30" t="s">
        <v>4136</v>
      </c>
      <c r="D4621" s="34">
        <v>0</v>
      </c>
      <c r="E4621" s="34">
        <v>0</v>
      </c>
      <c r="F4621" s="34">
        <v>0</v>
      </c>
    </row>
    <row r="4622" spans="1:6" ht="14" hidden="1" thickBot="1">
      <c r="A4622" s="27">
        <f t="shared" si="81"/>
        <v>9</v>
      </c>
      <c r="B4622" s="30" t="s">
        <v>6851</v>
      </c>
      <c r="C4622" s="30" t="s">
        <v>199</v>
      </c>
      <c r="D4622" s="34">
        <v>0</v>
      </c>
      <c r="E4622" s="34">
        <v>1785196613</v>
      </c>
      <c r="F4622" s="34">
        <v>1785196613</v>
      </c>
    </row>
    <row r="4623" spans="1:6" ht="14" hidden="1" thickBot="1">
      <c r="A4623" s="27">
        <f t="shared" si="81"/>
        <v>9</v>
      </c>
      <c r="B4623" s="30" t="s">
        <v>6852</v>
      </c>
      <c r="C4623" s="30" t="s">
        <v>4823</v>
      </c>
      <c r="D4623" s="34">
        <v>0</v>
      </c>
      <c r="E4623" s="34">
        <v>68923263736</v>
      </c>
      <c r="F4623" s="34">
        <v>68923263736</v>
      </c>
    </row>
    <row r="4624" spans="1:6" ht="14" hidden="1" thickBot="1">
      <c r="A4624" s="27">
        <f t="shared" si="81"/>
        <v>9</v>
      </c>
      <c r="B4624" s="30" t="s">
        <v>6853</v>
      </c>
      <c r="C4624" s="30" t="s">
        <v>2212</v>
      </c>
      <c r="D4624" s="34">
        <v>0</v>
      </c>
      <c r="E4624" s="34">
        <v>2333803592</v>
      </c>
      <c r="F4624" s="34">
        <v>2333803592</v>
      </c>
    </row>
    <row r="4625" spans="1:6" ht="14" hidden="1" thickBot="1">
      <c r="A4625" s="27">
        <f t="shared" si="81"/>
        <v>9</v>
      </c>
      <c r="B4625" s="30" t="s">
        <v>6854</v>
      </c>
      <c r="C4625" s="30" t="s">
        <v>2214</v>
      </c>
      <c r="D4625" s="34">
        <v>0</v>
      </c>
      <c r="E4625" s="34">
        <v>279247556</v>
      </c>
      <c r="F4625" s="34">
        <v>279247556</v>
      </c>
    </row>
    <row r="4626" spans="1:6" ht="14" hidden="1" thickBot="1">
      <c r="A4626" s="27">
        <f t="shared" si="81"/>
        <v>9</v>
      </c>
      <c r="B4626" s="30" t="s">
        <v>6855</v>
      </c>
      <c r="C4626" s="30" t="s">
        <v>133</v>
      </c>
      <c r="D4626" s="34">
        <v>0</v>
      </c>
      <c r="E4626" s="34">
        <v>2580700</v>
      </c>
      <c r="F4626" s="34">
        <v>2580700</v>
      </c>
    </row>
    <row r="4627" spans="1:6" ht="14" hidden="1" thickBot="1">
      <c r="A4627" s="27">
        <f t="shared" si="81"/>
        <v>9</v>
      </c>
      <c r="B4627" s="30" t="s">
        <v>6856</v>
      </c>
      <c r="C4627" s="30" t="s">
        <v>6077</v>
      </c>
      <c r="D4627" s="34">
        <v>0</v>
      </c>
      <c r="E4627" s="34">
        <v>5702908183</v>
      </c>
      <c r="F4627" s="34">
        <v>5702908183</v>
      </c>
    </row>
    <row r="4628" spans="1:6" ht="14" hidden="1" thickBot="1">
      <c r="A4628" s="27">
        <f t="shared" si="81"/>
        <v>9</v>
      </c>
      <c r="B4628" s="30" t="s">
        <v>6857</v>
      </c>
      <c r="C4628" s="30" t="s">
        <v>1334</v>
      </c>
      <c r="D4628" s="34">
        <v>0</v>
      </c>
      <c r="E4628" s="34">
        <v>138312890</v>
      </c>
      <c r="F4628" s="34">
        <v>138312890</v>
      </c>
    </row>
    <row r="4629" spans="1:6" ht="14" hidden="1" thickBot="1">
      <c r="A4629" s="27">
        <f t="shared" si="81"/>
        <v>9</v>
      </c>
      <c r="B4629" s="30" t="s">
        <v>6858</v>
      </c>
      <c r="C4629" s="30" t="s">
        <v>6080</v>
      </c>
      <c r="D4629" s="34">
        <v>0</v>
      </c>
      <c r="E4629" s="34">
        <v>79165313270</v>
      </c>
      <c r="F4629" s="34">
        <v>79165313270</v>
      </c>
    </row>
    <row r="4630" spans="1:6" ht="14" thickBot="1">
      <c r="A4630" s="27">
        <f t="shared" si="81"/>
        <v>6</v>
      </c>
      <c r="B4630" s="27" t="s">
        <v>6859</v>
      </c>
      <c r="C4630" s="30" t="s">
        <v>4134</v>
      </c>
      <c r="D4630" s="34">
        <v>0</v>
      </c>
      <c r="E4630" s="34">
        <v>0</v>
      </c>
      <c r="F4630" s="34">
        <v>0</v>
      </c>
    </row>
    <row r="4631" spans="1:6" ht="14" hidden="1" thickBot="1">
      <c r="A4631" s="27">
        <f t="shared" si="81"/>
        <v>9</v>
      </c>
      <c r="B4631" s="30" t="s">
        <v>6860</v>
      </c>
      <c r="C4631" s="30" t="s">
        <v>6077</v>
      </c>
      <c r="D4631" s="34">
        <v>0</v>
      </c>
      <c r="E4631" s="34">
        <v>25083904287</v>
      </c>
      <c r="F4631" s="34">
        <v>25083904287</v>
      </c>
    </row>
    <row r="4632" spans="1:6" ht="14" hidden="1" thickBot="1">
      <c r="A4632" s="27">
        <f t="shared" si="81"/>
        <v>9</v>
      </c>
      <c r="B4632" s="30" t="s">
        <v>6861</v>
      </c>
      <c r="C4632" s="30" t="s">
        <v>6080</v>
      </c>
      <c r="D4632" s="34">
        <v>0</v>
      </c>
      <c r="E4632" s="34">
        <v>25083904287</v>
      </c>
      <c r="F4632" s="34">
        <v>25083904287</v>
      </c>
    </row>
    <row r="4633" spans="1:6" ht="14" thickBot="1">
      <c r="A4633" s="27">
        <f t="shared" si="81"/>
        <v>6</v>
      </c>
      <c r="B4633" s="27" t="s">
        <v>6862</v>
      </c>
      <c r="C4633" s="30" t="s">
        <v>4138</v>
      </c>
      <c r="D4633" s="34">
        <v>0</v>
      </c>
      <c r="E4633" s="34">
        <v>0</v>
      </c>
      <c r="F4633" s="34">
        <v>0</v>
      </c>
    </row>
    <row r="4634" spans="1:6" ht="14" hidden="1" thickBot="1">
      <c r="A4634" s="27">
        <f t="shared" si="81"/>
        <v>9</v>
      </c>
      <c r="B4634" s="30" t="s">
        <v>6863</v>
      </c>
      <c r="C4634" s="30" t="s">
        <v>199</v>
      </c>
      <c r="D4634" s="34">
        <v>0</v>
      </c>
      <c r="E4634" s="34">
        <v>418804972</v>
      </c>
      <c r="F4634" s="34">
        <v>418804972</v>
      </c>
    </row>
    <row r="4635" spans="1:6" ht="14" hidden="1" thickBot="1">
      <c r="A4635" s="27">
        <f t="shared" si="81"/>
        <v>9</v>
      </c>
      <c r="B4635" s="30" t="s">
        <v>6864</v>
      </c>
      <c r="C4635" s="30" t="s">
        <v>4823</v>
      </c>
      <c r="D4635" s="34">
        <v>0</v>
      </c>
      <c r="E4635" s="34">
        <v>28410934252</v>
      </c>
      <c r="F4635" s="34">
        <v>28410934252</v>
      </c>
    </row>
    <row r="4636" spans="1:6" ht="14" hidden="1" thickBot="1">
      <c r="A4636" s="27">
        <f t="shared" si="81"/>
        <v>9</v>
      </c>
      <c r="B4636" s="30" t="s">
        <v>6865</v>
      </c>
      <c r="C4636" s="30" t="s">
        <v>2212</v>
      </c>
      <c r="D4636" s="34">
        <v>0</v>
      </c>
      <c r="E4636" s="34">
        <v>11176105703</v>
      </c>
      <c r="F4636" s="34">
        <v>11176105703</v>
      </c>
    </row>
    <row r="4637" spans="1:6" ht="14" hidden="1" thickBot="1">
      <c r="A4637" s="27">
        <f t="shared" si="81"/>
        <v>9</v>
      </c>
      <c r="B4637" s="30" t="s">
        <v>6866</v>
      </c>
      <c r="C4637" s="30" t="s">
        <v>4744</v>
      </c>
      <c r="D4637" s="34">
        <v>0</v>
      </c>
      <c r="E4637" s="34">
        <v>238738148</v>
      </c>
      <c r="F4637" s="34">
        <v>238738148</v>
      </c>
    </row>
    <row r="4638" spans="1:6" ht="14" hidden="1" thickBot="1">
      <c r="A4638" s="27">
        <f t="shared" si="81"/>
        <v>9</v>
      </c>
      <c r="B4638" s="30" t="s">
        <v>6867</v>
      </c>
      <c r="C4638" s="30" t="s">
        <v>2214</v>
      </c>
      <c r="D4638" s="34">
        <v>0</v>
      </c>
      <c r="E4638" s="34">
        <v>1418941283</v>
      </c>
      <c r="F4638" s="34">
        <v>1418941283</v>
      </c>
    </row>
    <row r="4639" spans="1:6" ht="14" hidden="1" thickBot="1">
      <c r="A4639" s="27">
        <f t="shared" si="81"/>
        <v>9</v>
      </c>
      <c r="B4639" s="30" t="s">
        <v>6868</v>
      </c>
      <c r="C4639" s="30" t="s">
        <v>133</v>
      </c>
      <c r="D4639" s="34">
        <v>0</v>
      </c>
      <c r="E4639" s="34">
        <v>22910166</v>
      </c>
      <c r="F4639" s="34">
        <v>22910166</v>
      </c>
    </row>
    <row r="4640" spans="1:6" ht="14" hidden="1" thickBot="1">
      <c r="A4640" s="27">
        <f t="shared" si="81"/>
        <v>9</v>
      </c>
      <c r="B4640" s="30" t="s">
        <v>6869</v>
      </c>
      <c r="C4640" s="30" t="s">
        <v>6077</v>
      </c>
      <c r="D4640" s="34">
        <v>0</v>
      </c>
      <c r="E4640" s="34">
        <v>4517985937</v>
      </c>
      <c r="F4640" s="34">
        <v>4517985937</v>
      </c>
    </row>
    <row r="4641" spans="1:6" ht="14" hidden="1" thickBot="1">
      <c r="A4641" s="27">
        <f t="shared" si="81"/>
        <v>9</v>
      </c>
      <c r="B4641" s="30" t="s">
        <v>6870</v>
      </c>
      <c r="C4641" s="30" t="s">
        <v>1334</v>
      </c>
      <c r="D4641" s="34">
        <v>0</v>
      </c>
      <c r="E4641" s="34">
        <v>2641095495</v>
      </c>
      <c r="F4641" s="34">
        <v>2641095495</v>
      </c>
    </row>
    <row r="4642" spans="1:6" ht="14" hidden="1" thickBot="1">
      <c r="A4642" s="27">
        <f t="shared" ref="A4642:A4705" si="82">LEN(B4642)</f>
        <v>9</v>
      </c>
      <c r="B4642" s="30" t="s">
        <v>6871</v>
      </c>
      <c r="C4642" s="30" t="s">
        <v>6080</v>
      </c>
      <c r="D4642" s="34">
        <v>0</v>
      </c>
      <c r="E4642" s="34">
        <v>48845515956</v>
      </c>
      <c r="F4642" s="34">
        <v>48845515956</v>
      </c>
    </row>
    <row r="4643" spans="1:6" ht="14" thickBot="1">
      <c r="A4643" s="27">
        <f t="shared" si="82"/>
        <v>6</v>
      </c>
      <c r="B4643" s="27" t="s">
        <v>6872</v>
      </c>
      <c r="C4643" s="30" t="s">
        <v>4140</v>
      </c>
      <c r="D4643" s="34">
        <v>0</v>
      </c>
      <c r="E4643" s="34">
        <v>0</v>
      </c>
      <c r="F4643" s="34">
        <v>0</v>
      </c>
    </row>
    <row r="4644" spans="1:6" ht="14" hidden="1" thickBot="1">
      <c r="A4644" s="27">
        <f t="shared" si="82"/>
        <v>9</v>
      </c>
      <c r="B4644" s="30" t="s">
        <v>6873</v>
      </c>
      <c r="C4644" s="30" t="s">
        <v>199</v>
      </c>
      <c r="D4644" s="34">
        <v>0</v>
      </c>
      <c r="E4644" s="34">
        <v>372732859962</v>
      </c>
      <c r="F4644" s="34">
        <v>372732859962</v>
      </c>
    </row>
    <row r="4645" spans="1:6" ht="14" hidden="1" thickBot="1">
      <c r="A4645" s="27">
        <f t="shared" si="82"/>
        <v>9</v>
      </c>
      <c r="B4645" s="30" t="s">
        <v>6874</v>
      </c>
      <c r="C4645" s="30" t="s">
        <v>4823</v>
      </c>
      <c r="D4645" s="34">
        <v>0</v>
      </c>
      <c r="E4645" s="34">
        <v>1486128631481</v>
      </c>
      <c r="F4645" s="34">
        <v>1486128631481</v>
      </c>
    </row>
    <row r="4646" spans="1:6" ht="14" hidden="1" thickBot="1">
      <c r="A4646" s="27">
        <f t="shared" si="82"/>
        <v>9</v>
      </c>
      <c r="B4646" s="30" t="s">
        <v>6875</v>
      </c>
      <c r="C4646" s="30" t="s">
        <v>2212</v>
      </c>
      <c r="D4646" s="34">
        <v>0</v>
      </c>
      <c r="E4646" s="34">
        <v>85503326535</v>
      </c>
      <c r="F4646" s="34">
        <v>85503326535</v>
      </c>
    </row>
    <row r="4647" spans="1:6" ht="14" hidden="1" thickBot="1">
      <c r="A4647" s="27">
        <f t="shared" si="82"/>
        <v>9</v>
      </c>
      <c r="B4647" s="30" t="s">
        <v>6876</v>
      </c>
      <c r="C4647" s="30" t="s">
        <v>4744</v>
      </c>
      <c r="D4647" s="34">
        <v>0</v>
      </c>
      <c r="E4647" s="34">
        <v>9912334399</v>
      </c>
      <c r="F4647" s="34">
        <v>9912334399</v>
      </c>
    </row>
    <row r="4648" spans="1:6" ht="14" hidden="1" thickBot="1">
      <c r="A4648" s="27">
        <f t="shared" si="82"/>
        <v>9</v>
      </c>
      <c r="B4648" s="30" t="s">
        <v>6877</v>
      </c>
      <c r="C4648" s="30" t="s">
        <v>2214</v>
      </c>
      <c r="D4648" s="34">
        <v>0</v>
      </c>
      <c r="E4648" s="34">
        <v>14589576027</v>
      </c>
      <c r="F4648" s="34">
        <v>14589576027</v>
      </c>
    </row>
    <row r="4649" spans="1:6" ht="14" hidden="1" thickBot="1">
      <c r="A4649" s="27">
        <f t="shared" si="82"/>
        <v>9</v>
      </c>
      <c r="B4649" s="30" t="s">
        <v>6878</v>
      </c>
      <c r="C4649" s="30" t="s">
        <v>133</v>
      </c>
      <c r="D4649" s="34">
        <v>0</v>
      </c>
      <c r="E4649" s="34">
        <v>863357592</v>
      </c>
      <c r="F4649" s="34">
        <v>863357592</v>
      </c>
    </row>
    <row r="4650" spans="1:6" ht="14" hidden="1" thickBot="1">
      <c r="A4650" s="27">
        <f t="shared" si="82"/>
        <v>9</v>
      </c>
      <c r="B4650" s="30" t="s">
        <v>6879</v>
      </c>
      <c r="C4650" s="30" t="s">
        <v>6077</v>
      </c>
      <c r="D4650" s="34">
        <v>0</v>
      </c>
      <c r="E4650" s="34">
        <v>753570327516</v>
      </c>
      <c r="F4650" s="34">
        <v>753570327516</v>
      </c>
    </row>
    <row r="4651" spans="1:6" ht="14" hidden="1" thickBot="1">
      <c r="A4651" s="27">
        <f t="shared" si="82"/>
        <v>9</v>
      </c>
      <c r="B4651" s="30" t="s">
        <v>6880</v>
      </c>
      <c r="C4651" s="30" t="s">
        <v>1334</v>
      </c>
      <c r="D4651" s="34">
        <v>0</v>
      </c>
      <c r="E4651" s="34">
        <v>26172649624</v>
      </c>
      <c r="F4651" s="34">
        <v>26172649624</v>
      </c>
    </row>
    <row r="4652" spans="1:6" ht="14" hidden="1" thickBot="1">
      <c r="A4652" s="27">
        <f t="shared" si="82"/>
        <v>9</v>
      </c>
      <c r="B4652" s="30" t="s">
        <v>6881</v>
      </c>
      <c r="C4652" s="30" t="s">
        <v>6080</v>
      </c>
      <c r="D4652" s="34">
        <v>0</v>
      </c>
      <c r="E4652" s="34">
        <v>2749473063136</v>
      </c>
      <c r="F4652" s="34">
        <v>2749473063136</v>
      </c>
    </row>
    <row r="4653" spans="1:6" ht="14" thickBot="1">
      <c r="A4653" s="27">
        <f t="shared" si="82"/>
        <v>6</v>
      </c>
      <c r="B4653" s="27" t="s">
        <v>6882</v>
      </c>
      <c r="C4653" s="30" t="s">
        <v>4142</v>
      </c>
      <c r="D4653" s="34">
        <v>0</v>
      </c>
      <c r="E4653" s="34">
        <v>0</v>
      </c>
      <c r="F4653" s="34">
        <v>0</v>
      </c>
    </row>
    <row r="4654" spans="1:6" ht="14" hidden="1" thickBot="1">
      <c r="A4654" s="27">
        <f t="shared" si="82"/>
        <v>9</v>
      </c>
      <c r="B4654" s="30" t="s">
        <v>6883</v>
      </c>
      <c r="C4654" s="30" t="s">
        <v>199</v>
      </c>
      <c r="D4654" s="34">
        <v>0</v>
      </c>
      <c r="E4654" s="34">
        <v>139320550</v>
      </c>
      <c r="F4654" s="34">
        <v>139320550</v>
      </c>
    </row>
    <row r="4655" spans="1:6" ht="14" hidden="1" thickBot="1">
      <c r="A4655" s="27">
        <f t="shared" si="82"/>
        <v>9</v>
      </c>
      <c r="B4655" s="30" t="s">
        <v>6884</v>
      </c>
      <c r="C4655" s="30" t="s">
        <v>4823</v>
      </c>
      <c r="D4655" s="34">
        <v>0</v>
      </c>
      <c r="E4655" s="34">
        <v>8521162565</v>
      </c>
      <c r="F4655" s="34">
        <v>8521162565</v>
      </c>
    </row>
    <row r="4656" spans="1:6" ht="14" hidden="1" thickBot="1">
      <c r="A4656" s="27">
        <f t="shared" si="82"/>
        <v>9</v>
      </c>
      <c r="B4656" s="30" t="s">
        <v>6885</v>
      </c>
      <c r="C4656" s="30" t="s">
        <v>2212</v>
      </c>
      <c r="D4656" s="34">
        <v>0</v>
      </c>
      <c r="E4656" s="34">
        <v>2441426191</v>
      </c>
      <c r="F4656" s="34">
        <v>2441426191</v>
      </c>
    </row>
    <row r="4657" spans="1:6" ht="14" hidden="1" thickBot="1">
      <c r="A4657" s="27">
        <f t="shared" si="82"/>
        <v>9</v>
      </c>
      <c r="B4657" s="30" t="s">
        <v>6886</v>
      </c>
      <c r="C4657" s="30" t="s">
        <v>4744</v>
      </c>
      <c r="D4657" s="34">
        <v>0</v>
      </c>
      <c r="E4657" s="34">
        <v>16005653</v>
      </c>
      <c r="F4657" s="34">
        <v>16005653</v>
      </c>
    </row>
    <row r="4658" spans="1:6" ht="14" hidden="1" thickBot="1">
      <c r="A4658" s="27">
        <f t="shared" si="82"/>
        <v>9</v>
      </c>
      <c r="B4658" s="30" t="s">
        <v>6887</v>
      </c>
      <c r="C4658" s="30" t="s">
        <v>2214</v>
      </c>
      <c r="D4658" s="34">
        <v>0</v>
      </c>
      <c r="E4658" s="34">
        <v>259620840</v>
      </c>
      <c r="F4658" s="34">
        <v>259620840</v>
      </c>
    </row>
    <row r="4659" spans="1:6" ht="14" hidden="1" thickBot="1">
      <c r="A4659" s="27">
        <f t="shared" si="82"/>
        <v>9</v>
      </c>
      <c r="B4659" s="30" t="s">
        <v>6888</v>
      </c>
      <c r="C4659" s="30" t="s">
        <v>133</v>
      </c>
      <c r="D4659" s="34">
        <v>0</v>
      </c>
      <c r="E4659" s="34">
        <v>53889612</v>
      </c>
      <c r="F4659" s="34">
        <v>53889612</v>
      </c>
    </row>
    <row r="4660" spans="1:6" ht="14" hidden="1" thickBot="1">
      <c r="A4660" s="27">
        <f t="shared" si="82"/>
        <v>9</v>
      </c>
      <c r="B4660" s="30" t="s">
        <v>6889</v>
      </c>
      <c r="C4660" s="30" t="s">
        <v>6077</v>
      </c>
      <c r="D4660" s="34">
        <v>0</v>
      </c>
      <c r="E4660" s="34">
        <v>244235938</v>
      </c>
      <c r="F4660" s="34">
        <v>244235938</v>
      </c>
    </row>
    <row r="4661" spans="1:6" ht="14" hidden="1" thickBot="1">
      <c r="A4661" s="27">
        <f t="shared" si="82"/>
        <v>9</v>
      </c>
      <c r="B4661" s="30" t="s">
        <v>6890</v>
      </c>
      <c r="C4661" s="30" t="s">
        <v>4785</v>
      </c>
      <c r="D4661" s="34">
        <v>0</v>
      </c>
      <c r="E4661" s="34">
        <v>595669707</v>
      </c>
      <c r="F4661" s="34">
        <v>595669707</v>
      </c>
    </row>
    <row r="4662" spans="1:6" ht="14" hidden="1" thickBot="1">
      <c r="A4662" s="27">
        <f t="shared" si="82"/>
        <v>9</v>
      </c>
      <c r="B4662" s="30" t="s">
        <v>6891</v>
      </c>
      <c r="C4662" s="30" t="s">
        <v>4802</v>
      </c>
      <c r="D4662" s="34">
        <v>0</v>
      </c>
      <c r="E4662" s="34">
        <v>25930390</v>
      </c>
      <c r="F4662" s="34">
        <v>25930390</v>
      </c>
    </row>
    <row r="4663" spans="1:6" ht="14" hidden="1" thickBot="1">
      <c r="A4663" s="27">
        <f t="shared" si="82"/>
        <v>9</v>
      </c>
      <c r="B4663" s="30" t="s">
        <v>6892</v>
      </c>
      <c r="C4663" s="30" t="s">
        <v>6080</v>
      </c>
      <c r="D4663" s="34">
        <v>0</v>
      </c>
      <c r="E4663" s="34">
        <v>12297261446</v>
      </c>
      <c r="F4663" s="34">
        <v>12297261446</v>
      </c>
    </row>
    <row r="4664" spans="1:6" ht="14" thickBot="1">
      <c r="A4664" s="27">
        <f t="shared" si="82"/>
        <v>3</v>
      </c>
      <c r="B4664" s="27" t="s">
        <v>6893</v>
      </c>
      <c r="C4664" s="30" t="s">
        <v>130</v>
      </c>
      <c r="D4664" s="34">
        <v>0</v>
      </c>
      <c r="E4664" s="34">
        <v>0</v>
      </c>
      <c r="F4664" s="34">
        <v>0</v>
      </c>
    </row>
    <row r="4665" spans="1:6" ht="14" thickBot="1">
      <c r="A4665" s="27">
        <f t="shared" si="82"/>
        <v>6</v>
      </c>
      <c r="B4665" s="27" t="s">
        <v>6894</v>
      </c>
      <c r="C4665" s="30" t="s">
        <v>6043</v>
      </c>
      <c r="D4665" s="34">
        <v>0</v>
      </c>
      <c r="E4665" s="34">
        <v>0</v>
      </c>
      <c r="F4665" s="34">
        <v>0</v>
      </c>
    </row>
    <row r="4666" spans="1:6" ht="14" hidden="1" thickBot="1">
      <c r="A4666" s="27">
        <f t="shared" si="82"/>
        <v>9</v>
      </c>
      <c r="B4666" s="30" t="s">
        <v>6895</v>
      </c>
      <c r="C4666" s="30" t="s">
        <v>199</v>
      </c>
      <c r="D4666" s="34">
        <v>0</v>
      </c>
      <c r="E4666" s="33">
        <v>5501793541574.8301</v>
      </c>
      <c r="F4666" s="33">
        <v>5501793541574.8301</v>
      </c>
    </row>
    <row r="4667" spans="1:6" ht="14" hidden="1" thickBot="1">
      <c r="A4667" s="27">
        <f t="shared" si="82"/>
        <v>9</v>
      </c>
      <c r="B4667" s="30" t="s">
        <v>6896</v>
      </c>
      <c r="C4667" s="30" t="s">
        <v>4823</v>
      </c>
      <c r="D4667" s="34">
        <v>0</v>
      </c>
      <c r="E4667" s="33">
        <v>3707092152589.6299</v>
      </c>
      <c r="F4667" s="33">
        <v>3707092152589.6299</v>
      </c>
    </row>
    <row r="4668" spans="1:6" ht="14" hidden="1" thickBot="1">
      <c r="A4668" s="27">
        <f t="shared" si="82"/>
        <v>9</v>
      </c>
      <c r="B4668" s="30" t="s">
        <v>6897</v>
      </c>
      <c r="C4668" s="30" t="s">
        <v>2212</v>
      </c>
      <c r="D4668" s="34">
        <v>0</v>
      </c>
      <c r="E4668" s="33">
        <v>685135537216.65002</v>
      </c>
      <c r="F4668" s="33">
        <v>685135537216.65002</v>
      </c>
    </row>
    <row r="4669" spans="1:6" ht="14" hidden="1" thickBot="1">
      <c r="A4669" s="27">
        <f t="shared" si="82"/>
        <v>9</v>
      </c>
      <c r="B4669" s="30" t="s">
        <v>6898</v>
      </c>
      <c r="C4669" s="30" t="s">
        <v>4744</v>
      </c>
      <c r="D4669" s="34">
        <v>0</v>
      </c>
      <c r="E4669" s="33">
        <v>26807437980.98</v>
      </c>
      <c r="F4669" s="33">
        <v>26807437980.98</v>
      </c>
    </row>
    <row r="4670" spans="1:6" ht="14" hidden="1" thickBot="1">
      <c r="A4670" s="27">
        <f t="shared" si="82"/>
        <v>9</v>
      </c>
      <c r="B4670" s="30" t="s">
        <v>6899</v>
      </c>
      <c r="C4670" s="30" t="s">
        <v>2214</v>
      </c>
      <c r="D4670" s="34">
        <v>0</v>
      </c>
      <c r="E4670" s="33">
        <v>96981390683.039993</v>
      </c>
      <c r="F4670" s="33">
        <v>96981390683.039993</v>
      </c>
    </row>
    <row r="4671" spans="1:6" ht="14" hidden="1" thickBot="1">
      <c r="A4671" s="27">
        <f t="shared" si="82"/>
        <v>9</v>
      </c>
      <c r="B4671" s="30" t="s">
        <v>6900</v>
      </c>
      <c r="C4671" s="30" t="s">
        <v>133</v>
      </c>
      <c r="D4671" s="34">
        <v>0</v>
      </c>
      <c r="E4671" s="33">
        <v>8635048669.9500008</v>
      </c>
      <c r="F4671" s="33">
        <v>8635048669.9500008</v>
      </c>
    </row>
    <row r="4672" spans="1:6" ht="14" hidden="1" thickBot="1">
      <c r="A4672" s="27">
        <f t="shared" si="82"/>
        <v>9</v>
      </c>
      <c r="B4672" s="30" t="s">
        <v>6901</v>
      </c>
      <c r="C4672" s="30" t="s">
        <v>6077</v>
      </c>
      <c r="D4672" s="34">
        <v>0</v>
      </c>
      <c r="E4672" s="33">
        <v>823193697523.06006</v>
      </c>
      <c r="F4672" s="33">
        <v>823193697523.06006</v>
      </c>
    </row>
    <row r="4673" spans="1:6" ht="14" hidden="1" thickBot="1">
      <c r="A4673" s="27">
        <f t="shared" si="82"/>
        <v>9</v>
      </c>
      <c r="B4673" s="30" t="s">
        <v>6902</v>
      </c>
      <c r="C4673" s="30" t="s">
        <v>1334</v>
      </c>
      <c r="D4673" s="34">
        <v>0</v>
      </c>
      <c r="E4673" s="33">
        <v>280201181679.79999</v>
      </c>
      <c r="F4673" s="33">
        <v>280201181679.79999</v>
      </c>
    </row>
    <row r="4674" spans="1:6" ht="14" hidden="1" thickBot="1">
      <c r="A4674" s="27">
        <f t="shared" si="82"/>
        <v>9</v>
      </c>
      <c r="B4674" s="30" t="s">
        <v>6903</v>
      </c>
      <c r="C4674" s="30" t="s">
        <v>4785</v>
      </c>
      <c r="D4674" s="34">
        <v>0</v>
      </c>
      <c r="E4674" s="34">
        <v>24269510271</v>
      </c>
      <c r="F4674" s="34">
        <v>24269510271</v>
      </c>
    </row>
    <row r="4675" spans="1:6" ht="14" hidden="1" thickBot="1">
      <c r="A4675" s="27">
        <f t="shared" si="82"/>
        <v>9</v>
      </c>
      <c r="B4675" s="30" t="s">
        <v>6904</v>
      </c>
      <c r="C4675" s="30" t="s">
        <v>4802</v>
      </c>
      <c r="D4675" s="34">
        <v>0</v>
      </c>
      <c r="E4675" s="33">
        <v>8111976811.3999996</v>
      </c>
      <c r="F4675" s="33">
        <v>8111976811.3999996</v>
      </c>
    </row>
    <row r="4676" spans="1:6" ht="14" hidden="1" thickBot="1">
      <c r="A4676" s="27">
        <f t="shared" si="82"/>
        <v>9</v>
      </c>
      <c r="B4676" s="30" t="s">
        <v>6905</v>
      </c>
      <c r="C4676" s="30" t="s">
        <v>6080</v>
      </c>
      <c r="D4676" s="34">
        <v>0</v>
      </c>
      <c r="E4676" s="33">
        <v>11162221475000.301</v>
      </c>
      <c r="F4676" s="33">
        <v>11162221475000.301</v>
      </c>
    </row>
    <row r="4677" spans="1:6" ht="14" thickBot="1">
      <c r="A4677" s="27">
        <f t="shared" si="82"/>
        <v>6</v>
      </c>
      <c r="B4677" s="27" t="s">
        <v>6906</v>
      </c>
      <c r="C4677" s="30" t="s">
        <v>6037</v>
      </c>
      <c r="D4677" s="34">
        <v>0</v>
      </c>
      <c r="E4677" s="34">
        <v>0</v>
      </c>
      <c r="F4677" s="34">
        <v>0</v>
      </c>
    </row>
    <row r="4678" spans="1:6" ht="14" hidden="1" thickBot="1">
      <c r="A4678" s="27">
        <f t="shared" si="82"/>
        <v>9</v>
      </c>
      <c r="B4678" s="30" t="s">
        <v>6907</v>
      </c>
      <c r="C4678" s="30" t="s">
        <v>199</v>
      </c>
      <c r="D4678" s="34">
        <v>0</v>
      </c>
      <c r="E4678" s="33">
        <v>220259663422.07999</v>
      </c>
      <c r="F4678" s="33">
        <v>220259663422.07999</v>
      </c>
    </row>
    <row r="4679" spans="1:6" ht="14" hidden="1" thickBot="1">
      <c r="A4679" s="27">
        <f t="shared" si="82"/>
        <v>9</v>
      </c>
      <c r="B4679" s="30" t="s">
        <v>6908</v>
      </c>
      <c r="C4679" s="30" t="s">
        <v>4823</v>
      </c>
      <c r="D4679" s="34">
        <v>0</v>
      </c>
      <c r="E4679" s="33">
        <v>626999952707.07996</v>
      </c>
      <c r="F4679" s="33">
        <v>626999952707.07996</v>
      </c>
    </row>
    <row r="4680" spans="1:6" ht="14" hidden="1" thickBot="1">
      <c r="A4680" s="27">
        <f t="shared" si="82"/>
        <v>9</v>
      </c>
      <c r="B4680" s="30" t="s">
        <v>6909</v>
      </c>
      <c r="C4680" s="30" t="s">
        <v>2212</v>
      </c>
      <c r="D4680" s="34">
        <v>0</v>
      </c>
      <c r="E4680" s="33">
        <v>366423092823.90997</v>
      </c>
      <c r="F4680" s="33">
        <v>366423092823.90997</v>
      </c>
    </row>
    <row r="4681" spans="1:6" ht="14" hidden="1" thickBot="1">
      <c r="A4681" s="27">
        <f t="shared" si="82"/>
        <v>9</v>
      </c>
      <c r="B4681" s="30" t="s">
        <v>6910</v>
      </c>
      <c r="C4681" s="30" t="s">
        <v>4744</v>
      </c>
      <c r="D4681" s="34">
        <v>0</v>
      </c>
      <c r="E4681" s="33">
        <v>19432173922.68</v>
      </c>
      <c r="F4681" s="33">
        <v>19432173922.68</v>
      </c>
    </row>
    <row r="4682" spans="1:6" ht="14" hidden="1" thickBot="1">
      <c r="A4682" s="27">
        <f t="shared" si="82"/>
        <v>9</v>
      </c>
      <c r="B4682" s="30" t="s">
        <v>6911</v>
      </c>
      <c r="C4682" s="30" t="s">
        <v>2214</v>
      </c>
      <c r="D4682" s="34">
        <v>0</v>
      </c>
      <c r="E4682" s="33">
        <v>57587238434.620003</v>
      </c>
      <c r="F4682" s="33">
        <v>57587238434.620003</v>
      </c>
    </row>
    <row r="4683" spans="1:6" ht="14" hidden="1" thickBot="1">
      <c r="A4683" s="27">
        <f t="shared" si="82"/>
        <v>9</v>
      </c>
      <c r="B4683" s="30" t="s">
        <v>6912</v>
      </c>
      <c r="C4683" s="30" t="s">
        <v>133</v>
      </c>
      <c r="D4683" s="34">
        <v>0</v>
      </c>
      <c r="E4683" s="33">
        <v>5881743435.71</v>
      </c>
      <c r="F4683" s="33">
        <v>5881743435.71</v>
      </c>
    </row>
    <row r="4684" spans="1:6" ht="14" hidden="1" thickBot="1">
      <c r="A4684" s="27">
        <f t="shared" si="82"/>
        <v>9</v>
      </c>
      <c r="B4684" s="30" t="s">
        <v>6913</v>
      </c>
      <c r="C4684" s="30" t="s">
        <v>6077</v>
      </c>
      <c r="D4684" s="34">
        <v>0</v>
      </c>
      <c r="E4684" s="33">
        <v>293977634489.67999</v>
      </c>
      <c r="F4684" s="33">
        <v>293977634489.67999</v>
      </c>
    </row>
    <row r="4685" spans="1:6" ht="14" hidden="1" thickBot="1">
      <c r="A4685" s="27">
        <f t="shared" si="82"/>
        <v>9</v>
      </c>
      <c r="B4685" s="30" t="s">
        <v>6914</v>
      </c>
      <c r="C4685" s="30" t="s">
        <v>1334</v>
      </c>
      <c r="D4685" s="34">
        <v>0</v>
      </c>
      <c r="E4685" s="33">
        <v>29324901965.860001</v>
      </c>
      <c r="F4685" s="33">
        <v>29324901965.860001</v>
      </c>
    </row>
    <row r="4686" spans="1:6" ht="14" hidden="1" thickBot="1">
      <c r="A4686" s="27">
        <f t="shared" si="82"/>
        <v>9</v>
      </c>
      <c r="B4686" s="30" t="s">
        <v>6915</v>
      </c>
      <c r="C4686" s="30" t="s">
        <v>4785</v>
      </c>
      <c r="D4686" s="34">
        <v>0</v>
      </c>
      <c r="E4686" s="33">
        <v>84260422297.960007</v>
      </c>
      <c r="F4686" s="33">
        <v>84260422297.960007</v>
      </c>
    </row>
    <row r="4687" spans="1:6" ht="14" hidden="1" thickBot="1">
      <c r="A4687" s="27">
        <f t="shared" si="82"/>
        <v>9</v>
      </c>
      <c r="B4687" s="30" t="s">
        <v>6916</v>
      </c>
      <c r="C4687" s="30" t="s">
        <v>4802</v>
      </c>
      <c r="D4687" s="34">
        <v>0</v>
      </c>
      <c r="E4687" s="33">
        <v>15420004679.17</v>
      </c>
      <c r="F4687" s="33">
        <v>15420004679.17</v>
      </c>
    </row>
    <row r="4688" spans="1:6" ht="14" hidden="1" thickBot="1">
      <c r="A4688" s="27">
        <f t="shared" si="82"/>
        <v>9</v>
      </c>
      <c r="B4688" s="30" t="s">
        <v>6917</v>
      </c>
      <c r="C4688" s="30" t="s">
        <v>6080</v>
      </c>
      <c r="D4688" s="34">
        <v>0</v>
      </c>
      <c r="E4688" s="33">
        <v>1719566828178.75</v>
      </c>
      <c r="F4688" s="33">
        <v>1719566828178.75</v>
      </c>
    </row>
    <row r="4689" spans="1:6" ht="14" thickBot="1">
      <c r="A4689" s="27">
        <f t="shared" si="82"/>
        <v>6</v>
      </c>
      <c r="B4689" s="27" t="s">
        <v>6918</v>
      </c>
      <c r="C4689" s="30" t="s">
        <v>6039</v>
      </c>
      <c r="D4689" s="34">
        <v>0</v>
      </c>
      <c r="E4689" s="34">
        <v>0</v>
      </c>
      <c r="F4689" s="34">
        <v>0</v>
      </c>
    </row>
    <row r="4690" spans="1:6" ht="14" hidden="1" thickBot="1">
      <c r="A4690" s="27">
        <f t="shared" si="82"/>
        <v>9</v>
      </c>
      <c r="B4690" s="30" t="s">
        <v>6919</v>
      </c>
      <c r="C4690" s="30" t="s">
        <v>199</v>
      </c>
      <c r="D4690" s="34">
        <v>0</v>
      </c>
      <c r="E4690" s="33">
        <v>62144354619.989998</v>
      </c>
      <c r="F4690" s="33">
        <v>62144354619.989998</v>
      </c>
    </row>
    <row r="4691" spans="1:6" ht="14" hidden="1" thickBot="1">
      <c r="A4691" s="27">
        <f t="shared" si="82"/>
        <v>9</v>
      </c>
      <c r="B4691" s="30" t="s">
        <v>6920</v>
      </c>
      <c r="C4691" s="30" t="s">
        <v>4823</v>
      </c>
      <c r="D4691" s="34">
        <v>0</v>
      </c>
      <c r="E4691" s="33">
        <v>323583743253.98999</v>
      </c>
      <c r="F4691" s="33">
        <v>323583743253.98999</v>
      </c>
    </row>
    <row r="4692" spans="1:6" ht="14" hidden="1" thickBot="1">
      <c r="A4692" s="27">
        <f t="shared" si="82"/>
        <v>9</v>
      </c>
      <c r="B4692" s="30" t="s">
        <v>6921</v>
      </c>
      <c r="C4692" s="30" t="s">
        <v>2212</v>
      </c>
      <c r="D4692" s="34">
        <v>0</v>
      </c>
      <c r="E4692" s="33">
        <v>147992883697.79999</v>
      </c>
      <c r="F4692" s="33">
        <v>147992883697.79999</v>
      </c>
    </row>
    <row r="4693" spans="1:6" ht="14" hidden="1" thickBot="1">
      <c r="A4693" s="27">
        <f t="shared" si="82"/>
        <v>9</v>
      </c>
      <c r="B4693" s="30" t="s">
        <v>6922</v>
      </c>
      <c r="C4693" s="30" t="s">
        <v>4744</v>
      </c>
      <c r="D4693" s="34">
        <v>0</v>
      </c>
      <c r="E4693" s="33">
        <v>8937086761.4200001</v>
      </c>
      <c r="F4693" s="33">
        <v>8937086761.4200001</v>
      </c>
    </row>
    <row r="4694" spans="1:6" ht="14" hidden="1" thickBot="1">
      <c r="A4694" s="27">
        <f t="shared" si="82"/>
        <v>9</v>
      </c>
      <c r="B4694" s="30" t="s">
        <v>6923</v>
      </c>
      <c r="C4694" s="30" t="s">
        <v>2214</v>
      </c>
      <c r="D4694" s="34">
        <v>0</v>
      </c>
      <c r="E4694" s="33">
        <v>24174874781.599998</v>
      </c>
      <c r="F4694" s="33">
        <v>24174874781.599998</v>
      </c>
    </row>
    <row r="4695" spans="1:6" ht="14" hidden="1" thickBot="1">
      <c r="A4695" s="27">
        <f t="shared" si="82"/>
        <v>9</v>
      </c>
      <c r="B4695" s="30" t="s">
        <v>6924</v>
      </c>
      <c r="C4695" s="30" t="s">
        <v>133</v>
      </c>
      <c r="D4695" s="34">
        <v>0</v>
      </c>
      <c r="E4695" s="33">
        <v>2554253793.3600001</v>
      </c>
      <c r="F4695" s="33">
        <v>2554253793.3600001</v>
      </c>
    </row>
    <row r="4696" spans="1:6" ht="14" hidden="1" thickBot="1">
      <c r="A4696" s="27">
        <f t="shared" si="82"/>
        <v>9</v>
      </c>
      <c r="B4696" s="30" t="s">
        <v>6925</v>
      </c>
      <c r="C4696" s="30" t="s">
        <v>6077</v>
      </c>
      <c r="D4696" s="34">
        <v>0</v>
      </c>
      <c r="E4696" s="33">
        <v>274387732421.81</v>
      </c>
      <c r="F4696" s="33">
        <v>274387732421.81</v>
      </c>
    </row>
    <row r="4697" spans="1:6" ht="14" hidden="1" thickBot="1">
      <c r="A4697" s="27">
        <f t="shared" si="82"/>
        <v>9</v>
      </c>
      <c r="B4697" s="30" t="s">
        <v>6926</v>
      </c>
      <c r="C4697" s="30" t="s">
        <v>1334</v>
      </c>
      <c r="D4697" s="34">
        <v>0</v>
      </c>
      <c r="E4697" s="33">
        <v>76053599731.759995</v>
      </c>
      <c r="F4697" s="33">
        <v>76053599731.759995</v>
      </c>
    </row>
    <row r="4698" spans="1:6" ht="14" hidden="1" thickBot="1">
      <c r="A4698" s="27">
        <f t="shared" si="82"/>
        <v>9</v>
      </c>
      <c r="B4698" s="30" t="s">
        <v>6927</v>
      </c>
      <c r="C4698" s="30" t="s">
        <v>4785</v>
      </c>
      <c r="D4698" s="34">
        <v>0</v>
      </c>
      <c r="E4698" s="33">
        <v>40600654563.699997</v>
      </c>
      <c r="F4698" s="33">
        <v>40600654563.699997</v>
      </c>
    </row>
    <row r="4699" spans="1:6" ht="14" hidden="1" thickBot="1">
      <c r="A4699" s="27">
        <f t="shared" si="82"/>
        <v>9</v>
      </c>
      <c r="B4699" s="30" t="s">
        <v>6928</v>
      </c>
      <c r="C4699" s="30" t="s">
        <v>4802</v>
      </c>
      <c r="D4699" s="34">
        <v>0</v>
      </c>
      <c r="E4699" s="33">
        <v>6841401216.1800003</v>
      </c>
      <c r="F4699" s="33">
        <v>6841401216.1800003</v>
      </c>
    </row>
    <row r="4700" spans="1:6" ht="14" hidden="1" thickBot="1">
      <c r="A4700" s="27">
        <f t="shared" si="82"/>
        <v>9</v>
      </c>
      <c r="B4700" s="30" t="s">
        <v>6929</v>
      </c>
      <c r="C4700" s="30" t="s">
        <v>6080</v>
      </c>
      <c r="D4700" s="34">
        <v>0</v>
      </c>
      <c r="E4700" s="33">
        <v>967270584841.60999</v>
      </c>
      <c r="F4700" s="33">
        <v>967270584841.60999</v>
      </c>
    </row>
    <row r="4701" spans="1:6" ht="14" thickBot="1">
      <c r="A4701" s="27">
        <f t="shared" si="82"/>
        <v>6</v>
      </c>
      <c r="B4701" s="27" t="s">
        <v>6930</v>
      </c>
      <c r="C4701" s="30" t="s">
        <v>6041</v>
      </c>
      <c r="D4701" s="34">
        <v>0</v>
      </c>
      <c r="E4701" s="34">
        <v>0</v>
      </c>
      <c r="F4701" s="34">
        <v>0</v>
      </c>
    </row>
    <row r="4702" spans="1:6" ht="14" hidden="1" thickBot="1">
      <c r="A4702" s="27">
        <f t="shared" si="82"/>
        <v>9</v>
      </c>
      <c r="B4702" s="30" t="s">
        <v>6931</v>
      </c>
      <c r="C4702" s="30" t="s">
        <v>199</v>
      </c>
      <c r="D4702" s="34">
        <v>0</v>
      </c>
      <c r="E4702" s="33">
        <v>45700469110.610001</v>
      </c>
      <c r="F4702" s="33">
        <v>45700469110.610001</v>
      </c>
    </row>
    <row r="4703" spans="1:6" ht="14" hidden="1" thickBot="1">
      <c r="A4703" s="27">
        <f t="shared" si="82"/>
        <v>9</v>
      </c>
      <c r="B4703" s="30" t="s">
        <v>6932</v>
      </c>
      <c r="C4703" s="30" t="s">
        <v>4823</v>
      </c>
      <c r="D4703" s="34">
        <v>0</v>
      </c>
      <c r="E4703" s="33">
        <v>299871827518.53998</v>
      </c>
      <c r="F4703" s="33">
        <v>299871827518.53998</v>
      </c>
    </row>
    <row r="4704" spans="1:6" ht="14" hidden="1" thickBot="1">
      <c r="A4704" s="27">
        <f t="shared" si="82"/>
        <v>9</v>
      </c>
      <c r="B4704" s="30" t="s">
        <v>6933</v>
      </c>
      <c r="C4704" s="30" t="s">
        <v>2212</v>
      </c>
      <c r="D4704" s="34">
        <v>0</v>
      </c>
      <c r="E4704" s="33">
        <v>103454630422.53</v>
      </c>
      <c r="F4704" s="33">
        <v>103454630422.53</v>
      </c>
    </row>
    <row r="4705" spans="1:6" ht="14" hidden="1" thickBot="1">
      <c r="A4705" s="27">
        <f t="shared" si="82"/>
        <v>9</v>
      </c>
      <c r="B4705" s="30" t="s">
        <v>6934</v>
      </c>
      <c r="C4705" s="30" t="s">
        <v>4744</v>
      </c>
      <c r="D4705" s="34">
        <v>0</v>
      </c>
      <c r="E4705" s="33">
        <v>8902370448.5</v>
      </c>
      <c r="F4705" s="33">
        <v>8902370448.5</v>
      </c>
    </row>
    <row r="4706" spans="1:6" ht="14" hidden="1" thickBot="1">
      <c r="A4706" s="27">
        <f t="shared" ref="A4706:A4769" si="83">LEN(B4706)</f>
        <v>9</v>
      </c>
      <c r="B4706" s="30" t="s">
        <v>6935</v>
      </c>
      <c r="C4706" s="30" t="s">
        <v>2214</v>
      </c>
      <c r="D4706" s="34">
        <v>0</v>
      </c>
      <c r="E4706" s="33">
        <v>11034342751.4</v>
      </c>
      <c r="F4706" s="33">
        <v>11034342751.4</v>
      </c>
    </row>
    <row r="4707" spans="1:6" ht="14" hidden="1" thickBot="1">
      <c r="A4707" s="27">
        <f t="shared" si="83"/>
        <v>9</v>
      </c>
      <c r="B4707" s="30" t="s">
        <v>6936</v>
      </c>
      <c r="C4707" s="30" t="s">
        <v>133</v>
      </c>
      <c r="D4707" s="34">
        <v>0</v>
      </c>
      <c r="E4707" s="33">
        <v>1669880327.6900001</v>
      </c>
      <c r="F4707" s="33">
        <v>1669880327.6900001</v>
      </c>
    </row>
    <row r="4708" spans="1:6" ht="14" hidden="1" thickBot="1">
      <c r="A4708" s="27">
        <f t="shared" si="83"/>
        <v>9</v>
      </c>
      <c r="B4708" s="30" t="s">
        <v>6937</v>
      </c>
      <c r="C4708" s="30" t="s">
        <v>6077</v>
      </c>
      <c r="D4708" s="34">
        <v>0</v>
      </c>
      <c r="E4708" s="33">
        <v>23873164851.419998</v>
      </c>
      <c r="F4708" s="33">
        <v>23873164851.419998</v>
      </c>
    </row>
    <row r="4709" spans="1:6" ht="14" hidden="1" thickBot="1">
      <c r="A4709" s="27">
        <f t="shared" si="83"/>
        <v>9</v>
      </c>
      <c r="B4709" s="30" t="s">
        <v>6938</v>
      </c>
      <c r="C4709" s="30" t="s">
        <v>1334</v>
      </c>
      <c r="D4709" s="34">
        <v>0</v>
      </c>
      <c r="E4709" s="33">
        <v>10073935024.16</v>
      </c>
      <c r="F4709" s="33">
        <v>10073935024.16</v>
      </c>
    </row>
    <row r="4710" spans="1:6" ht="14" hidden="1" thickBot="1">
      <c r="A4710" s="27">
        <f t="shared" si="83"/>
        <v>9</v>
      </c>
      <c r="B4710" s="30" t="s">
        <v>6939</v>
      </c>
      <c r="C4710" s="30" t="s">
        <v>4785</v>
      </c>
      <c r="D4710" s="34">
        <v>0</v>
      </c>
      <c r="E4710" s="33">
        <v>4900150648.6199999</v>
      </c>
      <c r="F4710" s="33">
        <v>4900150648.6199999</v>
      </c>
    </row>
    <row r="4711" spans="1:6" ht="14" hidden="1" thickBot="1">
      <c r="A4711" s="27">
        <f t="shared" si="83"/>
        <v>9</v>
      </c>
      <c r="B4711" s="30" t="s">
        <v>6940</v>
      </c>
      <c r="C4711" s="30" t="s">
        <v>4802</v>
      </c>
      <c r="D4711" s="34">
        <v>0</v>
      </c>
      <c r="E4711" s="33">
        <v>2316608373.7800002</v>
      </c>
      <c r="F4711" s="33">
        <v>2316608373.7800002</v>
      </c>
    </row>
    <row r="4712" spans="1:6" ht="14" hidden="1" thickBot="1">
      <c r="A4712" s="27">
        <f t="shared" si="83"/>
        <v>9</v>
      </c>
      <c r="B4712" s="30" t="s">
        <v>6941</v>
      </c>
      <c r="C4712" s="30" t="s">
        <v>6080</v>
      </c>
      <c r="D4712" s="34">
        <v>0</v>
      </c>
      <c r="E4712" s="33">
        <v>511797379477.25</v>
      </c>
      <c r="F4712" s="33">
        <v>511797379477.25</v>
      </c>
    </row>
    <row r="4713" spans="1:6" ht="14" thickBot="1">
      <c r="A4713" s="27">
        <f t="shared" si="83"/>
        <v>6</v>
      </c>
      <c r="B4713" s="27" t="s">
        <v>6942</v>
      </c>
      <c r="C4713" s="30" t="s">
        <v>6045</v>
      </c>
      <c r="D4713" s="34">
        <v>0</v>
      </c>
      <c r="E4713" s="34">
        <v>0</v>
      </c>
      <c r="F4713" s="34">
        <v>0</v>
      </c>
    </row>
    <row r="4714" spans="1:6" ht="14" hidden="1" thickBot="1">
      <c r="A4714" s="27">
        <f t="shared" si="83"/>
        <v>9</v>
      </c>
      <c r="B4714" s="30" t="s">
        <v>6943</v>
      </c>
      <c r="C4714" s="30" t="s">
        <v>199</v>
      </c>
      <c r="D4714" s="34">
        <v>0</v>
      </c>
      <c r="E4714" s="33">
        <v>543271380545.25</v>
      </c>
      <c r="F4714" s="33">
        <v>543271380545.25</v>
      </c>
    </row>
    <row r="4715" spans="1:6" ht="14" hidden="1" thickBot="1">
      <c r="A4715" s="27">
        <f t="shared" si="83"/>
        <v>9</v>
      </c>
      <c r="B4715" s="30" t="s">
        <v>6944</v>
      </c>
      <c r="C4715" s="30" t="s">
        <v>4823</v>
      </c>
      <c r="D4715" s="34">
        <v>0</v>
      </c>
      <c r="E4715" s="33">
        <v>298649755824.19</v>
      </c>
      <c r="F4715" s="33">
        <v>298649755824.19</v>
      </c>
    </row>
    <row r="4716" spans="1:6" ht="14" hidden="1" thickBot="1">
      <c r="A4716" s="27">
        <f t="shared" si="83"/>
        <v>9</v>
      </c>
      <c r="B4716" s="30" t="s">
        <v>6945</v>
      </c>
      <c r="C4716" s="30" t="s">
        <v>2212</v>
      </c>
      <c r="D4716" s="34">
        <v>0</v>
      </c>
      <c r="E4716" s="33">
        <v>74407424308.360001</v>
      </c>
      <c r="F4716" s="33">
        <v>74407424308.360001</v>
      </c>
    </row>
    <row r="4717" spans="1:6" ht="14" hidden="1" thickBot="1">
      <c r="A4717" s="27">
        <f t="shared" si="83"/>
        <v>9</v>
      </c>
      <c r="B4717" s="30" t="s">
        <v>6946</v>
      </c>
      <c r="C4717" s="30" t="s">
        <v>4744</v>
      </c>
      <c r="D4717" s="34">
        <v>0</v>
      </c>
      <c r="E4717" s="33">
        <v>569567695.98000002</v>
      </c>
      <c r="F4717" s="33">
        <v>569567695.98000002</v>
      </c>
    </row>
    <row r="4718" spans="1:6" ht="14" hidden="1" thickBot="1">
      <c r="A4718" s="27">
        <f t="shared" si="83"/>
        <v>9</v>
      </c>
      <c r="B4718" s="30" t="s">
        <v>6947</v>
      </c>
      <c r="C4718" s="30" t="s">
        <v>2214</v>
      </c>
      <c r="D4718" s="34">
        <v>0</v>
      </c>
      <c r="E4718" s="33">
        <v>13774475903.73</v>
      </c>
      <c r="F4718" s="33">
        <v>13774475903.73</v>
      </c>
    </row>
    <row r="4719" spans="1:6" ht="14" hidden="1" thickBot="1">
      <c r="A4719" s="27">
        <f t="shared" si="83"/>
        <v>9</v>
      </c>
      <c r="B4719" s="30" t="s">
        <v>6948</v>
      </c>
      <c r="C4719" s="30" t="s">
        <v>133</v>
      </c>
      <c r="D4719" s="34">
        <v>0</v>
      </c>
      <c r="E4719" s="33">
        <v>1666697356.5</v>
      </c>
      <c r="F4719" s="33">
        <v>1666697356.5</v>
      </c>
    </row>
    <row r="4720" spans="1:6" ht="14" hidden="1" thickBot="1">
      <c r="A4720" s="27">
        <f t="shared" si="83"/>
        <v>9</v>
      </c>
      <c r="B4720" s="30" t="s">
        <v>6949</v>
      </c>
      <c r="C4720" s="30" t="s">
        <v>6077</v>
      </c>
      <c r="D4720" s="34">
        <v>0</v>
      </c>
      <c r="E4720" s="33">
        <v>253594062820.34</v>
      </c>
      <c r="F4720" s="33">
        <v>253594062820.34</v>
      </c>
    </row>
    <row r="4721" spans="1:6" ht="14" hidden="1" thickBot="1">
      <c r="A4721" s="27">
        <f t="shared" si="83"/>
        <v>9</v>
      </c>
      <c r="B4721" s="30" t="s">
        <v>6950</v>
      </c>
      <c r="C4721" s="30" t="s">
        <v>1334</v>
      </c>
      <c r="D4721" s="34">
        <v>0</v>
      </c>
      <c r="E4721" s="33">
        <v>11705622576.02</v>
      </c>
      <c r="F4721" s="33">
        <v>11705622576.02</v>
      </c>
    </row>
    <row r="4722" spans="1:6" ht="14" hidden="1" thickBot="1">
      <c r="A4722" s="27">
        <f t="shared" si="83"/>
        <v>9</v>
      </c>
      <c r="B4722" s="30" t="s">
        <v>6951</v>
      </c>
      <c r="C4722" s="30" t="s">
        <v>4785</v>
      </c>
      <c r="D4722" s="34">
        <v>0</v>
      </c>
      <c r="E4722" s="34">
        <v>8801027</v>
      </c>
      <c r="F4722" s="34">
        <v>8801027</v>
      </c>
    </row>
    <row r="4723" spans="1:6" ht="14" hidden="1" thickBot="1">
      <c r="A4723" s="27">
        <f t="shared" si="83"/>
        <v>9</v>
      </c>
      <c r="B4723" s="30" t="s">
        <v>6952</v>
      </c>
      <c r="C4723" s="30" t="s">
        <v>4802</v>
      </c>
      <c r="D4723" s="34">
        <v>0</v>
      </c>
      <c r="E4723" s="34">
        <v>2772654</v>
      </c>
      <c r="F4723" s="34">
        <v>2772654</v>
      </c>
    </row>
    <row r="4724" spans="1:6" ht="14" hidden="1" thickBot="1">
      <c r="A4724" s="27">
        <f t="shared" si="83"/>
        <v>9</v>
      </c>
      <c r="B4724" s="30" t="s">
        <v>6953</v>
      </c>
      <c r="C4724" s="30" t="s">
        <v>6080</v>
      </c>
      <c r="D4724" s="34">
        <v>0</v>
      </c>
      <c r="E4724" s="33">
        <v>1197650560711.3701</v>
      </c>
      <c r="F4724" s="33">
        <v>1197650560711.3701</v>
      </c>
    </row>
    <row r="4725" spans="1:6" ht="14" thickBot="1">
      <c r="A4725" s="27">
        <f t="shared" si="83"/>
        <v>6</v>
      </c>
      <c r="B4725" s="27" t="s">
        <v>6954</v>
      </c>
      <c r="C4725" s="30" t="s">
        <v>6047</v>
      </c>
      <c r="D4725" s="34">
        <v>0</v>
      </c>
      <c r="E4725" s="34">
        <v>0</v>
      </c>
      <c r="F4725" s="34">
        <v>0</v>
      </c>
    </row>
    <row r="4726" spans="1:6" ht="14" hidden="1" thickBot="1">
      <c r="A4726" s="27">
        <f t="shared" si="83"/>
        <v>9</v>
      </c>
      <c r="B4726" s="30" t="s">
        <v>6955</v>
      </c>
      <c r="C4726" s="30" t="s">
        <v>199</v>
      </c>
      <c r="D4726" s="34">
        <v>0</v>
      </c>
      <c r="E4726" s="34">
        <v>55597650859</v>
      </c>
      <c r="F4726" s="34">
        <v>55597650859</v>
      </c>
    </row>
    <row r="4727" spans="1:6" ht="14" hidden="1" thickBot="1">
      <c r="A4727" s="27">
        <f t="shared" si="83"/>
        <v>9</v>
      </c>
      <c r="B4727" s="30" t="s">
        <v>6956</v>
      </c>
      <c r="C4727" s="30" t="s">
        <v>4823</v>
      </c>
      <c r="D4727" s="34">
        <v>0</v>
      </c>
      <c r="E4727" s="34">
        <v>2585572182125</v>
      </c>
      <c r="F4727" s="34">
        <v>2585572182125</v>
      </c>
    </row>
    <row r="4728" spans="1:6" ht="14" hidden="1" thickBot="1">
      <c r="A4728" s="27">
        <f t="shared" si="83"/>
        <v>9</v>
      </c>
      <c r="B4728" s="30" t="s">
        <v>6957</v>
      </c>
      <c r="C4728" s="30" t="s">
        <v>2212</v>
      </c>
      <c r="D4728" s="34">
        <v>0</v>
      </c>
      <c r="E4728" s="34">
        <v>541533049313</v>
      </c>
      <c r="F4728" s="34">
        <v>541533049313</v>
      </c>
    </row>
    <row r="4729" spans="1:6" ht="14" hidden="1" thickBot="1">
      <c r="A4729" s="27">
        <f t="shared" si="83"/>
        <v>9</v>
      </c>
      <c r="B4729" s="30" t="s">
        <v>6958</v>
      </c>
      <c r="C4729" s="30" t="s">
        <v>4744</v>
      </c>
      <c r="D4729" s="34">
        <v>0</v>
      </c>
      <c r="E4729" s="34">
        <v>15380007878</v>
      </c>
      <c r="F4729" s="34">
        <v>15380007878</v>
      </c>
    </row>
    <row r="4730" spans="1:6" ht="14" hidden="1" thickBot="1">
      <c r="A4730" s="27">
        <f t="shared" si="83"/>
        <v>9</v>
      </c>
      <c r="B4730" s="30" t="s">
        <v>6959</v>
      </c>
      <c r="C4730" s="30" t="s">
        <v>2214</v>
      </c>
      <c r="D4730" s="34">
        <v>0</v>
      </c>
      <c r="E4730" s="34">
        <v>62144751087</v>
      </c>
      <c r="F4730" s="34">
        <v>62144751087</v>
      </c>
    </row>
    <row r="4731" spans="1:6" ht="14" hidden="1" thickBot="1">
      <c r="A4731" s="27">
        <f t="shared" si="83"/>
        <v>9</v>
      </c>
      <c r="B4731" s="30" t="s">
        <v>6960</v>
      </c>
      <c r="C4731" s="30" t="s">
        <v>133</v>
      </c>
      <c r="D4731" s="34">
        <v>0</v>
      </c>
      <c r="E4731" s="34">
        <v>31656653583</v>
      </c>
      <c r="F4731" s="34">
        <v>31656653583</v>
      </c>
    </row>
    <row r="4732" spans="1:6" ht="14" hidden="1" thickBot="1">
      <c r="A4732" s="27">
        <f t="shared" si="83"/>
        <v>9</v>
      </c>
      <c r="B4732" s="30" t="s">
        <v>6961</v>
      </c>
      <c r="C4732" s="30" t="s">
        <v>6077</v>
      </c>
      <c r="D4732" s="34">
        <v>0</v>
      </c>
      <c r="E4732" s="34">
        <v>1261001643639</v>
      </c>
      <c r="F4732" s="34">
        <v>1261001643639</v>
      </c>
    </row>
    <row r="4733" spans="1:6" ht="14" hidden="1" thickBot="1">
      <c r="A4733" s="27">
        <f t="shared" si="83"/>
        <v>9</v>
      </c>
      <c r="B4733" s="30" t="s">
        <v>6962</v>
      </c>
      <c r="C4733" s="30" t="s">
        <v>1334</v>
      </c>
      <c r="D4733" s="34">
        <v>0</v>
      </c>
      <c r="E4733" s="34">
        <v>49215149873</v>
      </c>
      <c r="F4733" s="34">
        <v>49215149873</v>
      </c>
    </row>
    <row r="4734" spans="1:6" ht="14" hidden="1" thickBot="1">
      <c r="A4734" s="27">
        <f t="shared" si="83"/>
        <v>9</v>
      </c>
      <c r="B4734" s="30" t="s">
        <v>6963</v>
      </c>
      <c r="C4734" s="30" t="s">
        <v>4785</v>
      </c>
      <c r="D4734" s="34">
        <v>0</v>
      </c>
      <c r="E4734" s="34">
        <v>50279076207</v>
      </c>
      <c r="F4734" s="34">
        <v>50279076207</v>
      </c>
    </row>
    <row r="4735" spans="1:6" ht="14" hidden="1" thickBot="1">
      <c r="A4735" s="27">
        <f t="shared" si="83"/>
        <v>9</v>
      </c>
      <c r="B4735" s="30" t="s">
        <v>6964</v>
      </c>
      <c r="C4735" s="30" t="s">
        <v>4802</v>
      </c>
      <c r="D4735" s="34">
        <v>0</v>
      </c>
      <c r="E4735" s="34">
        <v>26562119236</v>
      </c>
      <c r="F4735" s="34">
        <v>26562119236</v>
      </c>
    </row>
    <row r="4736" spans="1:6" ht="14" hidden="1" thickBot="1">
      <c r="A4736" s="27">
        <f t="shared" si="83"/>
        <v>9</v>
      </c>
      <c r="B4736" s="30" t="s">
        <v>6965</v>
      </c>
      <c r="C4736" s="30" t="s">
        <v>6080</v>
      </c>
      <c r="D4736" s="34">
        <v>0</v>
      </c>
      <c r="E4736" s="34">
        <v>4678942283800</v>
      </c>
      <c r="F4736" s="34">
        <v>4678942283800</v>
      </c>
    </row>
    <row r="4737" spans="1:6" ht="14" thickBot="1">
      <c r="A4737" s="27">
        <f t="shared" si="83"/>
        <v>3</v>
      </c>
      <c r="B4737" s="27" t="s">
        <v>6966</v>
      </c>
      <c r="C4737" s="30" t="s">
        <v>970</v>
      </c>
      <c r="D4737" s="34">
        <v>0</v>
      </c>
      <c r="E4737" s="34">
        <v>0</v>
      </c>
      <c r="F4737" s="34">
        <v>0</v>
      </c>
    </row>
    <row r="4738" spans="1:6" ht="14" thickBot="1">
      <c r="A4738" s="27">
        <f t="shared" si="83"/>
        <v>6</v>
      </c>
      <c r="B4738" s="27" t="s">
        <v>6967</v>
      </c>
      <c r="C4738" s="30" t="s">
        <v>4197</v>
      </c>
      <c r="D4738" s="34">
        <v>0</v>
      </c>
      <c r="E4738" s="34">
        <v>0</v>
      </c>
      <c r="F4738" s="34">
        <v>0</v>
      </c>
    </row>
    <row r="4739" spans="1:6" ht="14" hidden="1" thickBot="1">
      <c r="A4739" s="27">
        <f t="shared" si="83"/>
        <v>9</v>
      </c>
      <c r="B4739" s="30" t="s">
        <v>6968</v>
      </c>
      <c r="C4739" s="30" t="s">
        <v>4823</v>
      </c>
      <c r="D4739" s="34">
        <v>0</v>
      </c>
      <c r="E4739" s="33">
        <v>8973915080.9200001</v>
      </c>
      <c r="F4739" s="33">
        <v>8973915080.9200001</v>
      </c>
    </row>
    <row r="4740" spans="1:6" ht="14" hidden="1" thickBot="1">
      <c r="A4740" s="27">
        <f t="shared" si="83"/>
        <v>9</v>
      </c>
      <c r="B4740" s="30" t="s">
        <v>6969</v>
      </c>
      <c r="C4740" s="30" t="s">
        <v>2212</v>
      </c>
      <c r="D4740" s="34">
        <v>0</v>
      </c>
      <c r="E4740" s="34">
        <v>3095720635</v>
      </c>
      <c r="F4740" s="34">
        <v>3095720635</v>
      </c>
    </row>
    <row r="4741" spans="1:6" ht="14" hidden="1" thickBot="1">
      <c r="A4741" s="27">
        <f t="shared" si="83"/>
        <v>9</v>
      </c>
      <c r="B4741" s="30" t="s">
        <v>6970</v>
      </c>
      <c r="C4741" s="30" t="s">
        <v>4744</v>
      </c>
      <c r="D4741" s="34">
        <v>0</v>
      </c>
      <c r="E4741" s="34">
        <v>51301099</v>
      </c>
      <c r="F4741" s="34">
        <v>51301099</v>
      </c>
    </row>
    <row r="4742" spans="1:6" ht="14" hidden="1" thickBot="1">
      <c r="A4742" s="27">
        <f t="shared" si="83"/>
        <v>9</v>
      </c>
      <c r="B4742" s="30" t="s">
        <v>6971</v>
      </c>
      <c r="C4742" s="30" t="s">
        <v>2214</v>
      </c>
      <c r="D4742" s="34">
        <v>0</v>
      </c>
      <c r="E4742" s="34">
        <v>465004777</v>
      </c>
      <c r="F4742" s="34">
        <v>465004777</v>
      </c>
    </row>
    <row r="4743" spans="1:6" ht="14" hidden="1" thickBot="1">
      <c r="A4743" s="27">
        <f t="shared" si="83"/>
        <v>9</v>
      </c>
      <c r="B4743" s="30" t="s">
        <v>6972</v>
      </c>
      <c r="C4743" s="30" t="s">
        <v>133</v>
      </c>
      <c r="D4743" s="34">
        <v>0</v>
      </c>
      <c r="E4743" s="34">
        <v>29001866</v>
      </c>
      <c r="F4743" s="34">
        <v>29001866</v>
      </c>
    </row>
    <row r="4744" spans="1:6" ht="14" hidden="1" thickBot="1">
      <c r="A4744" s="27">
        <f t="shared" si="83"/>
        <v>9</v>
      </c>
      <c r="B4744" s="30" t="s">
        <v>6973</v>
      </c>
      <c r="C4744" s="30" t="s">
        <v>6077</v>
      </c>
      <c r="D4744" s="34">
        <v>0</v>
      </c>
      <c r="E4744" s="34">
        <v>4006781</v>
      </c>
      <c r="F4744" s="34">
        <v>4006781</v>
      </c>
    </row>
    <row r="4745" spans="1:6" ht="14" hidden="1" thickBot="1">
      <c r="A4745" s="27">
        <f t="shared" si="83"/>
        <v>9</v>
      </c>
      <c r="B4745" s="30" t="s">
        <v>6974</v>
      </c>
      <c r="C4745" s="30" t="s">
        <v>1334</v>
      </c>
      <c r="D4745" s="34">
        <v>0</v>
      </c>
      <c r="E4745" s="34">
        <v>211901297</v>
      </c>
      <c r="F4745" s="34">
        <v>211901297</v>
      </c>
    </row>
    <row r="4746" spans="1:6" ht="14" hidden="1" thickBot="1">
      <c r="A4746" s="27">
        <f t="shared" si="83"/>
        <v>9</v>
      </c>
      <c r="B4746" s="30" t="s">
        <v>6975</v>
      </c>
      <c r="C4746" s="30" t="s">
        <v>4785</v>
      </c>
      <c r="D4746" s="34">
        <v>0</v>
      </c>
      <c r="E4746" s="34">
        <v>26477972</v>
      </c>
      <c r="F4746" s="34">
        <v>26477972</v>
      </c>
    </row>
    <row r="4747" spans="1:6" ht="14" hidden="1" thickBot="1">
      <c r="A4747" s="27">
        <f t="shared" si="83"/>
        <v>9</v>
      </c>
      <c r="B4747" s="30" t="s">
        <v>6976</v>
      </c>
      <c r="C4747" s="30" t="s">
        <v>6080</v>
      </c>
      <c r="D4747" s="34">
        <v>0</v>
      </c>
      <c r="E4747" s="33">
        <v>12857329507.92</v>
      </c>
      <c r="F4747" s="33">
        <v>12857329507.92</v>
      </c>
    </row>
    <row r="4748" spans="1:6" ht="14" thickBot="1">
      <c r="A4748" s="27">
        <f t="shared" si="83"/>
        <v>6</v>
      </c>
      <c r="B4748" s="27" t="s">
        <v>6977</v>
      </c>
      <c r="C4748" s="30" t="s">
        <v>6032</v>
      </c>
      <c r="D4748" s="34">
        <v>0</v>
      </c>
      <c r="E4748" s="34">
        <v>0</v>
      </c>
      <c r="F4748" s="34">
        <v>0</v>
      </c>
    </row>
    <row r="4749" spans="1:6" ht="14" hidden="1" thickBot="1">
      <c r="A4749" s="27">
        <f t="shared" si="83"/>
        <v>9</v>
      </c>
      <c r="B4749" s="30" t="s">
        <v>6978</v>
      </c>
      <c r="C4749" s="30" t="s">
        <v>6094</v>
      </c>
      <c r="D4749" s="34">
        <v>0</v>
      </c>
      <c r="E4749" s="34">
        <v>7900437781</v>
      </c>
      <c r="F4749" s="34">
        <v>7900437781</v>
      </c>
    </row>
    <row r="4750" spans="1:6" ht="14" hidden="1" thickBot="1">
      <c r="A4750" s="27">
        <f t="shared" si="83"/>
        <v>9</v>
      </c>
      <c r="B4750" s="30" t="s">
        <v>6979</v>
      </c>
      <c r="C4750" s="30" t="s">
        <v>4823</v>
      </c>
      <c r="D4750" s="34">
        <v>0</v>
      </c>
      <c r="E4750" s="33">
        <v>9030962279.3600006</v>
      </c>
      <c r="F4750" s="33">
        <v>9030962279.3600006</v>
      </c>
    </row>
    <row r="4751" spans="1:6" ht="14" hidden="1" thickBot="1">
      <c r="A4751" s="27">
        <f t="shared" si="83"/>
        <v>9</v>
      </c>
      <c r="B4751" s="30" t="s">
        <v>6980</v>
      </c>
      <c r="C4751" s="30" t="s">
        <v>2212</v>
      </c>
      <c r="D4751" s="34">
        <v>0</v>
      </c>
      <c r="E4751" s="34">
        <v>3763107418</v>
      </c>
      <c r="F4751" s="34">
        <v>3763107418</v>
      </c>
    </row>
    <row r="4752" spans="1:6" ht="14" hidden="1" thickBot="1">
      <c r="A4752" s="27">
        <f t="shared" si="83"/>
        <v>9</v>
      </c>
      <c r="B4752" s="30" t="s">
        <v>6981</v>
      </c>
      <c r="C4752" s="30" t="s">
        <v>4744</v>
      </c>
      <c r="D4752" s="34">
        <v>0</v>
      </c>
      <c r="E4752" s="34">
        <v>106563942</v>
      </c>
      <c r="F4752" s="34">
        <v>106563942</v>
      </c>
    </row>
    <row r="4753" spans="1:6" ht="14" hidden="1" thickBot="1">
      <c r="A4753" s="27">
        <f t="shared" si="83"/>
        <v>9</v>
      </c>
      <c r="B4753" s="30" t="s">
        <v>6982</v>
      </c>
      <c r="C4753" s="30" t="s">
        <v>2214</v>
      </c>
      <c r="D4753" s="34">
        <v>0</v>
      </c>
      <c r="E4753" s="34">
        <v>596100135</v>
      </c>
      <c r="F4753" s="34">
        <v>596100135</v>
      </c>
    </row>
    <row r="4754" spans="1:6" ht="14" hidden="1" thickBot="1">
      <c r="A4754" s="27">
        <f t="shared" si="83"/>
        <v>9</v>
      </c>
      <c r="B4754" s="30" t="s">
        <v>6983</v>
      </c>
      <c r="C4754" s="30" t="s">
        <v>133</v>
      </c>
      <c r="D4754" s="34">
        <v>0</v>
      </c>
      <c r="E4754" s="34">
        <v>69215798</v>
      </c>
      <c r="F4754" s="34">
        <v>69215798</v>
      </c>
    </row>
    <row r="4755" spans="1:6" ht="14" hidden="1" thickBot="1">
      <c r="A4755" s="27">
        <f t="shared" si="83"/>
        <v>9</v>
      </c>
      <c r="B4755" s="30" t="s">
        <v>6984</v>
      </c>
      <c r="C4755" s="30" t="s">
        <v>1334</v>
      </c>
      <c r="D4755" s="34">
        <v>0</v>
      </c>
      <c r="E4755" s="34">
        <v>95123096</v>
      </c>
      <c r="F4755" s="34">
        <v>95123096</v>
      </c>
    </row>
    <row r="4756" spans="1:6" ht="14" hidden="1" thickBot="1">
      <c r="A4756" s="27">
        <f t="shared" si="83"/>
        <v>9</v>
      </c>
      <c r="B4756" s="30" t="s">
        <v>6985</v>
      </c>
      <c r="C4756" s="30" t="s">
        <v>6080</v>
      </c>
      <c r="D4756" s="34">
        <v>0</v>
      </c>
      <c r="E4756" s="33">
        <v>21561510449.360001</v>
      </c>
      <c r="F4756" s="33">
        <v>21561510449.360001</v>
      </c>
    </row>
    <row r="4757" spans="1:6" ht="14" thickBot="1">
      <c r="A4757" s="27">
        <f t="shared" si="83"/>
        <v>6</v>
      </c>
      <c r="B4757" s="27" t="s">
        <v>6986</v>
      </c>
      <c r="C4757" s="30" t="s">
        <v>6034</v>
      </c>
      <c r="D4757" s="34">
        <v>0</v>
      </c>
      <c r="E4757" s="34">
        <v>0</v>
      </c>
      <c r="F4757" s="34">
        <v>0</v>
      </c>
    </row>
    <row r="4758" spans="1:6" ht="14" hidden="1" thickBot="1">
      <c r="A4758" s="27">
        <f t="shared" si="83"/>
        <v>9</v>
      </c>
      <c r="B4758" s="30" t="s">
        <v>6987</v>
      </c>
      <c r="C4758" s="30" t="s">
        <v>199</v>
      </c>
      <c r="D4758" s="34">
        <v>0</v>
      </c>
      <c r="E4758" s="34">
        <v>98818577</v>
      </c>
      <c r="F4758" s="34">
        <v>98818577</v>
      </c>
    </row>
    <row r="4759" spans="1:6" ht="14" hidden="1" thickBot="1">
      <c r="A4759" s="27">
        <f t="shared" si="83"/>
        <v>9</v>
      </c>
      <c r="B4759" s="30" t="s">
        <v>6988</v>
      </c>
      <c r="C4759" s="30" t="s">
        <v>4823</v>
      </c>
      <c r="D4759" s="34">
        <v>0</v>
      </c>
      <c r="E4759" s="33">
        <v>51072507153.68</v>
      </c>
      <c r="F4759" s="33">
        <v>51072507153.68</v>
      </c>
    </row>
    <row r="4760" spans="1:6" ht="14" hidden="1" thickBot="1">
      <c r="A4760" s="27">
        <f t="shared" si="83"/>
        <v>9</v>
      </c>
      <c r="B4760" s="30" t="s">
        <v>6989</v>
      </c>
      <c r="C4760" s="30" t="s">
        <v>2212</v>
      </c>
      <c r="D4760" s="34">
        <v>0</v>
      </c>
      <c r="E4760" s="34">
        <v>1051046267</v>
      </c>
      <c r="F4760" s="34">
        <v>1051046267</v>
      </c>
    </row>
    <row r="4761" spans="1:6" ht="14" hidden="1" thickBot="1">
      <c r="A4761" s="27">
        <f t="shared" si="83"/>
        <v>9</v>
      </c>
      <c r="B4761" s="30" t="s">
        <v>6990</v>
      </c>
      <c r="C4761" s="30" t="s">
        <v>4744</v>
      </c>
      <c r="D4761" s="34">
        <v>0</v>
      </c>
      <c r="E4761" s="34">
        <v>6085320</v>
      </c>
      <c r="F4761" s="34">
        <v>6085320</v>
      </c>
    </row>
    <row r="4762" spans="1:6" ht="14" hidden="1" thickBot="1">
      <c r="A4762" s="27">
        <f t="shared" si="83"/>
        <v>9</v>
      </c>
      <c r="B4762" s="30" t="s">
        <v>6991</v>
      </c>
      <c r="C4762" s="30" t="s">
        <v>2214</v>
      </c>
      <c r="D4762" s="34">
        <v>0</v>
      </c>
      <c r="E4762" s="34">
        <v>89867348</v>
      </c>
      <c r="F4762" s="34">
        <v>89867348</v>
      </c>
    </row>
    <row r="4763" spans="1:6" ht="14" hidden="1" thickBot="1">
      <c r="A4763" s="27">
        <f t="shared" si="83"/>
        <v>9</v>
      </c>
      <c r="B4763" s="30" t="s">
        <v>6992</v>
      </c>
      <c r="C4763" s="30" t="s">
        <v>133</v>
      </c>
      <c r="D4763" s="34">
        <v>0</v>
      </c>
      <c r="E4763" s="34">
        <v>3523199</v>
      </c>
      <c r="F4763" s="34">
        <v>3523199</v>
      </c>
    </row>
    <row r="4764" spans="1:6" ht="14" hidden="1" thickBot="1">
      <c r="A4764" s="27">
        <f t="shared" si="83"/>
        <v>9</v>
      </c>
      <c r="B4764" s="30" t="s">
        <v>6993</v>
      </c>
      <c r="C4764" s="30" t="s">
        <v>1334</v>
      </c>
      <c r="D4764" s="34">
        <v>0</v>
      </c>
      <c r="E4764" s="34">
        <v>31407481</v>
      </c>
      <c r="F4764" s="34">
        <v>31407481</v>
      </c>
    </row>
    <row r="4765" spans="1:6" ht="14" hidden="1" thickBot="1">
      <c r="A4765" s="27">
        <f t="shared" si="83"/>
        <v>9</v>
      </c>
      <c r="B4765" s="30" t="s">
        <v>6994</v>
      </c>
      <c r="C4765" s="30" t="s">
        <v>4785</v>
      </c>
      <c r="D4765" s="34">
        <v>0</v>
      </c>
      <c r="E4765" s="34">
        <v>1117650</v>
      </c>
      <c r="F4765" s="34">
        <v>1117650</v>
      </c>
    </row>
    <row r="4766" spans="1:6" ht="14" hidden="1" thickBot="1">
      <c r="A4766" s="27">
        <f t="shared" si="83"/>
        <v>9</v>
      </c>
      <c r="B4766" s="30" t="s">
        <v>6995</v>
      </c>
      <c r="C4766" s="30" t="s">
        <v>4802</v>
      </c>
      <c r="D4766" s="34">
        <v>0</v>
      </c>
      <c r="E4766" s="34">
        <v>21630600</v>
      </c>
      <c r="F4766" s="34">
        <v>21630600</v>
      </c>
    </row>
    <row r="4767" spans="1:6" ht="14" hidden="1" thickBot="1">
      <c r="A4767" s="27">
        <f t="shared" si="83"/>
        <v>9</v>
      </c>
      <c r="B4767" s="30" t="s">
        <v>6996</v>
      </c>
      <c r="C4767" s="30" t="s">
        <v>6080</v>
      </c>
      <c r="D4767" s="34">
        <v>0</v>
      </c>
      <c r="E4767" s="33">
        <v>52376003595.68</v>
      </c>
      <c r="F4767" s="33">
        <v>52376003595.68</v>
      </c>
    </row>
    <row r="4768" spans="1:6" ht="14" thickBot="1">
      <c r="A4768" s="27">
        <f t="shared" si="83"/>
        <v>3</v>
      </c>
      <c r="B4768" s="27" t="s">
        <v>6997</v>
      </c>
      <c r="C4768" s="30" t="s">
        <v>1020</v>
      </c>
      <c r="D4768" s="34">
        <v>0</v>
      </c>
      <c r="E4768" s="34">
        <v>0</v>
      </c>
      <c r="F4768" s="34">
        <v>0</v>
      </c>
    </row>
    <row r="4769" spans="1:6" ht="14" thickBot="1">
      <c r="A4769" s="27">
        <f t="shared" si="83"/>
        <v>6</v>
      </c>
      <c r="B4769" s="27" t="s">
        <v>6998</v>
      </c>
      <c r="C4769" s="30" t="s">
        <v>978</v>
      </c>
      <c r="D4769" s="34">
        <v>0</v>
      </c>
      <c r="E4769" s="34">
        <v>0</v>
      </c>
      <c r="F4769" s="34">
        <v>0</v>
      </c>
    </row>
    <row r="4770" spans="1:6" ht="14" hidden="1" thickBot="1">
      <c r="A4770" s="27">
        <f t="shared" ref="A4770:A4833" si="84">LEN(B4770)</f>
        <v>9</v>
      </c>
      <c r="B4770" s="30" t="s">
        <v>6999</v>
      </c>
      <c r="C4770" s="30" t="s">
        <v>199</v>
      </c>
      <c r="D4770" s="34">
        <v>0</v>
      </c>
      <c r="E4770" s="33">
        <v>7068417989.5699997</v>
      </c>
      <c r="F4770" s="33">
        <v>7068417989.5699997</v>
      </c>
    </row>
    <row r="4771" spans="1:6" ht="14" hidden="1" thickBot="1">
      <c r="A4771" s="27">
        <f t="shared" si="84"/>
        <v>9</v>
      </c>
      <c r="B4771" s="30" t="s">
        <v>7000</v>
      </c>
      <c r="C4771" s="30" t="s">
        <v>4823</v>
      </c>
      <c r="D4771" s="34">
        <v>0</v>
      </c>
      <c r="E4771" s="34">
        <v>67277416</v>
      </c>
      <c r="F4771" s="34">
        <v>67277416</v>
      </c>
    </row>
    <row r="4772" spans="1:6" ht="14" hidden="1" thickBot="1">
      <c r="A4772" s="27">
        <f t="shared" si="84"/>
        <v>9</v>
      </c>
      <c r="B4772" s="30" t="s">
        <v>7001</v>
      </c>
      <c r="C4772" s="30" t="s">
        <v>2212</v>
      </c>
      <c r="D4772" s="34">
        <v>0</v>
      </c>
      <c r="E4772" s="34">
        <v>2602125134</v>
      </c>
      <c r="F4772" s="34">
        <v>2602125134</v>
      </c>
    </row>
    <row r="4773" spans="1:6" ht="14" hidden="1" thickBot="1">
      <c r="A4773" s="27">
        <f t="shared" si="84"/>
        <v>9</v>
      </c>
      <c r="B4773" s="30" t="s">
        <v>7002</v>
      </c>
      <c r="C4773" s="30" t="s">
        <v>4744</v>
      </c>
      <c r="D4773" s="34">
        <v>0</v>
      </c>
      <c r="E4773" s="34">
        <v>277655557</v>
      </c>
      <c r="F4773" s="34">
        <v>277655557</v>
      </c>
    </row>
    <row r="4774" spans="1:6" ht="14" hidden="1" thickBot="1">
      <c r="A4774" s="27">
        <f t="shared" si="84"/>
        <v>9</v>
      </c>
      <c r="B4774" s="30" t="s">
        <v>7003</v>
      </c>
      <c r="C4774" s="30" t="s">
        <v>2214</v>
      </c>
      <c r="D4774" s="34">
        <v>0</v>
      </c>
      <c r="E4774" s="34">
        <v>115227117</v>
      </c>
      <c r="F4774" s="34">
        <v>115227117</v>
      </c>
    </row>
    <row r="4775" spans="1:6" ht="14" hidden="1" thickBot="1">
      <c r="A4775" s="27">
        <f t="shared" si="84"/>
        <v>9</v>
      </c>
      <c r="B4775" s="30" t="s">
        <v>7004</v>
      </c>
      <c r="C4775" s="30" t="s">
        <v>1334</v>
      </c>
      <c r="D4775" s="34">
        <v>0</v>
      </c>
      <c r="E4775" s="34">
        <v>66928597</v>
      </c>
      <c r="F4775" s="34">
        <v>66928597</v>
      </c>
    </row>
    <row r="4776" spans="1:6" ht="14" hidden="1" thickBot="1">
      <c r="A4776" s="27">
        <f t="shared" si="84"/>
        <v>9</v>
      </c>
      <c r="B4776" s="30" t="s">
        <v>7005</v>
      </c>
      <c r="C4776" s="30" t="s">
        <v>4785</v>
      </c>
      <c r="D4776" s="34">
        <v>0</v>
      </c>
      <c r="E4776" s="34">
        <v>70610439</v>
      </c>
      <c r="F4776" s="34">
        <v>70610439</v>
      </c>
    </row>
    <row r="4777" spans="1:6" ht="14" hidden="1" thickBot="1">
      <c r="A4777" s="27">
        <f t="shared" si="84"/>
        <v>9</v>
      </c>
      <c r="B4777" s="30" t="s">
        <v>7006</v>
      </c>
      <c r="C4777" s="30" t="s">
        <v>4802</v>
      </c>
      <c r="D4777" s="34">
        <v>0</v>
      </c>
      <c r="E4777" s="33">
        <v>372128930.41000003</v>
      </c>
      <c r="F4777" s="33">
        <v>372128930.41000003</v>
      </c>
    </row>
    <row r="4778" spans="1:6" ht="14" hidden="1" thickBot="1">
      <c r="A4778" s="27">
        <f t="shared" si="84"/>
        <v>9</v>
      </c>
      <c r="B4778" s="30" t="s">
        <v>7007</v>
      </c>
      <c r="C4778" s="30" t="s">
        <v>6080</v>
      </c>
      <c r="D4778" s="34">
        <v>0</v>
      </c>
      <c r="E4778" s="33">
        <v>10640371179.98</v>
      </c>
      <c r="F4778" s="33">
        <v>10640371179.98</v>
      </c>
    </row>
    <row r="4779" spans="1:6" ht="14" thickBot="1">
      <c r="A4779" s="27">
        <f t="shared" si="84"/>
        <v>6</v>
      </c>
      <c r="B4779" s="27" t="s">
        <v>7008</v>
      </c>
      <c r="C4779" s="30" t="s">
        <v>986</v>
      </c>
      <c r="D4779" s="34">
        <v>0</v>
      </c>
      <c r="E4779" s="34">
        <v>0</v>
      </c>
      <c r="F4779" s="34">
        <v>0</v>
      </c>
    </row>
    <row r="4780" spans="1:6" ht="14" hidden="1" thickBot="1">
      <c r="A4780" s="27">
        <f t="shared" si="84"/>
        <v>9</v>
      </c>
      <c r="B4780" s="30" t="s">
        <v>7009</v>
      </c>
      <c r="C4780" s="30" t="s">
        <v>199</v>
      </c>
      <c r="D4780" s="34">
        <v>0</v>
      </c>
      <c r="E4780" s="34">
        <v>83583474233</v>
      </c>
      <c r="F4780" s="34">
        <v>83583474233</v>
      </c>
    </row>
    <row r="4781" spans="1:6" ht="14" hidden="1" thickBot="1">
      <c r="A4781" s="27">
        <f t="shared" si="84"/>
        <v>9</v>
      </c>
      <c r="B4781" s="30" t="s">
        <v>7010</v>
      </c>
      <c r="C4781" s="30" t="s">
        <v>4823</v>
      </c>
      <c r="D4781" s="34">
        <v>0</v>
      </c>
      <c r="E4781" s="34">
        <v>903266561096</v>
      </c>
      <c r="F4781" s="34">
        <v>903266561096</v>
      </c>
    </row>
    <row r="4782" spans="1:6" ht="14" hidden="1" thickBot="1">
      <c r="A4782" s="27">
        <f t="shared" si="84"/>
        <v>9</v>
      </c>
      <c r="B4782" s="30" t="s">
        <v>7011</v>
      </c>
      <c r="C4782" s="30" t="s">
        <v>2212</v>
      </c>
      <c r="D4782" s="34">
        <v>0</v>
      </c>
      <c r="E4782" s="34">
        <v>435149740706</v>
      </c>
      <c r="F4782" s="34">
        <v>435149740706</v>
      </c>
    </row>
    <row r="4783" spans="1:6" ht="14" hidden="1" thickBot="1">
      <c r="A4783" s="27">
        <f t="shared" si="84"/>
        <v>9</v>
      </c>
      <c r="B4783" s="30" t="s">
        <v>7012</v>
      </c>
      <c r="C4783" s="30" t="s">
        <v>4744</v>
      </c>
      <c r="D4783" s="34">
        <v>0</v>
      </c>
      <c r="E4783" s="34">
        <v>264285063947</v>
      </c>
      <c r="F4783" s="34">
        <v>264285063947</v>
      </c>
    </row>
    <row r="4784" spans="1:6" ht="14" hidden="1" thickBot="1">
      <c r="A4784" s="27">
        <f t="shared" si="84"/>
        <v>9</v>
      </c>
      <c r="B4784" s="30" t="s">
        <v>7013</v>
      </c>
      <c r="C4784" s="30" t="s">
        <v>2214</v>
      </c>
      <c r="D4784" s="34">
        <v>0</v>
      </c>
      <c r="E4784" s="34">
        <v>46396082679</v>
      </c>
      <c r="F4784" s="34">
        <v>46396082679</v>
      </c>
    </row>
    <row r="4785" spans="1:6" ht="14" hidden="1" thickBot="1">
      <c r="A4785" s="27">
        <f t="shared" si="84"/>
        <v>9</v>
      </c>
      <c r="B4785" s="30" t="s">
        <v>7014</v>
      </c>
      <c r="C4785" s="30" t="s">
        <v>133</v>
      </c>
      <c r="D4785" s="34">
        <v>0</v>
      </c>
      <c r="E4785" s="34">
        <v>11397494449</v>
      </c>
      <c r="F4785" s="34">
        <v>11397494449</v>
      </c>
    </row>
    <row r="4786" spans="1:6" ht="14" hidden="1" thickBot="1">
      <c r="A4786" s="27">
        <f t="shared" si="84"/>
        <v>9</v>
      </c>
      <c r="B4786" s="30" t="s">
        <v>7015</v>
      </c>
      <c r="C4786" s="30" t="s">
        <v>6077</v>
      </c>
      <c r="D4786" s="34">
        <v>0</v>
      </c>
      <c r="E4786" s="34">
        <v>137645179040</v>
      </c>
      <c r="F4786" s="34">
        <v>137645179040</v>
      </c>
    </row>
    <row r="4787" spans="1:6" ht="14" hidden="1" thickBot="1">
      <c r="A4787" s="27">
        <f t="shared" si="84"/>
        <v>9</v>
      </c>
      <c r="B4787" s="30" t="s">
        <v>7016</v>
      </c>
      <c r="C4787" s="30" t="s">
        <v>1334</v>
      </c>
      <c r="D4787" s="34">
        <v>0</v>
      </c>
      <c r="E4787" s="34">
        <v>29293279090</v>
      </c>
      <c r="F4787" s="34">
        <v>29293279090</v>
      </c>
    </row>
    <row r="4788" spans="1:6" ht="14" hidden="1" thickBot="1">
      <c r="A4788" s="27">
        <f t="shared" si="84"/>
        <v>9</v>
      </c>
      <c r="B4788" s="30" t="s">
        <v>7017</v>
      </c>
      <c r="C4788" s="30" t="s">
        <v>4785</v>
      </c>
      <c r="D4788" s="34">
        <v>0</v>
      </c>
      <c r="E4788" s="34">
        <v>38016799</v>
      </c>
      <c r="F4788" s="34">
        <v>38016799</v>
      </c>
    </row>
    <row r="4789" spans="1:6" ht="14" hidden="1" thickBot="1">
      <c r="A4789" s="27">
        <f t="shared" si="84"/>
        <v>9</v>
      </c>
      <c r="B4789" s="30" t="s">
        <v>7018</v>
      </c>
      <c r="C4789" s="30" t="s">
        <v>4802</v>
      </c>
      <c r="D4789" s="34">
        <v>0</v>
      </c>
      <c r="E4789" s="34">
        <v>2506160</v>
      </c>
      <c r="F4789" s="34">
        <v>2506160</v>
      </c>
    </row>
    <row r="4790" spans="1:6" ht="14" hidden="1" thickBot="1">
      <c r="A4790" s="27">
        <f t="shared" si="84"/>
        <v>9</v>
      </c>
      <c r="B4790" s="30" t="s">
        <v>7019</v>
      </c>
      <c r="C4790" s="30" t="s">
        <v>6080</v>
      </c>
      <c r="D4790" s="34">
        <v>0</v>
      </c>
      <c r="E4790" s="34">
        <v>1911057398199</v>
      </c>
      <c r="F4790" s="34">
        <v>1911057398199</v>
      </c>
    </row>
    <row r="4791" spans="1:6" ht="14" thickBot="1">
      <c r="A4791" s="27">
        <f t="shared" si="84"/>
        <v>6</v>
      </c>
      <c r="B4791" s="27" t="s">
        <v>7020</v>
      </c>
      <c r="C4791" s="30" t="s">
        <v>980</v>
      </c>
      <c r="D4791" s="34">
        <v>0</v>
      </c>
      <c r="E4791" s="34">
        <v>0</v>
      </c>
      <c r="F4791" s="34">
        <v>0</v>
      </c>
    </row>
    <row r="4792" spans="1:6" ht="14" hidden="1" thickBot="1">
      <c r="A4792" s="27">
        <f t="shared" si="84"/>
        <v>9</v>
      </c>
      <c r="B4792" s="30" t="s">
        <v>7021</v>
      </c>
      <c r="C4792" s="30" t="s">
        <v>199</v>
      </c>
      <c r="D4792" s="34">
        <v>0</v>
      </c>
      <c r="E4792" s="33">
        <v>14354878397.870001</v>
      </c>
      <c r="F4792" s="33">
        <v>14354878397.870001</v>
      </c>
    </row>
    <row r="4793" spans="1:6" ht="14" hidden="1" thickBot="1">
      <c r="A4793" s="27">
        <f t="shared" si="84"/>
        <v>9</v>
      </c>
      <c r="B4793" s="30" t="s">
        <v>7022</v>
      </c>
      <c r="C4793" s="30" t="s">
        <v>4823</v>
      </c>
      <c r="D4793" s="34">
        <v>0</v>
      </c>
      <c r="E4793" s="33">
        <v>221471053041.51999</v>
      </c>
      <c r="F4793" s="33">
        <v>221471053041.51999</v>
      </c>
    </row>
    <row r="4794" spans="1:6" ht="14" hidden="1" thickBot="1">
      <c r="A4794" s="27">
        <f t="shared" si="84"/>
        <v>9</v>
      </c>
      <c r="B4794" s="30" t="s">
        <v>7023</v>
      </c>
      <c r="C4794" s="30" t="s">
        <v>2212</v>
      </c>
      <c r="D4794" s="34">
        <v>0</v>
      </c>
      <c r="E4794" s="33">
        <v>98887276454.139999</v>
      </c>
      <c r="F4794" s="33">
        <v>98887276454.139999</v>
      </c>
    </row>
    <row r="4795" spans="1:6" ht="14" hidden="1" thickBot="1">
      <c r="A4795" s="27">
        <f t="shared" si="84"/>
        <v>9</v>
      </c>
      <c r="B4795" s="30" t="s">
        <v>7024</v>
      </c>
      <c r="C4795" s="30" t="s">
        <v>4744</v>
      </c>
      <c r="D4795" s="34">
        <v>0</v>
      </c>
      <c r="E4795" s="34">
        <v>224757337</v>
      </c>
      <c r="F4795" s="34">
        <v>224757337</v>
      </c>
    </row>
    <row r="4796" spans="1:6" ht="14" hidden="1" thickBot="1">
      <c r="A4796" s="27">
        <f t="shared" si="84"/>
        <v>9</v>
      </c>
      <c r="B4796" s="30" t="s">
        <v>7025</v>
      </c>
      <c r="C4796" s="30" t="s">
        <v>2214</v>
      </c>
      <c r="D4796" s="34">
        <v>0</v>
      </c>
      <c r="E4796" s="33">
        <v>8594727544.2600002</v>
      </c>
      <c r="F4796" s="33">
        <v>8594727544.2600002</v>
      </c>
    </row>
    <row r="4797" spans="1:6" ht="14" hidden="1" thickBot="1">
      <c r="A4797" s="27">
        <f t="shared" si="84"/>
        <v>9</v>
      </c>
      <c r="B4797" s="30" t="s">
        <v>7026</v>
      </c>
      <c r="C4797" s="30" t="s">
        <v>133</v>
      </c>
      <c r="D4797" s="34">
        <v>0</v>
      </c>
      <c r="E4797" s="33">
        <v>117111125.02</v>
      </c>
      <c r="F4797" s="33">
        <v>117111125.02</v>
      </c>
    </row>
    <row r="4798" spans="1:6" ht="14" hidden="1" thickBot="1">
      <c r="A4798" s="27">
        <f t="shared" si="84"/>
        <v>9</v>
      </c>
      <c r="B4798" s="30" t="s">
        <v>7027</v>
      </c>
      <c r="C4798" s="30" t="s">
        <v>6077</v>
      </c>
      <c r="D4798" s="34">
        <v>0</v>
      </c>
      <c r="E4798" s="33">
        <v>35750368130.989998</v>
      </c>
      <c r="F4798" s="33">
        <v>35750368130.989998</v>
      </c>
    </row>
    <row r="4799" spans="1:6" ht="14" hidden="1" thickBot="1">
      <c r="A4799" s="27">
        <f t="shared" si="84"/>
        <v>9</v>
      </c>
      <c r="B4799" s="30" t="s">
        <v>7028</v>
      </c>
      <c r="C4799" s="30" t="s">
        <v>1334</v>
      </c>
      <c r="D4799" s="34">
        <v>0</v>
      </c>
      <c r="E4799" s="33">
        <v>14321336626.469999</v>
      </c>
      <c r="F4799" s="33">
        <v>14321336626.469999</v>
      </c>
    </row>
    <row r="4800" spans="1:6" ht="14" hidden="1" thickBot="1">
      <c r="A4800" s="27">
        <f t="shared" si="84"/>
        <v>9</v>
      </c>
      <c r="B4800" s="30" t="s">
        <v>7029</v>
      </c>
      <c r="C4800" s="30" t="s">
        <v>6080</v>
      </c>
      <c r="D4800" s="34">
        <v>0</v>
      </c>
      <c r="E4800" s="33">
        <v>393721508657.27002</v>
      </c>
      <c r="F4800" s="33">
        <v>393721508657.27002</v>
      </c>
    </row>
    <row r="4801" spans="1:6" ht="14" thickBot="1">
      <c r="A4801" s="27">
        <f t="shared" si="84"/>
        <v>6</v>
      </c>
      <c r="B4801" s="27" t="s">
        <v>7030</v>
      </c>
      <c r="C4801" s="30" t="s">
        <v>1000</v>
      </c>
      <c r="D4801" s="34">
        <v>0</v>
      </c>
      <c r="E4801" s="34">
        <v>0</v>
      </c>
      <c r="F4801" s="34">
        <v>0</v>
      </c>
    </row>
    <row r="4802" spans="1:6" ht="14" hidden="1" thickBot="1">
      <c r="A4802" s="27">
        <f t="shared" si="84"/>
        <v>9</v>
      </c>
      <c r="B4802" s="30" t="s">
        <v>7031</v>
      </c>
      <c r="C4802" s="30" t="s">
        <v>199</v>
      </c>
      <c r="D4802" s="34">
        <v>0</v>
      </c>
      <c r="E4802" s="33">
        <v>4872553055.1300001</v>
      </c>
      <c r="F4802" s="33">
        <v>4872553055.1300001</v>
      </c>
    </row>
    <row r="4803" spans="1:6" ht="14" hidden="1" thickBot="1">
      <c r="A4803" s="27">
        <f t="shared" si="84"/>
        <v>9</v>
      </c>
      <c r="B4803" s="30" t="s">
        <v>7032</v>
      </c>
      <c r="C4803" s="30" t="s">
        <v>4823</v>
      </c>
      <c r="D4803" s="34">
        <v>0</v>
      </c>
      <c r="E4803" s="33">
        <v>18984310616.799999</v>
      </c>
      <c r="F4803" s="33">
        <v>18984310616.799999</v>
      </c>
    </row>
    <row r="4804" spans="1:6" ht="14" hidden="1" thickBot="1">
      <c r="A4804" s="27">
        <f t="shared" si="84"/>
        <v>9</v>
      </c>
      <c r="B4804" s="30" t="s">
        <v>7033</v>
      </c>
      <c r="C4804" s="30" t="s">
        <v>2212</v>
      </c>
      <c r="D4804" s="34">
        <v>0</v>
      </c>
      <c r="E4804" s="33">
        <v>61510134933.260002</v>
      </c>
      <c r="F4804" s="33">
        <v>61510134933.260002</v>
      </c>
    </row>
    <row r="4805" spans="1:6" ht="14" hidden="1" thickBot="1">
      <c r="A4805" s="27">
        <f t="shared" si="84"/>
        <v>9</v>
      </c>
      <c r="B4805" s="30" t="s">
        <v>7034</v>
      </c>
      <c r="C4805" s="30" t="s">
        <v>4744</v>
      </c>
      <c r="D4805" s="34">
        <v>0</v>
      </c>
      <c r="E4805" s="34">
        <v>4990451838</v>
      </c>
      <c r="F4805" s="34">
        <v>4990451838</v>
      </c>
    </row>
    <row r="4806" spans="1:6" ht="14" hidden="1" thickBot="1">
      <c r="A4806" s="27">
        <f t="shared" si="84"/>
        <v>9</v>
      </c>
      <c r="B4806" s="30" t="s">
        <v>7035</v>
      </c>
      <c r="C4806" s="30" t="s">
        <v>2214</v>
      </c>
      <c r="D4806" s="34">
        <v>0</v>
      </c>
      <c r="E4806" s="33">
        <v>6878866014.9399996</v>
      </c>
      <c r="F4806" s="33">
        <v>6878866014.9399996</v>
      </c>
    </row>
    <row r="4807" spans="1:6" ht="14" hidden="1" thickBot="1">
      <c r="A4807" s="27">
        <f t="shared" si="84"/>
        <v>9</v>
      </c>
      <c r="B4807" s="30" t="s">
        <v>7036</v>
      </c>
      <c r="C4807" s="30" t="s">
        <v>133</v>
      </c>
      <c r="D4807" s="34">
        <v>0</v>
      </c>
      <c r="E4807" s="34">
        <v>1878010985</v>
      </c>
      <c r="F4807" s="34">
        <v>1878010985</v>
      </c>
    </row>
    <row r="4808" spans="1:6" ht="14" hidden="1" thickBot="1">
      <c r="A4808" s="27">
        <f t="shared" si="84"/>
        <v>9</v>
      </c>
      <c r="B4808" s="30" t="s">
        <v>7037</v>
      </c>
      <c r="C4808" s="30" t="s">
        <v>6077</v>
      </c>
      <c r="D4808" s="34">
        <v>0</v>
      </c>
      <c r="E4808" s="34">
        <v>15381622428</v>
      </c>
      <c r="F4808" s="34">
        <v>15381622428</v>
      </c>
    </row>
    <row r="4809" spans="1:6" ht="14" hidden="1" thickBot="1">
      <c r="A4809" s="27">
        <f t="shared" si="84"/>
        <v>9</v>
      </c>
      <c r="B4809" s="30" t="s">
        <v>7038</v>
      </c>
      <c r="C4809" s="30" t="s">
        <v>1334</v>
      </c>
      <c r="D4809" s="34">
        <v>0</v>
      </c>
      <c r="E4809" s="34">
        <v>445752414</v>
      </c>
      <c r="F4809" s="34">
        <v>445752414</v>
      </c>
    </row>
    <row r="4810" spans="1:6" ht="14" hidden="1" thickBot="1">
      <c r="A4810" s="27">
        <f t="shared" si="84"/>
        <v>9</v>
      </c>
      <c r="B4810" s="30" t="s">
        <v>7039</v>
      </c>
      <c r="C4810" s="30" t="s">
        <v>4785</v>
      </c>
      <c r="D4810" s="34">
        <v>0</v>
      </c>
      <c r="E4810" s="34">
        <v>170687648</v>
      </c>
      <c r="F4810" s="34">
        <v>170687648</v>
      </c>
    </row>
    <row r="4811" spans="1:6" ht="14" hidden="1" thickBot="1">
      <c r="A4811" s="27">
        <f t="shared" si="84"/>
        <v>9</v>
      </c>
      <c r="B4811" s="30" t="s">
        <v>7040</v>
      </c>
      <c r="C4811" s="30" t="s">
        <v>4802</v>
      </c>
      <c r="D4811" s="34">
        <v>0</v>
      </c>
      <c r="E4811" s="34">
        <v>111681008</v>
      </c>
      <c r="F4811" s="34">
        <v>111681008</v>
      </c>
    </row>
    <row r="4812" spans="1:6" ht="14" hidden="1" thickBot="1">
      <c r="A4812" s="27">
        <f t="shared" si="84"/>
        <v>9</v>
      </c>
      <c r="B4812" s="30" t="s">
        <v>7041</v>
      </c>
      <c r="C4812" s="30" t="s">
        <v>6080</v>
      </c>
      <c r="D4812" s="34">
        <v>0</v>
      </c>
      <c r="E4812" s="33">
        <v>115224070941.13</v>
      </c>
      <c r="F4812" s="33">
        <v>115224070941.13</v>
      </c>
    </row>
    <row r="4813" spans="1:6" ht="14" thickBot="1">
      <c r="A4813" s="27">
        <f t="shared" si="84"/>
        <v>6</v>
      </c>
      <c r="B4813" s="27" t="s">
        <v>7042</v>
      </c>
      <c r="C4813" s="30" t="s">
        <v>7043</v>
      </c>
      <c r="D4813" s="34">
        <v>0</v>
      </c>
      <c r="E4813" s="34">
        <v>0</v>
      </c>
      <c r="F4813" s="34">
        <v>0</v>
      </c>
    </row>
    <row r="4814" spans="1:6" ht="14" hidden="1" thickBot="1">
      <c r="A4814" s="27">
        <f t="shared" si="84"/>
        <v>9</v>
      </c>
      <c r="B4814" s="30" t="s">
        <v>7044</v>
      </c>
      <c r="C4814" s="30" t="s">
        <v>199</v>
      </c>
      <c r="D4814" s="34">
        <v>0</v>
      </c>
      <c r="E4814" s="34">
        <v>101762528</v>
      </c>
      <c r="F4814" s="34">
        <v>101762528</v>
      </c>
    </row>
    <row r="4815" spans="1:6" ht="14" hidden="1" thickBot="1">
      <c r="A4815" s="27">
        <f t="shared" si="84"/>
        <v>9</v>
      </c>
      <c r="B4815" s="30" t="s">
        <v>7045</v>
      </c>
      <c r="C4815" s="30" t="s">
        <v>4823</v>
      </c>
      <c r="D4815" s="34">
        <v>0</v>
      </c>
      <c r="E4815" s="34">
        <v>1399674612</v>
      </c>
      <c r="F4815" s="34">
        <v>1399674612</v>
      </c>
    </row>
    <row r="4816" spans="1:6" ht="14" hidden="1" thickBot="1">
      <c r="A4816" s="27">
        <f t="shared" si="84"/>
        <v>9</v>
      </c>
      <c r="B4816" s="30" t="s">
        <v>7046</v>
      </c>
      <c r="C4816" s="30" t="s">
        <v>2212</v>
      </c>
      <c r="D4816" s="34">
        <v>0</v>
      </c>
      <c r="E4816" s="34">
        <v>471119363</v>
      </c>
      <c r="F4816" s="34">
        <v>471119363</v>
      </c>
    </row>
    <row r="4817" spans="1:6" ht="14" hidden="1" thickBot="1">
      <c r="A4817" s="27">
        <f t="shared" si="84"/>
        <v>9</v>
      </c>
      <c r="B4817" s="30" t="s">
        <v>7047</v>
      </c>
      <c r="C4817" s="30" t="s">
        <v>2214</v>
      </c>
      <c r="D4817" s="34">
        <v>0</v>
      </c>
      <c r="E4817" s="34">
        <v>18995421</v>
      </c>
      <c r="F4817" s="34">
        <v>18995421</v>
      </c>
    </row>
    <row r="4818" spans="1:6" ht="14" hidden="1" thickBot="1">
      <c r="A4818" s="27">
        <f t="shared" si="84"/>
        <v>9</v>
      </c>
      <c r="B4818" s="30" t="s">
        <v>7048</v>
      </c>
      <c r="C4818" s="30" t="s">
        <v>133</v>
      </c>
      <c r="D4818" s="34">
        <v>0</v>
      </c>
      <c r="E4818" s="34">
        <v>4122716</v>
      </c>
      <c r="F4818" s="34">
        <v>4122716</v>
      </c>
    </row>
    <row r="4819" spans="1:6" ht="14" hidden="1" thickBot="1">
      <c r="A4819" s="27">
        <f t="shared" si="84"/>
        <v>9</v>
      </c>
      <c r="B4819" s="30" t="s">
        <v>7049</v>
      </c>
      <c r="C4819" s="30" t="s">
        <v>6077</v>
      </c>
      <c r="D4819" s="34">
        <v>0</v>
      </c>
      <c r="E4819" s="34">
        <v>497604</v>
      </c>
      <c r="F4819" s="34">
        <v>497604</v>
      </c>
    </row>
    <row r="4820" spans="1:6" ht="14" hidden="1" thickBot="1">
      <c r="A4820" s="27">
        <f t="shared" si="84"/>
        <v>9</v>
      </c>
      <c r="B4820" s="30" t="s">
        <v>7050</v>
      </c>
      <c r="C4820" s="30" t="s">
        <v>4802</v>
      </c>
      <c r="D4820" s="34">
        <v>0</v>
      </c>
      <c r="E4820" s="34">
        <v>106491960</v>
      </c>
      <c r="F4820" s="34">
        <v>106491960</v>
      </c>
    </row>
    <row r="4821" spans="1:6" ht="14" hidden="1" thickBot="1">
      <c r="A4821" s="27">
        <f t="shared" si="84"/>
        <v>9</v>
      </c>
      <c r="B4821" s="30" t="s">
        <v>7051</v>
      </c>
      <c r="C4821" s="30" t="s">
        <v>6080</v>
      </c>
      <c r="D4821" s="34">
        <v>0</v>
      </c>
      <c r="E4821" s="34">
        <v>2102664204</v>
      </c>
      <c r="F4821" s="34">
        <v>2102664204</v>
      </c>
    </row>
    <row r="4822" spans="1:6" ht="14" thickBot="1">
      <c r="A4822" s="27">
        <f t="shared" si="84"/>
        <v>6</v>
      </c>
      <c r="B4822" s="27" t="s">
        <v>7052</v>
      </c>
      <c r="C4822" s="30" t="s">
        <v>1006</v>
      </c>
      <c r="D4822" s="34">
        <v>0</v>
      </c>
      <c r="E4822" s="34">
        <v>0</v>
      </c>
      <c r="F4822" s="34">
        <v>0</v>
      </c>
    </row>
    <row r="4823" spans="1:6" ht="14" hidden="1" thickBot="1">
      <c r="A4823" s="27">
        <f t="shared" si="84"/>
        <v>9</v>
      </c>
      <c r="B4823" s="30" t="s">
        <v>7053</v>
      </c>
      <c r="C4823" s="30" t="s">
        <v>199</v>
      </c>
      <c r="D4823" s="34">
        <v>0</v>
      </c>
      <c r="E4823" s="34">
        <v>17298134</v>
      </c>
      <c r="F4823" s="34">
        <v>17298134</v>
      </c>
    </row>
    <row r="4824" spans="1:6" ht="14" hidden="1" thickBot="1">
      <c r="A4824" s="27">
        <f t="shared" si="84"/>
        <v>9</v>
      </c>
      <c r="B4824" s="30" t="s">
        <v>7054</v>
      </c>
      <c r="C4824" s="30" t="s">
        <v>4823</v>
      </c>
      <c r="D4824" s="34">
        <v>0</v>
      </c>
      <c r="E4824" s="34">
        <v>802079223</v>
      </c>
      <c r="F4824" s="34">
        <v>802079223</v>
      </c>
    </row>
    <row r="4825" spans="1:6" ht="14" hidden="1" thickBot="1">
      <c r="A4825" s="27">
        <f t="shared" si="84"/>
        <v>9</v>
      </c>
      <c r="B4825" s="30" t="s">
        <v>7055</v>
      </c>
      <c r="C4825" s="30" t="s">
        <v>2212</v>
      </c>
      <c r="D4825" s="34">
        <v>0</v>
      </c>
      <c r="E4825" s="34">
        <v>169815842</v>
      </c>
      <c r="F4825" s="34">
        <v>169815842</v>
      </c>
    </row>
    <row r="4826" spans="1:6" ht="14" hidden="1" thickBot="1">
      <c r="A4826" s="27">
        <f t="shared" si="84"/>
        <v>9</v>
      </c>
      <c r="B4826" s="30" t="s">
        <v>7056</v>
      </c>
      <c r="C4826" s="30" t="s">
        <v>4744</v>
      </c>
      <c r="D4826" s="34">
        <v>0</v>
      </c>
      <c r="E4826" s="34">
        <v>1392919</v>
      </c>
      <c r="F4826" s="34">
        <v>1392919</v>
      </c>
    </row>
    <row r="4827" spans="1:6" ht="14" hidden="1" thickBot="1">
      <c r="A4827" s="27">
        <f t="shared" si="84"/>
        <v>9</v>
      </c>
      <c r="B4827" s="30" t="s">
        <v>7057</v>
      </c>
      <c r="C4827" s="30" t="s">
        <v>2214</v>
      </c>
      <c r="D4827" s="34">
        <v>0</v>
      </c>
      <c r="E4827" s="34">
        <v>28535314</v>
      </c>
      <c r="F4827" s="34">
        <v>28535314</v>
      </c>
    </row>
    <row r="4828" spans="1:6" ht="14" hidden="1" thickBot="1">
      <c r="A4828" s="27">
        <f t="shared" si="84"/>
        <v>9</v>
      </c>
      <c r="B4828" s="30" t="s">
        <v>7058</v>
      </c>
      <c r="C4828" s="30" t="s">
        <v>133</v>
      </c>
      <c r="D4828" s="34">
        <v>0</v>
      </c>
      <c r="E4828" s="34">
        <v>34706310</v>
      </c>
      <c r="F4828" s="34">
        <v>34706310</v>
      </c>
    </row>
    <row r="4829" spans="1:6" ht="14" hidden="1" thickBot="1">
      <c r="A4829" s="27">
        <f t="shared" si="84"/>
        <v>9</v>
      </c>
      <c r="B4829" s="30" t="s">
        <v>7059</v>
      </c>
      <c r="C4829" s="30" t="s">
        <v>6080</v>
      </c>
      <c r="D4829" s="34">
        <v>0</v>
      </c>
      <c r="E4829" s="34">
        <v>1053827742</v>
      </c>
      <c r="F4829" s="34">
        <v>1053827742</v>
      </c>
    </row>
    <row r="4830" spans="1:6" ht="14" thickBot="1">
      <c r="A4830" s="27">
        <f t="shared" si="84"/>
        <v>6</v>
      </c>
      <c r="B4830" s="27" t="s">
        <v>7060</v>
      </c>
      <c r="C4830" s="30" t="s">
        <v>7061</v>
      </c>
      <c r="D4830" s="34">
        <v>0</v>
      </c>
      <c r="E4830" s="34">
        <v>0</v>
      </c>
      <c r="F4830" s="34">
        <v>0</v>
      </c>
    </row>
    <row r="4831" spans="1:6" ht="14" hidden="1" thickBot="1">
      <c r="A4831" s="27">
        <f t="shared" si="84"/>
        <v>9</v>
      </c>
      <c r="B4831" s="30" t="s">
        <v>7062</v>
      </c>
      <c r="C4831" s="30" t="s">
        <v>199</v>
      </c>
      <c r="D4831" s="34">
        <v>0</v>
      </c>
      <c r="E4831" s="34">
        <v>158715148</v>
      </c>
      <c r="F4831" s="34">
        <v>158715148</v>
      </c>
    </row>
    <row r="4832" spans="1:6" ht="14" hidden="1" thickBot="1">
      <c r="A4832" s="27">
        <f t="shared" si="84"/>
        <v>9</v>
      </c>
      <c r="B4832" s="30" t="s">
        <v>7063</v>
      </c>
      <c r="C4832" s="30" t="s">
        <v>4823</v>
      </c>
      <c r="D4832" s="34">
        <v>0</v>
      </c>
      <c r="E4832" s="34">
        <v>33953772723</v>
      </c>
      <c r="F4832" s="34">
        <v>33953772723</v>
      </c>
    </row>
    <row r="4833" spans="1:6" ht="14" hidden="1" thickBot="1">
      <c r="A4833" s="27">
        <f t="shared" si="84"/>
        <v>9</v>
      </c>
      <c r="B4833" s="30" t="s">
        <v>7064</v>
      </c>
      <c r="C4833" s="30" t="s">
        <v>2212</v>
      </c>
      <c r="D4833" s="34">
        <v>0</v>
      </c>
      <c r="E4833" s="34">
        <v>10798186626</v>
      </c>
      <c r="F4833" s="34">
        <v>10798186626</v>
      </c>
    </row>
    <row r="4834" spans="1:6" ht="14" hidden="1" thickBot="1">
      <c r="A4834" s="27">
        <f t="shared" ref="A4834:A4897" si="85">LEN(B4834)</f>
        <v>9</v>
      </c>
      <c r="B4834" s="30" t="s">
        <v>7065</v>
      </c>
      <c r="C4834" s="30" t="s">
        <v>4744</v>
      </c>
      <c r="D4834" s="34">
        <v>0</v>
      </c>
      <c r="E4834" s="34">
        <v>104069567</v>
      </c>
      <c r="F4834" s="34">
        <v>104069567</v>
      </c>
    </row>
    <row r="4835" spans="1:6" ht="14" hidden="1" thickBot="1">
      <c r="A4835" s="27">
        <f t="shared" si="85"/>
        <v>9</v>
      </c>
      <c r="B4835" s="30" t="s">
        <v>7066</v>
      </c>
      <c r="C4835" s="30" t="s">
        <v>2214</v>
      </c>
      <c r="D4835" s="34">
        <v>0</v>
      </c>
      <c r="E4835" s="34">
        <v>1171789017</v>
      </c>
      <c r="F4835" s="34">
        <v>1171789017</v>
      </c>
    </row>
    <row r="4836" spans="1:6" ht="14" hidden="1" thickBot="1">
      <c r="A4836" s="27">
        <f t="shared" si="85"/>
        <v>9</v>
      </c>
      <c r="B4836" s="30" t="s">
        <v>7067</v>
      </c>
      <c r="C4836" s="30" t="s">
        <v>133</v>
      </c>
      <c r="D4836" s="34">
        <v>0</v>
      </c>
      <c r="E4836" s="34">
        <v>102993500</v>
      </c>
      <c r="F4836" s="34">
        <v>102993500</v>
      </c>
    </row>
    <row r="4837" spans="1:6" ht="14" hidden="1" thickBot="1">
      <c r="A4837" s="27">
        <f t="shared" si="85"/>
        <v>9</v>
      </c>
      <c r="B4837" s="30" t="s">
        <v>7068</v>
      </c>
      <c r="C4837" s="30" t="s">
        <v>6077</v>
      </c>
      <c r="D4837" s="34">
        <v>0</v>
      </c>
      <c r="E4837" s="34">
        <v>6486381075</v>
      </c>
      <c r="F4837" s="34">
        <v>6486381075</v>
      </c>
    </row>
    <row r="4838" spans="1:6" ht="14" hidden="1" thickBot="1">
      <c r="A4838" s="27">
        <f t="shared" si="85"/>
        <v>9</v>
      </c>
      <c r="B4838" s="30" t="s">
        <v>7069</v>
      </c>
      <c r="C4838" s="30" t="s">
        <v>1334</v>
      </c>
      <c r="D4838" s="34">
        <v>0</v>
      </c>
      <c r="E4838" s="34">
        <v>223217659</v>
      </c>
      <c r="F4838" s="34">
        <v>223217659</v>
      </c>
    </row>
    <row r="4839" spans="1:6" ht="14" hidden="1" thickBot="1">
      <c r="A4839" s="27">
        <f t="shared" si="85"/>
        <v>9</v>
      </c>
      <c r="B4839" s="30" t="s">
        <v>7070</v>
      </c>
      <c r="C4839" s="30" t="s">
        <v>4785</v>
      </c>
      <c r="D4839" s="34">
        <v>0</v>
      </c>
      <c r="E4839" s="34">
        <v>437854712</v>
      </c>
      <c r="F4839" s="34">
        <v>437854712</v>
      </c>
    </row>
    <row r="4840" spans="1:6" ht="14" hidden="1" thickBot="1">
      <c r="A4840" s="27">
        <f t="shared" si="85"/>
        <v>9</v>
      </c>
      <c r="B4840" s="30" t="s">
        <v>7071</v>
      </c>
      <c r="C4840" s="30" t="s">
        <v>4802</v>
      </c>
      <c r="D4840" s="34">
        <v>0</v>
      </c>
      <c r="E4840" s="34">
        <v>9058398804</v>
      </c>
      <c r="F4840" s="34">
        <v>9058398804</v>
      </c>
    </row>
    <row r="4841" spans="1:6" ht="14" hidden="1" thickBot="1">
      <c r="A4841" s="27">
        <f t="shared" si="85"/>
        <v>9</v>
      </c>
      <c r="B4841" s="30" t="s">
        <v>7072</v>
      </c>
      <c r="C4841" s="30" t="s">
        <v>6080</v>
      </c>
      <c r="D4841" s="34">
        <v>0</v>
      </c>
      <c r="E4841" s="34">
        <v>62495378831</v>
      </c>
      <c r="F4841" s="34">
        <v>62495378831</v>
      </c>
    </row>
    <row r="4842" spans="1:6" ht="14" thickBot="1">
      <c r="A4842" s="27">
        <f t="shared" si="85"/>
        <v>6</v>
      </c>
      <c r="B4842" s="27" t="s">
        <v>7073</v>
      </c>
      <c r="C4842" s="30" t="s">
        <v>1520</v>
      </c>
      <c r="D4842" s="34">
        <v>0</v>
      </c>
      <c r="E4842" s="34">
        <v>0</v>
      </c>
      <c r="F4842" s="34">
        <v>0</v>
      </c>
    </row>
    <row r="4843" spans="1:6" ht="14" hidden="1" thickBot="1">
      <c r="A4843" s="27">
        <f t="shared" si="85"/>
        <v>9</v>
      </c>
      <c r="B4843" s="30" t="s">
        <v>7074</v>
      </c>
      <c r="C4843" s="30" t="s">
        <v>4823</v>
      </c>
      <c r="D4843" s="34">
        <v>0</v>
      </c>
      <c r="E4843" s="34">
        <v>5366672599</v>
      </c>
      <c r="F4843" s="34">
        <v>5366672599</v>
      </c>
    </row>
    <row r="4844" spans="1:6" ht="14" hidden="1" thickBot="1">
      <c r="A4844" s="27">
        <f t="shared" si="85"/>
        <v>9</v>
      </c>
      <c r="B4844" s="30" t="s">
        <v>7075</v>
      </c>
      <c r="C4844" s="30" t="s">
        <v>4802</v>
      </c>
      <c r="D4844" s="34">
        <v>0</v>
      </c>
      <c r="E4844" s="34">
        <v>1800000</v>
      </c>
      <c r="F4844" s="34">
        <v>1800000</v>
      </c>
    </row>
    <row r="4845" spans="1:6" ht="14" hidden="1" thickBot="1">
      <c r="A4845" s="27">
        <f t="shared" si="85"/>
        <v>9</v>
      </c>
      <c r="B4845" s="30" t="s">
        <v>7076</v>
      </c>
      <c r="C4845" s="30" t="s">
        <v>6080</v>
      </c>
      <c r="D4845" s="34">
        <v>0</v>
      </c>
      <c r="E4845" s="34">
        <v>5368472599</v>
      </c>
      <c r="F4845" s="34">
        <v>5368472599</v>
      </c>
    </row>
    <row r="4846" spans="1:6" ht="14" thickBot="1">
      <c r="A4846" s="27">
        <f t="shared" si="85"/>
        <v>6</v>
      </c>
      <c r="B4846" s="27" t="s">
        <v>7077</v>
      </c>
      <c r="C4846" s="30" t="s">
        <v>1522</v>
      </c>
      <c r="D4846" s="34">
        <v>0</v>
      </c>
      <c r="E4846" s="34">
        <v>0</v>
      </c>
      <c r="F4846" s="34">
        <v>0</v>
      </c>
    </row>
    <row r="4847" spans="1:6" ht="14" hidden="1" thickBot="1">
      <c r="A4847" s="27">
        <f t="shared" si="85"/>
        <v>9</v>
      </c>
      <c r="B4847" s="30" t="s">
        <v>7078</v>
      </c>
      <c r="C4847" s="30" t="s">
        <v>199</v>
      </c>
      <c r="D4847" s="34">
        <v>0</v>
      </c>
      <c r="E4847" s="34">
        <v>686893440</v>
      </c>
      <c r="F4847" s="34">
        <v>686893440</v>
      </c>
    </row>
    <row r="4848" spans="1:6" ht="14" hidden="1" thickBot="1">
      <c r="A4848" s="27">
        <f t="shared" si="85"/>
        <v>9</v>
      </c>
      <c r="B4848" s="30" t="s">
        <v>7079</v>
      </c>
      <c r="C4848" s="30" t="s">
        <v>4823</v>
      </c>
      <c r="D4848" s="34">
        <v>0</v>
      </c>
      <c r="E4848" s="34">
        <v>366710505</v>
      </c>
      <c r="F4848" s="34">
        <v>366710505</v>
      </c>
    </row>
    <row r="4849" spans="1:6" ht="14" hidden="1" thickBot="1">
      <c r="A4849" s="27">
        <f t="shared" si="85"/>
        <v>9</v>
      </c>
      <c r="B4849" s="30" t="s">
        <v>7080</v>
      </c>
      <c r="C4849" s="30" t="s">
        <v>2212</v>
      </c>
      <c r="D4849" s="34">
        <v>0</v>
      </c>
      <c r="E4849" s="34">
        <v>184930202</v>
      </c>
      <c r="F4849" s="34">
        <v>184930202</v>
      </c>
    </row>
    <row r="4850" spans="1:6" ht="14" hidden="1" thickBot="1">
      <c r="A4850" s="27">
        <f t="shared" si="85"/>
        <v>9</v>
      </c>
      <c r="B4850" s="30" t="s">
        <v>7081</v>
      </c>
      <c r="C4850" s="30" t="s">
        <v>4744</v>
      </c>
      <c r="D4850" s="34">
        <v>0</v>
      </c>
      <c r="E4850" s="34">
        <v>4660480</v>
      </c>
      <c r="F4850" s="34">
        <v>4660480</v>
      </c>
    </row>
    <row r="4851" spans="1:6" ht="14" hidden="1" thickBot="1">
      <c r="A4851" s="27">
        <f t="shared" si="85"/>
        <v>9</v>
      </c>
      <c r="B4851" s="30" t="s">
        <v>7082</v>
      </c>
      <c r="C4851" s="30" t="s">
        <v>2214</v>
      </c>
      <c r="D4851" s="34">
        <v>0</v>
      </c>
      <c r="E4851" s="34">
        <v>37522165</v>
      </c>
      <c r="F4851" s="34">
        <v>37522165</v>
      </c>
    </row>
    <row r="4852" spans="1:6" ht="14" hidden="1" thickBot="1">
      <c r="A4852" s="27">
        <f t="shared" si="85"/>
        <v>9</v>
      </c>
      <c r="B4852" s="30" t="s">
        <v>7083</v>
      </c>
      <c r="C4852" s="30" t="s">
        <v>133</v>
      </c>
      <c r="D4852" s="34">
        <v>0</v>
      </c>
      <c r="E4852" s="34">
        <v>1792600</v>
      </c>
      <c r="F4852" s="34">
        <v>1792600</v>
      </c>
    </row>
    <row r="4853" spans="1:6" ht="14" hidden="1" thickBot="1">
      <c r="A4853" s="27">
        <f t="shared" si="85"/>
        <v>9</v>
      </c>
      <c r="B4853" s="30" t="s">
        <v>7084</v>
      </c>
      <c r="C4853" s="30" t="s">
        <v>6077</v>
      </c>
      <c r="D4853" s="34">
        <v>0</v>
      </c>
      <c r="E4853" s="34">
        <v>3287927</v>
      </c>
      <c r="F4853" s="34">
        <v>3287927</v>
      </c>
    </row>
    <row r="4854" spans="1:6" ht="14" hidden="1" thickBot="1">
      <c r="A4854" s="27">
        <f t="shared" si="85"/>
        <v>9</v>
      </c>
      <c r="B4854" s="30" t="s">
        <v>7085</v>
      </c>
      <c r="C4854" s="30" t="s">
        <v>1334</v>
      </c>
      <c r="D4854" s="34">
        <v>0</v>
      </c>
      <c r="E4854" s="34">
        <v>1320537</v>
      </c>
      <c r="F4854" s="34">
        <v>1320537</v>
      </c>
    </row>
    <row r="4855" spans="1:6" ht="14" hidden="1" thickBot="1">
      <c r="A4855" s="27">
        <f t="shared" si="85"/>
        <v>9</v>
      </c>
      <c r="B4855" s="30" t="s">
        <v>7086</v>
      </c>
      <c r="C4855" s="30" t="s">
        <v>4785</v>
      </c>
      <c r="D4855" s="34">
        <v>0</v>
      </c>
      <c r="E4855" s="34">
        <v>96979749</v>
      </c>
      <c r="F4855" s="34">
        <v>96979749</v>
      </c>
    </row>
    <row r="4856" spans="1:6" ht="14" hidden="1" thickBot="1">
      <c r="A4856" s="27">
        <f t="shared" si="85"/>
        <v>9</v>
      </c>
      <c r="B4856" s="30" t="s">
        <v>7087</v>
      </c>
      <c r="C4856" s="30" t="s">
        <v>4802</v>
      </c>
      <c r="D4856" s="34">
        <v>0</v>
      </c>
      <c r="E4856" s="34">
        <v>50722237</v>
      </c>
      <c r="F4856" s="34">
        <v>50722237</v>
      </c>
    </row>
    <row r="4857" spans="1:6" ht="14" hidden="1" thickBot="1">
      <c r="A4857" s="27">
        <f t="shared" si="85"/>
        <v>9</v>
      </c>
      <c r="B4857" s="30" t="s">
        <v>7088</v>
      </c>
      <c r="C4857" s="30" t="s">
        <v>6080</v>
      </c>
      <c r="D4857" s="34">
        <v>0</v>
      </c>
      <c r="E4857" s="34">
        <v>1434819842</v>
      </c>
      <c r="F4857" s="34">
        <v>1434819842</v>
      </c>
    </row>
    <row r="4858" spans="1:6" ht="14" thickBot="1">
      <c r="A4858" s="27">
        <f t="shared" si="85"/>
        <v>6</v>
      </c>
      <c r="B4858" s="27" t="s">
        <v>7089</v>
      </c>
      <c r="C4858" s="30" t="s">
        <v>1016</v>
      </c>
      <c r="D4858" s="34">
        <v>0</v>
      </c>
      <c r="E4858" s="34">
        <v>0</v>
      </c>
      <c r="F4858" s="34">
        <v>0</v>
      </c>
    </row>
    <row r="4859" spans="1:6" ht="14" hidden="1" thickBot="1">
      <c r="A4859" s="27">
        <f t="shared" si="85"/>
        <v>9</v>
      </c>
      <c r="B4859" s="30" t="s">
        <v>7090</v>
      </c>
      <c r="C4859" s="30" t="s">
        <v>199</v>
      </c>
      <c r="D4859" s="34">
        <v>0</v>
      </c>
      <c r="E4859" s="34">
        <v>39637425</v>
      </c>
      <c r="F4859" s="34">
        <v>39637425</v>
      </c>
    </row>
    <row r="4860" spans="1:6" ht="14" hidden="1" thickBot="1">
      <c r="A4860" s="27">
        <f t="shared" si="85"/>
        <v>9</v>
      </c>
      <c r="B4860" s="30" t="s">
        <v>7091</v>
      </c>
      <c r="C4860" s="30" t="s">
        <v>4823</v>
      </c>
      <c r="D4860" s="34">
        <v>0</v>
      </c>
      <c r="E4860" s="34">
        <v>300080372</v>
      </c>
      <c r="F4860" s="34">
        <v>300080372</v>
      </c>
    </row>
    <row r="4861" spans="1:6" ht="14" hidden="1" thickBot="1">
      <c r="A4861" s="27">
        <f t="shared" si="85"/>
        <v>9</v>
      </c>
      <c r="B4861" s="30" t="s">
        <v>7092</v>
      </c>
      <c r="C4861" s="30" t="s">
        <v>2212</v>
      </c>
      <c r="D4861" s="34">
        <v>0</v>
      </c>
      <c r="E4861" s="34">
        <v>217114528</v>
      </c>
      <c r="F4861" s="34">
        <v>217114528</v>
      </c>
    </row>
    <row r="4862" spans="1:6" ht="14" hidden="1" thickBot="1">
      <c r="A4862" s="27">
        <f t="shared" si="85"/>
        <v>9</v>
      </c>
      <c r="B4862" s="30" t="s">
        <v>7093</v>
      </c>
      <c r="C4862" s="30" t="s">
        <v>2214</v>
      </c>
      <c r="D4862" s="34">
        <v>0</v>
      </c>
      <c r="E4862" s="34">
        <v>66113500</v>
      </c>
      <c r="F4862" s="34">
        <v>66113500</v>
      </c>
    </row>
    <row r="4863" spans="1:6" ht="14" hidden="1" thickBot="1">
      <c r="A4863" s="27">
        <f t="shared" si="85"/>
        <v>9</v>
      </c>
      <c r="B4863" s="30" t="s">
        <v>7094</v>
      </c>
      <c r="C4863" s="30" t="s">
        <v>6077</v>
      </c>
      <c r="D4863" s="34">
        <v>0</v>
      </c>
      <c r="E4863" s="34">
        <v>319500</v>
      </c>
      <c r="F4863" s="34">
        <v>319500</v>
      </c>
    </row>
    <row r="4864" spans="1:6" ht="14" hidden="1" thickBot="1">
      <c r="A4864" s="27">
        <f t="shared" si="85"/>
        <v>9</v>
      </c>
      <c r="B4864" s="30" t="s">
        <v>7095</v>
      </c>
      <c r="C4864" s="30" t="s">
        <v>4785</v>
      </c>
      <c r="D4864" s="34">
        <v>0</v>
      </c>
      <c r="E4864" s="34">
        <v>68362162</v>
      </c>
      <c r="F4864" s="34">
        <v>68362162</v>
      </c>
    </row>
    <row r="4865" spans="1:6" ht="14" hidden="1" thickBot="1">
      <c r="A4865" s="27">
        <f t="shared" si="85"/>
        <v>9</v>
      </c>
      <c r="B4865" s="30" t="s">
        <v>7096</v>
      </c>
      <c r="C4865" s="30" t="s">
        <v>4802</v>
      </c>
      <c r="D4865" s="34">
        <v>0</v>
      </c>
      <c r="E4865" s="34">
        <v>20538600</v>
      </c>
      <c r="F4865" s="34">
        <v>20538600</v>
      </c>
    </row>
    <row r="4866" spans="1:6" ht="14" hidden="1" thickBot="1">
      <c r="A4866" s="27">
        <f t="shared" si="85"/>
        <v>9</v>
      </c>
      <c r="B4866" s="30" t="s">
        <v>7097</v>
      </c>
      <c r="C4866" s="30" t="s">
        <v>6080</v>
      </c>
      <c r="D4866" s="34">
        <v>0</v>
      </c>
      <c r="E4866" s="34">
        <v>712166087</v>
      </c>
      <c r="F4866" s="34">
        <v>712166087</v>
      </c>
    </row>
    <row r="4867" spans="1:6" ht="14" thickBot="1">
      <c r="A4867" s="27">
        <f t="shared" si="85"/>
        <v>6</v>
      </c>
      <c r="B4867" s="27" t="s">
        <v>7098</v>
      </c>
      <c r="C4867" s="30" t="s">
        <v>1020</v>
      </c>
      <c r="D4867" s="34">
        <v>0</v>
      </c>
      <c r="E4867" s="34">
        <v>0</v>
      </c>
      <c r="F4867" s="34">
        <v>0</v>
      </c>
    </row>
    <row r="4868" spans="1:6" ht="14" hidden="1" thickBot="1">
      <c r="A4868" s="27">
        <f t="shared" si="85"/>
        <v>9</v>
      </c>
      <c r="B4868" s="30" t="s">
        <v>7099</v>
      </c>
      <c r="C4868" s="30" t="s">
        <v>199</v>
      </c>
      <c r="D4868" s="34">
        <v>0</v>
      </c>
      <c r="E4868" s="34">
        <v>85246117</v>
      </c>
      <c r="F4868" s="34">
        <v>85246117</v>
      </c>
    </row>
    <row r="4869" spans="1:6" ht="14" hidden="1" thickBot="1">
      <c r="A4869" s="27">
        <f t="shared" si="85"/>
        <v>9</v>
      </c>
      <c r="B4869" s="30" t="s">
        <v>7100</v>
      </c>
      <c r="C4869" s="30" t="s">
        <v>4823</v>
      </c>
      <c r="D4869" s="34">
        <v>0</v>
      </c>
      <c r="E4869" s="33">
        <v>9940327257.2299995</v>
      </c>
      <c r="F4869" s="33">
        <v>9940327257.2299995</v>
      </c>
    </row>
    <row r="4870" spans="1:6" ht="14" hidden="1" thickBot="1">
      <c r="A4870" s="27">
        <f t="shared" si="85"/>
        <v>9</v>
      </c>
      <c r="B4870" s="30" t="s">
        <v>7101</v>
      </c>
      <c r="C4870" s="30" t="s">
        <v>2212</v>
      </c>
      <c r="D4870" s="34">
        <v>0</v>
      </c>
      <c r="E4870" s="34">
        <v>1969420040</v>
      </c>
      <c r="F4870" s="34">
        <v>1969420040</v>
      </c>
    </row>
    <row r="4871" spans="1:6" ht="14" hidden="1" thickBot="1">
      <c r="A4871" s="27">
        <f t="shared" si="85"/>
        <v>9</v>
      </c>
      <c r="B4871" s="30" t="s">
        <v>7102</v>
      </c>
      <c r="C4871" s="30" t="s">
        <v>2214</v>
      </c>
      <c r="D4871" s="34">
        <v>0</v>
      </c>
      <c r="E4871" s="34">
        <v>483973671</v>
      </c>
      <c r="F4871" s="34">
        <v>483973671</v>
      </c>
    </row>
    <row r="4872" spans="1:6" ht="14" hidden="1" thickBot="1">
      <c r="A4872" s="27">
        <f t="shared" si="85"/>
        <v>9</v>
      </c>
      <c r="B4872" s="30" t="s">
        <v>7103</v>
      </c>
      <c r="C4872" s="30" t="s">
        <v>133</v>
      </c>
      <c r="D4872" s="34">
        <v>0</v>
      </c>
      <c r="E4872" s="34">
        <v>103438068</v>
      </c>
      <c r="F4872" s="34">
        <v>103438068</v>
      </c>
    </row>
    <row r="4873" spans="1:6" ht="14" hidden="1" thickBot="1">
      <c r="A4873" s="27">
        <f t="shared" si="85"/>
        <v>9</v>
      </c>
      <c r="B4873" s="30" t="s">
        <v>7104</v>
      </c>
      <c r="C4873" s="30" t="s">
        <v>1334</v>
      </c>
      <c r="D4873" s="34">
        <v>0</v>
      </c>
      <c r="E4873" s="34">
        <v>163129033</v>
      </c>
      <c r="F4873" s="34">
        <v>163129033</v>
      </c>
    </row>
    <row r="4874" spans="1:6" ht="14" hidden="1" thickBot="1">
      <c r="A4874" s="27">
        <f t="shared" si="85"/>
        <v>9</v>
      </c>
      <c r="B4874" s="30" t="s">
        <v>7105</v>
      </c>
      <c r="C4874" s="30" t="s">
        <v>4785</v>
      </c>
      <c r="D4874" s="34">
        <v>0</v>
      </c>
      <c r="E4874" s="34">
        <v>729072221</v>
      </c>
      <c r="F4874" s="34">
        <v>729072221</v>
      </c>
    </row>
    <row r="4875" spans="1:6" ht="14" hidden="1" thickBot="1">
      <c r="A4875" s="27">
        <f t="shared" si="85"/>
        <v>9</v>
      </c>
      <c r="B4875" s="30" t="s">
        <v>7106</v>
      </c>
      <c r="C4875" s="30" t="s">
        <v>4802</v>
      </c>
      <c r="D4875" s="34">
        <v>0</v>
      </c>
      <c r="E4875" s="34">
        <v>2041950592</v>
      </c>
      <c r="F4875" s="34">
        <v>2041950592</v>
      </c>
    </row>
    <row r="4876" spans="1:6" ht="14" hidden="1" thickBot="1">
      <c r="A4876" s="27">
        <f t="shared" si="85"/>
        <v>9</v>
      </c>
      <c r="B4876" s="30" t="s">
        <v>7107</v>
      </c>
      <c r="C4876" s="30" t="s">
        <v>6080</v>
      </c>
      <c r="D4876" s="34">
        <v>0</v>
      </c>
      <c r="E4876" s="33">
        <v>15516556999.23</v>
      </c>
      <c r="F4876" s="33">
        <v>15516556999.23</v>
      </c>
    </row>
    <row r="4877" spans="1:6" ht="14" thickBot="1">
      <c r="A4877" s="27">
        <f t="shared" si="85"/>
        <v>1</v>
      </c>
      <c r="B4877" s="27" t="s">
        <v>7108</v>
      </c>
      <c r="C4877" s="30" t="s">
        <v>7109</v>
      </c>
      <c r="D4877" s="34">
        <v>0</v>
      </c>
      <c r="E4877" s="34">
        <v>0</v>
      </c>
      <c r="F4877" s="34">
        <v>0</v>
      </c>
    </row>
    <row r="4878" spans="1:6" ht="14" thickBot="1">
      <c r="A4878" s="27">
        <f t="shared" si="85"/>
        <v>3</v>
      </c>
      <c r="B4878" s="27" t="s">
        <v>7110</v>
      </c>
      <c r="C4878" s="30" t="s">
        <v>7111</v>
      </c>
      <c r="D4878" s="34">
        <v>0</v>
      </c>
      <c r="E4878" s="33">
        <v>938096621236406</v>
      </c>
      <c r="F4878" s="33">
        <v>938096621236406</v>
      </c>
    </row>
    <row r="4879" spans="1:6" ht="14" thickBot="1">
      <c r="A4879" s="27">
        <f t="shared" si="85"/>
        <v>6</v>
      </c>
      <c r="B4879" s="27" t="s">
        <v>7112</v>
      </c>
      <c r="C4879" s="30" t="s">
        <v>7113</v>
      </c>
      <c r="D4879" s="34">
        <v>0</v>
      </c>
      <c r="E4879" s="33">
        <v>38143071619194.398</v>
      </c>
      <c r="F4879" s="33">
        <v>38143071619194.398</v>
      </c>
    </row>
    <row r="4880" spans="1:6" ht="14" hidden="1" thickBot="1">
      <c r="A4880" s="27">
        <f t="shared" si="85"/>
        <v>9</v>
      </c>
      <c r="B4880" s="30" t="s">
        <v>7114</v>
      </c>
      <c r="C4880" s="30" t="s">
        <v>5262</v>
      </c>
      <c r="D4880" s="34">
        <v>0</v>
      </c>
      <c r="E4880" s="33">
        <v>1024228120239.62</v>
      </c>
      <c r="F4880" s="33">
        <v>1024228120239.62</v>
      </c>
    </row>
    <row r="4881" spans="1:6" ht="14" hidden="1" thickBot="1">
      <c r="A4881" s="27">
        <f t="shared" si="85"/>
        <v>9</v>
      </c>
      <c r="B4881" s="30" t="s">
        <v>7115</v>
      </c>
      <c r="C4881" s="30" t="s">
        <v>3188</v>
      </c>
      <c r="D4881" s="34">
        <v>0</v>
      </c>
      <c r="E4881" s="33">
        <v>349679390223.09003</v>
      </c>
      <c r="F4881" s="33">
        <v>349679390223.09003</v>
      </c>
    </row>
    <row r="4882" spans="1:6" ht="14" hidden="1" thickBot="1">
      <c r="A4882" s="27">
        <f t="shared" si="85"/>
        <v>9</v>
      </c>
      <c r="B4882" s="30" t="s">
        <v>7116</v>
      </c>
      <c r="C4882" s="30" t="s">
        <v>5264</v>
      </c>
      <c r="D4882" s="34">
        <v>0</v>
      </c>
      <c r="E4882" s="33">
        <v>2122825232739.6101</v>
      </c>
      <c r="F4882" s="33">
        <v>2122825232739.6101</v>
      </c>
    </row>
    <row r="4883" spans="1:6" ht="14" hidden="1" thickBot="1">
      <c r="A4883" s="27">
        <f t="shared" si="85"/>
        <v>9</v>
      </c>
      <c r="B4883" s="30" t="s">
        <v>7117</v>
      </c>
      <c r="C4883" s="30" t="s">
        <v>3184</v>
      </c>
      <c r="D4883" s="34">
        <v>0</v>
      </c>
      <c r="E4883" s="33">
        <v>13281317396369.301</v>
      </c>
      <c r="F4883" s="33">
        <v>13281317396369.301</v>
      </c>
    </row>
    <row r="4884" spans="1:6" ht="14" hidden="1" thickBot="1">
      <c r="A4884" s="27">
        <f t="shared" si="85"/>
        <v>9</v>
      </c>
      <c r="B4884" s="30" t="s">
        <v>7118</v>
      </c>
      <c r="C4884" s="30" t="s">
        <v>7119</v>
      </c>
      <c r="D4884" s="34">
        <v>0</v>
      </c>
      <c r="E4884" s="33">
        <v>18847432293371.301</v>
      </c>
      <c r="F4884" s="33">
        <v>18847432293371.301</v>
      </c>
    </row>
    <row r="4885" spans="1:6" ht="14" hidden="1" thickBot="1">
      <c r="A4885" s="27">
        <f t="shared" si="85"/>
        <v>9</v>
      </c>
      <c r="B4885" s="30" t="s">
        <v>7120</v>
      </c>
      <c r="C4885" s="30" t="s">
        <v>7121</v>
      </c>
      <c r="D4885" s="34">
        <v>0</v>
      </c>
      <c r="E4885" s="33">
        <v>2517589186251.5698</v>
      </c>
      <c r="F4885" s="33">
        <v>2517589186251.5698</v>
      </c>
    </row>
    <row r="4886" spans="1:6" ht="14" thickBot="1">
      <c r="A4886" s="27">
        <f t="shared" si="85"/>
        <v>6</v>
      </c>
      <c r="B4886" s="27" t="s">
        <v>7122</v>
      </c>
      <c r="C4886" s="30" t="s">
        <v>7123</v>
      </c>
      <c r="D4886" s="34">
        <v>0</v>
      </c>
      <c r="E4886" s="33">
        <v>6836778849979.7402</v>
      </c>
      <c r="F4886" s="33">
        <v>6836778849979.7402</v>
      </c>
    </row>
    <row r="4887" spans="1:6" ht="14" hidden="1" thickBot="1">
      <c r="A4887" s="27">
        <f t="shared" si="85"/>
        <v>9</v>
      </c>
      <c r="B4887" s="30" t="s">
        <v>7124</v>
      </c>
      <c r="C4887" s="30" t="s">
        <v>7125</v>
      </c>
      <c r="D4887" s="34">
        <v>0</v>
      </c>
      <c r="E4887" s="33">
        <v>775407177522.43005</v>
      </c>
      <c r="F4887" s="33">
        <v>775407177522.43005</v>
      </c>
    </row>
    <row r="4888" spans="1:6" ht="14" hidden="1" thickBot="1">
      <c r="A4888" s="27">
        <f t="shared" si="85"/>
        <v>9</v>
      </c>
      <c r="B4888" s="30" t="s">
        <v>7126</v>
      </c>
      <c r="C4888" s="30" t="s">
        <v>7127</v>
      </c>
      <c r="D4888" s="34">
        <v>0</v>
      </c>
      <c r="E4888" s="33">
        <v>6061371672457.3096</v>
      </c>
      <c r="F4888" s="33">
        <v>6061371672457.3096</v>
      </c>
    </row>
    <row r="4889" spans="1:6" ht="14" thickBot="1">
      <c r="A4889" s="27">
        <f t="shared" si="85"/>
        <v>6</v>
      </c>
      <c r="B4889" s="27" t="s">
        <v>7128</v>
      </c>
      <c r="C4889" s="30" t="s">
        <v>7129</v>
      </c>
      <c r="D4889" s="34">
        <v>0</v>
      </c>
      <c r="E4889" s="34">
        <v>824675433380708</v>
      </c>
      <c r="F4889" s="34">
        <v>824675433380708</v>
      </c>
    </row>
    <row r="4890" spans="1:6" ht="14" hidden="1" thickBot="1">
      <c r="A4890" s="27">
        <f t="shared" si="85"/>
        <v>9</v>
      </c>
      <c r="B4890" s="30" t="s">
        <v>7130</v>
      </c>
      <c r="C4890" s="30" t="s">
        <v>7131</v>
      </c>
      <c r="D4890" s="34">
        <v>0</v>
      </c>
      <c r="E4890" s="34">
        <v>823849080264524</v>
      </c>
      <c r="F4890" s="34">
        <v>823849080264524</v>
      </c>
    </row>
    <row r="4891" spans="1:6" ht="14" hidden="1" thickBot="1">
      <c r="A4891" s="27">
        <f t="shared" si="85"/>
        <v>9</v>
      </c>
      <c r="B4891" s="30" t="s">
        <v>7132</v>
      </c>
      <c r="C4891" s="30" t="s">
        <v>7133</v>
      </c>
      <c r="D4891" s="34">
        <v>0</v>
      </c>
      <c r="E4891" s="34">
        <v>826353116184</v>
      </c>
      <c r="F4891" s="34">
        <v>826353116184</v>
      </c>
    </row>
    <row r="4892" spans="1:6" ht="14" thickBot="1">
      <c r="A4892" s="27">
        <f t="shared" si="85"/>
        <v>6</v>
      </c>
      <c r="B4892" s="27" t="s">
        <v>7134</v>
      </c>
      <c r="C4892" s="30" t="s">
        <v>3194</v>
      </c>
      <c r="D4892" s="34">
        <v>0</v>
      </c>
      <c r="E4892" s="33">
        <v>16998514972969.6</v>
      </c>
      <c r="F4892" s="33">
        <v>16998514972969.6</v>
      </c>
    </row>
    <row r="4893" spans="1:6" ht="14" hidden="1" thickBot="1">
      <c r="A4893" s="27">
        <f t="shared" si="85"/>
        <v>9</v>
      </c>
      <c r="B4893" s="30" t="s">
        <v>7135</v>
      </c>
      <c r="C4893" s="30" t="s">
        <v>4608</v>
      </c>
      <c r="D4893" s="34">
        <v>0</v>
      </c>
      <c r="E4893" s="34">
        <v>2477532405636</v>
      </c>
      <c r="F4893" s="34">
        <v>2477532405636</v>
      </c>
    </row>
    <row r="4894" spans="1:6" ht="14" hidden="1" thickBot="1">
      <c r="A4894" s="27">
        <f t="shared" si="85"/>
        <v>9</v>
      </c>
      <c r="B4894" s="30" t="s">
        <v>7136</v>
      </c>
      <c r="C4894" s="30" t="s">
        <v>7137</v>
      </c>
      <c r="D4894" s="34">
        <v>0</v>
      </c>
      <c r="E4894" s="34">
        <v>1207141716279</v>
      </c>
      <c r="F4894" s="34">
        <v>1207141716279</v>
      </c>
    </row>
    <row r="4895" spans="1:6" ht="14" hidden="1" thickBot="1">
      <c r="A4895" s="27">
        <f t="shared" si="85"/>
        <v>9</v>
      </c>
      <c r="B4895" s="30" t="s">
        <v>7138</v>
      </c>
      <c r="C4895" s="30" t="s">
        <v>7139</v>
      </c>
      <c r="D4895" s="34">
        <v>0</v>
      </c>
      <c r="E4895" s="34">
        <v>207750914688</v>
      </c>
      <c r="F4895" s="34">
        <v>207750914688</v>
      </c>
    </row>
    <row r="4896" spans="1:6" ht="14" hidden="1" thickBot="1">
      <c r="A4896" s="27">
        <f t="shared" si="85"/>
        <v>9</v>
      </c>
      <c r="B4896" s="30" t="s">
        <v>7140</v>
      </c>
      <c r="C4896" s="30" t="s">
        <v>7141</v>
      </c>
      <c r="D4896" s="34">
        <v>0</v>
      </c>
      <c r="E4896" s="34">
        <v>664636861236</v>
      </c>
      <c r="F4896" s="34">
        <v>664636861236</v>
      </c>
    </row>
    <row r="4897" spans="1:6" ht="14" hidden="1" thickBot="1">
      <c r="A4897" s="27">
        <f t="shared" si="85"/>
        <v>9</v>
      </c>
      <c r="B4897" s="30" t="s">
        <v>7142</v>
      </c>
      <c r="C4897" s="30" t="s">
        <v>7143</v>
      </c>
      <c r="D4897" s="34">
        <v>0</v>
      </c>
      <c r="E4897" s="34">
        <v>2673092549</v>
      </c>
      <c r="F4897" s="34">
        <v>2673092549</v>
      </c>
    </row>
    <row r="4898" spans="1:6" ht="14" hidden="1" thickBot="1">
      <c r="A4898" s="27">
        <f t="shared" ref="A4898:A4961" si="86">LEN(B4898)</f>
        <v>9</v>
      </c>
      <c r="B4898" s="30" t="s">
        <v>7144</v>
      </c>
      <c r="C4898" s="30" t="s">
        <v>7145</v>
      </c>
      <c r="D4898" s="34">
        <v>0</v>
      </c>
      <c r="E4898" s="34">
        <v>830145408</v>
      </c>
      <c r="F4898" s="34">
        <v>830145408</v>
      </c>
    </row>
    <row r="4899" spans="1:6" ht="14" hidden="1" thickBot="1">
      <c r="A4899" s="27">
        <f t="shared" si="86"/>
        <v>9</v>
      </c>
      <c r="B4899" s="30" t="s">
        <v>7146</v>
      </c>
      <c r="C4899" s="30" t="s">
        <v>7147</v>
      </c>
      <c r="D4899" s="34">
        <v>0</v>
      </c>
      <c r="E4899" s="33">
        <v>12437949837173.6</v>
      </c>
      <c r="F4899" s="33">
        <v>12437949837173.6</v>
      </c>
    </row>
    <row r="4900" spans="1:6" ht="14" thickBot="1">
      <c r="A4900" s="27">
        <f t="shared" si="86"/>
        <v>6</v>
      </c>
      <c r="B4900" s="27" t="s">
        <v>7148</v>
      </c>
      <c r="C4900" s="30" t="s">
        <v>7149</v>
      </c>
      <c r="D4900" s="34">
        <v>0</v>
      </c>
      <c r="E4900" s="34">
        <v>204848773</v>
      </c>
      <c r="F4900" s="34">
        <v>204848773</v>
      </c>
    </row>
    <row r="4901" spans="1:6" ht="14" hidden="1" thickBot="1">
      <c r="A4901" s="27">
        <f t="shared" si="86"/>
        <v>9</v>
      </c>
      <c r="B4901" s="30" t="s">
        <v>7150</v>
      </c>
      <c r="C4901" s="30" t="s">
        <v>7151</v>
      </c>
      <c r="D4901" s="34">
        <v>0</v>
      </c>
      <c r="E4901" s="34">
        <v>184273773</v>
      </c>
      <c r="F4901" s="34">
        <v>184273773</v>
      </c>
    </row>
    <row r="4902" spans="1:6" ht="14" hidden="1" thickBot="1">
      <c r="A4902" s="27">
        <f t="shared" si="86"/>
        <v>9</v>
      </c>
      <c r="B4902" s="30" t="s">
        <v>7152</v>
      </c>
      <c r="C4902" s="30" t="s">
        <v>7153</v>
      </c>
      <c r="D4902" s="34">
        <v>0</v>
      </c>
      <c r="E4902" s="34">
        <v>20575000</v>
      </c>
      <c r="F4902" s="34">
        <v>20575000</v>
      </c>
    </row>
    <row r="4903" spans="1:6" ht="14" thickBot="1">
      <c r="A4903" s="27">
        <f t="shared" si="86"/>
        <v>6</v>
      </c>
      <c r="B4903" s="27" t="s">
        <v>7154</v>
      </c>
      <c r="C4903" s="30" t="s">
        <v>5767</v>
      </c>
      <c r="D4903" s="34">
        <v>0</v>
      </c>
      <c r="E4903" s="33">
        <v>6384748057175.2002</v>
      </c>
      <c r="F4903" s="33">
        <v>6384748057175.2002</v>
      </c>
    </row>
    <row r="4904" spans="1:6" ht="14" hidden="1" thickBot="1">
      <c r="A4904" s="27">
        <f t="shared" si="86"/>
        <v>9</v>
      </c>
      <c r="B4904" s="30" t="s">
        <v>7155</v>
      </c>
      <c r="C4904" s="30" t="s">
        <v>153</v>
      </c>
      <c r="D4904" s="34">
        <v>0</v>
      </c>
      <c r="E4904" s="33">
        <v>39086510466.900002</v>
      </c>
      <c r="F4904" s="33">
        <v>39086510466.900002</v>
      </c>
    </row>
    <row r="4905" spans="1:6" ht="14" hidden="1" thickBot="1">
      <c r="A4905" s="27">
        <f t="shared" si="86"/>
        <v>9</v>
      </c>
      <c r="B4905" s="30" t="s">
        <v>7156</v>
      </c>
      <c r="C4905" s="30" t="s">
        <v>116</v>
      </c>
      <c r="D4905" s="34">
        <v>0</v>
      </c>
      <c r="E4905" s="34">
        <v>5941065154129</v>
      </c>
      <c r="F4905" s="34">
        <v>5941065154129</v>
      </c>
    </row>
    <row r="4906" spans="1:6" ht="14" hidden="1" thickBot="1">
      <c r="A4906" s="27">
        <f t="shared" si="86"/>
        <v>9</v>
      </c>
      <c r="B4906" s="30" t="s">
        <v>7157</v>
      </c>
      <c r="C4906" s="30" t="s">
        <v>193</v>
      </c>
      <c r="D4906" s="34">
        <v>0</v>
      </c>
      <c r="E4906" s="33">
        <v>401621747638.31</v>
      </c>
      <c r="F4906" s="33">
        <v>401621747638.31</v>
      </c>
    </row>
    <row r="4907" spans="1:6" ht="14" hidden="1" thickBot="1">
      <c r="A4907" s="27">
        <f t="shared" si="86"/>
        <v>9</v>
      </c>
      <c r="B4907" s="30" t="s">
        <v>7158</v>
      </c>
      <c r="C4907" s="30" t="s">
        <v>82</v>
      </c>
      <c r="D4907" s="34">
        <v>0</v>
      </c>
      <c r="E4907" s="34">
        <v>144803300</v>
      </c>
      <c r="F4907" s="34">
        <v>144803300</v>
      </c>
    </row>
    <row r="4908" spans="1:6" ht="14" hidden="1" thickBot="1">
      <c r="A4908" s="27">
        <f t="shared" si="86"/>
        <v>9</v>
      </c>
      <c r="B4908" s="30" t="s">
        <v>7159</v>
      </c>
      <c r="C4908" s="30" t="s">
        <v>7160</v>
      </c>
      <c r="D4908" s="34">
        <v>0</v>
      </c>
      <c r="E4908" s="33">
        <v>50593158.359999999</v>
      </c>
      <c r="F4908" s="33">
        <v>50593158.359999999</v>
      </c>
    </row>
    <row r="4909" spans="1:6" ht="14" hidden="1" thickBot="1">
      <c r="A4909" s="27">
        <f t="shared" si="86"/>
        <v>9</v>
      </c>
      <c r="B4909" s="30" t="s">
        <v>7161</v>
      </c>
      <c r="C4909" s="30" t="s">
        <v>1965</v>
      </c>
      <c r="D4909" s="34">
        <v>0</v>
      </c>
      <c r="E4909" s="34">
        <v>3840000</v>
      </c>
      <c r="F4909" s="34">
        <v>3840000</v>
      </c>
    </row>
    <row r="4910" spans="1:6" ht="14" hidden="1" thickBot="1">
      <c r="A4910" s="27">
        <f t="shared" si="86"/>
        <v>9</v>
      </c>
      <c r="B4910" s="30" t="s">
        <v>7162</v>
      </c>
      <c r="C4910" s="30" t="s">
        <v>7163</v>
      </c>
      <c r="D4910" s="34">
        <v>0</v>
      </c>
      <c r="E4910" s="33">
        <v>1338323256.73</v>
      </c>
      <c r="F4910" s="33">
        <v>1338323256.73</v>
      </c>
    </row>
    <row r="4911" spans="1:6" ht="14" hidden="1" thickBot="1">
      <c r="A4911" s="27">
        <f t="shared" si="86"/>
        <v>9</v>
      </c>
      <c r="B4911" s="30" t="s">
        <v>7164</v>
      </c>
      <c r="C4911" s="30" t="s">
        <v>7165</v>
      </c>
      <c r="D4911" s="34">
        <v>0</v>
      </c>
      <c r="E4911" s="33">
        <v>1437085225.9000001</v>
      </c>
      <c r="F4911" s="33">
        <v>1437085225.9000001</v>
      </c>
    </row>
    <row r="4912" spans="1:6" ht="14" thickBot="1">
      <c r="A4912" s="27">
        <f t="shared" si="86"/>
        <v>6</v>
      </c>
      <c r="B4912" s="27" t="s">
        <v>7166</v>
      </c>
      <c r="C4912" s="30" t="s">
        <v>7167</v>
      </c>
      <c r="D4912" s="34">
        <v>0</v>
      </c>
      <c r="E4912" s="33">
        <v>45057869507606.398</v>
      </c>
      <c r="F4912" s="33">
        <v>45057869507606.398</v>
      </c>
    </row>
    <row r="4913" spans="1:6" ht="14" hidden="1" thickBot="1">
      <c r="A4913" s="27">
        <f t="shared" si="86"/>
        <v>9</v>
      </c>
      <c r="B4913" s="30" t="s">
        <v>7168</v>
      </c>
      <c r="C4913" s="30" t="s">
        <v>3192</v>
      </c>
      <c r="D4913" s="34">
        <v>0</v>
      </c>
      <c r="E4913" s="33">
        <v>8188036575275.1797</v>
      </c>
      <c r="F4913" s="33">
        <v>8188036575275.1797</v>
      </c>
    </row>
    <row r="4914" spans="1:6" ht="14" hidden="1" thickBot="1">
      <c r="A4914" s="27">
        <f t="shared" si="86"/>
        <v>9</v>
      </c>
      <c r="B4914" s="30" t="s">
        <v>7169</v>
      </c>
      <c r="C4914" s="30" t="s">
        <v>1120</v>
      </c>
      <c r="D4914" s="34">
        <v>0</v>
      </c>
      <c r="E4914" s="33">
        <v>4912610217252.1602</v>
      </c>
      <c r="F4914" s="33">
        <v>4912610217252.1602</v>
      </c>
    </row>
    <row r="4915" spans="1:6" ht="14" hidden="1" thickBot="1">
      <c r="A4915" s="27">
        <f t="shared" si="86"/>
        <v>9</v>
      </c>
      <c r="B4915" s="30" t="s">
        <v>7170</v>
      </c>
      <c r="C4915" s="30" t="s">
        <v>7167</v>
      </c>
      <c r="D4915" s="34">
        <v>0</v>
      </c>
      <c r="E4915" s="33">
        <v>31957222715079</v>
      </c>
      <c r="F4915" s="33">
        <v>31957222715079</v>
      </c>
    </row>
    <row r="4916" spans="1:6" ht="14" thickBot="1">
      <c r="A4916" s="27">
        <f t="shared" si="86"/>
        <v>3</v>
      </c>
      <c r="B4916" s="27" t="s">
        <v>7171</v>
      </c>
      <c r="C4916" s="30" t="s">
        <v>7172</v>
      </c>
      <c r="D4916" s="34">
        <v>0</v>
      </c>
      <c r="E4916" s="33">
        <v>54999455527787.297</v>
      </c>
      <c r="F4916" s="33">
        <v>54999455527787.297</v>
      </c>
    </row>
    <row r="4917" spans="1:6" ht="14" thickBot="1">
      <c r="A4917" s="27">
        <f t="shared" si="86"/>
        <v>3</v>
      </c>
      <c r="B4917" s="27" t="s">
        <v>7173</v>
      </c>
      <c r="C4917" s="30" t="s">
        <v>7174</v>
      </c>
      <c r="D4917" s="34">
        <v>0</v>
      </c>
      <c r="E4917" s="33">
        <v>652721768748329</v>
      </c>
      <c r="F4917" s="33">
        <v>652721768748329</v>
      </c>
    </row>
    <row r="4918" spans="1:6" ht="14" thickBot="1">
      <c r="A4918" s="27">
        <f t="shared" si="86"/>
        <v>6</v>
      </c>
      <c r="B4918" s="27" t="s">
        <v>7175</v>
      </c>
      <c r="C4918" s="30" t="s">
        <v>7176</v>
      </c>
      <c r="D4918" s="34">
        <v>0</v>
      </c>
      <c r="E4918" s="33">
        <v>685467254481.21997</v>
      </c>
      <c r="F4918" s="33">
        <v>685467254481.21997</v>
      </c>
    </row>
    <row r="4919" spans="1:6" ht="14" hidden="1" thickBot="1">
      <c r="A4919" s="27">
        <f t="shared" si="86"/>
        <v>9</v>
      </c>
      <c r="B4919" s="30" t="s">
        <v>7177</v>
      </c>
      <c r="C4919" s="30" t="s">
        <v>7178</v>
      </c>
      <c r="D4919" s="34">
        <v>0</v>
      </c>
      <c r="E4919" s="33">
        <v>332224779764.54999</v>
      </c>
      <c r="F4919" s="33">
        <v>332224779764.54999</v>
      </c>
    </row>
    <row r="4920" spans="1:6" ht="14" hidden="1" thickBot="1">
      <c r="A4920" s="27">
        <f t="shared" si="86"/>
        <v>9</v>
      </c>
      <c r="B4920" s="30" t="s">
        <v>7179</v>
      </c>
      <c r="C4920" s="30" t="s">
        <v>2339</v>
      </c>
      <c r="D4920" s="34">
        <v>0</v>
      </c>
      <c r="E4920" s="33">
        <v>353242474716.66998</v>
      </c>
      <c r="F4920" s="33">
        <v>353242474716.66998</v>
      </c>
    </row>
    <row r="4921" spans="1:6" ht="14" thickBot="1">
      <c r="A4921" s="27">
        <f t="shared" si="86"/>
        <v>6</v>
      </c>
      <c r="B4921" s="27" t="s">
        <v>7180</v>
      </c>
      <c r="C4921" s="30" t="s">
        <v>7181</v>
      </c>
      <c r="D4921" s="34">
        <v>0</v>
      </c>
      <c r="E4921" s="33">
        <v>177400053988170</v>
      </c>
      <c r="F4921" s="33">
        <v>177400053988170</v>
      </c>
    </row>
    <row r="4922" spans="1:6" ht="14" hidden="1" thickBot="1">
      <c r="A4922" s="27">
        <f t="shared" si="86"/>
        <v>9</v>
      </c>
      <c r="B4922" s="30" t="s">
        <v>7182</v>
      </c>
      <c r="C4922" s="30" t="s">
        <v>2171</v>
      </c>
      <c r="D4922" s="34">
        <v>0</v>
      </c>
      <c r="E4922" s="33">
        <v>165668702623277</v>
      </c>
      <c r="F4922" s="33">
        <v>165668702623277</v>
      </c>
    </row>
    <row r="4923" spans="1:6" ht="14" hidden="1" thickBot="1">
      <c r="A4923" s="27">
        <f t="shared" si="86"/>
        <v>9</v>
      </c>
      <c r="B4923" s="30" t="s">
        <v>7183</v>
      </c>
      <c r="C4923" s="30" t="s">
        <v>116</v>
      </c>
      <c r="D4923" s="34">
        <v>0</v>
      </c>
      <c r="E4923" s="33">
        <v>280257582406.98999</v>
      </c>
      <c r="F4923" s="33">
        <v>280257582406.98999</v>
      </c>
    </row>
    <row r="4924" spans="1:6" ht="14" hidden="1" thickBot="1">
      <c r="A4924" s="27">
        <f t="shared" si="86"/>
        <v>9</v>
      </c>
      <c r="B4924" s="30" t="s">
        <v>7184</v>
      </c>
      <c r="C4924" s="30" t="s">
        <v>7185</v>
      </c>
      <c r="D4924" s="34">
        <v>0</v>
      </c>
      <c r="E4924" s="34">
        <v>8589034070895</v>
      </c>
      <c r="F4924" s="34">
        <v>8589034070895</v>
      </c>
    </row>
    <row r="4925" spans="1:6" ht="14" hidden="1" thickBot="1">
      <c r="A4925" s="27">
        <f t="shared" si="86"/>
        <v>9</v>
      </c>
      <c r="B4925" s="30" t="s">
        <v>7186</v>
      </c>
      <c r="C4925" s="30" t="s">
        <v>193</v>
      </c>
      <c r="D4925" s="34">
        <v>0</v>
      </c>
      <c r="E4925" s="33">
        <v>376005283204.75</v>
      </c>
      <c r="F4925" s="33">
        <v>376005283204.75</v>
      </c>
    </row>
    <row r="4926" spans="1:6" ht="14" hidden="1" thickBot="1">
      <c r="A4926" s="27">
        <f t="shared" si="86"/>
        <v>9</v>
      </c>
      <c r="B4926" s="30" t="s">
        <v>7187</v>
      </c>
      <c r="C4926" s="30" t="s">
        <v>82</v>
      </c>
      <c r="D4926" s="34">
        <v>0</v>
      </c>
      <c r="E4926" s="33">
        <v>2483516166364.8599</v>
      </c>
      <c r="F4926" s="33">
        <v>2483516166364.8599</v>
      </c>
    </row>
    <row r="4927" spans="1:6" ht="14" hidden="1" thickBot="1">
      <c r="A4927" s="27">
        <f t="shared" si="86"/>
        <v>9</v>
      </c>
      <c r="B4927" s="30" t="s">
        <v>7188</v>
      </c>
      <c r="C4927" s="30" t="s">
        <v>7189</v>
      </c>
      <c r="D4927" s="34">
        <v>0</v>
      </c>
      <c r="E4927" s="33">
        <v>2538262020.8899999</v>
      </c>
      <c r="F4927" s="33">
        <v>2538262020.8899999</v>
      </c>
    </row>
    <row r="4928" spans="1:6" ht="14" thickBot="1">
      <c r="A4928" s="27">
        <f t="shared" si="86"/>
        <v>6</v>
      </c>
      <c r="B4928" s="27" t="s">
        <v>7190</v>
      </c>
      <c r="C4928" s="30" t="s">
        <v>7191</v>
      </c>
      <c r="D4928" s="34">
        <v>0</v>
      </c>
      <c r="E4928" s="33">
        <v>1393994202426.47</v>
      </c>
      <c r="F4928" s="33">
        <v>1393994202426.47</v>
      </c>
    </row>
    <row r="4929" spans="1:6" ht="14" hidden="1" thickBot="1">
      <c r="A4929" s="27">
        <f t="shared" si="86"/>
        <v>9</v>
      </c>
      <c r="B4929" s="30" t="s">
        <v>7192</v>
      </c>
      <c r="C4929" s="30" t="s">
        <v>571</v>
      </c>
      <c r="D4929" s="34">
        <v>0</v>
      </c>
      <c r="E4929" s="34">
        <v>786647881464</v>
      </c>
      <c r="F4929" s="34">
        <v>786647881464</v>
      </c>
    </row>
    <row r="4930" spans="1:6" ht="14" hidden="1" thickBot="1">
      <c r="A4930" s="27">
        <f t="shared" si="86"/>
        <v>9</v>
      </c>
      <c r="B4930" s="30" t="s">
        <v>7193</v>
      </c>
      <c r="C4930" s="30" t="s">
        <v>7194</v>
      </c>
      <c r="D4930" s="34">
        <v>0</v>
      </c>
      <c r="E4930" s="34">
        <v>405794219251</v>
      </c>
      <c r="F4930" s="34">
        <v>405794219251</v>
      </c>
    </row>
    <row r="4931" spans="1:6" ht="14" hidden="1" thickBot="1">
      <c r="A4931" s="27">
        <f t="shared" si="86"/>
        <v>9</v>
      </c>
      <c r="B4931" s="30" t="s">
        <v>7195</v>
      </c>
      <c r="C4931" s="30" t="s">
        <v>7196</v>
      </c>
      <c r="D4931" s="34">
        <v>0</v>
      </c>
      <c r="E4931" s="34">
        <v>1314450000</v>
      </c>
      <c r="F4931" s="34">
        <v>1314450000</v>
      </c>
    </row>
    <row r="4932" spans="1:6" ht="14" hidden="1" thickBot="1">
      <c r="A4932" s="27">
        <f t="shared" si="86"/>
        <v>9</v>
      </c>
      <c r="B4932" s="30" t="s">
        <v>7197</v>
      </c>
      <c r="C4932" s="30" t="s">
        <v>887</v>
      </c>
      <c r="D4932" s="34">
        <v>0</v>
      </c>
      <c r="E4932" s="33">
        <v>24911215438.18</v>
      </c>
      <c r="F4932" s="33">
        <v>24911215438.18</v>
      </c>
    </row>
    <row r="4933" spans="1:6" ht="14" hidden="1" thickBot="1">
      <c r="A4933" s="27">
        <f t="shared" si="86"/>
        <v>9</v>
      </c>
      <c r="B4933" s="30" t="s">
        <v>7198</v>
      </c>
      <c r="C4933" s="30" t="s">
        <v>7199</v>
      </c>
      <c r="D4933" s="34">
        <v>0</v>
      </c>
      <c r="E4933" s="33">
        <v>175326436273.29001</v>
      </c>
      <c r="F4933" s="33">
        <v>175326436273.29001</v>
      </c>
    </row>
    <row r="4934" spans="1:6" ht="14" thickBot="1">
      <c r="A4934" s="27">
        <f t="shared" si="86"/>
        <v>6</v>
      </c>
      <c r="B4934" s="27" t="s">
        <v>7200</v>
      </c>
      <c r="C4934" s="30" t="s">
        <v>7201</v>
      </c>
      <c r="D4934" s="34">
        <v>0</v>
      </c>
      <c r="E4934" s="33">
        <v>4765584333027.2598</v>
      </c>
      <c r="F4934" s="33">
        <v>4765584333027.2598</v>
      </c>
    </row>
    <row r="4935" spans="1:6" ht="14" hidden="1" thickBot="1">
      <c r="A4935" s="27">
        <f t="shared" si="86"/>
        <v>9</v>
      </c>
      <c r="B4935" s="30" t="s">
        <v>7202</v>
      </c>
      <c r="C4935" s="30" t="s">
        <v>7203</v>
      </c>
      <c r="D4935" s="34">
        <v>0</v>
      </c>
      <c r="E4935" s="34">
        <v>4290502940793</v>
      </c>
      <c r="F4935" s="34">
        <v>4290502940793</v>
      </c>
    </row>
    <row r="4936" spans="1:6" ht="14" hidden="1" thickBot="1">
      <c r="A4936" s="27">
        <f t="shared" si="86"/>
        <v>9</v>
      </c>
      <c r="B4936" s="30" t="s">
        <v>7204</v>
      </c>
      <c r="C4936" s="30" t="s">
        <v>7205</v>
      </c>
      <c r="D4936" s="34">
        <v>0</v>
      </c>
      <c r="E4936" s="34">
        <v>13277942158</v>
      </c>
      <c r="F4936" s="34">
        <v>13277942158</v>
      </c>
    </row>
    <row r="4937" spans="1:6" ht="14" hidden="1" thickBot="1">
      <c r="A4937" s="27">
        <f t="shared" si="86"/>
        <v>9</v>
      </c>
      <c r="B4937" s="30" t="s">
        <v>7206</v>
      </c>
      <c r="C4937" s="30" t="s">
        <v>7207</v>
      </c>
      <c r="D4937" s="34">
        <v>0</v>
      </c>
      <c r="E4937" s="33">
        <v>49536098564.260002</v>
      </c>
      <c r="F4937" s="33">
        <v>49536098564.260002</v>
      </c>
    </row>
    <row r="4938" spans="1:6" ht="14" hidden="1" thickBot="1">
      <c r="A4938" s="27">
        <f t="shared" si="86"/>
        <v>9</v>
      </c>
      <c r="B4938" s="30" t="s">
        <v>7208</v>
      </c>
      <c r="C4938" s="30" t="s">
        <v>7209</v>
      </c>
      <c r="D4938" s="34">
        <v>0</v>
      </c>
      <c r="E4938" s="34">
        <v>412267351512</v>
      </c>
      <c r="F4938" s="34">
        <v>412267351512</v>
      </c>
    </row>
    <row r="4939" spans="1:6" ht="14" thickBot="1">
      <c r="A4939" s="27">
        <f t="shared" si="86"/>
        <v>6</v>
      </c>
      <c r="B4939" s="27" t="s">
        <v>7210</v>
      </c>
      <c r="C4939" s="30" t="s">
        <v>7211</v>
      </c>
      <c r="D4939" s="34">
        <v>0</v>
      </c>
      <c r="E4939" s="33">
        <v>1195190341.77</v>
      </c>
      <c r="F4939" s="33">
        <v>1195190341.77</v>
      </c>
    </row>
    <row r="4940" spans="1:6" ht="14" hidden="1" thickBot="1">
      <c r="A4940" s="27">
        <f t="shared" si="86"/>
        <v>9</v>
      </c>
      <c r="B4940" s="30" t="s">
        <v>7212</v>
      </c>
      <c r="C4940" s="30" t="s">
        <v>7211</v>
      </c>
      <c r="D4940" s="34">
        <v>0</v>
      </c>
      <c r="E4940" s="33">
        <v>1195190341.77</v>
      </c>
      <c r="F4940" s="33">
        <v>1195190341.77</v>
      </c>
    </row>
    <row r="4941" spans="1:6" ht="14" thickBot="1">
      <c r="A4941" s="27">
        <f t="shared" si="86"/>
        <v>6</v>
      </c>
      <c r="B4941" s="27" t="s">
        <v>7213</v>
      </c>
      <c r="C4941" s="30" t="s">
        <v>7214</v>
      </c>
      <c r="D4941" s="34">
        <v>0</v>
      </c>
      <c r="E4941" s="33">
        <v>34188463304795.102</v>
      </c>
      <c r="F4941" s="33">
        <v>34188463304795.102</v>
      </c>
    </row>
    <row r="4942" spans="1:6" ht="14" hidden="1" thickBot="1">
      <c r="A4942" s="27">
        <f t="shared" si="86"/>
        <v>9</v>
      </c>
      <c r="B4942" s="30" t="s">
        <v>7215</v>
      </c>
      <c r="C4942" s="30" t="s">
        <v>193</v>
      </c>
      <c r="D4942" s="34">
        <v>0</v>
      </c>
      <c r="E4942" s="33">
        <v>16503361023873.5</v>
      </c>
      <c r="F4942" s="33">
        <v>16503361023873.5</v>
      </c>
    </row>
    <row r="4943" spans="1:6" ht="14" hidden="1" thickBot="1">
      <c r="A4943" s="27">
        <f t="shared" si="86"/>
        <v>9</v>
      </c>
      <c r="B4943" s="30" t="s">
        <v>7216</v>
      </c>
      <c r="C4943" s="30" t="s">
        <v>2447</v>
      </c>
      <c r="D4943" s="34">
        <v>0</v>
      </c>
      <c r="E4943" s="34">
        <v>1825950932593</v>
      </c>
      <c r="F4943" s="34">
        <v>1825950932593</v>
      </c>
    </row>
    <row r="4944" spans="1:6" ht="14" hidden="1" thickBot="1">
      <c r="A4944" s="27">
        <f t="shared" si="86"/>
        <v>9</v>
      </c>
      <c r="B4944" s="30" t="s">
        <v>7217</v>
      </c>
      <c r="C4944" s="30" t="s">
        <v>2171</v>
      </c>
      <c r="D4944" s="34">
        <v>0</v>
      </c>
      <c r="E4944" s="34">
        <v>29031916196</v>
      </c>
      <c r="F4944" s="34">
        <v>29031916196</v>
      </c>
    </row>
    <row r="4945" spans="1:6" ht="14" hidden="1" thickBot="1">
      <c r="A4945" s="27">
        <f t="shared" si="86"/>
        <v>9</v>
      </c>
      <c r="B4945" s="30" t="s">
        <v>7218</v>
      </c>
      <c r="C4945" s="30" t="s">
        <v>760</v>
      </c>
      <c r="D4945" s="34">
        <v>0</v>
      </c>
      <c r="E4945" s="33">
        <v>14365764243289.801</v>
      </c>
      <c r="F4945" s="33">
        <v>14365764243289.801</v>
      </c>
    </row>
    <row r="4946" spans="1:6" ht="14" hidden="1" thickBot="1">
      <c r="A4946" s="27">
        <f t="shared" si="86"/>
        <v>9</v>
      </c>
      <c r="B4946" s="30" t="s">
        <v>7219</v>
      </c>
      <c r="C4946" s="30" t="s">
        <v>1383</v>
      </c>
      <c r="D4946" s="34">
        <v>0</v>
      </c>
      <c r="E4946" s="33">
        <v>911309451150.14001</v>
      </c>
      <c r="F4946" s="33">
        <v>911309451150.14001</v>
      </c>
    </row>
    <row r="4947" spans="1:6" ht="14" hidden="1" thickBot="1">
      <c r="A4947" s="27">
        <f t="shared" si="86"/>
        <v>9</v>
      </c>
      <c r="B4947" s="30" t="s">
        <v>7220</v>
      </c>
      <c r="C4947" s="30" t="s">
        <v>116</v>
      </c>
      <c r="D4947" s="34">
        <v>0</v>
      </c>
      <c r="E4947" s="33">
        <v>326971604668.21997</v>
      </c>
      <c r="F4947" s="33">
        <v>326971604668.21997</v>
      </c>
    </row>
    <row r="4948" spans="1:6" ht="14" hidden="1" thickBot="1">
      <c r="A4948" s="27">
        <f t="shared" si="86"/>
        <v>9</v>
      </c>
      <c r="B4948" s="30" t="s">
        <v>7221</v>
      </c>
      <c r="C4948" s="30" t="s">
        <v>7222</v>
      </c>
      <c r="D4948" s="34">
        <v>0</v>
      </c>
      <c r="E4948" s="33">
        <v>226074133024.48999</v>
      </c>
      <c r="F4948" s="33">
        <v>226074133024.48999</v>
      </c>
    </row>
    <row r="4949" spans="1:6" ht="14" thickBot="1">
      <c r="A4949" s="27">
        <f t="shared" si="86"/>
        <v>6</v>
      </c>
      <c r="B4949" s="27" t="s">
        <v>7223</v>
      </c>
      <c r="C4949" s="30" t="s">
        <v>7224</v>
      </c>
      <c r="D4949" s="34">
        <v>0</v>
      </c>
      <c r="E4949" s="34">
        <v>2117249449222</v>
      </c>
      <c r="F4949" s="34">
        <v>2117249449222</v>
      </c>
    </row>
    <row r="4950" spans="1:6" ht="14" hidden="1" thickBot="1">
      <c r="A4950" s="27">
        <f t="shared" si="86"/>
        <v>9</v>
      </c>
      <c r="B4950" s="30" t="s">
        <v>7225</v>
      </c>
      <c r="C4950" s="30" t="s">
        <v>7224</v>
      </c>
      <c r="D4950" s="34">
        <v>0</v>
      </c>
      <c r="E4950" s="34">
        <v>2117249449222</v>
      </c>
      <c r="F4950" s="34">
        <v>2117249449222</v>
      </c>
    </row>
    <row r="4951" spans="1:6" ht="14" thickBot="1">
      <c r="A4951" s="27">
        <f t="shared" si="86"/>
        <v>6</v>
      </c>
      <c r="B4951" s="27" t="s">
        <v>7226</v>
      </c>
      <c r="C4951" s="30" t="s">
        <v>7227</v>
      </c>
      <c r="D4951" s="34">
        <v>0</v>
      </c>
      <c r="E4951" s="33">
        <v>683469345112.71997</v>
      </c>
      <c r="F4951" s="33">
        <v>683469345112.71997</v>
      </c>
    </row>
    <row r="4952" spans="1:6" ht="14" hidden="1" thickBot="1">
      <c r="A4952" s="27">
        <f t="shared" si="86"/>
        <v>9</v>
      </c>
      <c r="B4952" s="30" t="s">
        <v>7228</v>
      </c>
      <c r="C4952" s="30" t="s">
        <v>7229</v>
      </c>
      <c r="D4952" s="34">
        <v>0</v>
      </c>
      <c r="E4952" s="33">
        <v>179771962088.92001</v>
      </c>
      <c r="F4952" s="33">
        <v>179771962088.92001</v>
      </c>
    </row>
    <row r="4953" spans="1:6" ht="14" hidden="1" thickBot="1">
      <c r="A4953" s="27">
        <f t="shared" si="86"/>
        <v>9</v>
      </c>
      <c r="B4953" s="30" t="s">
        <v>7230</v>
      </c>
      <c r="C4953" s="30" t="s">
        <v>7231</v>
      </c>
      <c r="D4953" s="34">
        <v>0</v>
      </c>
      <c r="E4953" s="34">
        <v>1175765341</v>
      </c>
      <c r="F4953" s="34">
        <v>1175765341</v>
      </c>
    </row>
    <row r="4954" spans="1:6" ht="14" hidden="1" thickBot="1">
      <c r="A4954" s="27">
        <f t="shared" si="86"/>
        <v>9</v>
      </c>
      <c r="B4954" s="30" t="s">
        <v>7232</v>
      </c>
      <c r="C4954" s="30" t="s">
        <v>7233</v>
      </c>
      <c r="D4954" s="34">
        <v>0</v>
      </c>
      <c r="E4954" s="33">
        <v>305763240822.64001</v>
      </c>
      <c r="F4954" s="33">
        <v>305763240822.64001</v>
      </c>
    </row>
    <row r="4955" spans="1:6" ht="14" hidden="1" thickBot="1">
      <c r="A4955" s="27">
        <f t="shared" si="86"/>
        <v>9</v>
      </c>
      <c r="B4955" s="30" t="s">
        <v>7234</v>
      </c>
      <c r="C4955" s="30" t="s">
        <v>7235</v>
      </c>
      <c r="D4955" s="34">
        <v>0</v>
      </c>
      <c r="E4955" s="33">
        <v>9487960143.1499996</v>
      </c>
      <c r="F4955" s="33">
        <v>9487960143.1499996</v>
      </c>
    </row>
    <row r="4956" spans="1:6" ht="14" hidden="1" thickBot="1">
      <c r="A4956" s="27">
        <f t="shared" si="86"/>
        <v>9</v>
      </c>
      <c r="B4956" s="30" t="s">
        <v>7236</v>
      </c>
      <c r="C4956" s="30" t="s">
        <v>7237</v>
      </c>
      <c r="D4956" s="34">
        <v>0</v>
      </c>
      <c r="E4956" s="34">
        <v>827548575</v>
      </c>
      <c r="F4956" s="34">
        <v>827548575</v>
      </c>
    </row>
    <row r="4957" spans="1:6" ht="14" hidden="1" thickBot="1">
      <c r="A4957" s="27">
        <f t="shared" si="86"/>
        <v>9</v>
      </c>
      <c r="B4957" s="30" t="s">
        <v>7238</v>
      </c>
      <c r="C4957" s="30" t="s">
        <v>7239</v>
      </c>
      <c r="D4957" s="34">
        <v>0</v>
      </c>
      <c r="E4957" s="34">
        <v>8246779475</v>
      </c>
      <c r="F4957" s="34">
        <v>8246779475</v>
      </c>
    </row>
    <row r="4958" spans="1:6" ht="14" hidden="1" thickBot="1">
      <c r="A4958" s="27">
        <f t="shared" si="86"/>
        <v>9</v>
      </c>
      <c r="B4958" s="30" t="s">
        <v>7240</v>
      </c>
      <c r="C4958" s="30" t="s">
        <v>7241</v>
      </c>
      <c r="D4958" s="34">
        <v>0</v>
      </c>
      <c r="E4958" s="33">
        <v>2244226822.8000002</v>
      </c>
      <c r="F4958" s="33">
        <v>2244226822.8000002</v>
      </c>
    </row>
    <row r="4959" spans="1:6" ht="14" hidden="1" thickBot="1">
      <c r="A4959" s="27">
        <f t="shared" si="86"/>
        <v>9</v>
      </c>
      <c r="B4959" s="30" t="s">
        <v>7242</v>
      </c>
      <c r="C4959" s="30" t="s">
        <v>7243</v>
      </c>
      <c r="D4959" s="34">
        <v>0</v>
      </c>
      <c r="E4959" s="33">
        <v>9043949014.7000008</v>
      </c>
      <c r="F4959" s="33">
        <v>9043949014.7000008</v>
      </c>
    </row>
    <row r="4960" spans="1:6" ht="14" hidden="1" thickBot="1">
      <c r="A4960" s="27">
        <f t="shared" si="86"/>
        <v>9</v>
      </c>
      <c r="B4960" s="30" t="s">
        <v>7244</v>
      </c>
      <c r="C4960" s="30" t="s">
        <v>7245</v>
      </c>
      <c r="D4960" s="34">
        <v>0</v>
      </c>
      <c r="E4960" s="34">
        <v>43068025098</v>
      </c>
      <c r="F4960" s="34">
        <v>43068025098</v>
      </c>
    </row>
    <row r="4961" spans="1:6" ht="14" hidden="1" thickBot="1">
      <c r="A4961" s="27">
        <f t="shared" si="86"/>
        <v>9</v>
      </c>
      <c r="B4961" s="30" t="s">
        <v>7246</v>
      </c>
      <c r="C4961" s="30" t="s">
        <v>7247</v>
      </c>
      <c r="D4961" s="34">
        <v>0</v>
      </c>
      <c r="E4961" s="33">
        <v>3258949771.6999998</v>
      </c>
      <c r="F4961" s="33">
        <v>3258949771.6999998</v>
      </c>
    </row>
    <row r="4962" spans="1:6" ht="14" hidden="1" thickBot="1">
      <c r="A4962" s="27">
        <f t="shared" ref="A4962:A5025" si="87">LEN(B4962)</f>
        <v>9</v>
      </c>
      <c r="B4962" s="30" t="s">
        <v>7248</v>
      </c>
      <c r="C4962" s="30" t="s">
        <v>7249</v>
      </c>
      <c r="D4962" s="34">
        <v>0</v>
      </c>
      <c r="E4962" s="33">
        <v>56865833455.620003</v>
      </c>
      <c r="F4962" s="33">
        <v>56865833455.620003</v>
      </c>
    </row>
    <row r="4963" spans="1:6" ht="14" hidden="1" thickBot="1">
      <c r="A4963" s="27">
        <f t="shared" si="87"/>
        <v>9</v>
      </c>
      <c r="B4963" s="30" t="s">
        <v>7250</v>
      </c>
      <c r="C4963" s="30" t="s">
        <v>7251</v>
      </c>
      <c r="D4963" s="34">
        <v>0</v>
      </c>
      <c r="E4963" s="33">
        <v>16835877539.66</v>
      </c>
      <c r="F4963" s="33">
        <v>16835877539.66</v>
      </c>
    </row>
    <row r="4964" spans="1:6" ht="14" hidden="1" thickBot="1">
      <c r="A4964" s="27">
        <f t="shared" si="87"/>
        <v>9</v>
      </c>
      <c r="B4964" s="30" t="s">
        <v>7252</v>
      </c>
      <c r="C4964" s="30" t="s">
        <v>7253</v>
      </c>
      <c r="D4964" s="34">
        <v>0</v>
      </c>
      <c r="E4964" s="34">
        <v>18525860</v>
      </c>
      <c r="F4964" s="34">
        <v>18525860</v>
      </c>
    </row>
    <row r="4965" spans="1:6" ht="14" hidden="1" thickBot="1">
      <c r="A4965" s="27">
        <f t="shared" si="87"/>
        <v>9</v>
      </c>
      <c r="B4965" s="30" t="s">
        <v>7254</v>
      </c>
      <c r="C4965" s="30" t="s">
        <v>1108</v>
      </c>
      <c r="D4965" s="34">
        <v>0</v>
      </c>
      <c r="E4965" s="34">
        <v>2420178286</v>
      </c>
      <c r="F4965" s="34">
        <v>2420178286</v>
      </c>
    </row>
    <row r="4966" spans="1:6" ht="14" hidden="1" thickBot="1">
      <c r="A4966" s="27">
        <f t="shared" si="87"/>
        <v>9</v>
      </c>
      <c r="B4966" s="30" t="s">
        <v>7255</v>
      </c>
      <c r="C4966" s="30" t="s">
        <v>7256</v>
      </c>
      <c r="D4966" s="34">
        <v>0</v>
      </c>
      <c r="E4966" s="33">
        <v>344260086.39999998</v>
      </c>
      <c r="F4966" s="33">
        <v>344260086.39999998</v>
      </c>
    </row>
    <row r="4967" spans="1:6" ht="14" hidden="1" thickBot="1">
      <c r="A4967" s="27">
        <f t="shared" si="87"/>
        <v>9</v>
      </c>
      <c r="B4967" s="30" t="s">
        <v>7257</v>
      </c>
      <c r="C4967" s="30" t="s">
        <v>1112</v>
      </c>
      <c r="D4967" s="34">
        <v>0</v>
      </c>
      <c r="E4967" s="33">
        <v>44096262732.129997</v>
      </c>
      <c r="F4967" s="33">
        <v>44096262732.129997</v>
      </c>
    </row>
    <row r="4968" spans="1:6" ht="14" thickBot="1">
      <c r="A4968" s="27">
        <f t="shared" si="87"/>
        <v>6</v>
      </c>
      <c r="B4968" s="27" t="s">
        <v>7258</v>
      </c>
      <c r="C4968" s="30" t="s">
        <v>7259</v>
      </c>
      <c r="D4968" s="34">
        <v>0</v>
      </c>
      <c r="E4968" s="34">
        <v>187195490796</v>
      </c>
      <c r="F4968" s="34">
        <v>187195490796</v>
      </c>
    </row>
    <row r="4969" spans="1:6" ht="14" hidden="1" thickBot="1">
      <c r="A4969" s="27">
        <f t="shared" si="87"/>
        <v>9</v>
      </c>
      <c r="B4969" s="30" t="s">
        <v>7260</v>
      </c>
      <c r="C4969" s="30" t="s">
        <v>7194</v>
      </c>
      <c r="D4969" s="34">
        <v>0</v>
      </c>
      <c r="E4969" s="34">
        <v>128469104</v>
      </c>
      <c r="F4969" s="34">
        <v>128469104</v>
      </c>
    </row>
    <row r="4970" spans="1:6" ht="14" hidden="1" thickBot="1">
      <c r="A4970" s="27">
        <f t="shared" si="87"/>
        <v>9</v>
      </c>
      <c r="B4970" s="30" t="s">
        <v>7261</v>
      </c>
      <c r="C4970" s="30" t="s">
        <v>182</v>
      </c>
      <c r="D4970" s="34">
        <v>0</v>
      </c>
      <c r="E4970" s="34">
        <v>187066821692</v>
      </c>
      <c r="F4970" s="34">
        <v>187066821692</v>
      </c>
    </row>
    <row r="4971" spans="1:6" ht="14" hidden="1" thickBot="1">
      <c r="A4971" s="27">
        <f t="shared" si="87"/>
        <v>9</v>
      </c>
      <c r="B4971" s="30" t="s">
        <v>7262</v>
      </c>
      <c r="C4971" s="30" t="s">
        <v>7263</v>
      </c>
      <c r="D4971" s="34">
        <v>0</v>
      </c>
      <c r="E4971" s="34">
        <v>200000</v>
      </c>
      <c r="F4971" s="34">
        <v>200000</v>
      </c>
    </row>
    <row r="4972" spans="1:6" ht="14" thickBot="1">
      <c r="A4972" s="27">
        <f t="shared" si="87"/>
        <v>6</v>
      </c>
      <c r="B4972" s="27" t="s">
        <v>7264</v>
      </c>
      <c r="C4972" s="30" t="s">
        <v>77</v>
      </c>
      <c r="D4972" s="34">
        <v>0</v>
      </c>
      <c r="E4972" s="33">
        <v>112786097848418</v>
      </c>
      <c r="F4972" s="33">
        <v>112786097848418</v>
      </c>
    </row>
    <row r="4973" spans="1:6" ht="14" hidden="1" thickBot="1">
      <c r="A4973" s="27">
        <f t="shared" si="87"/>
        <v>9</v>
      </c>
      <c r="B4973" s="30" t="s">
        <v>7265</v>
      </c>
      <c r="C4973" s="30" t="s">
        <v>193</v>
      </c>
      <c r="D4973" s="34">
        <v>0</v>
      </c>
      <c r="E4973" s="33">
        <v>48019510212498.102</v>
      </c>
      <c r="F4973" s="33">
        <v>48019510212498.102</v>
      </c>
    </row>
    <row r="4974" spans="1:6" ht="14" hidden="1" thickBot="1">
      <c r="A4974" s="27">
        <f t="shared" si="87"/>
        <v>9</v>
      </c>
      <c r="B4974" s="30" t="s">
        <v>7266</v>
      </c>
      <c r="C4974" s="30" t="s">
        <v>86</v>
      </c>
      <c r="D4974" s="34">
        <v>0</v>
      </c>
      <c r="E4974" s="33">
        <v>55527868521913.602</v>
      </c>
      <c r="F4974" s="33">
        <v>55527868521913.602</v>
      </c>
    </row>
    <row r="4975" spans="1:6" ht="14" hidden="1" thickBot="1">
      <c r="A4975" s="27">
        <f t="shared" si="87"/>
        <v>9</v>
      </c>
      <c r="B4975" s="30" t="s">
        <v>7267</v>
      </c>
      <c r="C4975" s="30" t="s">
        <v>7268</v>
      </c>
      <c r="D4975" s="34">
        <v>0</v>
      </c>
      <c r="E4975" s="33">
        <v>9238719114006.4902</v>
      </c>
      <c r="F4975" s="33">
        <v>9238719114006.4902</v>
      </c>
    </row>
    <row r="4976" spans="1:6" ht="14" thickBot="1">
      <c r="A4976" s="27">
        <f t="shared" si="87"/>
        <v>6</v>
      </c>
      <c r="B4976" s="27" t="s">
        <v>7269</v>
      </c>
      <c r="C4976" s="30" t="s">
        <v>7270</v>
      </c>
      <c r="D4976" s="34">
        <v>0</v>
      </c>
      <c r="E4976" s="34">
        <v>496473663433</v>
      </c>
      <c r="F4976" s="34">
        <v>496473663433</v>
      </c>
    </row>
    <row r="4977" spans="1:6" ht="14" hidden="1" thickBot="1">
      <c r="A4977" s="27">
        <f t="shared" si="87"/>
        <v>9</v>
      </c>
      <c r="B4977" s="30" t="s">
        <v>7271</v>
      </c>
      <c r="C4977" s="30" t="s">
        <v>7272</v>
      </c>
      <c r="D4977" s="34">
        <v>0</v>
      </c>
      <c r="E4977" s="34">
        <v>315034688669</v>
      </c>
      <c r="F4977" s="34">
        <v>315034688669</v>
      </c>
    </row>
    <row r="4978" spans="1:6" ht="14" hidden="1" thickBot="1">
      <c r="A4978" s="27">
        <f t="shared" si="87"/>
        <v>9</v>
      </c>
      <c r="B4978" s="30" t="s">
        <v>7273</v>
      </c>
      <c r="C4978" s="30" t="s">
        <v>7274</v>
      </c>
      <c r="D4978" s="34">
        <v>0</v>
      </c>
      <c r="E4978" s="34">
        <v>181438974764</v>
      </c>
      <c r="F4978" s="34">
        <v>181438974764</v>
      </c>
    </row>
    <row r="4979" spans="1:6" ht="14" thickBot="1">
      <c r="A4979" s="27">
        <f t="shared" si="87"/>
        <v>6</v>
      </c>
      <c r="B4979" s="27" t="s">
        <v>7275</v>
      </c>
      <c r="C4979" s="30" t="s">
        <v>7276</v>
      </c>
      <c r="D4979" s="34">
        <v>0</v>
      </c>
      <c r="E4979" s="34">
        <v>1989962708911</v>
      </c>
      <c r="F4979" s="34">
        <v>1989962708911</v>
      </c>
    </row>
    <row r="4980" spans="1:6" ht="14" hidden="1" thickBot="1">
      <c r="A4980" s="27">
        <f t="shared" si="87"/>
        <v>9</v>
      </c>
      <c r="B4980" s="30" t="s">
        <v>7277</v>
      </c>
      <c r="C4980" s="30" t="s">
        <v>7278</v>
      </c>
      <c r="D4980" s="34">
        <v>0</v>
      </c>
      <c r="E4980" s="34">
        <v>1963030071402</v>
      </c>
      <c r="F4980" s="34">
        <v>1963030071402</v>
      </c>
    </row>
    <row r="4981" spans="1:6" ht="14" hidden="1" thickBot="1">
      <c r="A4981" s="27">
        <f t="shared" si="87"/>
        <v>9</v>
      </c>
      <c r="B4981" s="30" t="s">
        <v>7279</v>
      </c>
      <c r="C4981" s="30" t="s">
        <v>2303</v>
      </c>
      <c r="D4981" s="34">
        <v>0</v>
      </c>
      <c r="E4981" s="34">
        <v>24889685674</v>
      </c>
      <c r="F4981" s="34">
        <v>24889685674</v>
      </c>
    </row>
    <row r="4982" spans="1:6" ht="14" hidden="1" thickBot="1">
      <c r="A4982" s="27">
        <f t="shared" si="87"/>
        <v>9</v>
      </c>
      <c r="B4982" s="30" t="s">
        <v>7280</v>
      </c>
      <c r="C4982" s="30" t="s">
        <v>2301</v>
      </c>
      <c r="D4982" s="34">
        <v>0</v>
      </c>
      <c r="E4982" s="34">
        <v>2042951835</v>
      </c>
      <c r="F4982" s="34">
        <v>2042951835</v>
      </c>
    </row>
    <row r="4983" spans="1:6" ht="14" thickBot="1">
      <c r="A4983" s="27">
        <f t="shared" si="87"/>
        <v>6</v>
      </c>
      <c r="B4983" s="27" t="s">
        <v>7281</v>
      </c>
      <c r="C4983" s="30" t="s">
        <v>7282</v>
      </c>
      <c r="D4983" s="34">
        <v>0</v>
      </c>
      <c r="E4983" s="33">
        <v>17389010204627.6</v>
      </c>
      <c r="F4983" s="33">
        <v>17389010204627.6</v>
      </c>
    </row>
    <row r="4984" spans="1:6" ht="14" hidden="1" thickBot="1">
      <c r="A4984" s="27">
        <f t="shared" si="87"/>
        <v>9</v>
      </c>
      <c r="B4984" s="30" t="s">
        <v>7283</v>
      </c>
      <c r="C4984" s="30" t="s">
        <v>182</v>
      </c>
      <c r="D4984" s="34">
        <v>0</v>
      </c>
      <c r="E4984" s="33">
        <v>8440838633389.5</v>
      </c>
      <c r="F4984" s="33">
        <v>8440838633389.5</v>
      </c>
    </row>
    <row r="4985" spans="1:6" ht="14" hidden="1" thickBot="1">
      <c r="A4985" s="27">
        <f t="shared" si="87"/>
        <v>9</v>
      </c>
      <c r="B4985" s="30" t="s">
        <v>7284</v>
      </c>
      <c r="C4985" s="30" t="s">
        <v>4709</v>
      </c>
      <c r="D4985" s="34">
        <v>0</v>
      </c>
      <c r="E4985" s="33">
        <v>8948171571238.1094</v>
      </c>
      <c r="F4985" s="33">
        <v>8948171571238.1094</v>
      </c>
    </row>
    <row r="4986" spans="1:6" ht="14" thickBot="1">
      <c r="A4986" s="27">
        <f t="shared" si="87"/>
        <v>6</v>
      </c>
      <c r="B4986" s="27" t="s">
        <v>7285</v>
      </c>
      <c r="C4986" s="30" t="s">
        <v>7286</v>
      </c>
      <c r="D4986" s="34">
        <v>0</v>
      </c>
      <c r="E4986" s="33">
        <v>1965798603692.6299</v>
      </c>
      <c r="F4986" s="33">
        <v>1965798603692.6299</v>
      </c>
    </row>
    <row r="4987" spans="1:6" ht="14" hidden="1" thickBot="1">
      <c r="A4987" s="27">
        <f t="shared" si="87"/>
        <v>9</v>
      </c>
      <c r="B4987" s="30" t="s">
        <v>7287</v>
      </c>
      <c r="C4987" s="30" t="s">
        <v>7288</v>
      </c>
      <c r="D4987" s="34">
        <v>0</v>
      </c>
      <c r="E4987" s="33">
        <v>957802510668.65002</v>
      </c>
      <c r="F4987" s="33">
        <v>957802510668.65002</v>
      </c>
    </row>
    <row r="4988" spans="1:6" ht="14" hidden="1" thickBot="1">
      <c r="A4988" s="27">
        <f t="shared" si="87"/>
        <v>9</v>
      </c>
      <c r="B4988" s="30" t="s">
        <v>7289</v>
      </c>
      <c r="C4988" s="30" t="s">
        <v>7290</v>
      </c>
      <c r="D4988" s="34">
        <v>0</v>
      </c>
      <c r="E4988" s="33">
        <v>1007996093023.98</v>
      </c>
      <c r="F4988" s="33">
        <v>1007996093023.98</v>
      </c>
    </row>
    <row r="4989" spans="1:6" ht="14" thickBot="1">
      <c r="A4989" s="27">
        <f t="shared" si="87"/>
        <v>6</v>
      </c>
      <c r="B4989" s="27" t="s">
        <v>7291</v>
      </c>
      <c r="C4989" s="30" t="s">
        <v>7292</v>
      </c>
      <c r="D4989" s="34">
        <v>0</v>
      </c>
      <c r="E4989" s="34">
        <v>81881350950001</v>
      </c>
      <c r="F4989" s="34">
        <v>81881350950001</v>
      </c>
    </row>
    <row r="4990" spans="1:6" ht="14" hidden="1" thickBot="1">
      <c r="A4990" s="27">
        <f t="shared" si="87"/>
        <v>9</v>
      </c>
      <c r="B4990" s="30" t="s">
        <v>7293</v>
      </c>
      <c r="C4990" s="30" t="s">
        <v>2156</v>
      </c>
      <c r="D4990" s="34">
        <v>0</v>
      </c>
      <c r="E4990" s="34">
        <v>81881350950001</v>
      </c>
      <c r="F4990" s="34">
        <v>81881350950001</v>
      </c>
    </row>
    <row r="4991" spans="1:6" ht="14" thickBot="1">
      <c r="A4991" s="27">
        <f t="shared" si="87"/>
        <v>6</v>
      </c>
      <c r="B4991" s="27" t="s">
        <v>7294</v>
      </c>
      <c r="C4991" s="30" t="s">
        <v>7295</v>
      </c>
      <c r="D4991" s="34">
        <v>0</v>
      </c>
      <c r="E4991" s="33">
        <v>69057843060.589996</v>
      </c>
      <c r="F4991" s="33">
        <v>69057843060.589996</v>
      </c>
    </row>
    <row r="4992" spans="1:6" ht="14" hidden="1" thickBot="1">
      <c r="A4992" s="27">
        <f t="shared" si="87"/>
        <v>9</v>
      </c>
      <c r="B4992" s="30" t="s">
        <v>7296</v>
      </c>
      <c r="C4992" s="30" t="s">
        <v>948</v>
      </c>
      <c r="D4992" s="34">
        <v>0</v>
      </c>
      <c r="E4992" s="33">
        <v>69057843060.589996</v>
      </c>
      <c r="F4992" s="33">
        <v>69057843060.589996</v>
      </c>
    </row>
    <row r="4993" spans="1:6" ht="14" thickBot="1">
      <c r="A4993" s="27">
        <f t="shared" si="87"/>
        <v>6</v>
      </c>
      <c r="B4993" s="27" t="s">
        <v>7297</v>
      </c>
      <c r="C4993" s="30" t="s">
        <v>7298</v>
      </c>
      <c r="D4993" s="34">
        <v>0</v>
      </c>
      <c r="E4993" s="34">
        <v>1524621641</v>
      </c>
      <c r="F4993" s="34">
        <v>1524621641</v>
      </c>
    </row>
    <row r="4994" spans="1:6" ht="14" hidden="1" thickBot="1">
      <c r="A4994" s="27">
        <f t="shared" si="87"/>
        <v>9</v>
      </c>
      <c r="B4994" s="30" t="s">
        <v>7299</v>
      </c>
      <c r="C4994" s="30" t="s">
        <v>7300</v>
      </c>
      <c r="D4994" s="34">
        <v>0</v>
      </c>
      <c r="E4994" s="34">
        <v>1524621641</v>
      </c>
      <c r="F4994" s="34">
        <v>1524621641</v>
      </c>
    </row>
    <row r="4995" spans="1:6" ht="14" thickBot="1">
      <c r="A4995" s="27">
        <f t="shared" si="87"/>
        <v>6</v>
      </c>
      <c r="B4995" s="27" t="s">
        <v>7301</v>
      </c>
      <c r="C4995" s="30" t="s">
        <v>2447</v>
      </c>
      <c r="D4995" s="34">
        <v>0</v>
      </c>
      <c r="E4995" s="33">
        <v>215493365782.22</v>
      </c>
      <c r="F4995" s="33">
        <v>215493365782.22</v>
      </c>
    </row>
    <row r="4996" spans="1:6" ht="14" hidden="1" thickBot="1">
      <c r="A4996" s="27">
        <f t="shared" si="87"/>
        <v>9</v>
      </c>
      <c r="B4996" s="30" t="s">
        <v>7302</v>
      </c>
      <c r="C4996" s="30" t="s">
        <v>7303</v>
      </c>
      <c r="D4996" s="34">
        <v>0</v>
      </c>
      <c r="E4996" s="34">
        <v>7743174198</v>
      </c>
      <c r="F4996" s="34">
        <v>7743174198</v>
      </c>
    </row>
    <row r="4997" spans="1:6" ht="14" hidden="1" thickBot="1">
      <c r="A4997" s="27">
        <f t="shared" si="87"/>
        <v>9</v>
      </c>
      <c r="B4997" s="30" t="s">
        <v>7304</v>
      </c>
      <c r="C4997" s="30" t="s">
        <v>2052</v>
      </c>
      <c r="D4997" s="34">
        <v>0</v>
      </c>
      <c r="E4997" s="34">
        <v>36087046964</v>
      </c>
      <c r="F4997" s="34">
        <v>36087046964</v>
      </c>
    </row>
    <row r="4998" spans="1:6" ht="14" hidden="1" thickBot="1">
      <c r="A4998" s="27">
        <f t="shared" si="87"/>
        <v>9</v>
      </c>
      <c r="B4998" s="30" t="s">
        <v>7305</v>
      </c>
      <c r="C4998" s="30" t="s">
        <v>2155</v>
      </c>
      <c r="D4998" s="34">
        <v>0</v>
      </c>
      <c r="E4998" s="33">
        <v>171663144620.22</v>
      </c>
      <c r="F4998" s="33">
        <v>171663144620.22</v>
      </c>
    </row>
    <row r="4999" spans="1:6" ht="14" thickBot="1">
      <c r="A4999" s="27">
        <f t="shared" si="87"/>
        <v>6</v>
      </c>
      <c r="B4999" s="27" t="s">
        <v>7306</v>
      </c>
      <c r="C4999" s="30" t="s">
        <v>87</v>
      </c>
      <c r="D4999" s="34">
        <v>0</v>
      </c>
      <c r="E4999" s="34">
        <v>8232373261</v>
      </c>
      <c r="F4999" s="34">
        <v>8232373261</v>
      </c>
    </row>
    <row r="5000" spans="1:6" ht="14" hidden="1" thickBot="1">
      <c r="A5000" s="27">
        <f t="shared" si="87"/>
        <v>9</v>
      </c>
      <c r="B5000" s="30" t="s">
        <v>7307</v>
      </c>
      <c r="C5000" s="30" t="s">
        <v>2088</v>
      </c>
      <c r="D5000" s="34">
        <v>0</v>
      </c>
      <c r="E5000" s="34">
        <v>37619</v>
      </c>
      <c r="F5000" s="34">
        <v>37619</v>
      </c>
    </row>
    <row r="5001" spans="1:6" ht="14" hidden="1" thickBot="1">
      <c r="A5001" s="27">
        <f t="shared" si="87"/>
        <v>9</v>
      </c>
      <c r="B5001" s="30" t="s">
        <v>7308</v>
      </c>
      <c r="C5001" s="30" t="s">
        <v>1965</v>
      </c>
      <c r="D5001" s="34">
        <v>0</v>
      </c>
      <c r="E5001" s="34">
        <v>37200000</v>
      </c>
      <c r="F5001" s="34">
        <v>37200000</v>
      </c>
    </row>
    <row r="5002" spans="1:6" ht="14" hidden="1" thickBot="1">
      <c r="A5002" s="27">
        <f t="shared" si="87"/>
        <v>9</v>
      </c>
      <c r="B5002" s="30" t="s">
        <v>7309</v>
      </c>
      <c r="C5002" s="30" t="s">
        <v>2106</v>
      </c>
      <c r="D5002" s="34">
        <v>0</v>
      </c>
      <c r="E5002" s="34">
        <v>6511487608</v>
      </c>
      <c r="F5002" s="34">
        <v>6511487608</v>
      </c>
    </row>
    <row r="5003" spans="1:6" ht="14" hidden="1" thickBot="1">
      <c r="A5003" s="27">
        <f t="shared" si="87"/>
        <v>9</v>
      </c>
      <c r="B5003" s="30" t="s">
        <v>7310</v>
      </c>
      <c r="C5003" s="30" t="s">
        <v>2109</v>
      </c>
      <c r="D5003" s="34">
        <v>0</v>
      </c>
      <c r="E5003" s="34">
        <v>37860</v>
      </c>
      <c r="F5003" s="34">
        <v>37860</v>
      </c>
    </row>
    <row r="5004" spans="1:6" ht="14" hidden="1" thickBot="1">
      <c r="A5004" s="27">
        <f t="shared" si="87"/>
        <v>9</v>
      </c>
      <c r="B5004" s="30" t="s">
        <v>7311</v>
      </c>
      <c r="C5004" s="30" t="s">
        <v>2111</v>
      </c>
      <c r="D5004" s="34">
        <v>0</v>
      </c>
      <c r="E5004" s="34">
        <v>1683610174</v>
      </c>
      <c r="F5004" s="34">
        <v>1683610174</v>
      </c>
    </row>
    <row r="5005" spans="1:6" ht="14" thickBot="1">
      <c r="A5005" s="27">
        <f t="shared" si="87"/>
        <v>6</v>
      </c>
      <c r="B5005" s="27" t="s">
        <v>7312</v>
      </c>
      <c r="C5005" s="30" t="s">
        <v>7313</v>
      </c>
      <c r="D5005" s="34">
        <v>0</v>
      </c>
      <c r="E5005" s="33">
        <v>28722789642.939999</v>
      </c>
      <c r="F5005" s="33">
        <v>28722789642.939999</v>
      </c>
    </row>
    <row r="5006" spans="1:6" ht="14" hidden="1" thickBot="1">
      <c r="A5006" s="27">
        <f t="shared" si="87"/>
        <v>9</v>
      </c>
      <c r="B5006" s="30" t="s">
        <v>7314</v>
      </c>
      <c r="C5006" s="30" t="s">
        <v>7315</v>
      </c>
      <c r="D5006" s="34">
        <v>0</v>
      </c>
      <c r="E5006" s="33">
        <v>5502174053.3599997</v>
      </c>
      <c r="F5006" s="33">
        <v>5502174053.3599997</v>
      </c>
    </row>
    <row r="5007" spans="1:6" ht="14" hidden="1" thickBot="1">
      <c r="A5007" s="27">
        <f t="shared" si="87"/>
        <v>9</v>
      </c>
      <c r="B5007" s="30" t="s">
        <v>7316</v>
      </c>
      <c r="C5007" s="30" t="s">
        <v>1269</v>
      </c>
      <c r="D5007" s="34">
        <v>0</v>
      </c>
      <c r="E5007" s="34">
        <v>295044102</v>
      </c>
      <c r="F5007" s="34">
        <v>295044102</v>
      </c>
    </row>
    <row r="5008" spans="1:6" ht="14" hidden="1" thickBot="1">
      <c r="A5008" s="27">
        <f t="shared" si="87"/>
        <v>9</v>
      </c>
      <c r="B5008" s="30" t="s">
        <v>7317</v>
      </c>
      <c r="C5008" s="30" t="s">
        <v>1334</v>
      </c>
      <c r="D5008" s="34">
        <v>0</v>
      </c>
      <c r="E5008" s="34">
        <v>396077</v>
      </c>
      <c r="F5008" s="34">
        <v>396077</v>
      </c>
    </row>
    <row r="5009" spans="1:6" ht="14" hidden="1" thickBot="1">
      <c r="A5009" s="27">
        <f t="shared" si="87"/>
        <v>9</v>
      </c>
      <c r="B5009" s="30" t="s">
        <v>7318</v>
      </c>
      <c r="C5009" s="30" t="s">
        <v>2788</v>
      </c>
      <c r="D5009" s="34">
        <v>0</v>
      </c>
      <c r="E5009" s="34">
        <v>19270000</v>
      </c>
      <c r="F5009" s="34">
        <v>19270000</v>
      </c>
    </row>
    <row r="5010" spans="1:6" ht="14" hidden="1" thickBot="1">
      <c r="A5010" s="27">
        <f t="shared" si="87"/>
        <v>9</v>
      </c>
      <c r="B5010" s="30" t="s">
        <v>7319</v>
      </c>
      <c r="C5010" s="30" t="s">
        <v>7320</v>
      </c>
      <c r="D5010" s="34">
        <v>0</v>
      </c>
      <c r="E5010" s="34">
        <v>2010690</v>
      </c>
      <c r="F5010" s="34">
        <v>2010690</v>
      </c>
    </row>
    <row r="5011" spans="1:6" ht="14" hidden="1" thickBot="1">
      <c r="A5011" s="27">
        <f t="shared" si="87"/>
        <v>9</v>
      </c>
      <c r="B5011" s="30" t="s">
        <v>7321</v>
      </c>
      <c r="C5011" s="30" t="s">
        <v>2198</v>
      </c>
      <c r="D5011" s="34">
        <v>0</v>
      </c>
      <c r="E5011" s="34">
        <v>14826000</v>
      </c>
      <c r="F5011" s="34">
        <v>14826000</v>
      </c>
    </row>
    <row r="5012" spans="1:6" ht="14" hidden="1" thickBot="1">
      <c r="A5012" s="27">
        <f t="shared" si="87"/>
        <v>9</v>
      </c>
      <c r="B5012" s="30" t="s">
        <v>7322</v>
      </c>
      <c r="C5012" s="30" t="s">
        <v>2786</v>
      </c>
      <c r="D5012" s="34">
        <v>0</v>
      </c>
      <c r="E5012" s="34">
        <v>318112270</v>
      </c>
      <c r="F5012" s="34">
        <v>318112270</v>
      </c>
    </row>
    <row r="5013" spans="1:6" ht="14" hidden="1" thickBot="1">
      <c r="A5013" s="27">
        <f t="shared" si="87"/>
        <v>9</v>
      </c>
      <c r="B5013" s="30" t="s">
        <v>7323</v>
      </c>
      <c r="C5013" s="30" t="s">
        <v>7324</v>
      </c>
      <c r="D5013" s="34">
        <v>0</v>
      </c>
      <c r="E5013" s="34">
        <v>16994000</v>
      </c>
      <c r="F5013" s="34">
        <v>16994000</v>
      </c>
    </row>
    <row r="5014" spans="1:6" ht="14" hidden="1" thickBot="1">
      <c r="A5014" s="27">
        <f t="shared" si="87"/>
        <v>9</v>
      </c>
      <c r="B5014" s="30" t="s">
        <v>7325</v>
      </c>
      <c r="C5014" s="30" t="s">
        <v>3095</v>
      </c>
      <c r="D5014" s="34">
        <v>0</v>
      </c>
      <c r="E5014" s="34">
        <v>823231365</v>
      </c>
      <c r="F5014" s="34">
        <v>823231365</v>
      </c>
    </row>
    <row r="5015" spans="1:6" ht="14" hidden="1" thickBot="1">
      <c r="A5015" s="27">
        <f t="shared" si="87"/>
        <v>9</v>
      </c>
      <c r="B5015" s="30" t="s">
        <v>7326</v>
      </c>
      <c r="C5015" s="30" t="s">
        <v>7327</v>
      </c>
      <c r="D5015" s="34">
        <v>0</v>
      </c>
      <c r="E5015" s="34">
        <v>19886668085</v>
      </c>
      <c r="F5015" s="34">
        <v>19886668085</v>
      </c>
    </row>
    <row r="5016" spans="1:6" ht="14" hidden="1" thickBot="1">
      <c r="A5016" s="27">
        <f t="shared" si="87"/>
        <v>9</v>
      </c>
      <c r="B5016" s="30" t="s">
        <v>7328</v>
      </c>
      <c r="C5016" s="30" t="s">
        <v>7329</v>
      </c>
      <c r="D5016" s="34">
        <v>0</v>
      </c>
      <c r="E5016" s="33">
        <v>1654947241.5799999</v>
      </c>
      <c r="F5016" s="33">
        <v>1654947241.5799999</v>
      </c>
    </row>
    <row r="5017" spans="1:6" ht="14" hidden="1" thickBot="1">
      <c r="A5017" s="27">
        <f t="shared" si="87"/>
        <v>9</v>
      </c>
      <c r="B5017" s="30" t="s">
        <v>7330</v>
      </c>
      <c r="C5017" s="30" t="s">
        <v>7331</v>
      </c>
      <c r="D5017" s="34">
        <v>0</v>
      </c>
      <c r="E5017" s="34">
        <v>189115759</v>
      </c>
      <c r="F5017" s="34">
        <v>189115759</v>
      </c>
    </row>
    <row r="5018" spans="1:6" ht="14" thickBot="1">
      <c r="A5018" s="27">
        <f t="shared" si="87"/>
        <v>6</v>
      </c>
      <c r="B5018" s="27" t="s">
        <v>7332</v>
      </c>
      <c r="C5018" s="30" t="s">
        <v>7333</v>
      </c>
      <c r="D5018" s="34">
        <v>0</v>
      </c>
      <c r="E5018" s="33">
        <v>2363107927.6100001</v>
      </c>
      <c r="F5018" s="33">
        <v>2363107927.6100001</v>
      </c>
    </row>
    <row r="5019" spans="1:6" ht="14" hidden="1" thickBot="1">
      <c r="A5019" s="27">
        <f t="shared" si="87"/>
        <v>9</v>
      </c>
      <c r="B5019" s="30" t="s">
        <v>7334</v>
      </c>
      <c r="C5019" s="30" t="s">
        <v>2212</v>
      </c>
      <c r="D5019" s="34">
        <v>0</v>
      </c>
      <c r="E5019" s="34">
        <v>738547248</v>
      </c>
      <c r="F5019" s="34">
        <v>738547248</v>
      </c>
    </row>
    <row r="5020" spans="1:6" ht="14" hidden="1" thickBot="1">
      <c r="A5020" s="27">
        <f t="shared" si="87"/>
        <v>9</v>
      </c>
      <c r="B5020" s="30" t="s">
        <v>7335</v>
      </c>
      <c r="C5020" s="30" t="s">
        <v>4785</v>
      </c>
      <c r="D5020" s="34">
        <v>0</v>
      </c>
      <c r="E5020" s="34">
        <v>162327250</v>
      </c>
      <c r="F5020" s="34">
        <v>162327250</v>
      </c>
    </row>
    <row r="5021" spans="1:6" ht="14" hidden="1" thickBot="1">
      <c r="A5021" s="27">
        <f t="shared" si="87"/>
        <v>9</v>
      </c>
      <c r="B5021" s="30" t="s">
        <v>7336</v>
      </c>
      <c r="C5021" s="30" t="s">
        <v>4802</v>
      </c>
      <c r="D5021" s="34">
        <v>0</v>
      </c>
      <c r="E5021" s="34">
        <v>103020850</v>
      </c>
      <c r="F5021" s="34">
        <v>103020850</v>
      </c>
    </row>
    <row r="5022" spans="1:6" ht="14" hidden="1" thickBot="1">
      <c r="A5022" s="27">
        <f t="shared" si="87"/>
        <v>9</v>
      </c>
      <c r="B5022" s="30" t="s">
        <v>7337</v>
      </c>
      <c r="C5022" s="30" t="s">
        <v>1269</v>
      </c>
      <c r="D5022" s="34">
        <v>0</v>
      </c>
      <c r="E5022" s="34">
        <v>151268619</v>
      </c>
      <c r="F5022" s="34">
        <v>151268619</v>
      </c>
    </row>
    <row r="5023" spans="1:6" ht="14" hidden="1" thickBot="1">
      <c r="A5023" s="27">
        <f t="shared" si="87"/>
        <v>9</v>
      </c>
      <c r="B5023" s="30" t="s">
        <v>7338</v>
      </c>
      <c r="C5023" s="30" t="s">
        <v>1334</v>
      </c>
      <c r="D5023" s="34">
        <v>0</v>
      </c>
      <c r="E5023" s="34">
        <v>921616</v>
      </c>
      <c r="F5023" s="34">
        <v>921616</v>
      </c>
    </row>
    <row r="5024" spans="1:6" ht="14" hidden="1" thickBot="1">
      <c r="A5024" s="27">
        <f t="shared" si="87"/>
        <v>9</v>
      </c>
      <c r="B5024" s="30" t="s">
        <v>7339</v>
      </c>
      <c r="C5024" s="30" t="s">
        <v>2788</v>
      </c>
      <c r="D5024" s="34">
        <v>0</v>
      </c>
      <c r="E5024" s="34">
        <v>700000</v>
      </c>
      <c r="F5024" s="34">
        <v>700000</v>
      </c>
    </row>
    <row r="5025" spans="1:6" ht="14" hidden="1" thickBot="1">
      <c r="A5025" s="27">
        <f t="shared" si="87"/>
        <v>9</v>
      </c>
      <c r="B5025" s="30" t="s">
        <v>7340</v>
      </c>
      <c r="C5025" s="30" t="s">
        <v>7320</v>
      </c>
      <c r="D5025" s="34">
        <v>0</v>
      </c>
      <c r="E5025" s="34">
        <v>12500000</v>
      </c>
      <c r="F5025" s="34">
        <v>12500000</v>
      </c>
    </row>
    <row r="5026" spans="1:6" ht="14" hidden="1" thickBot="1">
      <c r="A5026" s="27">
        <f t="shared" ref="A5026:A5089" si="88">LEN(B5026)</f>
        <v>9</v>
      </c>
      <c r="B5026" s="30" t="s">
        <v>7341</v>
      </c>
      <c r="C5026" s="30" t="s">
        <v>2198</v>
      </c>
      <c r="D5026" s="34">
        <v>0</v>
      </c>
      <c r="E5026" s="33">
        <v>1411912.98</v>
      </c>
      <c r="F5026" s="33">
        <v>1411912.98</v>
      </c>
    </row>
    <row r="5027" spans="1:6" ht="14" hidden="1" thickBot="1">
      <c r="A5027" s="27">
        <f t="shared" si="88"/>
        <v>9</v>
      </c>
      <c r="B5027" s="30" t="s">
        <v>7342</v>
      </c>
      <c r="C5027" s="30" t="s">
        <v>2786</v>
      </c>
      <c r="D5027" s="34">
        <v>0</v>
      </c>
      <c r="E5027" s="34">
        <v>336300940</v>
      </c>
      <c r="F5027" s="34">
        <v>336300940</v>
      </c>
    </row>
    <row r="5028" spans="1:6" ht="14" hidden="1" thickBot="1">
      <c r="A5028" s="27">
        <f t="shared" si="88"/>
        <v>9</v>
      </c>
      <c r="B5028" s="30" t="s">
        <v>7343</v>
      </c>
      <c r="C5028" s="30" t="s">
        <v>3095</v>
      </c>
      <c r="D5028" s="34">
        <v>0</v>
      </c>
      <c r="E5028" s="33">
        <v>82744500.5</v>
      </c>
      <c r="F5028" s="33">
        <v>82744500.5</v>
      </c>
    </row>
    <row r="5029" spans="1:6" ht="14" hidden="1" thickBot="1">
      <c r="A5029" s="27">
        <f t="shared" si="88"/>
        <v>9</v>
      </c>
      <c r="B5029" s="30" t="s">
        <v>7344</v>
      </c>
      <c r="C5029" s="30" t="s">
        <v>7345</v>
      </c>
      <c r="D5029" s="34">
        <v>0</v>
      </c>
      <c r="E5029" s="34">
        <v>6872712</v>
      </c>
      <c r="F5029" s="34">
        <v>6872712</v>
      </c>
    </row>
    <row r="5030" spans="1:6" ht="14" hidden="1" thickBot="1">
      <c r="A5030" s="27">
        <f t="shared" si="88"/>
        <v>9</v>
      </c>
      <c r="B5030" s="30" t="s">
        <v>7346</v>
      </c>
      <c r="C5030" s="30" t="s">
        <v>7329</v>
      </c>
      <c r="D5030" s="34">
        <v>0</v>
      </c>
      <c r="E5030" s="33">
        <v>34340048.130000003</v>
      </c>
      <c r="F5030" s="33">
        <v>34340048.130000003</v>
      </c>
    </row>
    <row r="5031" spans="1:6" ht="14" hidden="1" thickBot="1">
      <c r="A5031" s="27">
        <f t="shared" si="88"/>
        <v>9</v>
      </c>
      <c r="B5031" s="30" t="s">
        <v>7347</v>
      </c>
      <c r="C5031" s="30" t="s">
        <v>5760</v>
      </c>
      <c r="D5031" s="34">
        <v>0</v>
      </c>
      <c r="E5031" s="34">
        <v>732152231</v>
      </c>
      <c r="F5031" s="34">
        <v>732152231</v>
      </c>
    </row>
    <row r="5032" spans="1:6" ht="14" thickBot="1">
      <c r="A5032" s="27">
        <f t="shared" si="88"/>
        <v>6</v>
      </c>
      <c r="B5032" s="27" t="s">
        <v>7348</v>
      </c>
      <c r="C5032" s="30" t="s">
        <v>7349</v>
      </c>
      <c r="D5032" s="34">
        <v>0</v>
      </c>
      <c r="E5032" s="33">
        <v>66295234953369.102</v>
      </c>
      <c r="F5032" s="33">
        <v>66295234953369.102</v>
      </c>
    </row>
    <row r="5033" spans="1:6" ht="14" hidden="1" thickBot="1">
      <c r="A5033" s="27">
        <f t="shared" si="88"/>
        <v>9</v>
      </c>
      <c r="B5033" s="30" t="s">
        <v>7350</v>
      </c>
      <c r="C5033" s="30" t="s">
        <v>7351</v>
      </c>
      <c r="D5033" s="34">
        <v>0</v>
      </c>
      <c r="E5033" s="33">
        <v>8710054578414.71</v>
      </c>
      <c r="F5033" s="33">
        <v>8710054578414.71</v>
      </c>
    </row>
    <row r="5034" spans="1:6" ht="14" hidden="1" thickBot="1">
      <c r="A5034" s="27">
        <f t="shared" si="88"/>
        <v>9</v>
      </c>
      <c r="B5034" s="30" t="s">
        <v>7352</v>
      </c>
      <c r="C5034" s="30" t="s">
        <v>7353</v>
      </c>
      <c r="D5034" s="34">
        <v>0</v>
      </c>
      <c r="E5034" s="33">
        <v>4247522618470.2002</v>
      </c>
      <c r="F5034" s="33">
        <v>4247522618470.2002</v>
      </c>
    </row>
    <row r="5035" spans="1:6" ht="14" hidden="1" thickBot="1">
      <c r="A5035" s="27">
        <f t="shared" si="88"/>
        <v>9</v>
      </c>
      <c r="B5035" s="30" t="s">
        <v>7354</v>
      </c>
      <c r="C5035" s="30" t="s">
        <v>7355</v>
      </c>
      <c r="D5035" s="34">
        <v>0</v>
      </c>
      <c r="E5035" s="33">
        <v>53337657756484.203</v>
      </c>
      <c r="F5035" s="33">
        <v>53337657756484.203</v>
      </c>
    </row>
    <row r="5036" spans="1:6" ht="14" thickBot="1">
      <c r="A5036" s="27">
        <f t="shared" si="88"/>
        <v>6</v>
      </c>
      <c r="B5036" s="27" t="s">
        <v>7356</v>
      </c>
      <c r="C5036" s="30" t="s">
        <v>7357</v>
      </c>
      <c r="D5036" s="34">
        <v>0</v>
      </c>
      <c r="E5036" s="33">
        <v>148169773156189</v>
      </c>
      <c r="F5036" s="33">
        <v>148169773156189</v>
      </c>
    </row>
    <row r="5037" spans="1:6" ht="14" hidden="1" thickBot="1">
      <c r="A5037" s="27">
        <f t="shared" si="88"/>
        <v>9</v>
      </c>
      <c r="B5037" s="30" t="s">
        <v>7358</v>
      </c>
      <c r="C5037" s="30" t="s">
        <v>7359</v>
      </c>
      <c r="D5037" s="34">
        <v>0</v>
      </c>
      <c r="E5037" s="34">
        <v>393809292785</v>
      </c>
      <c r="F5037" s="34">
        <v>393809292785</v>
      </c>
    </row>
    <row r="5038" spans="1:6" ht="14" hidden="1" thickBot="1">
      <c r="A5038" s="27">
        <f t="shared" si="88"/>
        <v>9</v>
      </c>
      <c r="B5038" s="30" t="s">
        <v>7360</v>
      </c>
      <c r="C5038" s="30" t="s">
        <v>7361</v>
      </c>
      <c r="D5038" s="34">
        <v>0</v>
      </c>
      <c r="E5038" s="34">
        <v>5796267133189</v>
      </c>
      <c r="F5038" s="34">
        <v>5796267133189</v>
      </c>
    </row>
    <row r="5039" spans="1:6" ht="14" hidden="1" thickBot="1">
      <c r="A5039" s="27">
        <f t="shared" si="88"/>
        <v>9</v>
      </c>
      <c r="B5039" s="30" t="s">
        <v>7362</v>
      </c>
      <c r="C5039" s="30" t="s">
        <v>1263</v>
      </c>
      <c r="D5039" s="34">
        <v>0</v>
      </c>
      <c r="E5039" s="33">
        <v>863695284398.51001</v>
      </c>
      <c r="F5039" s="33">
        <v>863695284398.51001</v>
      </c>
    </row>
    <row r="5040" spans="1:6" ht="14" hidden="1" thickBot="1">
      <c r="A5040" s="27">
        <f t="shared" si="88"/>
        <v>9</v>
      </c>
      <c r="B5040" s="30" t="s">
        <v>7363</v>
      </c>
      <c r="C5040" s="30" t="s">
        <v>7364</v>
      </c>
      <c r="D5040" s="34">
        <v>0</v>
      </c>
      <c r="E5040" s="34">
        <v>1450396594</v>
      </c>
      <c r="F5040" s="34">
        <v>1450396594</v>
      </c>
    </row>
    <row r="5041" spans="1:6" ht="14" hidden="1" thickBot="1">
      <c r="A5041" s="27">
        <f t="shared" si="88"/>
        <v>9</v>
      </c>
      <c r="B5041" s="30" t="s">
        <v>7365</v>
      </c>
      <c r="C5041" s="30" t="s">
        <v>7357</v>
      </c>
      <c r="D5041" s="34">
        <v>0</v>
      </c>
      <c r="E5041" s="33">
        <v>141114551049222</v>
      </c>
      <c r="F5041" s="33">
        <v>141114551049222</v>
      </c>
    </row>
    <row r="5042" spans="1:6" ht="14" thickBot="1">
      <c r="A5042" s="27">
        <f t="shared" si="88"/>
        <v>3</v>
      </c>
      <c r="B5042" s="27" t="s">
        <v>7366</v>
      </c>
      <c r="C5042" s="30" t="s">
        <v>7367</v>
      </c>
      <c r="D5042" s="34">
        <v>0</v>
      </c>
      <c r="E5042" s="33">
        <v>1645817845512520</v>
      </c>
      <c r="F5042" s="33">
        <v>1645817845512520</v>
      </c>
    </row>
    <row r="5043" spans="1:6" ht="14" thickBot="1">
      <c r="A5043" s="27">
        <f t="shared" si="88"/>
        <v>6</v>
      </c>
      <c r="B5043" s="27" t="s">
        <v>7368</v>
      </c>
      <c r="C5043" s="30" t="s">
        <v>7369</v>
      </c>
      <c r="D5043" s="34">
        <v>0</v>
      </c>
      <c r="E5043" s="33">
        <v>937748873421901</v>
      </c>
      <c r="F5043" s="33">
        <v>937748873421901</v>
      </c>
    </row>
    <row r="5044" spans="1:6" ht="14" hidden="1" thickBot="1">
      <c r="A5044" s="27">
        <f t="shared" si="88"/>
        <v>9</v>
      </c>
      <c r="B5044" s="30" t="s">
        <v>7370</v>
      </c>
      <c r="C5044" s="30" t="s">
        <v>7129</v>
      </c>
      <c r="D5044" s="34">
        <v>0</v>
      </c>
      <c r="E5044" s="34">
        <v>824675433380708</v>
      </c>
      <c r="F5044" s="34">
        <v>824675433380708</v>
      </c>
    </row>
    <row r="5045" spans="1:6" ht="14" hidden="1" thickBot="1">
      <c r="A5045" s="27">
        <f t="shared" si="88"/>
        <v>9</v>
      </c>
      <c r="B5045" s="30" t="s">
        <v>7371</v>
      </c>
      <c r="C5045" s="30" t="s">
        <v>7113</v>
      </c>
      <c r="D5045" s="34">
        <v>0</v>
      </c>
      <c r="E5045" s="33">
        <v>37070250757688</v>
      </c>
      <c r="F5045" s="33">
        <v>37070250757688</v>
      </c>
    </row>
    <row r="5046" spans="1:6" ht="14" hidden="1" thickBot="1">
      <c r="A5046" s="27">
        <f t="shared" si="88"/>
        <v>9</v>
      </c>
      <c r="B5046" s="30" t="s">
        <v>7372</v>
      </c>
      <c r="C5046" s="30" t="s">
        <v>7123</v>
      </c>
      <c r="D5046" s="34">
        <v>0</v>
      </c>
      <c r="E5046" s="33">
        <v>6837713038760.7402</v>
      </c>
      <c r="F5046" s="33">
        <v>6837713038760.7402</v>
      </c>
    </row>
    <row r="5047" spans="1:6" ht="14" hidden="1" thickBot="1">
      <c r="A5047" s="27">
        <f t="shared" si="88"/>
        <v>9</v>
      </c>
      <c r="B5047" s="30" t="s">
        <v>7373</v>
      </c>
      <c r="C5047" s="30" t="s">
        <v>3194</v>
      </c>
      <c r="D5047" s="34">
        <v>0</v>
      </c>
      <c r="E5047" s="33">
        <v>15056682556927.9</v>
      </c>
      <c r="F5047" s="33">
        <v>15056682556927.9</v>
      </c>
    </row>
    <row r="5048" spans="1:6" ht="14" hidden="1" thickBot="1">
      <c r="A5048" s="27">
        <f t="shared" si="88"/>
        <v>9</v>
      </c>
      <c r="B5048" s="30" t="s">
        <v>7374</v>
      </c>
      <c r="C5048" s="30" t="s">
        <v>7149</v>
      </c>
      <c r="D5048" s="34">
        <v>0</v>
      </c>
      <c r="E5048" s="33">
        <v>28074045857.310001</v>
      </c>
      <c r="F5048" s="33">
        <v>28074045857.310001</v>
      </c>
    </row>
    <row r="5049" spans="1:6" ht="14" hidden="1" thickBot="1">
      <c r="A5049" s="27">
        <f t="shared" si="88"/>
        <v>9</v>
      </c>
      <c r="B5049" s="30" t="s">
        <v>7375</v>
      </c>
      <c r="C5049" s="30" t="s">
        <v>5767</v>
      </c>
      <c r="D5049" s="34">
        <v>0</v>
      </c>
      <c r="E5049" s="33">
        <v>6365618110875.2002</v>
      </c>
      <c r="F5049" s="33">
        <v>6365618110875.2002</v>
      </c>
    </row>
    <row r="5050" spans="1:6" ht="14" hidden="1" thickBot="1">
      <c r="A5050" s="27">
        <f t="shared" si="88"/>
        <v>9</v>
      </c>
      <c r="B5050" s="30" t="s">
        <v>7376</v>
      </c>
      <c r="C5050" s="30" t="s">
        <v>7377</v>
      </c>
      <c r="D5050" s="34">
        <v>0</v>
      </c>
      <c r="E5050" s="33">
        <v>47715101531083.703</v>
      </c>
      <c r="F5050" s="33">
        <v>47715101531083.703</v>
      </c>
    </row>
    <row r="5051" spans="1:6" ht="14" thickBot="1">
      <c r="A5051" s="27">
        <f t="shared" si="88"/>
        <v>6</v>
      </c>
      <c r="B5051" s="27" t="s">
        <v>7378</v>
      </c>
      <c r="C5051" s="30" t="s">
        <v>7379</v>
      </c>
      <c r="D5051" s="34">
        <v>0</v>
      </c>
      <c r="E5051" s="33">
        <v>72172511722013.797</v>
      </c>
      <c r="F5051" s="33">
        <v>72172511722013.797</v>
      </c>
    </row>
    <row r="5052" spans="1:6" ht="14" hidden="1" thickBot="1">
      <c r="A5052" s="27">
        <f t="shared" si="88"/>
        <v>9</v>
      </c>
      <c r="B5052" s="30" t="s">
        <v>7380</v>
      </c>
      <c r="C5052" s="30" t="s">
        <v>7379</v>
      </c>
      <c r="D5052" s="34">
        <v>0</v>
      </c>
      <c r="E5052" s="33">
        <v>72172511722013.797</v>
      </c>
      <c r="F5052" s="33">
        <v>72172511722013.797</v>
      </c>
    </row>
    <row r="5053" spans="1:6" ht="14" thickBot="1">
      <c r="A5053" s="27">
        <f t="shared" si="88"/>
        <v>6</v>
      </c>
      <c r="B5053" s="27" t="s">
        <v>7381</v>
      </c>
      <c r="C5053" s="30" t="s">
        <v>7382</v>
      </c>
      <c r="D5053" s="34">
        <v>0</v>
      </c>
      <c r="E5053" s="33">
        <v>635896460368608</v>
      </c>
      <c r="F5053" s="33">
        <v>635896460368608</v>
      </c>
    </row>
    <row r="5054" spans="1:6" ht="14" hidden="1" thickBot="1">
      <c r="A5054" s="27">
        <f t="shared" si="88"/>
        <v>9</v>
      </c>
      <c r="B5054" s="30" t="s">
        <v>7383</v>
      </c>
      <c r="C5054" s="30" t="s">
        <v>7181</v>
      </c>
      <c r="D5054" s="34">
        <v>0</v>
      </c>
      <c r="E5054" s="33">
        <v>167963329662767</v>
      </c>
      <c r="F5054" s="33">
        <v>167963329662767</v>
      </c>
    </row>
    <row r="5055" spans="1:6" ht="14" hidden="1" thickBot="1">
      <c r="A5055" s="27">
        <f t="shared" si="88"/>
        <v>9</v>
      </c>
      <c r="B5055" s="30" t="s">
        <v>7384</v>
      </c>
      <c r="C5055" s="30" t="s">
        <v>7191</v>
      </c>
      <c r="D5055" s="34">
        <v>0</v>
      </c>
      <c r="E5055" s="33">
        <v>989822182617.46997</v>
      </c>
      <c r="F5055" s="33">
        <v>989822182617.46997</v>
      </c>
    </row>
    <row r="5056" spans="1:6" ht="14" hidden="1" thickBot="1">
      <c r="A5056" s="27">
        <f t="shared" si="88"/>
        <v>9</v>
      </c>
      <c r="B5056" s="30" t="s">
        <v>7385</v>
      </c>
      <c r="C5056" s="30" t="s">
        <v>7201</v>
      </c>
      <c r="D5056" s="34">
        <v>0</v>
      </c>
      <c r="E5056" s="33">
        <v>4778514222346.2998</v>
      </c>
      <c r="F5056" s="33">
        <v>4778514222346.2998</v>
      </c>
    </row>
    <row r="5057" spans="1:6" ht="14" hidden="1" thickBot="1">
      <c r="A5057" s="27">
        <f t="shared" si="88"/>
        <v>9</v>
      </c>
      <c r="B5057" s="30" t="s">
        <v>7386</v>
      </c>
      <c r="C5057" s="30" t="s">
        <v>7211</v>
      </c>
      <c r="D5057" s="34">
        <v>0</v>
      </c>
      <c r="E5057" s="33">
        <v>11332106503.77</v>
      </c>
      <c r="F5057" s="33">
        <v>11332106503.77</v>
      </c>
    </row>
    <row r="5058" spans="1:6" ht="14" hidden="1" thickBot="1">
      <c r="A5058" s="27">
        <f t="shared" si="88"/>
        <v>9</v>
      </c>
      <c r="B5058" s="30" t="s">
        <v>7387</v>
      </c>
      <c r="C5058" s="30" t="s">
        <v>7214</v>
      </c>
      <c r="D5058" s="34">
        <v>0</v>
      </c>
      <c r="E5058" s="33">
        <v>17162115159167.801</v>
      </c>
      <c r="F5058" s="33">
        <v>17162115159167.801</v>
      </c>
    </row>
    <row r="5059" spans="1:6" ht="14" hidden="1" thickBot="1">
      <c r="A5059" s="27">
        <f t="shared" si="88"/>
        <v>9</v>
      </c>
      <c r="B5059" s="30" t="s">
        <v>7388</v>
      </c>
      <c r="C5059" s="30" t="s">
        <v>7389</v>
      </c>
      <c r="D5059" s="34">
        <v>0</v>
      </c>
      <c r="E5059" s="34">
        <v>55537050702944</v>
      </c>
      <c r="F5059" s="34">
        <v>55537050702944</v>
      </c>
    </row>
    <row r="5060" spans="1:6" ht="14" hidden="1" thickBot="1">
      <c r="A5060" s="27">
        <f t="shared" si="88"/>
        <v>9</v>
      </c>
      <c r="B5060" s="30" t="s">
        <v>7390</v>
      </c>
      <c r="C5060" s="30" t="s">
        <v>7224</v>
      </c>
      <c r="D5060" s="34">
        <v>0</v>
      </c>
      <c r="E5060" s="34">
        <v>2117249449222</v>
      </c>
      <c r="F5060" s="34">
        <v>2117249449222</v>
      </c>
    </row>
    <row r="5061" spans="1:6" ht="14" hidden="1" thickBot="1">
      <c r="A5061" s="27">
        <f t="shared" si="88"/>
        <v>9</v>
      </c>
      <c r="B5061" s="30" t="s">
        <v>7391</v>
      </c>
      <c r="C5061" s="30" t="s">
        <v>7259</v>
      </c>
      <c r="D5061" s="34">
        <v>0</v>
      </c>
      <c r="E5061" s="34">
        <v>201852128289</v>
      </c>
      <c r="F5061" s="34">
        <v>201852128289</v>
      </c>
    </row>
    <row r="5062" spans="1:6" ht="14" hidden="1" thickBot="1">
      <c r="A5062" s="27">
        <f t="shared" si="88"/>
        <v>9</v>
      </c>
      <c r="B5062" s="30" t="s">
        <v>7392</v>
      </c>
      <c r="C5062" s="30" t="s">
        <v>7270</v>
      </c>
      <c r="D5062" s="34">
        <v>0</v>
      </c>
      <c r="E5062" s="34">
        <v>496473663433</v>
      </c>
      <c r="F5062" s="34">
        <v>496473663433</v>
      </c>
    </row>
    <row r="5063" spans="1:6" ht="14" hidden="1" thickBot="1">
      <c r="A5063" s="27">
        <f t="shared" si="88"/>
        <v>9</v>
      </c>
      <c r="B5063" s="30" t="s">
        <v>7393</v>
      </c>
      <c r="C5063" s="30" t="s">
        <v>7282</v>
      </c>
      <c r="D5063" s="34">
        <v>0</v>
      </c>
      <c r="E5063" s="33">
        <v>17429004728173.801</v>
      </c>
      <c r="F5063" s="33">
        <v>17429004728173.801</v>
      </c>
    </row>
    <row r="5064" spans="1:6" ht="14" hidden="1" thickBot="1">
      <c r="A5064" s="27">
        <f t="shared" si="88"/>
        <v>9</v>
      </c>
      <c r="B5064" s="30" t="s">
        <v>7394</v>
      </c>
      <c r="C5064" s="30" t="s">
        <v>7227</v>
      </c>
      <c r="D5064" s="34">
        <v>0</v>
      </c>
      <c r="E5064" s="33">
        <v>669920997286.56995</v>
      </c>
      <c r="F5064" s="33">
        <v>669920997286.56995</v>
      </c>
    </row>
    <row r="5065" spans="1:6" ht="14" hidden="1" thickBot="1">
      <c r="A5065" s="27">
        <f t="shared" si="88"/>
        <v>9</v>
      </c>
      <c r="B5065" s="30" t="s">
        <v>7395</v>
      </c>
      <c r="C5065" s="30" t="s">
        <v>77</v>
      </c>
      <c r="D5065" s="34">
        <v>0</v>
      </c>
      <c r="E5065" s="33">
        <v>58849617447923</v>
      </c>
      <c r="F5065" s="33">
        <v>58849617447923</v>
      </c>
    </row>
    <row r="5066" spans="1:6" ht="14" hidden="1" thickBot="1">
      <c r="A5066" s="27">
        <f t="shared" si="88"/>
        <v>9</v>
      </c>
      <c r="B5066" s="30" t="s">
        <v>7396</v>
      </c>
      <c r="C5066" s="30" t="s">
        <v>7286</v>
      </c>
      <c r="D5066" s="34">
        <v>0</v>
      </c>
      <c r="E5066" s="33">
        <v>1947752786449.1201</v>
      </c>
      <c r="F5066" s="33">
        <v>1947752786449.1201</v>
      </c>
    </row>
    <row r="5067" spans="1:6" ht="14" hidden="1" thickBot="1">
      <c r="A5067" s="27">
        <f t="shared" si="88"/>
        <v>9</v>
      </c>
      <c r="B5067" s="30" t="s">
        <v>7397</v>
      </c>
      <c r="C5067" s="30" t="s">
        <v>7292</v>
      </c>
      <c r="D5067" s="34">
        <v>0</v>
      </c>
      <c r="E5067" s="34">
        <v>81881350950001</v>
      </c>
      <c r="F5067" s="34">
        <v>81881350950001</v>
      </c>
    </row>
    <row r="5068" spans="1:6" ht="14" hidden="1" thickBot="1">
      <c r="A5068" s="27">
        <f t="shared" si="88"/>
        <v>9</v>
      </c>
      <c r="B5068" s="30" t="s">
        <v>7398</v>
      </c>
      <c r="C5068" s="30" t="s">
        <v>7176</v>
      </c>
      <c r="D5068" s="34">
        <v>0</v>
      </c>
      <c r="E5068" s="34">
        <v>464322331016</v>
      </c>
      <c r="F5068" s="34">
        <v>464322331016</v>
      </c>
    </row>
    <row r="5069" spans="1:6" ht="14" hidden="1" thickBot="1">
      <c r="A5069" s="27">
        <f t="shared" si="88"/>
        <v>9</v>
      </c>
      <c r="B5069" s="30" t="s">
        <v>7399</v>
      </c>
      <c r="C5069" s="30" t="s">
        <v>7295</v>
      </c>
      <c r="D5069" s="34">
        <v>0</v>
      </c>
      <c r="E5069" s="33">
        <v>69067943060.589996</v>
      </c>
      <c r="F5069" s="33">
        <v>69067943060.589996</v>
      </c>
    </row>
    <row r="5070" spans="1:6" ht="14" hidden="1" thickBot="1">
      <c r="A5070" s="27">
        <f t="shared" si="88"/>
        <v>9</v>
      </c>
      <c r="B5070" s="30" t="s">
        <v>7400</v>
      </c>
      <c r="C5070" s="30" t="s">
        <v>7276</v>
      </c>
      <c r="D5070" s="34">
        <v>0</v>
      </c>
      <c r="E5070" s="33">
        <v>1990166363875.5</v>
      </c>
      <c r="F5070" s="33">
        <v>1990166363875.5</v>
      </c>
    </row>
    <row r="5071" spans="1:6" ht="14" hidden="1" thickBot="1">
      <c r="A5071" s="27">
        <f t="shared" si="88"/>
        <v>9</v>
      </c>
      <c r="B5071" s="30" t="s">
        <v>7401</v>
      </c>
      <c r="C5071" s="30" t="s">
        <v>7298</v>
      </c>
      <c r="D5071" s="34">
        <v>0</v>
      </c>
      <c r="E5071" s="34">
        <v>1582541726</v>
      </c>
      <c r="F5071" s="34">
        <v>1582541726</v>
      </c>
    </row>
    <row r="5072" spans="1:6" ht="14" hidden="1" thickBot="1">
      <c r="A5072" s="27">
        <f t="shared" si="88"/>
        <v>9</v>
      </c>
      <c r="B5072" s="30" t="s">
        <v>7402</v>
      </c>
      <c r="C5072" s="30" t="s">
        <v>2447</v>
      </c>
      <c r="D5072" s="34">
        <v>0</v>
      </c>
      <c r="E5072" s="33">
        <v>215493365782.22</v>
      </c>
      <c r="F5072" s="33">
        <v>215493365782.22</v>
      </c>
    </row>
    <row r="5073" spans="1:6" ht="14" hidden="1" thickBot="1">
      <c r="A5073" s="27">
        <f t="shared" si="88"/>
        <v>9</v>
      </c>
      <c r="B5073" s="30" t="s">
        <v>7403</v>
      </c>
      <c r="C5073" s="30" t="s">
        <v>87</v>
      </c>
      <c r="D5073" s="34">
        <v>0</v>
      </c>
      <c r="E5073" s="34">
        <v>8232297782</v>
      </c>
      <c r="F5073" s="34">
        <v>8232297782</v>
      </c>
    </row>
    <row r="5074" spans="1:6" ht="14" hidden="1" thickBot="1">
      <c r="A5074" s="27">
        <f t="shared" si="88"/>
        <v>9</v>
      </c>
      <c r="B5074" s="30" t="s">
        <v>7404</v>
      </c>
      <c r="C5074" s="30" t="s">
        <v>7313</v>
      </c>
      <c r="D5074" s="34">
        <v>0</v>
      </c>
      <c r="E5074" s="33">
        <v>10994894954.940001</v>
      </c>
      <c r="F5074" s="33">
        <v>10994894954.940001</v>
      </c>
    </row>
    <row r="5075" spans="1:6" ht="14" hidden="1" thickBot="1">
      <c r="A5075" s="27">
        <f t="shared" si="88"/>
        <v>9</v>
      </c>
      <c r="B5075" s="30" t="s">
        <v>7405</v>
      </c>
      <c r="C5075" s="30" t="s">
        <v>7333</v>
      </c>
      <c r="D5075" s="34">
        <v>0</v>
      </c>
      <c r="E5075" s="33">
        <v>2363386547.6100001</v>
      </c>
      <c r="F5075" s="33">
        <v>2363386547.6100001</v>
      </c>
    </row>
    <row r="5076" spans="1:6" ht="14" hidden="1" thickBot="1">
      <c r="A5076" s="27">
        <f t="shared" si="88"/>
        <v>9</v>
      </c>
      <c r="B5076" s="30" t="s">
        <v>7406</v>
      </c>
      <c r="C5076" s="30" t="s">
        <v>7349</v>
      </c>
      <c r="D5076" s="34">
        <v>0</v>
      </c>
      <c r="E5076" s="33">
        <v>65834346119070.703</v>
      </c>
      <c r="F5076" s="33">
        <v>65834346119070.703</v>
      </c>
    </row>
    <row r="5077" spans="1:6" ht="14" hidden="1" thickBot="1">
      <c r="A5077" s="27">
        <f t="shared" si="88"/>
        <v>9</v>
      </c>
      <c r="B5077" s="30" t="s">
        <v>7407</v>
      </c>
      <c r="C5077" s="30" t="s">
        <v>7408</v>
      </c>
      <c r="D5077" s="34">
        <v>0</v>
      </c>
      <c r="E5077" s="33">
        <v>157264504937668</v>
      </c>
      <c r="F5077" s="33">
        <v>157264504937668</v>
      </c>
    </row>
    <row r="5078" spans="1:6" ht="14" thickBot="1">
      <c r="A5078" s="27">
        <f t="shared" si="88"/>
        <v>1</v>
      </c>
      <c r="B5078" s="27" t="s">
        <v>7409</v>
      </c>
      <c r="C5078" s="30" t="s">
        <v>7410</v>
      </c>
      <c r="D5078" s="34">
        <v>0</v>
      </c>
      <c r="E5078" s="33">
        <v>0.6</v>
      </c>
      <c r="F5078" s="33">
        <v>0.6</v>
      </c>
    </row>
    <row r="5079" spans="1:6" ht="14" thickBot="1">
      <c r="A5079" s="27">
        <f t="shared" si="88"/>
        <v>3</v>
      </c>
      <c r="B5079" s="27" t="s">
        <v>7411</v>
      </c>
      <c r="C5079" s="30" t="s">
        <v>7412</v>
      </c>
      <c r="D5079" s="34">
        <v>0</v>
      </c>
      <c r="E5079" s="34">
        <v>3890989321762300</v>
      </c>
      <c r="F5079" s="34">
        <v>3890989321762300</v>
      </c>
    </row>
    <row r="5080" spans="1:6" ht="14" thickBot="1">
      <c r="A5080" s="27">
        <f t="shared" si="88"/>
        <v>6</v>
      </c>
      <c r="B5080" s="27" t="s">
        <v>7413</v>
      </c>
      <c r="C5080" s="30" t="s">
        <v>7113</v>
      </c>
      <c r="D5080" s="34">
        <v>0</v>
      </c>
      <c r="E5080" s="33">
        <v>1104383025000930</v>
      </c>
      <c r="F5080" s="33">
        <v>1104383025000930</v>
      </c>
    </row>
    <row r="5081" spans="1:6" ht="14" hidden="1" thickBot="1">
      <c r="A5081" s="27">
        <f t="shared" si="88"/>
        <v>9</v>
      </c>
      <c r="B5081" s="30" t="s">
        <v>7414</v>
      </c>
      <c r="C5081" s="30" t="s">
        <v>3180</v>
      </c>
      <c r="D5081" s="34">
        <v>0</v>
      </c>
      <c r="E5081" s="33">
        <v>35324405326599.297</v>
      </c>
      <c r="F5081" s="33">
        <v>35324405326599.297</v>
      </c>
    </row>
    <row r="5082" spans="1:6" ht="14" hidden="1" thickBot="1">
      <c r="A5082" s="27">
        <f t="shared" si="88"/>
        <v>9</v>
      </c>
      <c r="B5082" s="30" t="s">
        <v>7415</v>
      </c>
      <c r="C5082" s="30" t="s">
        <v>3188</v>
      </c>
      <c r="D5082" s="34">
        <v>0</v>
      </c>
      <c r="E5082" s="33">
        <v>5562285977710.1201</v>
      </c>
      <c r="F5082" s="33">
        <v>5562285977710.1201</v>
      </c>
    </row>
    <row r="5083" spans="1:6" ht="14" hidden="1" thickBot="1">
      <c r="A5083" s="27">
        <f t="shared" si="88"/>
        <v>9</v>
      </c>
      <c r="B5083" s="30" t="s">
        <v>7416</v>
      </c>
      <c r="C5083" s="30" t="s">
        <v>7417</v>
      </c>
      <c r="D5083" s="34">
        <v>0</v>
      </c>
      <c r="E5083" s="33">
        <v>1032335833667780</v>
      </c>
      <c r="F5083" s="33">
        <v>1032335833667780</v>
      </c>
    </row>
    <row r="5084" spans="1:6" ht="14" hidden="1" thickBot="1">
      <c r="A5084" s="27">
        <f t="shared" si="88"/>
        <v>9</v>
      </c>
      <c r="B5084" s="30" t="s">
        <v>7418</v>
      </c>
      <c r="C5084" s="30" t="s">
        <v>3186</v>
      </c>
      <c r="D5084" s="34">
        <v>0</v>
      </c>
      <c r="E5084" s="33">
        <v>613782290567.54004</v>
      </c>
      <c r="F5084" s="33">
        <v>613782290567.54004</v>
      </c>
    </row>
    <row r="5085" spans="1:6" ht="14" hidden="1" thickBot="1">
      <c r="A5085" s="27">
        <f t="shared" si="88"/>
        <v>9</v>
      </c>
      <c r="B5085" s="30" t="s">
        <v>7419</v>
      </c>
      <c r="C5085" s="30" t="s">
        <v>7121</v>
      </c>
      <c r="D5085" s="34">
        <v>0</v>
      </c>
      <c r="E5085" s="33">
        <v>30546717738268.602</v>
      </c>
      <c r="F5085" s="33">
        <v>30546717738268.602</v>
      </c>
    </row>
    <row r="5086" spans="1:6" ht="14" thickBot="1">
      <c r="A5086" s="27">
        <f t="shared" si="88"/>
        <v>6</v>
      </c>
      <c r="B5086" s="27" t="s">
        <v>7420</v>
      </c>
      <c r="C5086" s="30" t="s">
        <v>7421</v>
      </c>
      <c r="D5086" s="34">
        <v>0</v>
      </c>
      <c r="E5086" s="33">
        <v>6836740168870.1699</v>
      </c>
      <c r="F5086" s="33">
        <v>6836740168870.1699</v>
      </c>
    </row>
    <row r="5087" spans="1:6" ht="14" hidden="1" thickBot="1">
      <c r="A5087" s="27">
        <f t="shared" si="88"/>
        <v>9</v>
      </c>
      <c r="B5087" s="30" t="s">
        <v>7422</v>
      </c>
      <c r="C5087" s="30" t="s">
        <v>7423</v>
      </c>
      <c r="D5087" s="34">
        <v>0</v>
      </c>
      <c r="E5087" s="33">
        <v>775407177522.43005</v>
      </c>
      <c r="F5087" s="33">
        <v>775407177522.43005</v>
      </c>
    </row>
    <row r="5088" spans="1:6" ht="14" hidden="1" thickBot="1">
      <c r="A5088" s="27">
        <f t="shared" si="88"/>
        <v>9</v>
      </c>
      <c r="B5088" s="30" t="s">
        <v>7424</v>
      </c>
      <c r="C5088" s="30" t="s">
        <v>7425</v>
      </c>
      <c r="D5088" s="34">
        <v>0</v>
      </c>
      <c r="E5088" s="33">
        <v>6061332991347.7402</v>
      </c>
      <c r="F5088" s="33">
        <v>6061332991347.7402</v>
      </c>
    </row>
    <row r="5089" spans="1:6" ht="14" thickBot="1">
      <c r="A5089" s="27">
        <f t="shared" si="88"/>
        <v>6</v>
      </c>
      <c r="B5089" s="27" t="s">
        <v>7426</v>
      </c>
      <c r="C5089" s="30" t="s">
        <v>7129</v>
      </c>
      <c r="D5089" s="34">
        <v>0</v>
      </c>
      <c r="E5089" s="33">
        <v>823849826212790</v>
      </c>
      <c r="F5089" s="33">
        <v>823849826212790</v>
      </c>
    </row>
    <row r="5090" spans="1:6" ht="14" hidden="1" thickBot="1">
      <c r="A5090" s="27">
        <f t="shared" ref="A5090:A5153" si="89">LEN(B5090)</f>
        <v>9</v>
      </c>
      <c r="B5090" s="30" t="s">
        <v>7427</v>
      </c>
      <c r="C5090" s="30" t="s">
        <v>7131</v>
      </c>
      <c r="D5090" s="34">
        <v>0</v>
      </c>
      <c r="E5090" s="34">
        <v>823849080264524</v>
      </c>
      <c r="F5090" s="34">
        <v>823849080264524</v>
      </c>
    </row>
    <row r="5091" spans="1:6" ht="14" hidden="1" thickBot="1">
      <c r="A5091" s="27">
        <f t="shared" si="89"/>
        <v>9</v>
      </c>
      <c r="B5091" s="30" t="s">
        <v>7428</v>
      </c>
      <c r="C5091" s="30" t="s">
        <v>7429</v>
      </c>
      <c r="D5091" s="34">
        <v>0</v>
      </c>
      <c r="E5091" s="33">
        <v>745948266.00999999</v>
      </c>
      <c r="F5091" s="33">
        <v>745948266.00999999</v>
      </c>
    </row>
    <row r="5092" spans="1:6" ht="14" thickBot="1">
      <c r="A5092" s="27">
        <f t="shared" si="89"/>
        <v>6</v>
      </c>
      <c r="B5092" s="27" t="s">
        <v>7430</v>
      </c>
      <c r="C5092" s="30" t="s">
        <v>3194</v>
      </c>
      <c r="D5092" s="34">
        <v>0</v>
      </c>
      <c r="E5092" s="33">
        <v>39269120907542.102</v>
      </c>
      <c r="F5092" s="33">
        <v>39269120907542.102</v>
      </c>
    </row>
    <row r="5093" spans="1:6" ht="14" hidden="1" thickBot="1">
      <c r="A5093" s="27">
        <f t="shared" si="89"/>
        <v>9</v>
      </c>
      <c r="B5093" s="30" t="s">
        <v>7431</v>
      </c>
      <c r="C5093" s="30" t="s">
        <v>4608</v>
      </c>
      <c r="D5093" s="34">
        <v>0</v>
      </c>
      <c r="E5093" s="34">
        <v>376497784962</v>
      </c>
      <c r="F5093" s="34">
        <v>376497784962</v>
      </c>
    </row>
    <row r="5094" spans="1:6" ht="14" hidden="1" thickBot="1">
      <c r="A5094" s="27">
        <f t="shared" si="89"/>
        <v>9</v>
      </c>
      <c r="B5094" s="30" t="s">
        <v>7432</v>
      </c>
      <c r="C5094" s="30" t="s">
        <v>7139</v>
      </c>
      <c r="D5094" s="34">
        <v>0</v>
      </c>
      <c r="E5094" s="33">
        <v>149581633129.92999</v>
      </c>
      <c r="F5094" s="33">
        <v>149581633129.92999</v>
      </c>
    </row>
    <row r="5095" spans="1:6" ht="14" hidden="1" thickBot="1">
      <c r="A5095" s="27">
        <f t="shared" si="89"/>
        <v>9</v>
      </c>
      <c r="B5095" s="30" t="s">
        <v>7433</v>
      </c>
      <c r="C5095" s="30" t="s">
        <v>7141</v>
      </c>
      <c r="D5095" s="34">
        <v>0</v>
      </c>
      <c r="E5095" s="33">
        <v>349739362132.15997</v>
      </c>
      <c r="F5095" s="33">
        <v>349739362132.15997</v>
      </c>
    </row>
    <row r="5096" spans="1:6" ht="14" hidden="1" thickBot="1">
      <c r="A5096" s="27">
        <f t="shared" si="89"/>
        <v>9</v>
      </c>
      <c r="B5096" s="30" t="s">
        <v>7434</v>
      </c>
      <c r="C5096" s="30" t="s">
        <v>7143</v>
      </c>
      <c r="D5096" s="34">
        <v>0</v>
      </c>
      <c r="E5096" s="34">
        <v>24982289121</v>
      </c>
      <c r="F5096" s="34">
        <v>24982289121</v>
      </c>
    </row>
    <row r="5097" spans="1:6" ht="14" hidden="1" thickBot="1">
      <c r="A5097" s="27">
        <f t="shared" si="89"/>
        <v>9</v>
      </c>
      <c r="B5097" s="30" t="s">
        <v>7435</v>
      </c>
      <c r="C5097" s="30" t="s">
        <v>7145</v>
      </c>
      <c r="D5097" s="34">
        <v>0</v>
      </c>
      <c r="E5097" s="33">
        <v>51035178206.699997</v>
      </c>
      <c r="F5097" s="33">
        <v>51035178206.699997</v>
      </c>
    </row>
    <row r="5098" spans="1:6" ht="14" hidden="1" thickBot="1">
      <c r="A5098" s="27">
        <f t="shared" si="89"/>
        <v>9</v>
      </c>
      <c r="B5098" s="30" t="s">
        <v>7436</v>
      </c>
      <c r="C5098" s="30" t="s">
        <v>7147</v>
      </c>
      <c r="D5098" s="34">
        <v>0</v>
      </c>
      <c r="E5098" s="33">
        <v>38317284659990.297</v>
      </c>
      <c r="F5098" s="33">
        <v>38317284659990.297</v>
      </c>
    </row>
    <row r="5099" spans="1:6" ht="14" thickBot="1">
      <c r="A5099" s="27">
        <f t="shared" si="89"/>
        <v>6</v>
      </c>
      <c r="B5099" s="27" t="s">
        <v>7437</v>
      </c>
      <c r="C5099" s="30" t="s">
        <v>5767</v>
      </c>
      <c r="D5099" s="34">
        <v>0</v>
      </c>
      <c r="E5099" s="34">
        <v>19199822655</v>
      </c>
      <c r="F5099" s="34">
        <v>19199822655</v>
      </c>
    </row>
    <row r="5100" spans="1:6" ht="14" hidden="1" thickBot="1">
      <c r="A5100" s="27">
        <f t="shared" si="89"/>
        <v>9</v>
      </c>
      <c r="B5100" s="30" t="s">
        <v>7438</v>
      </c>
      <c r="C5100" s="30" t="s">
        <v>116</v>
      </c>
      <c r="D5100" s="34">
        <v>0</v>
      </c>
      <c r="E5100" s="34">
        <v>19091663468</v>
      </c>
      <c r="F5100" s="34">
        <v>19091663468</v>
      </c>
    </row>
    <row r="5101" spans="1:6" ht="14" hidden="1" thickBot="1">
      <c r="A5101" s="27">
        <f t="shared" si="89"/>
        <v>9</v>
      </c>
      <c r="B5101" s="30" t="s">
        <v>7439</v>
      </c>
      <c r="C5101" s="30" t="s">
        <v>193</v>
      </c>
      <c r="D5101" s="34">
        <v>0</v>
      </c>
      <c r="E5101" s="34">
        <v>6000000</v>
      </c>
      <c r="F5101" s="34">
        <v>6000000</v>
      </c>
    </row>
    <row r="5102" spans="1:6" ht="14" hidden="1" thickBot="1">
      <c r="A5102" s="27">
        <f t="shared" si="89"/>
        <v>9</v>
      </c>
      <c r="B5102" s="30" t="s">
        <v>7440</v>
      </c>
      <c r="C5102" s="30" t="s">
        <v>7441</v>
      </c>
      <c r="D5102" s="34">
        <v>0</v>
      </c>
      <c r="E5102" s="34">
        <v>54060820</v>
      </c>
      <c r="F5102" s="34">
        <v>54060820</v>
      </c>
    </row>
    <row r="5103" spans="1:6" ht="14" hidden="1" thickBot="1">
      <c r="A5103" s="27">
        <f t="shared" si="89"/>
        <v>9</v>
      </c>
      <c r="B5103" s="30" t="s">
        <v>7442</v>
      </c>
      <c r="C5103" s="30" t="s">
        <v>7165</v>
      </c>
      <c r="D5103" s="34">
        <v>0</v>
      </c>
      <c r="E5103" s="34">
        <v>48098367</v>
      </c>
      <c r="F5103" s="34">
        <v>48098367</v>
      </c>
    </row>
    <row r="5104" spans="1:6" ht="14" thickBot="1">
      <c r="A5104" s="27">
        <f t="shared" si="89"/>
        <v>6</v>
      </c>
      <c r="B5104" s="27" t="s">
        <v>7443</v>
      </c>
      <c r="C5104" s="30" t="s">
        <v>7444</v>
      </c>
      <c r="D5104" s="34">
        <v>0</v>
      </c>
      <c r="E5104" s="33">
        <v>1085848244879060</v>
      </c>
      <c r="F5104" s="33">
        <v>1085848244879060</v>
      </c>
    </row>
    <row r="5105" spans="1:6" ht="14" hidden="1" thickBot="1">
      <c r="A5105" s="27">
        <f t="shared" si="89"/>
        <v>9</v>
      </c>
      <c r="B5105" s="30" t="s">
        <v>7445</v>
      </c>
      <c r="C5105" s="30" t="s">
        <v>7446</v>
      </c>
      <c r="D5105" s="34">
        <v>0</v>
      </c>
      <c r="E5105" s="34">
        <v>273036707389798</v>
      </c>
      <c r="F5105" s="34">
        <v>273036707389798</v>
      </c>
    </row>
    <row r="5106" spans="1:6" ht="14" hidden="1" thickBot="1">
      <c r="A5106" s="27">
        <f t="shared" si="89"/>
        <v>9</v>
      </c>
      <c r="B5106" s="30" t="s">
        <v>7447</v>
      </c>
      <c r="C5106" s="30" t="s">
        <v>7448</v>
      </c>
      <c r="D5106" s="34">
        <v>0</v>
      </c>
      <c r="E5106" s="34">
        <v>343051250503092</v>
      </c>
      <c r="F5106" s="34">
        <v>343051250503092</v>
      </c>
    </row>
    <row r="5107" spans="1:6" ht="14" hidden="1" thickBot="1">
      <c r="A5107" s="27">
        <f t="shared" si="89"/>
        <v>9</v>
      </c>
      <c r="B5107" s="30" t="s">
        <v>7449</v>
      </c>
      <c r="C5107" s="30" t="s">
        <v>7450</v>
      </c>
      <c r="D5107" s="34">
        <v>0</v>
      </c>
      <c r="E5107" s="34">
        <v>257766182456707</v>
      </c>
      <c r="F5107" s="34">
        <v>257766182456707</v>
      </c>
    </row>
    <row r="5108" spans="1:6" ht="14" hidden="1" thickBot="1">
      <c r="A5108" s="27">
        <f t="shared" si="89"/>
        <v>9</v>
      </c>
      <c r="B5108" s="30" t="s">
        <v>7451</v>
      </c>
      <c r="C5108" s="30" t="s">
        <v>7452</v>
      </c>
      <c r="D5108" s="34">
        <v>0</v>
      </c>
      <c r="E5108" s="34">
        <v>200196583586423</v>
      </c>
      <c r="F5108" s="34">
        <v>200196583586423</v>
      </c>
    </row>
    <row r="5109" spans="1:6" ht="14" hidden="1" thickBot="1">
      <c r="A5109" s="27">
        <f t="shared" si="89"/>
        <v>9</v>
      </c>
      <c r="B5109" s="30" t="s">
        <v>7453</v>
      </c>
      <c r="C5109" s="30" t="s">
        <v>3144</v>
      </c>
      <c r="D5109" s="34">
        <v>0</v>
      </c>
      <c r="E5109" s="33">
        <v>11797520943043.4</v>
      </c>
      <c r="F5109" s="33">
        <v>11797520943043.4</v>
      </c>
    </row>
    <row r="5110" spans="1:6" ht="14" thickBot="1">
      <c r="A5110" s="27">
        <f t="shared" si="89"/>
        <v>6</v>
      </c>
      <c r="B5110" s="27" t="s">
        <v>7454</v>
      </c>
      <c r="C5110" s="30" t="s">
        <v>7455</v>
      </c>
      <c r="D5110" s="34">
        <v>0</v>
      </c>
      <c r="E5110" s="34">
        <v>2660297148860</v>
      </c>
      <c r="F5110" s="34">
        <v>2660297148860</v>
      </c>
    </row>
    <row r="5111" spans="1:6" ht="14" hidden="1" thickBot="1">
      <c r="A5111" s="27">
        <f t="shared" si="89"/>
        <v>9</v>
      </c>
      <c r="B5111" s="30" t="s">
        <v>7456</v>
      </c>
      <c r="C5111" s="30" t="s">
        <v>7457</v>
      </c>
      <c r="D5111" s="34">
        <v>0</v>
      </c>
      <c r="E5111" s="34">
        <v>2660297148860</v>
      </c>
      <c r="F5111" s="34">
        <v>2660297148860</v>
      </c>
    </row>
    <row r="5112" spans="1:6" ht="14" thickBot="1">
      <c r="A5112" s="27">
        <f t="shared" si="89"/>
        <v>6</v>
      </c>
      <c r="B5112" s="27" t="s">
        <v>7458</v>
      </c>
      <c r="C5112" s="30" t="s">
        <v>7459</v>
      </c>
      <c r="D5112" s="34">
        <v>0</v>
      </c>
      <c r="E5112" s="34">
        <v>828122867621587</v>
      </c>
      <c r="F5112" s="34">
        <v>828122867621587</v>
      </c>
    </row>
    <row r="5113" spans="1:6" ht="14" hidden="1" thickBot="1">
      <c r="A5113" s="27">
        <f t="shared" si="89"/>
        <v>9</v>
      </c>
      <c r="B5113" s="30" t="s">
        <v>7460</v>
      </c>
      <c r="C5113" s="30" t="s">
        <v>7461</v>
      </c>
      <c r="D5113" s="34">
        <v>0</v>
      </c>
      <c r="E5113" s="33">
        <v>4572367540610.6396</v>
      </c>
      <c r="F5113" s="33">
        <v>4572367540610.6396</v>
      </c>
    </row>
    <row r="5114" spans="1:6" ht="14" hidden="1" thickBot="1">
      <c r="A5114" s="27">
        <f t="shared" si="89"/>
        <v>9</v>
      </c>
      <c r="B5114" s="30" t="s">
        <v>7462</v>
      </c>
      <c r="C5114" s="30" t="s">
        <v>7463</v>
      </c>
      <c r="D5114" s="34">
        <v>0</v>
      </c>
      <c r="E5114" s="33">
        <v>17617898221677.602</v>
      </c>
      <c r="F5114" s="33">
        <v>17617898221677.602</v>
      </c>
    </row>
    <row r="5115" spans="1:6" ht="14" hidden="1" thickBot="1">
      <c r="A5115" s="27">
        <f t="shared" si="89"/>
        <v>9</v>
      </c>
      <c r="B5115" s="30" t="s">
        <v>7464</v>
      </c>
      <c r="C5115" s="30" t="s">
        <v>7465</v>
      </c>
      <c r="D5115" s="34">
        <v>0</v>
      </c>
      <c r="E5115" s="34">
        <v>160239581</v>
      </c>
      <c r="F5115" s="34">
        <v>160239581</v>
      </c>
    </row>
    <row r="5116" spans="1:6" ht="14" hidden="1" thickBot="1">
      <c r="A5116" s="27">
        <f t="shared" si="89"/>
        <v>9</v>
      </c>
      <c r="B5116" s="30" t="s">
        <v>7466</v>
      </c>
      <c r="C5116" s="30" t="s">
        <v>7459</v>
      </c>
      <c r="D5116" s="34">
        <v>0</v>
      </c>
      <c r="E5116" s="33">
        <v>805932441619718</v>
      </c>
      <c r="F5116" s="33">
        <v>805932441619718</v>
      </c>
    </row>
    <row r="5117" spans="1:6" ht="14" thickBot="1">
      <c r="A5117" s="27">
        <f t="shared" si="89"/>
        <v>3</v>
      </c>
      <c r="B5117" s="27" t="s">
        <v>7467</v>
      </c>
      <c r="C5117" s="30" t="s">
        <v>7468</v>
      </c>
      <c r="D5117" s="34">
        <v>0</v>
      </c>
      <c r="E5117" s="33">
        <v>26788538730059</v>
      </c>
      <c r="F5117" s="33">
        <v>26788538730059</v>
      </c>
    </row>
    <row r="5118" spans="1:6" ht="14" thickBot="1">
      <c r="A5118" s="27">
        <f t="shared" si="89"/>
        <v>3</v>
      </c>
      <c r="B5118" s="27" t="s">
        <v>7469</v>
      </c>
      <c r="C5118" s="30" t="s">
        <v>7470</v>
      </c>
      <c r="D5118" s="34">
        <v>0</v>
      </c>
      <c r="E5118" s="33">
        <v>487003547146172</v>
      </c>
      <c r="F5118" s="33">
        <v>487003547146172</v>
      </c>
    </row>
    <row r="5119" spans="1:6" ht="14" thickBot="1">
      <c r="A5119" s="27">
        <f t="shared" si="89"/>
        <v>6</v>
      </c>
      <c r="B5119" s="27" t="s">
        <v>7471</v>
      </c>
      <c r="C5119" s="30" t="s">
        <v>7472</v>
      </c>
      <c r="D5119" s="34">
        <v>0</v>
      </c>
      <c r="E5119" s="33">
        <v>52685705304033.602</v>
      </c>
      <c r="F5119" s="33">
        <v>52685705304033.602</v>
      </c>
    </row>
    <row r="5120" spans="1:6" ht="14" hidden="1" thickBot="1">
      <c r="A5120" s="27">
        <f t="shared" si="89"/>
        <v>9</v>
      </c>
      <c r="B5120" s="30" t="s">
        <v>7473</v>
      </c>
      <c r="C5120" s="30" t="s">
        <v>6066</v>
      </c>
      <c r="D5120" s="34">
        <v>0</v>
      </c>
      <c r="E5120" s="33">
        <v>24095491596990</v>
      </c>
      <c r="F5120" s="33">
        <v>24095491596990</v>
      </c>
    </row>
    <row r="5121" spans="1:6" ht="14" hidden="1" thickBot="1">
      <c r="A5121" s="27">
        <f t="shared" si="89"/>
        <v>9</v>
      </c>
      <c r="B5121" s="30" t="s">
        <v>7474</v>
      </c>
      <c r="C5121" s="30" t="s">
        <v>2339</v>
      </c>
      <c r="D5121" s="34">
        <v>0</v>
      </c>
      <c r="E5121" s="33">
        <v>28590213707043.602</v>
      </c>
      <c r="F5121" s="33">
        <v>28590213707043.602</v>
      </c>
    </row>
    <row r="5122" spans="1:6" ht="14" thickBot="1">
      <c r="A5122" s="27">
        <f t="shared" si="89"/>
        <v>6</v>
      </c>
      <c r="B5122" s="27" t="s">
        <v>7475</v>
      </c>
      <c r="C5122" s="30" t="s">
        <v>7476</v>
      </c>
      <c r="D5122" s="34">
        <v>0</v>
      </c>
      <c r="E5122" s="34">
        <v>39639385947</v>
      </c>
      <c r="F5122" s="34">
        <v>39639385947</v>
      </c>
    </row>
    <row r="5123" spans="1:6" ht="14" hidden="1" thickBot="1">
      <c r="A5123" s="27">
        <f t="shared" si="89"/>
        <v>9</v>
      </c>
      <c r="B5123" s="30" t="s">
        <v>7477</v>
      </c>
      <c r="C5123" s="30" t="s">
        <v>7478</v>
      </c>
      <c r="D5123" s="34">
        <v>0</v>
      </c>
      <c r="E5123" s="34">
        <v>3341024187</v>
      </c>
      <c r="F5123" s="34">
        <v>3341024187</v>
      </c>
    </row>
    <row r="5124" spans="1:6" ht="14" hidden="1" thickBot="1">
      <c r="A5124" s="27">
        <f t="shared" si="89"/>
        <v>9</v>
      </c>
      <c r="B5124" s="30" t="s">
        <v>7479</v>
      </c>
      <c r="C5124" s="30" t="s">
        <v>7480</v>
      </c>
      <c r="D5124" s="34">
        <v>0</v>
      </c>
      <c r="E5124" s="34">
        <v>36298361760</v>
      </c>
      <c r="F5124" s="34">
        <v>36298361760</v>
      </c>
    </row>
    <row r="5125" spans="1:6" ht="14" thickBot="1">
      <c r="A5125" s="27">
        <f t="shared" si="89"/>
        <v>6</v>
      </c>
      <c r="B5125" s="27" t="s">
        <v>7481</v>
      </c>
      <c r="C5125" s="30" t="s">
        <v>7482</v>
      </c>
      <c r="D5125" s="34">
        <v>0</v>
      </c>
      <c r="E5125" s="33">
        <v>50250493576498.5</v>
      </c>
      <c r="F5125" s="33">
        <v>50250493576498.5</v>
      </c>
    </row>
    <row r="5126" spans="1:6" ht="14" hidden="1" thickBot="1">
      <c r="A5126" s="27">
        <f t="shared" si="89"/>
        <v>9</v>
      </c>
      <c r="B5126" s="30" t="s">
        <v>7483</v>
      </c>
      <c r="C5126" s="30" t="s">
        <v>7484</v>
      </c>
      <c r="D5126" s="34">
        <v>0</v>
      </c>
      <c r="E5126" s="33">
        <v>1524599015636.6599</v>
      </c>
      <c r="F5126" s="33">
        <v>1524599015636.6599</v>
      </c>
    </row>
    <row r="5127" spans="1:6" ht="14" hidden="1" thickBot="1">
      <c r="A5127" s="27">
        <f t="shared" si="89"/>
        <v>9</v>
      </c>
      <c r="B5127" s="30" t="s">
        <v>7485</v>
      </c>
      <c r="C5127" s="30" t="s">
        <v>7486</v>
      </c>
      <c r="D5127" s="34">
        <v>0</v>
      </c>
      <c r="E5127" s="33">
        <v>48407905277861.898</v>
      </c>
      <c r="F5127" s="33">
        <v>48407905277861.898</v>
      </c>
    </row>
    <row r="5128" spans="1:6" ht="14" hidden="1" thickBot="1">
      <c r="A5128" s="27">
        <f t="shared" si="89"/>
        <v>9</v>
      </c>
      <c r="B5128" s="30" t="s">
        <v>7487</v>
      </c>
      <c r="C5128" s="30" t="s">
        <v>7488</v>
      </c>
      <c r="D5128" s="34">
        <v>0</v>
      </c>
      <c r="E5128" s="34">
        <v>317989283000</v>
      </c>
      <c r="F5128" s="34">
        <v>317989283000</v>
      </c>
    </row>
    <row r="5129" spans="1:6" ht="14" thickBot="1">
      <c r="A5129" s="27">
        <f t="shared" si="89"/>
        <v>6</v>
      </c>
      <c r="B5129" s="27" t="s">
        <v>7489</v>
      </c>
      <c r="C5129" s="30" t="s">
        <v>7490</v>
      </c>
      <c r="D5129" s="34">
        <v>0</v>
      </c>
      <c r="E5129" s="34">
        <v>55526051681652</v>
      </c>
      <c r="F5129" s="34">
        <v>55526051681652</v>
      </c>
    </row>
    <row r="5130" spans="1:6" ht="14" hidden="1" thickBot="1">
      <c r="A5130" s="27">
        <f t="shared" si="89"/>
        <v>9</v>
      </c>
      <c r="B5130" s="30" t="s">
        <v>7491</v>
      </c>
      <c r="C5130" s="30" t="s">
        <v>2171</v>
      </c>
      <c r="D5130" s="34">
        <v>0</v>
      </c>
      <c r="E5130" s="33">
        <v>33843908478974.398</v>
      </c>
      <c r="F5130" s="33">
        <v>33843908478974.398</v>
      </c>
    </row>
    <row r="5131" spans="1:6" ht="14" hidden="1" thickBot="1">
      <c r="A5131" s="27">
        <f t="shared" si="89"/>
        <v>9</v>
      </c>
      <c r="B5131" s="30" t="s">
        <v>7492</v>
      </c>
      <c r="C5131" s="30" t="s">
        <v>116</v>
      </c>
      <c r="D5131" s="34">
        <v>0</v>
      </c>
      <c r="E5131" s="33">
        <v>1474843112587.25</v>
      </c>
      <c r="F5131" s="33">
        <v>1474843112587.25</v>
      </c>
    </row>
    <row r="5132" spans="1:6" ht="14" hidden="1" thickBot="1">
      <c r="A5132" s="27">
        <f t="shared" si="89"/>
        <v>9</v>
      </c>
      <c r="B5132" s="30" t="s">
        <v>7493</v>
      </c>
      <c r="C5132" s="30" t="s">
        <v>7185</v>
      </c>
      <c r="D5132" s="34">
        <v>0</v>
      </c>
      <c r="E5132" s="33">
        <v>4891737010896.4297</v>
      </c>
      <c r="F5132" s="33">
        <v>4891737010896.4297</v>
      </c>
    </row>
    <row r="5133" spans="1:6" ht="14" hidden="1" thickBot="1">
      <c r="A5133" s="27">
        <f t="shared" si="89"/>
        <v>9</v>
      </c>
      <c r="B5133" s="30" t="s">
        <v>7494</v>
      </c>
      <c r="C5133" s="30" t="s">
        <v>193</v>
      </c>
      <c r="D5133" s="34">
        <v>0</v>
      </c>
      <c r="E5133" s="33">
        <v>10015348068913</v>
      </c>
      <c r="F5133" s="33">
        <v>10015348068913</v>
      </c>
    </row>
    <row r="5134" spans="1:6" ht="14" hidden="1" thickBot="1">
      <c r="A5134" s="27">
        <f t="shared" si="89"/>
        <v>9</v>
      </c>
      <c r="B5134" s="30" t="s">
        <v>7495</v>
      </c>
      <c r="C5134" s="30" t="s">
        <v>82</v>
      </c>
      <c r="D5134" s="34">
        <v>0</v>
      </c>
      <c r="E5134" s="33">
        <v>5187427460335.3203</v>
      </c>
      <c r="F5134" s="33">
        <v>5187427460335.3203</v>
      </c>
    </row>
    <row r="5135" spans="1:6" ht="14" hidden="1" thickBot="1">
      <c r="A5135" s="27">
        <f t="shared" si="89"/>
        <v>9</v>
      </c>
      <c r="B5135" s="30" t="s">
        <v>7496</v>
      </c>
      <c r="C5135" s="30" t="s">
        <v>7497</v>
      </c>
      <c r="D5135" s="34">
        <v>0</v>
      </c>
      <c r="E5135" s="33">
        <v>112787549945.56</v>
      </c>
      <c r="F5135" s="33">
        <v>112787549945.56</v>
      </c>
    </row>
    <row r="5136" spans="1:6" ht="14" thickBot="1">
      <c r="A5136" s="27">
        <f t="shared" si="89"/>
        <v>6</v>
      </c>
      <c r="B5136" s="27" t="s">
        <v>7498</v>
      </c>
      <c r="C5136" s="30" t="s">
        <v>7499</v>
      </c>
      <c r="D5136" s="34">
        <v>0</v>
      </c>
      <c r="E5136" s="33">
        <v>19259592401626.5</v>
      </c>
      <c r="F5136" s="33">
        <v>19259592401626.5</v>
      </c>
    </row>
    <row r="5137" spans="1:6" ht="14" hidden="1" thickBot="1">
      <c r="A5137" s="27">
        <f t="shared" si="89"/>
        <v>9</v>
      </c>
      <c r="B5137" s="30" t="s">
        <v>7500</v>
      </c>
      <c r="C5137" s="30" t="s">
        <v>153</v>
      </c>
      <c r="D5137" s="34">
        <v>0</v>
      </c>
      <c r="E5137" s="33">
        <v>349418042519.37</v>
      </c>
      <c r="F5137" s="33">
        <v>349418042519.37</v>
      </c>
    </row>
    <row r="5138" spans="1:6" ht="14" hidden="1" thickBot="1">
      <c r="A5138" s="27">
        <f t="shared" si="89"/>
        <v>9</v>
      </c>
      <c r="B5138" s="30" t="s">
        <v>7501</v>
      </c>
      <c r="C5138" s="30" t="s">
        <v>2171</v>
      </c>
      <c r="D5138" s="34">
        <v>0</v>
      </c>
      <c r="E5138" s="33">
        <v>657536893008.68005</v>
      </c>
      <c r="F5138" s="33">
        <v>657536893008.68005</v>
      </c>
    </row>
    <row r="5139" spans="1:6" ht="14" hidden="1" thickBot="1">
      <c r="A5139" s="27">
        <f t="shared" si="89"/>
        <v>9</v>
      </c>
      <c r="B5139" s="30" t="s">
        <v>7502</v>
      </c>
      <c r="C5139" s="30" t="s">
        <v>7503</v>
      </c>
      <c r="D5139" s="34">
        <v>0</v>
      </c>
      <c r="E5139" s="33">
        <v>2608597901399.79</v>
      </c>
      <c r="F5139" s="33">
        <v>2608597901399.79</v>
      </c>
    </row>
    <row r="5140" spans="1:6" ht="14" hidden="1" thickBot="1">
      <c r="A5140" s="27">
        <f t="shared" si="89"/>
        <v>9</v>
      </c>
      <c r="B5140" s="30" t="s">
        <v>7504</v>
      </c>
      <c r="C5140" s="30" t="s">
        <v>7505</v>
      </c>
      <c r="D5140" s="34">
        <v>0</v>
      </c>
      <c r="E5140" s="33">
        <v>1794110716973.3201</v>
      </c>
      <c r="F5140" s="33">
        <v>1794110716973.3201</v>
      </c>
    </row>
    <row r="5141" spans="1:6" ht="14" hidden="1" thickBot="1">
      <c r="A5141" s="27">
        <f t="shared" si="89"/>
        <v>9</v>
      </c>
      <c r="B5141" s="30" t="s">
        <v>7506</v>
      </c>
      <c r="C5141" s="30" t="s">
        <v>2339</v>
      </c>
      <c r="D5141" s="34">
        <v>0</v>
      </c>
      <c r="E5141" s="33">
        <v>1293942571562.5901</v>
      </c>
      <c r="F5141" s="33">
        <v>1293942571562.5901</v>
      </c>
    </row>
    <row r="5142" spans="1:6" ht="14" hidden="1" thickBot="1">
      <c r="A5142" s="27">
        <f t="shared" si="89"/>
        <v>9</v>
      </c>
      <c r="B5142" s="30" t="s">
        <v>7507</v>
      </c>
      <c r="C5142" s="30" t="s">
        <v>6066</v>
      </c>
      <c r="D5142" s="34">
        <v>0</v>
      </c>
      <c r="E5142" s="33">
        <v>12555986276162.801</v>
      </c>
      <c r="F5142" s="33">
        <v>12555986276162.801</v>
      </c>
    </row>
    <row r="5143" spans="1:6" ht="14" thickBot="1">
      <c r="A5143" s="27">
        <f t="shared" si="89"/>
        <v>6</v>
      </c>
      <c r="B5143" s="27" t="s">
        <v>7508</v>
      </c>
      <c r="C5143" s="30" t="s">
        <v>7509</v>
      </c>
      <c r="D5143" s="34">
        <v>0</v>
      </c>
      <c r="E5143" s="33">
        <v>235584210330.04999</v>
      </c>
      <c r="F5143" s="33">
        <v>235584210330.04999</v>
      </c>
    </row>
    <row r="5144" spans="1:6" ht="14" hidden="1" thickBot="1">
      <c r="A5144" s="27">
        <f t="shared" si="89"/>
        <v>9</v>
      </c>
      <c r="B5144" s="30" t="s">
        <v>7510</v>
      </c>
      <c r="C5144" s="30" t="s">
        <v>7511</v>
      </c>
      <c r="D5144" s="34">
        <v>0</v>
      </c>
      <c r="E5144" s="34">
        <v>36642005</v>
      </c>
      <c r="F5144" s="34">
        <v>36642005</v>
      </c>
    </row>
    <row r="5145" spans="1:6" ht="14" hidden="1" thickBot="1">
      <c r="A5145" s="27">
        <f t="shared" si="89"/>
        <v>9</v>
      </c>
      <c r="B5145" s="30" t="s">
        <v>7512</v>
      </c>
      <c r="C5145" s="30" t="s">
        <v>1178</v>
      </c>
      <c r="D5145" s="34">
        <v>0</v>
      </c>
      <c r="E5145" s="33">
        <v>74017136713.050003</v>
      </c>
      <c r="F5145" s="33">
        <v>74017136713.050003</v>
      </c>
    </row>
    <row r="5146" spans="1:6" ht="14" hidden="1" thickBot="1">
      <c r="A5146" s="27">
        <f t="shared" si="89"/>
        <v>9</v>
      </c>
      <c r="B5146" s="30" t="s">
        <v>7513</v>
      </c>
      <c r="C5146" s="30" t="s">
        <v>1180</v>
      </c>
      <c r="D5146" s="34">
        <v>0</v>
      </c>
      <c r="E5146" s="34">
        <v>6381378088</v>
      </c>
      <c r="F5146" s="34">
        <v>6381378088</v>
      </c>
    </row>
    <row r="5147" spans="1:6" ht="14" hidden="1" thickBot="1">
      <c r="A5147" s="27">
        <f t="shared" si="89"/>
        <v>9</v>
      </c>
      <c r="B5147" s="30" t="s">
        <v>7514</v>
      </c>
      <c r="C5147" s="30" t="s">
        <v>7515</v>
      </c>
      <c r="D5147" s="34">
        <v>0</v>
      </c>
      <c r="E5147" s="34">
        <v>141559938769</v>
      </c>
      <c r="F5147" s="34">
        <v>141559938769</v>
      </c>
    </row>
    <row r="5148" spans="1:6" ht="14" hidden="1" thickBot="1">
      <c r="A5148" s="27">
        <f t="shared" si="89"/>
        <v>9</v>
      </c>
      <c r="B5148" s="30" t="s">
        <v>7516</v>
      </c>
      <c r="C5148" s="30" t="s">
        <v>7517</v>
      </c>
      <c r="D5148" s="34">
        <v>0</v>
      </c>
      <c r="E5148" s="34">
        <v>6965077278</v>
      </c>
      <c r="F5148" s="34">
        <v>6965077278</v>
      </c>
    </row>
    <row r="5149" spans="1:6" ht="14" hidden="1" thickBot="1">
      <c r="A5149" s="27">
        <f t="shared" si="89"/>
        <v>9</v>
      </c>
      <c r="B5149" s="30" t="s">
        <v>7518</v>
      </c>
      <c r="C5149" s="30" t="s">
        <v>7519</v>
      </c>
      <c r="D5149" s="34">
        <v>0</v>
      </c>
      <c r="E5149" s="34">
        <v>6624037477</v>
      </c>
      <c r="F5149" s="34">
        <v>6624037477</v>
      </c>
    </row>
    <row r="5150" spans="1:6" ht="14" thickBot="1">
      <c r="A5150" s="27">
        <f t="shared" si="89"/>
        <v>6</v>
      </c>
      <c r="B5150" s="27" t="s">
        <v>7520</v>
      </c>
      <c r="C5150" s="30" t="s">
        <v>7521</v>
      </c>
      <c r="D5150" s="34">
        <v>0</v>
      </c>
      <c r="E5150" s="33">
        <v>24485125781761.801</v>
      </c>
      <c r="F5150" s="33">
        <v>24485125781761.801</v>
      </c>
    </row>
    <row r="5151" spans="1:6" ht="14" hidden="1" thickBot="1">
      <c r="A5151" s="27">
        <f t="shared" si="89"/>
        <v>9</v>
      </c>
      <c r="B5151" s="30" t="s">
        <v>7522</v>
      </c>
      <c r="C5151" s="30" t="s">
        <v>7523</v>
      </c>
      <c r="D5151" s="34">
        <v>0</v>
      </c>
      <c r="E5151" s="33">
        <v>24485125781761.801</v>
      </c>
      <c r="F5151" s="33">
        <v>24485125781761.801</v>
      </c>
    </row>
    <row r="5152" spans="1:6" ht="14" thickBot="1">
      <c r="A5152" s="27">
        <f t="shared" si="89"/>
        <v>6</v>
      </c>
      <c r="B5152" s="27" t="s">
        <v>7524</v>
      </c>
      <c r="C5152" s="30" t="s">
        <v>7525</v>
      </c>
      <c r="D5152" s="34">
        <v>0</v>
      </c>
      <c r="E5152" s="33">
        <v>11993823549.9</v>
      </c>
      <c r="F5152" s="33">
        <v>11993823549.9</v>
      </c>
    </row>
    <row r="5153" spans="1:6" ht="14" hidden="1" thickBot="1">
      <c r="A5153" s="27">
        <f t="shared" si="89"/>
        <v>9</v>
      </c>
      <c r="B5153" s="30" t="s">
        <v>7526</v>
      </c>
      <c r="C5153" s="30" t="s">
        <v>7525</v>
      </c>
      <c r="D5153" s="34">
        <v>0</v>
      </c>
      <c r="E5153" s="33">
        <v>11993823549.9</v>
      </c>
      <c r="F5153" s="33">
        <v>11993823549.9</v>
      </c>
    </row>
    <row r="5154" spans="1:6" ht="14" thickBot="1">
      <c r="A5154" s="27">
        <f t="shared" ref="A5154:A5217" si="90">LEN(B5154)</f>
        <v>6</v>
      </c>
      <c r="B5154" s="27" t="s">
        <v>7527</v>
      </c>
      <c r="C5154" s="30" t="s">
        <v>7528</v>
      </c>
      <c r="D5154" s="34">
        <v>0</v>
      </c>
      <c r="E5154" s="34">
        <v>19878433767828</v>
      </c>
      <c r="F5154" s="34">
        <v>19878433767828</v>
      </c>
    </row>
    <row r="5155" spans="1:6" ht="14" hidden="1" thickBot="1">
      <c r="A5155" s="27">
        <f t="shared" si="90"/>
        <v>9</v>
      </c>
      <c r="B5155" s="30" t="s">
        <v>7529</v>
      </c>
      <c r="C5155" s="30" t="s">
        <v>86</v>
      </c>
      <c r="D5155" s="34">
        <v>0</v>
      </c>
      <c r="E5155" s="34">
        <v>19878433767828</v>
      </c>
      <c r="F5155" s="34">
        <v>19878433767828</v>
      </c>
    </row>
    <row r="5156" spans="1:6" ht="14" thickBot="1">
      <c r="A5156" s="27">
        <f t="shared" si="90"/>
        <v>6</v>
      </c>
      <c r="B5156" s="27" t="s">
        <v>7530</v>
      </c>
      <c r="C5156" s="30" t="s">
        <v>5767</v>
      </c>
      <c r="D5156" s="34">
        <v>0</v>
      </c>
      <c r="E5156" s="33">
        <v>59066479341.760002</v>
      </c>
      <c r="F5156" s="33">
        <v>59066479341.760002</v>
      </c>
    </row>
    <row r="5157" spans="1:6" ht="14" hidden="1" thickBot="1">
      <c r="A5157" s="27">
        <f t="shared" si="90"/>
        <v>9</v>
      </c>
      <c r="B5157" s="30" t="s">
        <v>7531</v>
      </c>
      <c r="C5157" s="30" t="s">
        <v>2171</v>
      </c>
      <c r="D5157" s="34">
        <v>0</v>
      </c>
      <c r="E5157" s="34">
        <v>270000000</v>
      </c>
      <c r="F5157" s="34">
        <v>270000000</v>
      </c>
    </row>
    <row r="5158" spans="1:6" ht="14" hidden="1" thickBot="1">
      <c r="A5158" s="27">
        <f t="shared" si="90"/>
        <v>9</v>
      </c>
      <c r="B5158" s="30" t="s">
        <v>7532</v>
      </c>
      <c r="C5158" s="30" t="s">
        <v>116</v>
      </c>
      <c r="D5158" s="34">
        <v>0</v>
      </c>
      <c r="E5158" s="34">
        <v>61522771</v>
      </c>
      <c r="F5158" s="34">
        <v>61522771</v>
      </c>
    </row>
    <row r="5159" spans="1:6" ht="14" hidden="1" thickBot="1">
      <c r="A5159" s="27">
        <f t="shared" si="90"/>
        <v>9</v>
      </c>
      <c r="B5159" s="30" t="s">
        <v>7533</v>
      </c>
      <c r="C5159" s="30" t="s">
        <v>7163</v>
      </c>
      <c r="D5159" s="34">
        <v>0</v>
      </c>
      <c r="E5159" s="34">
        <v>18971100</v>
      </c>
      <c r="F5159" s="34">
        <v>18971100</v>
      </c>
    </row>
    <row r="5160" spans="1:6" ht="14" hidden="1" thickBot="1">
      <c r="A5160" s="27">
        <f t="shared" si="90"/>
        <v>9</v>
      </c>
      <c r="B5160" s="30" t="s">
        <v>7534</v>
      </c>
      <c r="C5160" s="30" t="s">
        <v>193</v>
      </c>
      <c r="D5160" s="34">
        <v>0</v>
      </c>
      <c r="E5160" s="33">
        <v>58454625470.760002</v>
      </c>
      <c r="F5160" s="33">
        <v>58454625470.760002</v>
      </c>
    </row>
    <row r="5161" spans="1:6" ht="14" hidden="1" thickBot="1">
      <c r="A5161" s="27">
        <f t="shared" si="90"/>
        <v>9</v>
      </c>
      <c r="B5161" s="30" t="s">
        <v>7535</v>
      </c>
      <c r="C5161" s="30" t="s">
        <v>7536</v>
      </c>
      <c r="D5161" s="34">
        <v>0</v>
      </c>
      <c r="E5161" s="34">
        <v>261360000</v>
      </c>
      <c r="F5161" s="34">
        <v>261360000</v>
      </c>
    </row>
    <row r="5162" spans="1:6" ht="14" thickBot="1">
      <c r="A5162" s="27">
        <f t="shared" si="90"/>
        <v>6</v>
      </c>
      <c r="B5162" s="27" t="s">
        <v>7537</v>
      </c>
      <c r="C5162" s="30" t="s">
        <v>7538</v>
      </c>
      <c r="D5162" s="34">
        <v>0</v>
      </c>
      <c r="E5162" s="33">
        <v>8393947873183.5</v>
      </c>
      <c r="F5162" s="33">
        <v>8393947873183.5</v>
      </c>
    </row>
    <row r="5163" spans="1:6" ht="14" hidden="1" thickBot="1">
      <c r="A5163" s="27">
        <f t="shared" si="90"/>
        <v>9</v>
      </c>
      <c r="B5163" s="30" t="s">
        <v>7539</v>
      </c>
      <c r="C5163" s="30" t="s">
        <v>7540</v>
      </c>
      <c r="D5163" s="34">
        <v>0</v>
      </c>
      <c r="E5163" s="34">
        <v>3870075219193</v>
      </c>
      <c r="F5163" s="34">
        <v>3870075219193</v>
      </c>
    </row>
    <row r="5164" spans="1:6" ht="14" hidden="1" thickBot="1">
      <c r="A5164" s="27">
        <f t="shared" si="90"/>
        <v>9</v>
      </c>
      <c r="B5164" s="30" t="s">
        <v>7541</v>
      </c>
      <c r="C5164" s="30" t="s">
        <v>7542</v>
      </c>
      <c r="D5164" s="34">
        <v>0</v>
      </c>
      <c r="E5164" s="33">
        <v>4507568147690.1104</v>
      </c>
      <c r="F5164" s="33">
        <v>4507568147690.1104</v>
      </c>
    </row>
    <row r="5165" spans="1:6" ht="14" hidden="1" thickBot="1">
      <c r="A5165" s="27">
        <f t="shared" si="90"/>
        <v>9</v>
      </c>
      <c r="B5165" s="30" t="s">
        <v>7543</v>
      </c>
      <c r="C5165" s="30" t="s">
        <v>7544</v>
      </c>
      <c r="D5165" s="34">
        <v>0</v>
      </c>
      <c r="E5165" s="33">
        <v>11613938964.389999</v>
      </c>
      <c r="F5165" s="33">
        <v>11613938964.389999</v>
      </c>
    </row>
    <row r="5166" spans="1:6" ht="14" hidden="1" thickBot="1">
      <c r="A5166" s="27">
        <f t="shared" si="90"/>
        <v>9</v>
      </c>
      <c r="B5166" s="30" t="s">
        <v>7545</v>
      </c>
      <c r="C5166" s="30" t="s">
        <v>7546</v>
      </c>
      <c r="D5166" s="34">
        <v>0</v>
      </c>
      <c r="E5166" s="34">
        <v>4690567336</v>
      </c>
      <c r="F5166" s="34">
        <v>4690567336</v>
      </c>
    </row>
    <row r="5167" spans="1:6" ht="14" thickBot="1">
      <c r="A5167" s="27">
        <f t="shared" si="90"/>
        <v>6</v>
      </c>
      <c r="B5167" s="27" t="s">
        <v>7547</v>
      </c>
      <c r="C5167" s="30" t="s">
        <v>7282</v>
      </c>
      <c r="D5167" s="34">
        <v>0</v>
      </c>
      <c r="E5167" s="33">
        <v>12239776885882.1</v>
      </c>
      <c r="F5167" s="33">
        <v>12239776885882.1</v>
      </c>
    </row>
    <row r="5168" spans="1:6" ht="14" hidden="1" thickBot="1">
      <c r="A5168" s="27">
        <f t="shared" si="90"/>
        <v>9</v>
      </c>
      <c r="B5168" s="30" t="s">
        <v>7548</v>
      </c>
      <c r="C5168" s="30" t="s">
        <v>157</v>
      </c>
      <c r="D5168" s="34">
        <v>0</v>
      </c>
      <c r="E5168" s="33">
        <v>732861228460.14001</v>
      </c>
      <c r="F5168" s="33">
        <v>732861228460.14001</v>
      </c>
    </row>
    <row r="5169" spans="1:6" ht="14" hidden="1" thickBot="1">
      <c r="A5169" s="27">
        <f t="shared" si="90"/>
        <v>9</v>
      </c>
      <c r="B5169" s="30" t="s">
        <v>7549</v>
      </c>
      <c r="C5169" s="30" t="s">
        <v>3677</v>
      </c>
      <c r="D5169" s="34">
        <v>0</v>
      </c>
      <c r="E5169" s="34">
        <v>11506915657422</v>
      </c>
      <c r="F5169" s="34">
        <v>11506915657422</v>
      </c>
    </row>
    <row r="5170" spans="1:6" ht="14" thickBot="1">
      <c r="A5170" s="27">
        <f t="shared" si="90"/>
        <v>6</v>
      </c>
      <c r="B5170" s="27" t="s">
        <v>7550</v>
      </c>
      <c r="C5170" s="30" t="s">
        <v>2157</v>
      </c>
      <c r="D5170" s="34">
        <v>0</v>
      </c>
      <c r="E5170" s="34">
        <v>12760072609900</v>
      </c>
      <c r="F5170" s="34">
        <v>12760072609900</v>
      </c>
    </row>
    <row r="5171" spans="1:6" ht="14" hidden="1" thickBot="1">
      <c r="A5171" s="27">
        <f t="shared" si="90"/>
        <v>9</v>
      </c>
      <c r="B5171" s="30" t="s">
        <v>7551</v>
      </c>
      <c r="C5171" s="30" t="s">
        <v>948</v>
      </c>
      <c r="D5171" s="34">
        <v>0</v>
      </c>
      <c r="E5171" s="34">
        <v>12760072609900</v>
      </c>
      <c r="F5171" s="34">
        <v>12760072609900</v>
      </c>
    </row>
    <row r="5172" spans="1:6" ht="14" thickBot="1">
      <c r="A5172" s="27">
        <f t="shared" si="90"/>
        <v>6</v>
      </c>
      <c r="B5172" s="27" t="s">
        <v>7552</v>
      </c>
      <c r="C5172" s="30" t="s">
        <v>7349</v>
      </c>
      <c r="D5172" s="34">
        <v>0</v>
      </c>
      <c r="E5172" s="33">
        <v>66705556601682.203</v>
      </c>
      <c r="F5172" s="33">
        <v>66705556601682.203</v>
      </c>
    </row>
    <row r="5173" spans="1:6" ht="14" hidden="1" thickBot="1">
      <c r="A5173" s="27">
        <f t="shared" si="90"/>
        <v>9</v>
      </c>
      <c r="B5173" s="30" t="s">
        <v>7553</v>
      </c>
      <c r="C5173" s="30" t="s">
        <v>7554</v>
      </c>
      <c r="D5173" s="34">
        <v>0</v>
      </c>
      <c r="E5173" s="33">
        <v>57258204888384.297</v>
      </c>
      <c r="F5173" s="33">
        <v>57258204888384.297</v>
      </c>
    </row>
    <row r="5174" spans="1:6" ht="14" hidden="1" thickBot="1">
      <c r="A5174" s="27">
        <f t="shared" si="90"/>
        <v>9</v>
      </c>
      <c r="B5174" s="30" t="s">
        <v>7555</v>
      </c>
      <c r="C5174" s="30" t="s">
        <v>7556</v>
      </c>
      <c r="D5174" s="34">
        <v>0</v>
      </c>
      <c r="E5174" s="33">
        <v>6075155448961.8701</v>
      </c>
      <c r="F5174" s="33">
        <v>6075155448961.8701</v>
      </c>
    </row>
    <row r="5175" spans="1:6" ht="14" hidden="1" thickBot="1">
      <c r="A5175" s="27">
        <f t="shared" si="90"/>
        <v>9</v>
      </c>
      <c r="B5175" s="30" t="s">
        <v>7557</v>
      </c>
      <c r="C5175" s="30" t="s">
        <v>7558</v>
      </c>
      <c r="D5175" s="34">
        <v>0</v>
      </c>
      <c r="E5175" s="33">
        <v>3372196264336.0498</v>
      </c>
      <c r="F5175" s="33">
        <v>3372196264336.0498</v>
      </c>
    </row>
    <row r="5176" spans="1:6" ht="14" thickBot="1">
      <c r="A5176" s="27">
        <f t="shared" si="90"/>
        <v>6</v>
      </c>
      <c r="B5176" s="27" t="s">
        <v>7559</v>
      </c>
      <c r="C5176" s="30" t="s">
        <v>7560</v>
      </c>
      <c r="D5176" s="34">
        <v>0</v>
      </c>
      <c r="E5176" s="33">
        <v>164472506762955</v>
      </c>
      <c r="F5176" s="33">
        <v>164472506762955</v>
      </c>
    </row>
    <row r="5177" spans="1:6" ht="14" hidden="1" thickBot="1">
      <c r="A5177" s="27">
        <f t="shared" si="90"/>
        <v>9</v>
      </c>
      <c r="B5177" s="30" t="s">
        <v>7561</v>
      </c>
      <c r="C5177" s="30" t="s">
        <v>7562</v>
      </c>
      <c r="D5177" s="34">
        <v>0</v>
      </c>
      <c r="E5177" s="33">
        <v>26631070974.619999</v>
      </c>
      <c r="F5177" s="33">
        <v>26631070974.619999</v>
      </c>
    </row>
    <row r="5178" spans="1:6" ht="14" hidden="1" thickBot="1">
      <c r="A5178" s="27">
        <f t="shared" si="90"/>
        <v>9</v>
      </c>
      <c r="B5178" s="30" t="s">
        <v>7563</v>
      </c>
      <c r="C5178" s="30" t="s">
        <v>7564</v>
      </c>
      <c r="D5178" s="34">
        <v>0</v>
      </c>
      <c r="E5178" s="33">
        <v>12837477343111.801</v>
      </c>
      <c r="F5178" s="33">
        <v>12837477343111.801</v>
      </c>
    </row>
    <row r="5179" spans="1:6" ht="14" hidden="1" thickBot="1">
      <c r="A5179" s="27">
        <f t="shared" si="90"/>
        <v>9</v>
      </c>
      <c r="B5179" s="30" t="s">
        <v>7565</v>
      </c>
      <c r="C5179" s="30" t="s">
        <v>7566</v>
      </c>
      <c r="D5179" s="34">
        <v>0</v>
      </c>
      <c r="E5179" s="33">
        <v>11415635802.860001</v>
      </c>
      <c r="F5179" s="33">
        <v>11415635802.860001</v>
      </c>
    </row>
    <row r="5180" spans="1:6" ht="14" hidden="1" thickBot="1">
      <c r="A5180" s="27">
        <f t="shared" si="90"/>
        <v>9</v>
      </c>
      <c r="B5180" s="30" t="s">
        <v>7567</v>
      </c>
      <c r="C5180" s="30" t="s">
        <v>7568</v>
      </c>
      <c r="D5180" s="34">
        <v>0</v>
      </c>
      <c r="E5180" s="34">
        <v>544369291000</v>
      </c>
      <c r="F5180" s="34">
        <v>544369291000</v>
      </c>
    </row>
    <row r="5181" spans="1:6" ht="14" hidden="1" thickBot="1">
      <c r="A5181" s="27">
        <f t="shared" si="90"/>
        <v>9</v>
      </c>
      <c r="B5181" s="30" t="s">
        <v>7569</v>
      </c>
      <c r="C5181" s="30" t="s">
        <v>7570</v>
      </c>
      <c r="D5181" s="34">
        <v>0</v>
      </c>
      <c r="E5181" s="34">
        <v>2591356513733</v>
      </c>
      <c r="F5181" s="34">
        <v>2591356513733</v>
      </c>
    </row>
    <row r="5182" spans="1:6" ht="14" hidden="1" thickBot="1">
      <c r="A5182" s="27">
        <f t="shared" si="90"/>
        <v>9</v>
      </c>
      <c r="B5182" s="30" t="s">
        <v>7571</v>
      </c>
      <c r="C5182" s="30" t="s">
        <v>7572</v>
      </c>
      <c r="D5182" s="34">
        <v>0</v>
      </c>
      <c r="E5182" s="34">
        <v>20855196844</v>
      </c>
      <c r="F5182" s="34">
        <v>20855196844</v>
      </c>
    </row>
    <row r="5183" spans="1:6" ht="14" hidden="1" thickBot="1">
      <c r="A5183" s="27">
        <f t="shared" si="90"/>
        <v>9</v>
      </c>
      <c r="B5183" s="30" t="s">
        <v>7573</v>
      </c>
      <c r="C5183" s="30" t="s">
        <v>7574</v>
      </c>
      <c r="D5183" s="34">
        <v>0</v>
      </c>
      <c r="E5183" s="34">
        <v>4974440786441</v>
      </c>
      <c r="F5183" s="34">
        <v>4974440786441</v>
      </c>
    </row>
    <row r="5184" spans="1:6" ht="14" hidden="1" thickBot="1">
      <c r="A5184" s="27">
        <f t="shared" si="90"/>
        <v>9</v>
      </c>
      <c r="B5184" s="30" t="s">
        <v>7575</v>
      </c>
      <c r="C5184" s="30" t="s">
        <v>7576</v>
      </c>
      <c r="D5184" s="34">
        <v>0</v>
      </c>
      <c r="E5184" s="34">
        <v>193813996</v>
      </c>
      <c r="F5184" s="34">
        <v>193813996</v>
      </c>
    </row>
    <row r="5185" spans="1:6" ht="14" hidden="1" thickBot="1">
      <c r="A5185" s="27">
        <f t="shared" si="90"/>
        <v>9</v>
      </c>
      <c r="B5185" s="30" t="s">
        <v>7577</v>
      </c>
      <c r="C5185" s="30" t="s">
        <v>2982</v>
      </c>
      <c r="D5185" s="34">
        <v>0</v>
      </c>
      <c r="E5185" s="33">
        <v>8580226788.9200001</v>
      </c>
      <c r="F5185" s="33">
        <v>8580226788.9200001</v>
      </c>
    </row>
    <row r="5186" spans="1:6" ht="14" hidden="1" thickBot="1">
      <c r="A5186" s="27">
        <f t="shared" si="90"/>
        <v>9</v>
      </c>
      <c r="B5186" s="30" t="s">
        <v>7578</v>
      </c>
      <c r="C5186" s="30" t="s">
        <v>7579</v>
      </c>
      <c r="D5186" s="34">
        <v>0</v>
      </c>
      <c r="E5186" s="33">
        <v>6897863314293.5098</v>
      </c>
      <c r="F5186" s="33">
        <v>6897863314293.5098</v>
      </c>
    </row>
    <row r="5187" spans="1:6" ht="14" hidden="1" thickBot="1">
      <c r="A5187" s="27">
        <f t="shared" si="90"/>
        <v>9</v>
      </c>
      <c r="B5187" s="30" t="s">
        <v>7580</v>
      </c>
      <c r="C5187" s="30" t="s">
        <v>7581</v>
      </c>
      <c r="D5187" s="34">
        <v>0</v>
      </c>
      <c r="E5187" s="33">
        <v>275744554466.84998</v>
      </c>
      <c r="F5187" s="33">
        <v>275744554466.84998</v>
      </c>
    </row>
    <row r="5188" spans="1:6" ht="14" hidden="1" thickBot="1">
      <c r="A5188" s="27">
        <f t="shared" si="90"/>
        <v>9</v>
      </c>
      <c r="B5188" s="30" t="s">
        <v>7582</v>
      </c>
      <c r="C5188" s="30" t="s">
        <v>7583</v>
      </c>
      <c r="D5188" s="34">
        <v>0</v>
      </c>
      <c r="E5188" s="33">
        <v>40553261183616</v>
      </c>
      <c r="F5188" s="33">
        <v>40553261183616</v>
      </c>
    </row>
    <row r="5189" spans="1:6" ht="14" hidden="1" thickBot="1">
      <c r="A5189" s="27">
        <f t="shared" si="90"/>
        <v>9</v>
      </c>
      <c r="B5189" s="30" t="s">
        <v>7584</v>
      </c>
      <c r="C5189" s="30" t="s">
        <v>7585</v>
      </c>
      <c r="D5189" s="34">
        <v>0</v>
      </c>
      <c r="E5189" s="34">
        <v>53768660599</v>
      </c>
      <c r="F5189" s="34">
        <v>53768660599</v>
      </c>
    </row>
    <row r="5190" spans="1:6" ht="14" hidden="1" thickBot="1">
      <c r="A5190" s="27">
        <f t="shared" si="90"/>
        <v>9</v>
      </c>
      <c r="B5190" s="30" t="s">
        <v>7586</v>
      </c>
      <c r="C5190" s="30" t="s">
        <v>2849</v>
      </c>
      <c r="D5190" s="34">
        <v>0</v>
      </c>
      <c r="E5190" s="33">
        <v>820114756195.40002</v>
      </c>
      <c r="F5190" s="33">
        <v>820114756195.40002</v>
      </c>
    </row>
    <row r="5191" spans="1:6" ht="14" hidden="1" thickBot="1">
      <c r="A5191" s="27">
        <f t="shared" si="90"/>
        <v>9</v>
      </c>
      <c r="B5191" s="30" t="s">
        <v>7587</v>
      </c>
      <c r="C5191" s="30" t="s">
        <v>7588</v>
      </c>
      <c r="D5191" s="34">
        <v>0</v>
      </c>
      <c r="E5191" s="33">
        <v>256767599024.76999</v>
      </c>
      <c r="F5191" s="33">
        <v>256767599024.76999</v>
      </c>
    </row>
    <row r="5192" spans="1:6" ht="14" hidden="1" thickBot="1">
      <c r="A5192" s="27">
        <f t="shared" si="90"/>
        <v>9</v>
      </c>
      <c r="B5192" s="30" t="s">
        <v>7589</v>
      </c>
      <c r="C5192" s="30" t="s">
        <v>7590</v>
      </c>
      <c r="D5192" s="34">
        <v>0</v>
      </c>
      <c r="E5192" s="34">
        <v>3489033893</v>
      </c>
      <c r="F5192" s="34">
        <v>3489033893</v>
      </c>
    </row>
    <row r="5193" spans="1:6" ht="14" hidden="1" thickBot="1">
      <c r="A5193" s="27">
        <f t="shared" si="90"/>
        <v>9</v>
      </c>
      <c r="B5193" s="30" t="s">
        <v>7591</v>
      </c>
      <c r="C5193" s="30" t="s">
        <v>7592</v>
      </c>
      <c r="D5193" s="34">
        <v>0</v>
      </c>
      <c r="E5193" s="34">
        <v>292860359628</v>
      </c>
      <c r="F5193" s="34">
        <v>292860359628</v>
      </c>
    </row>
    <row r="5194" spans="1:6" ht="14" hidden="1" thickBot="1">
      <c r="A5194" s="27">
        <f t="shared" si="90"/>
        <v>9</v>
      </c>
      <c r="B5194" s="30" t="s">
        <v>7593</v>
      </c>
      <c r="C5194" s="30" t="s">
        <v>7594</v>
      </c>
      <c r="D5194" s="34">
        <v>0</v>
      </c>
      <c r="E5194" s="33">
        <v>1036485735346.4301</v>
      </c>
      <c r="F5194" s="33">
        <v>1036485735346.4301</v>
      </c>
    </row>
    <row r="5195" spans="1:6" ht="14" hidden="1" thickBot="1">
      <c r="A5195" s="27">
        <f t="shared" si="90"/>
        <v>9</v>
      </c>
      <c r="B5195" s="30" t="s">
        <v>7595</v>
      </c>
      <c r="C5195" s="30" t="s">
        <v>7596</v>
      </c>
      <c r="D5195" s="34">
        <v>0</v>
      </c>
      <c r="E5195" s="34">
        <v>959789852351</v>
      </c>
      <c r="F5195" s="34">
        <v>959789852351</v>
      </c>
    </row>
    <row r="5196" spans="1:6" ht="14" hidden="1" thickBot="1">
      <c r="A5196" s="27">
        <f t="shared" si="90"/>
        <v>9</v>
      </c>
      <c r="B5196" s="30" t="s">
        <v>7597</v>
      </c>
      <c r="C5196" s="30" t="s">
        <v>7560</v>
      </c>
      <c r="D5196" s="34">
        <v>0</v>
      </c>
      <c r="E5196" s="33">
        <v>92307041834848.594</v>
      </c>
      <c r="F5196" s="33">
        <v>92307041834848.594</v>
      </c>
    </row>
    <row r="5197" spans="1:6" ht="14" thickBot="1">
      <c r="A5197" s="27">
        <f t="shared" si="90"/>
        <v>3</v>
      </c>
      <c r="B5197" s="27" t="s">
        <v>7598</v>
      </c>
      <c r="C5197" s="30" t="s">
        <v>7599</v>
      </c>
      <c r="D5197" s="34">
        <v>0</v>
      </c>
      <c r="E5197" s="34">
        <v>4404781407638530</v>
      </c>
      <c r="F5197" s="34">
        <v>4404781407638530</v>
      </c>
    </row>
    <row r="5198" spans="1:6" ht="14" thickBot="1">
      <c r="A5198" s="27">
        <f t="shared" si="90"/>
        <v>6</v>
      </c>
      <c r="B5198" s="27" t="s">
        <v>7600</v>
      </c>
      <c r="C5198" s="30" t="s">
        <v>7601</v>
      </c>
      <c r="D5198" s="34">
        <v>0</v>
      </c>
      <c r="E5198" s="34">
        <v>3891050734664430</v>
      </c>
      <c r="F5198" s="34">
        <v>3891050734664430</v>
      </c>
    </row>
    <row r="5199" spans="1:6" ht="14" hidden="1" thickBot="1">
      <c r="A5199" s="27">
        <f t="shared" si="90"/>
        <v>9</v>
      </c>
      <c r="B5199" s="30" t="s">
        <v>7602</v>
      </c>
      <c r="C5199" s="30" t="s">
        <v>7113</v>
      </c>
      <c r="D5199" s="34">
        <v>0</v>
      </c>
      <c r="E5199" s="33">
        <v>1101033239238210</v>
      </c>
      <c r="F5199" s="33">
        <v>1101033239238210</v>
      </c>
    </row>
    <row r="5200" spans="1:6" ht="14" hidden="1" thickBot="1">
      <c r="A5200" s="27">
        <f t="shared" si="90"/>
        <v>9</v>
      </c>
      <c r="B5200" s="30" t="s">
        <v>7603</v>
      </c>
      <c r="C5200" s="30" t="s">
        <v>7421</v>
      </c>
      <c r="D5200" s="34">
        <v>0</v>
      </c>
      <c r="E5200" s="33">
        <v>6837027615760.1699</v>
      </c>
      <c r="F5200" s="33">
        <v>6837027615760.1699</v>
      </c>
    </row>
    <row r="5201" spans="1:6" ht="14" hidden="1" thickBot="1">
      <c r="A5201" s="27">
        <f t="shared" si="90"/>
        <v>9</v>
      </c>
      <c r="B5201" s="30" t="s">
        <v>7604</v>
      </c>
      <c r="C5201" s="30" t="s">
        <v>7129</v>
      </c>
      <c r="D5201" s="34">
        <v>0</v>
      </c>
      <c r="E5201" s="34">
        <v>823850482249940</v>
      </c>
      <c r="F5201" s="34">
        <v>823850482249940</v>
      </c>
    </row>
    <row r="5202" spans="1:6" ht="14" hidden="1" thickBot="1">
      <c r="A5202" s="27">
        <f t="shared" si="90"/>
        <v>9</v>
      </c>
      <c r="B5202" s="30" t="s">
        <v>7605</v>
      </c>
      <c r="C5202" s="30" t="s">
        <v>3194</v>
      </c>
      <c r="D5202" s="34">
        <v>0</v>
      </c>
      <c r="E5202" s="33">
        <v>41510582494300.398</v>
      </c>
      <c r="F5202" s="33">
        <v>41510582494300.398</v>
      </c>
    </row>
    <row r="5203" spans="1:6" ht="14" hidden="1" thickBot="1">
      <c r="A5203" s="27">
        <f t="shared" si="90"/>
        <v>9</v>
      </c>
      <c r="B5203" s="30" t="s">
        <v>7606</v>
      </c>
      <c r="C5203" s="30" t="s">
        <v>7607</v>
      </c>
      <c r="D5203" s="34">
        <v>0</v>
      </c>
      <c r="E5203" s="34">
        <v>32010892187</v>
      </c>
      <c r="F5203" s="34">
        <v>32010892187</v>
      </c>
    </row>
    <row r="5204" spans="1:6" ht="14" hidden="1" thickBot="1">
      <c r="A5204" s="27">
        <f t="shared" si="90"/>
        <v>9</v>
      </c>
      <c r="B5204" s="30" t="s">
        <v>7608</v>
      </c>
      <c r="C5204" s="30" t="s">
        <v>5767</v>
      </c>
      <c r="D5204" s="34">
        <v>0</v>
      </c>
      <c r="E5204" s="34">
        <v>19381432405</v>
      </c>
      <c r="F5204" s="34">
        <v>19381432405</v>
      </c>
    </row>
    <row r="5205" spans="1:6" ht="14" hidden="1" thickBot="1">
      <c r="A5205" s="27">
        <f t="shared" si="90"/>
        <v>9</v>
      </c>
      <c r="B5205" s="30" t="s">
        <v>7609</v>
      </c>
      <c r="C5205" s="30" t="s">
        <v>7444</v>
      </c>
      <c r="D5205" s="34">
        <v>0</v>
      </c>
      <c r="E5205" s="33">
        <v>1085844512462590</v>
      </c>
      <c r="F5205" s="33">
        <v>1085844512462590</v>
      </c>
    </row>
    <row r="5206" spans="1:6" ht="14" hidden="1" thickBot="1">
      <c r="A5206" s="27">
        <f t="shared" si="90"/>
        <v>9</v>
      </c>
      <c r="B5206" s="30" t="s">
        <v>7610</v>
      </c>
      <c r="C5206" s="30" t="s">
        <v>7455</v>
      </c>
      <c r="D5206" s="34">
        <v>0</v>
      </c>
      <c r="E5206" s="34">
        <v>2664029565338</v>
      </c>
      <c r="F5206" s="34">
        <v>2664029565338</v>
      </c>
    </row>
    <row r="5207" spans="1:6" ht="14" hidden="1" thickBot="1">
      <c r="A5207" s="27">
        <f t="shared" si="90"/>
        <v>9</v>
      </c>
      <c r="B5207" s="30" t="s">
        <v>7611</v>
      </c>
      <c r="C5207" s="30" t="s">
        <v>7612</v>
      </c>
      <c r="D5207" s="34">
        <v>0</v>
      </c>
      <c r="E5207" s="33">
        <v>829259468713702</v>
      </c>
      <c r="F5207" s="33">
        <v>829259468713702</v>
      </c>
    </row>
    <row r="5208" spans="1:6" ht="14" thickBot="1">
      <c r="A5208" s="27">
        <f t="shared" si="90"/>
        <v>6</v>
      </c>
      <c r="B5208" s="27" t="s">
        <v>7613</v>
      </c>
      <c r="C5208" s="30" t="s">
        <v>7614</v>
      </c>
      <c r="D5208" s="34">
        <v>0</v>
      </c>
      <c r="E5208" s="33">
        <v>26126764430687</v>
      </c>
      <c r="F5208" s="33">
        <v>26126764430687</v>
      </c>
    </row>
    <row r="5209" spans="1:6" ht="14" hidden="1" thickBot="1">
      <c r="A5209" s="27">
        <f t="shared" si="90"/>
        <v>9</v>
      </c>
      <c r="B5209" s="30" t="s">
        <v>7615</v>
      </c>
      <c r="C5209" s="30" t="s">
        <v>7614</v>
      </c>
      <c r="D5209" s="34">
        <v>0</v>
      </c>
      <c r="E5209" s="33">
        <v>26126764430687</v>
      </c>
      <c r="F5209" s="33">
        <v>26126764430687</v>
      </c>
    </row>
    <row r="5210" spans="1:6" ht="14" thickBot="1">
      <c r="A5210" s="27">
        <f t="shared" si="90"/>
        <v>6</v>
      </c>
      <c r="B5210" s="27" t="s">
        <v>7616</v>
      </c>
      <c r="C5210" s="30" t="s">
        <v>7617</v>
      </c>
      <c r="D5210" s="34">
        <v>0</v>
      </c>
      <c r="E5210" s="33">
        <v>487603908543416</v>
      </c>
      <c r="F5210" s="33">
        <v>487603908543416</v>
      </c>
    </row>
    <row r="5211" spans="1:6" ht="14" hidden="1" thickBot="1">
      <c r="A5211" s="27">
        <f t="shared" si="90"/>
        <v>9</v>
      </c>
      <c r="B5211" s="30" t="s">
        <v>7618</v>
      </c>
      <c r="C5211" s="30" t="s">
        <v>7490</v>
      </c>
      <c r="D5211" s="34">
        <v>0</v>
      </c>
      <c r="E5211" s="33">
        <v>56269321155898.102</v>
      </c>
      <c r="F5211" s="33">
        <v>56269321155898.102</v>
      </c>
    </row>
    <row r="5212" spans="1:6" ht="14" hidden="1" thickBot="1">
      <c r="A5212" s="27">
        <f t="shared" si="90"/>
        <v>9</v>
      </c>
      <c r="B5212" s="30" t="s">
        <v>7619</v>
      </c>
      <c r="C5212" s="30" t="s">
        <v>7525</v>
      </c>
      <c r="D5212" s="34">
        <v>0</v>
      </c>
      <c r="E5212" s="33">
        <v>18864308273.900002</v>
      </c>
      <c r="F5212" s="33">
        <v>18864308273.900002</v>
      </c>
    </row>
    <row r="5213" spans="1:6" ht="14" hidden="1" thickBot="1">
      <c r="A5213" s="27">
        <f t="shared" si="90"/>
        <v>9</v>
      </c>
      <c r="B5213" s="30" t="s">
        <v>7620</v>
      </c>
      <c r="C5213" s="30" t="s">
        <v>7528</v>
      </c>
      <c r="D5213" s="34">
        <v>0</v>
      </c>
      <c r="E5213" s="34">
        <v>19907932738120</v>
      </c>
      <c r="F5213" s="34">
        <v>19907932738120</v>
      </c>
    </row>
    <row r="5214" spans="1:6" ht="14" hidden="1" thickBot="1">
      <c r="A5214" s="27">
        <f t="shared" si="90"/>
        <v>9</v>
      </c>
      <c r="B5214" s="30" t="s">
        <v>7621</v>
      </c>
      <c r="C5214" s="30" t="s">
        <v>5767</v>
      </c>
      <c r="D5214" s="34">
        <v>0</v>
      </c>
      <c r="E5214" s="33">
        <v>59381840854.910004</v>
      </c>
      <c r="F5214" s="33">
        <v>59381840854.910004</v>
      </c>
    </row>
    <row r="5215" spans="1:6" ht="14" hidden="1" thickBot="1">
      <c r="A5215" s="27">
        <f t="shared" si="90"/>
        <v>9</v>
      </c>
      <c r="B5215" s="30" t="s">
        <v>7622</v>
      </c>
      <c r="C5215" s="30" t="s">
        <v>7538</v>
      </c>
      <c r="D5215" s="34">
        <v>0</v>
      </c>
      <c r="E5215" s="33">
        <v>8394073375068.1396</v>
      </c>
      <c r="F5215" s="33">
        <v>8394073375068.1396</v>
      </c>
    </row>
    <row r="5216" spans="1:6" ht="14" hidden="1" thickBot="1">
      <c r="A5216" s="27">
        <f t="shared" si="90"/>
        <v>9</v>
      </c>
      <c r="B5216" s="30" t="s">
        <v>7623</v>
      </c>
      <c r="C5216" s="30" t="s">
        <v>7624</v>
      </c>
      <c r="D5216" s="34">
        <v>0</v>
      </c>
      <c r="E5216" s="33">
        <v>50250493576498.5</v>
      </c>
      <c r="F5216" s="33">
        <v>50250493576498.5</v>
      </c>
    </row>
    <row r="5217" spans="1:6" ht="14" hidden="1" thickBot="1">
      <c r="A5217" s="27">
        <f t="shared" si="90"/>
        <v>9</v>
      </c>
      <c r="B5217" s="30" t="s">
        <v>7625</v>
      </c>
      <c r="C5217" s="30" t="s">
        <v>7626</v>
      </c>
      <c r="D5217" s="34">
        <v>0</v>
      </c>
      <c r="E5217" s="33">
        <v>1061018610.9299999</v>
      </c>
      <c r="F5217" s="33">
        <v>1061018610.9299999</v>
      </c>
    </row>
    <row r="5218" spans="1:6" ht="14" hidden="1" thickBot="1">
      <c r="A5218" s="27">
        <f t="shared" ref="A5218:A5226" si="91">LEN(B5218)</f>
        <v>9</v>
      </c>
      <c r="B5218" s="30" t="s">
        <v>7627</v>
      </c>
      <c r="C5218" s="30" t="s">
        <v>7499</v>
      </c>
      <c r="D5218" s="34">
        <v>0</v>
      </c>
      <c r="E5218" s="33">
        <v>17031809303134</v>
      </c>
      <c r="F5218" s="33">
        <v>17031809303134</v>
      </c>
    </row>
    <row r="5219" spans="1:6" ht="14" hidden="1" thickBot="1">
      <c r="A5219" s="27">
        <f t="shared" si="91"/>
        <v>9</v>
      </c>
      <c r="B5219" s="30" t="s">
        <v>7628</v>
      </c>
      <c r="C5219" s="30" t="s">
        <v>7476</v>
      </c>
      <c r="D5219" s="34">
        <v>0</v>
      </c>
      <c r="E5219" s="34">
        <v>1219484000</v>
      </c>
      <c r="F5219" s="34">
        <v>1219484000</v>
      </c>
    </row>
    <row r="5220" spans="1:6" ht="14" hidden="1" thickBot="1">
      <c r="A5220" s="27">
        <f t="shared" si="91"/>
        <v>9</v>
      </c>
      <c r="B5220" s="30" t="s">
        <v>7629</v>
      </c>
      <c r="C5220" s="30" t="s">
        <v>7282</v>
      </c>
      <c r="D5220" s="34">
        <v>0</v>
      </c>
      <c r="E5220" s="33">
        <v>13052328516407.301</v>
      </c>
      <c r="F5220" s="33">
        <v>13052328516407.301</v>
      </c>
    </row>
    <row r="5221" spans="1:6" ht="14" hidden="1" thickBot="1">
      <c r="A5221" s="27">
        <f t="shared" si="91"/>
        <v>9</v>
      </c>
      <c r="B5221" s="30" t="s">
        <v>7630</v>
      </c>
      <c r="C5221" s="30" t="s">
        <v>7472</v>
      </c>
      <c r="D5221" s="34">
        <v>0</v>
      </c>
      <c r="E5221" s="33">
        <v>35269267438004.398</v>
      </c>
      <c r="F5221" s="33">
        <v>35269267438004.398</v>
      </c>
    </row>
    <row r="5222" spans="1:6" ht="14" hidden="1" thickBot="1">
      <c r="A5222" s="27">
        <f t="shared" si="91"/>
        <v>9</v>
      </c>
      <c r="B5222" s="30" t="s">
        <v>7631</v>
      </c>
      <c r="C5222" s="30" t="s">
        <v>2157</v>
      </c>
      <c r="D5222" s="34">
        <v>0</v>
      </c>
      <c r="E5222" s="34">
        <v>12760072609900</v>
      </c>
      <c r="F5222" s="34">
        <v>12760072609900</v>
      </c>
    </row>
    <row r="5223" spans="1:6" ht="14" hidden="1" thickBot="1">
      <c r="A5223" s="27">
        <f t="shared" si="91"/>
        <v>9</v>
      </c>
      <c r="B5223" s="30" t="s">
        <v>7632</v>
      </c>
      <c r="C5223" s="30" t="s">
        <v>7509</v>
      </c>
      <c r="D5223" s="34">
        <v>0</v>
      </c>
      <c r="E5223" s="33">
        <v>58669337481988.5</v>
      </c>
      <c r="F5223" s="33">
        <v>58669337481988.5</v>
      </c>
    </row>
    <row r="5224" spans="1:6" ht="14" hidden="1" thickBot="1">
      <c r="A5224" s="27">
        <f t="shared" si="91"/>
        <v>9</v>
      </c>
      <c r="B5224" s="30" t="s">
        <v>7633</v>
      </c>
      <c r="C5224" s="30" t="s">
        <v>7349</v>
      </c>
      <c r="D5224" s="34">
        <v>0</v>
      </c>
      <c r="E5224" s="33">
        <v>8058943128163.5</v>
      </c>
      <c r="F5224" s="33">
        <v>8058943128163.5</v>
      </c>
    </row>
    <row r="5225" spans="1:6" ht="14" hidden="1" thickBot="1">
      <c r="A5225" s="27">
        <f t="shared" si="91"/>
        <v>9</v>
      </c>
      <c r="B5225" s="30" t="s">
        <v>7634</v>
      </c>
      <c r="C5225" s="30" t="s">
        <v>7521</v>
      </c>
      <c r="D5225" s="34">
        <v>0</v>
      </c>
      <c r="E5225" s="33">
        <v>24490799224092.801</v>
      </c>
      <c r="F5225" s="33">
        <v>24490799224092.801</v>
      </c>
    </row>
    <row r="5226" spans="1:6" ht="14" hidden="1" thickBot="1">
      <c r="A5226" s="27">
        <f t="shared" si="91"/>
        <v>9</v>
      </c>
      <c r="B5226" s="30" t="s">
        <v>7635</v>
      </c>
      <c r="C5226" s="30" t="s">
        <v>7636</v>
      </c>
      <c r="D5226" s="34">
        <v>0</v>
      </c>
      <c r="E5226" s="34">
        <v>183369003344401</v>
      </c>
      <c r="F5226" s="34">
        <v>183369003344401</v>
      </c>
    </row>
  </sheetData>
  <autoFilter ref="A15:F5226" xr:uid="{00000000-0009-0000-0000-000000000000}">
    <filterColumn colId="0">
      <filters>
        <filter val="1"/>
        <filter val="3"/>
        <filter val="4"/>
        <filter val="6"/>
      </filters>
    </filterColumn>
  </autoFilter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6"/>
  <sheetViews>
    <sheetView zoomScale="96" zoomScaleNormal="96" zoomScaleSheetLayoutView="100" workbookViewId="0">
      <pane xSplit="1" ySplit="3" topLeftCell="L4" activePane="bottomRight" state="frozen"/>
      <selection activeCell="B385" sqref="B385"/>
      <selection pane="topRight" activeCell="B385" sqref="B385"/>
      <selection pane="bottomLeft" activeCell="B385" sqref="B385"/>
      <selection pane="bottomRight" activeCell="P6" sqref="P6"/>
    </sheetView>
  </sheetViews>
  <sheetFormatPr baseColWidth="10" defaultColWidth="9.83203125" defaultRowHeight="14"/>
  <cols>
    <col min="1" max="1" width="18.6640625" style="24" customWidth="1"/>
    <col min="2" max="2" width="18.6640625" style="25" customWidth="1"/>
    <col min="3" max="3" width="20.83203125" style="25" bestFit="1" customWidth="1"/>
    <col min="4" max="4" width="20.6640625" style="25" bestFit="1" customWidth="1"/>
    <col min="5" max="5" width="20.83203125" style="25" bestFit="1" customWidth="1"/>
    <col min="6" max="6" width="20.5" style="25" bestFit="1" customWidth="1"/>
    <col min="7" max="8" width="20.83203125" style="25" bestFit="1" customWidth="1"/>
    <col min="9" max="9" width="21.5" style="25" bestFit="1" customWidth="1"/>
    <col min="10" max="10" width="21.1640625" style="25" bestFit="1" customWidth="1"/>
    <col min="11" max="11" width="22" style="25" bestFit="1" customWidth="1"/>
    <col min="12" max="12" width="22.33203125" style="25" bestFit="1" customWidth="1"/>
    <col min="13" max="13" width="21.1640625" style="7" bestFit="1" customWidth="1"/>
    <col min="14" max="16" width="19.33203125" style="7" bestFit="1" customWidth="1"/>
    <col min="17" max="16384" width="9.83203125" style="7"/>
  </cols>
  <sheetData>
    <row r="1" spans="1:17" s="23" customFormat="1" ht="171" customHeigh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7" s="23" customFormat="1" ht="3" customHeight="1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</row>
    <row r="3" spans="1:17" s="5" customFormat="1" ht="17">
      <c r="A3" s="68" t="s">
        <v>187</v>
      </c>
      <c r="B3" s="26">
        <v>2007</v>
      </c>
      <c r="C3" s="49">
        <v>2008</v>
      </c>
      <c r="D3" s="49">
        <v>2009</v>
      </c>
      <c r="E3" s="49">
        <v>2010</v>
      </c>
      <c r="F3" s="49">
        <v>2011</v>
      </c>
      <c r="G3" s="49">
        <v>2012</v>
      </c>
      <c r="H3" s="49">
        <v>2013</v>
      </c>
      <c r="I3" s="49">
        <v>2014</v>
      </c>
      <c r="J3" s="49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  <c r="Q3" s="49">
        <v>2022</v>
      </c>
    </row>
    <row r="4" spans="1:17" s="6" customFormat="1">
      <c r="A4" s="69" t="s">
        <v>182</v>
      </c>
      <c r="B4" s="70">
        <v>436566480290.56</v>
      </c>
      <c r="C4" s="70">
        <v>464326270041.78003</v>
      </c>
      <c r="D4" s="70">
        <v>515913079436.47998</v>
      </c>
      <c r="E4" s="70">
        <v>566548513946.57996</v>
      </c>
      <c r="F4" s="70">
        <v>665478976927.53003</v>
      </c>
      <c r="G4" s="70">
        <v>797320542097.78003</v>
      </c>
      <c r="H4" s="70">
        <v>899523627140.18994</v>
      </c>
      <c r="I4" s="70">
        <v>993772572235.72998</v>
      </c>
      <c r="J4" s="70">
        <v>1133248137733.0701</v>
      </c>
      <c r="K4" s="70">
        <v>1207973460205.8601</v>
      </c>
      <c r="L4" s="71">
        <v>1287476920806.77</v>
      </c>
      <c r="M4" s="71">
        <v>1371675580417.0432</v>
      </c>
      <c r="N4" s="71">
        <v>1487089621826.03</v>
      </c>
      <c r="O4" s="72">
        <v>1539452983422.74</v>
      </c>
      <c r="P4" s="72">
        <v>1645750897606.2251</v>
      </c>
      <c r="Q4" s="72">
        <v>1915362291120.28</v>
      </c>
    </row>
    <row r="5" spans="1:17">
      <c r="A5" s="69" t="s">
        <v>157</v>
      </c>
      <c r="B5" s="73">
        <v>409474721568.00995</v>
      </c>
      <c r="C5" s="73">
        <v>440014645033</v>
      </c>
      <c r="D5" s="73">
        <v>499506507997</v>
      </c>
      <c r="E5" s="73">
        <v>546591559630</v>
      </c>
      <c r="F5" s="73">
        <v>593863581730</v>
      </c>
      <c r="G5" s="73">
        <v>658455998246</v>
      </c>
      <c r="H5" s="73">
        <v>731784922643.01001</v>
      </c>
      <c r="I5" s="73">
        <v>841325381865.01001</v>
      </c>
      <c r="J5" s="73">
        <v>875362324491.98999</v>
      </c>
      <c r="K5" s="73">
        <v>953510581689</v>
      </c>
      <c r="L5" s="70">
        <v>1019943933356.99</v>
      </c>
      <c r="M5" s="74">
        <v>1270864238126.9998</v>
      </c>
      <c r="N5" s="74">
        <v>1690443029680.4199</v>
      </c>
      <c r="O5" s="75">
        <v>1789146499572.71</v>
      </c>
      <c r="P5" s="75">
        <v>2044787467113.2849</v>
      </c>
      <c r="Q5" s="75">
        <v>2319637288744.4302</v>
      </c>
    </row>
    <row r="6" spans="1:17">
      <c r="A6" s="69" t="s">
        <v>22</v>
      </c>
      <c r="B6" s="73">
        <v>20783778658.580002</v>
      </c>
      <c r="C6" s="73">
        <v>16888621451.570015</v>
      </c>
      <c r="D6" s="73">
        <v>6295209613.7000074</v>
      </c>
      <c r="E6" s="73">
        <v>8825414942.9100037</v>
      </c>
      <c r="F6" s="73">
        <v>55179543530.160019</v>
      </c>
      <c r="G6" s="73">
        <v>120325244539.46001</v>
      </c>
      <c r="H6" s="73">
        <v>144698157199.76001</v>
      </c>
      <c r="I6" s="73">
        <v>130425163723.57001</v>
      </c>
      <c r="J6" s="73">
        <v>236759746740.59</v>
      </c>
      <c r="K6" s="73">
        <v>234987182270.25</v>
      </c>
      <c r="L6" s="70">
        <v>246529425544.57501</v>
      </c>
      <c r="M6" s="74">
        <v>100811342290.04346</v>
      </c>
      <c r="N6" s="74">
        <v>-203353407854.39099</v>
      </c>
      <c r="O6" s="75">
        <f>O4-O5</f>
        <v>-249693516149.96997</v>
      </c>
      <c r="P6" s="75">
        <f>P4-P5</f>
        <v>-399036569507.05981</v>
      </c>
      <c r="Q6" s="75">
        <v>-404274997624.15198</v>
      </c>
    </row>
  </sheetData>
  <mergeCells count="1">
    <mergeCell ref="A1:N1"/>
  </mergeCells>
  <printOptions horizontalCentered="1"/>
  <pageMargins left="0.39370078740157483" right="0.39370078740157483" top="0.39370078740157483" bottom="0.39370078740157483" header="0" footer="0"/>
  <pageSetup scale="49" fitToHeight="9" orientation="landscape" r:id="rId1"/>
  <headerFooter alignWithMargins="0">
    <oddHeader>&amp;R09/05/2014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0B805-368A-3C42-9A54-58947B07B923}">
  <sheetPr>
    <pageSetUpPr fitToPage="1"/>
  </sheetPr>
  <dimension ref="A1:AS597"/>
  <sheetViews>
    <sheetView showGridLines="0" zoomScaleNormal="100" zoomScaleSheetLayoutView="100" workbookViewId="0">
      <selection activeCell="A3" sqref="A3"/>
    </sheetView>
  </sheetViews>
  <sheetFormatPr baseColWidth="10" defaultColWidth="9.83203125" defaultRowHeight="14"/>
  <cols>
    <col min="1" max="1" width="13.33203125" style="124" bestFit="1" customWidth="1"/>
    <col min="2" max="2" width="60.6640625" style="67" bestFit="1" customWidth="1"/>
    <col min="3" max="5" width="24.1640625" style="102" customWidth="1"/>
    <col min="6" max="7" width="25.1640625" style="102" customWidth="1"/>
    <col min="8" max="10" width="24.1640625" style="102" customWidth="1"/>
    <col min="11" max="13" width="26" style="102" customWidth="1"/>
    <col min="14" max="14" width="31.1640625" style="103" customWidth="1"/>
    <col min="15" max="17" width="26" style="103" customWidth="1"/>
    <col min="18" max="18" width="26" style="102" customWidth="1"/>
    <col min="19" max="20" width="26" style="7" customWidth="1"/>
    <col min="21" max="45" width="15.83203125" style="7" customWidth="1"/>
    <col min="46" max="16384" width="9.83203125" style="7"/>
  </cols>
  <sheetData>
    <row r="1" spans="1:45" s="23" customFormat="1" ht="154.5" customHeight="1">
      <c r="A1" s="147" t="s">
        <v>7824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</row>
    <row r="2" spans="1:45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</row>
    <row r="3" spans="1:45" s="123" customFormat="1" ht="16">
      <c r="A3" s="151" t="s">
        <v>224</v>
      </c>
      <c r="B3" s="151" t="s">
        <v>187</v>
      </c>
      <c r="C3" s="151">
        <v>2007</v>
      </c>
      <c r="D3" s="151">
        <v>2008</v>
      </c>
      <c r="E3" s="151">
        <v>2009</v>
      </c>
      <c r="F3" s="151">
        <v>2010</v>
      </c>
      <c r="G3" s="151">
        <v>2011</v>
      </c>
      <c r="H3" s="151">
        <v>2012</v>
      </c>
      <c r="I3" s="151">
        <v>2013</v>
      </c>
      <c r="J3" s="151">
        <v>2014</v>
      </c>
      <c r="K3" s="151">
        <v>2015</v>
      </c>
      <c r="L3" s="151">
        <v>2016</v>
      </c>
      <c r="M3" s="151">
        <v>2017</v>
      </c>
      <c r="N3" s="151">
        <v>2018</v>
      </c>
      <c r="O3" s="151">
        <v>2019</v>
      </c>
      <c r="P3" s="151">
        <v>2020</v>
      </c>
      <c r="Q3" s="151">
        <v>2021</v>
      </c>
      <c r="R3" s="151">
        <v>2022</v>
      </c>
      <c r="S3" s="151">
        <v>2023</v>
      </c>
      <c r="T3" s="151">
        <v>2024</v>
      </c>
    </row>
    <row r="4" spans="1:45" s="6" customFormat="1">
      <c r="A4" s="87">
        <v>1</v>
      </c>
      <c r="B4" s="88" t="s">
        <v>182</v>
      </c>
      <c r="C4" s="113">
        <v>163080880999.54999</v>
      </c>
      <c r="D4" s="113">
        <v>179102990489.17999</v>
      </c>
      <c r="E4" s="113">
        <v>196324778043.04999</v>
      </c>
      <c r="F4" s="113">
        <v>216568146575.39999</v>
      </c>
      <c r="G4" s="113">
        <v>243904844168.60001</v>
      </c>
      <c r="H4" s="113">
        <v>274914419767.5</v>
      </c>
      <c r="I4" s="113">
        <v>299344837730.59003</v>
      </c>
      <c r="J4" s="113">
        <v>323144406765.23999</v>
      </c>
      <c r="K4" s="113">
        <v>401298800981.03003</v>
      </c>
      <c r="L4" s="113">
        <v>426935920035.63</v>
      </c>
      <c r="M4" s="113">
        <v>469207320808.80603</v>
      </c>
      <c r="N4" s="113">
        <v>580927847169.18896</v>
      </c>
      <c r="O4" s="113">
        <v>608644075291.48499</v>
      </c>
      <c r="P4" s="113">
        <v>635216558115.91504</v>
      </c>
      <c r="Q4" s="113">
        <v>679946112011.16895</v>
      </c>
      <c r="R4" s="113">
        <v>718419429640.78894</v>
      </c>
      <c r="S4" s="113">
        <v>763844438092.89001</v>
      </c>
      <c r="T4" s="113">
        <v>803477014708.44995</v>
      </c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</row>
    <row r="5" spans="1:45">
      <c r="A5" s="89" t="s">
        <v>226</v>
      </c>
      <c r="B5" s="89" t="s">
        <v>474</v>
      </c>
      <c r="C5" s="92">
        <v>13618963813</v>
      </c>
      <c r="D5" s="92">
        <v>15651819996</v>
      </c>
      <c r="E5" s="92">
        <v>17490387086</v>
      </c>
      <c r="F5" s="92">
        <v>19269755774</v>
      </c>
      <c r="G5" s="92">
        <v>19556205990</v>
      </c>
      <c r="H5" s="92">
        <v>25329062213</v>
      </c>
      <c r="I5" s="92">
        <v>32913348528</v>
      </c>
      <c r="J5" s="92">
        <v>34194704985</v>
      </c>
      <c r="K5" s="92">
        <v>29231747075</v>
      </c>
      <c r="L5" s="92">
        <v>31582510378</v>
      </c>
      <c r="M5" s="115">
        <v>36081408265.756599</v>
      </c>
      <c r="N5" s="115">
        <v>42630510589.0616</v>
      </c>
      <c r="O5" s="115">
        <v>36225868379.557098</v>
      </c>
      <c r="P5" s="115">
        <v>40432959056.934296</v>
      </c>
      <c r="Q5" s="115">
        <v>50188922344.636299</v>
      </c>
      <c r="R5" s="115">
        <v>50935278162.658501</v>
      </c>
      <c r="S5" s="115">
        <v>47851955836.57</v>
      </c>
      <c r="T5" s="115">
        <v>53230875254.010002</v>
      </c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</row>
    <row r="6" spans="1:45">
      <c r="A6" s="89" t="s">
        <v>227</v>
      </c>
      <c r="B6" s="89" t="s">
        <v>152</v>
      </c>
      <c r="C6" s="92">
        <v>330851329</v>
      </c>
      <c r="D6" s="92">
        <v>169914770</v>
      </c>
      <c r="E6" s="92">
        <v>183918940</v>
      </c>
      <c r="F6" s="92">
        <v>85660335</v>
      </c>
      <c r="G6" s="92">
        <v>81484353</v>
      </c>
      <c r="H6" s="92">
        <v>99436488</v>
      </c>
      <c r="I6" s="92">
        <v>103189286</v>
      </c>
      <c r="J6" s="92">
        <v>64006757</v>
      </c>
      <c r="K6" s="92">
        <v>67951217</v>
      </c>
      <c r="L6" s="92">
        <v>67314392</v>
      </c>
      <c r="M6" s="115">
        <v>89927777.790409997</v>
      </c>
      <c r="N6" s="115">
        <v>39699684.34973</v>
      </c>
      <c r="O6" s="115">
        <v>60422135.296330005</v>
      </c>
      <c r="P6" s="115">
        <v>35515267.79061</v>
      </c>
      <c r="Q6" s="115">
        <v>44720243.577179998</v>
      </c>
      <c r="R6" s="115">
        <v>89150085.360530004</v>
      </c>
      <c r="S6" s="115">
        <v>112686146</v>
      </c>
      <c r="T6" s="115">
        <v>81700423.189999998</v>
      </c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</row>
    <row r="7" spans="1:45">
      <c r="A7" s="89" t="s">
        <v>230</v>
      </c>
      <c r="B7" s="89" t="s">
        <v>151</v>
      </c>
      <c r="C7" s="92">
        <v>13108866632</v>
      </c>
      <c r="D7" s="92">
        <v>15289423027</v>
      </c>
      <c r="E7" s="92">
        <v>17054307504</v>
      </c>
      <c r="F7" s="92">
        <v>19046823704</v>
      </c>
      <c r="G7" s="92">
        <v>19353977318</v>
      </c>
      <c r="H7" s="92">
        <v>25116112204</v>
      </c>
      <c r="I7" s="92">
        <v>32705713649</v>
      </c>
      <c r="J7" s="92">
        <v>34017428973</v>
      </c>
      <c r="K7" s="92">
        <v>29061248281</v>
      </c>
      <c r="L7" s="92">
        <v>31292962216</v>
      </c>
      <c r="M7" s="115">
        <v>35809697598.141998</v>
      </c>
      <c r="N7" s="115">
        <v>32150350564.471397</v>
      </c>
      <c r="O7" s="115">
        <v>31682475508.089699</v>
      </c>
      <c r="P7" s="115">
        <v>38227513204.345299</v>
      </c>
      <c r="Q7" s="115">
        <v>46471090491.555397</v>
      </c>
      <c r="R7" s="115">
        <v>48196058473.371704</v>
      </c>
      <c r="S7" s="115">
        <v>44647736442.139999</v>
      </c>
      <c r="T7" s="115">
        <v>50450486235.239998</v>
      </c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1:45">
      <c r="A8" s="89" t="s">
        <v>231</v>
      </c>
      <c r="B8" s="89" t="s">
        <v>7803</v>
      </c>
      <c r="C8" s="92">
        <v>72105846</v>
      </c>
      <c r="D8" s="92">
        <v>32870473</v>
      </c>
      <c r="E8" s="92">
        <v>30239476</v>
      </c>
      <c r="F8" s="92">
        <v>11143756</v>
      </c>
      <c r="G8" s="92">
        <v>14539694</v>
      </c>
      <c r="H8" s="92">
        <v>7086550</v>
      </c>
      <c r="I8" s="92">
        <v>6682744</v>
      </c>
      <c r="J8" s="92">
        <v>12321827</v>
      </c>
      <c r="K8" s="92">
        <v>671373</v>
      </c>
      <c r="L8" s="92">
        <v>5555564</v>
      </c>
      <c r="M8" s="115">
        <v>2719653.3769999999</v>
      </c>
      <c r="N8" s="115">
        <v>0</v>
      </c>
      <c r="O8" s="115">
        <v>0</v>
      </c>
      <c r="P8" s="115">
        <v>0</v>
      </c>
      <c r="Q8" s="115">
        <v>0</v>
      </c>
      <c r="R8" s="115">
        <v>0</v>
      </c>
      <c r="S8" s="115">
        <v>0</v>
      </c>
      <c r="T8" s="115">
        <v>0</v>
      </c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</row>
    <row r="9" spans="1:45">
      <c r="A9" s="89" t="s">
        <v>232</v>
      </c>
      <c r="B9" s="89" t="s">
        <v>165</v>
      </c>
      <c r="C9" s="92">
        <v>790053</v>
      </c>
      <c r="D9" s="92">
        <v>250474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115">
        <v>0</v>
      </c>
      <c r="N9" s="115">
        <v>0</v>
      </c>
      <c r="O9" s="115">
        <v>0</v>
      </c>
      <c r="P9" s="115">
        <v>0</v>
      </c>
      <c r="Q9" s="115">
        <v>0</v>
      </c>
      <c r="R9" s="115">
        <v>0</v>
      </c>
      <c r="S9" s="115">
        <v>0</v>
      </c>
      <c r="T9" s="115">
        <v>0</v>
      </c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</row>
    <row r="10" spans="1:45">
      <c r="A10" s="89" t="s">
        <v>233</v>
      </c>
      <c r="B10" s="89" t="s">
        <v>150</v>
      </c>
      <c r="C10" s="92">
        <v>106349953</v>
      </c>
      <c r="D10" s="92">
        <v>159361252</v>
      </c>
      <c r="E10" s="92">
        <v>221921166</v>
      </c>
      <c r="F10" s="92">
        <v>126127979</v>
      </c>
      <c r="G10" s="92">
        <v>106204625</v>
      </c>
      <c r="H10" s="92">
        <v>106426971</v>
      </c>
      <c r="I10" s="92">
        <v>97762849</v>
      </c>
      <c r="J10" s="92">
        <v>100947428</v>
      </c>
      <c r="K10" s="92">
        <v>101876204</v>
      </c>
      <c r="L10" s="92">
        <v>216678206</v>
      </c>
      <c r="M10" s="115">
        <v>179063236.44723001</v>
      </c>
      <c r="N10" s="115">
        <v>114303534.02655999</v>
      </c>
      <c r="O10" s="115">
        <v>124275275.22688</v>
      </c>
      <c r="P10" s="94">
        <v>142249022.39745</v>
      </c>
      <c r="Q10" s="94">
        <v>179007175.41253</v>
      </c>
      <c r="R10" s="115">
        <v>242526850.20370999</v>
      </c>
      <c r="S10" s="115">
        <v>365672436.58999997</v>
      </c>
      <c r="T10" s="115">
        <v>255878050.12</v>
      </c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</row>
    <row r="11" spans="1:45">
      <c r="A11" s="89" t="s">
        <v>527</v>
      </c>
      <c r="B11" s="89" t="s">
        <v>528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115">
        <v>0</v>
      </c>
      <c r="N11" s="115">
        <v>8900124250.7558689</v>
      </c>
      <c r="O11" s="115">
        <v>2939092460.8201799</v>
      </c>
      <c r="P11" s="94">
        <v>1381129159.3303301</v>
      </c>
      <c r="Q11" s="94">
        <v>2000753455.81601</v>
      </c>
      <c r="R11" s="115">
        <v>1081565192.2493401</v>
      </c>
      <c r="S11" s="115">
        <v>1292005742.47</v>
      </c>
      <c r="T11" s="115">
        <v>1135631972.0699999</v>
      </c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</row>
    <row r="12" spans="1:45">
      <c r="A12" s="89" t="s">
        <v>532</v>
      </c>
      <c r="B12" s="89" t="s">
        <v>533</v>
      </c>
      <c r="C12" s="92">
        <v>0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115">
        <v>0</v>
      </c>
      <c r="N12" s="115">
        <v>1411590663.1031201</v>
      </c>
      <c r="O12" s="115">
        <v>1416891222.55914</v>
      </c>
      <c r="P12" s="115">
        <v>637559072.59306991</v>
      </c>
      <c r="Q12" s="115">
        <v>1477288393.05357</v>
      </c>
      <c r="R12" s="115">
        <v>1305665023.8632801</v>
      </c>
      <c r="S12" s="115">
        <v>1356234337.96</v>
      </c>
      <c r="T12" s="115">
        <v>1247068646.05</v>
      </c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</row>
    <row r="13" spans="1:45">
      <c r="A13" s="89" t="s">
        <v>234</v>
      </c>
      <c r="B13" s="89" t="s">
        <v>207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115">
        <v>0</v>
      </c>
      <c r="N13" s="115">
        <v>14441892.354830001</v>
      </c>
      <c r="O13" s="115">
        <v>2711777.5648499997</v>
      </c>
      <c r="P13" s="115">
        <v>8993330.4775200002</v>
      </c>
      <c r="Q13" s="115">
        <v>16062585.22157</v>
      </c>
      <c r="R13" s="115">
        <v>20312537.609849997</v>
      </c>
      <c r="S13" s="115">
        <v>77620731.409999996</v>
      </c>
      <c r="T13" s="115">
        <v>60109927.340000004</v>
      </c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</row>
    <row r="14" spans="1:45">
      <c r="A14" s="89" t="s">
        <v>235</v>
      </c>
      <c r="B14" s="89" t="s">
        <v>149</v>
      </c>
      <c r="C14" s="92">
        <v>9448291530</v>
      </c>
      <c r="D14" s="92">
        <v>10667026620</v>
      </c>
      <c r="E14" s="92">
        <v>10803849242</v>
      </c>
      <c r="F14" s="92">
        <v>10617886015</v>
      </c>
      <c r="G14" s="92">
        <v>12555269225</v>
      </c>
      <c r="H14" s="92">
        <v>12290531027</v>
      </c>
      <c r="I14" s="92">
        <v>14424965196</v>
      </c>
      <c r="J14" s="92">
        <v>16172660844</v>
      </c>
      <c r="K14" s="92">
        <v>23330705491</v>
      </c>
      <c r="L14" s="92">
        <v>23219834406</v>
      </c>
      <c r="M14" s="115">
        <v>23278953683.772602</v>
      </c>
      <c r="N14" s="115">
        <v>26099221926.701302</v>
      </c>
      <c r="O14" s="115">
        <v>24749243653.883999</v>
      </c>
      <c r="P14" s="115">
        <v>29290051830.122601</v>
      </c>
      <c r="Q14" s="115">
        <v>27504674148.144699</v>
      </c>
      <c r="R14" s="115">
        <v>35603523905.3787</v>
      </c>
      <c r="S14" s="115">
        <v>33811370685.48</v>
      </c>
      <c r="T14" s="115">
        <v>35411512606.199997</v>
      </c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</row>
    <row r="15" spans="1:45" ht="28">
      <c r="A15" s="89" t="s">
        <v>236</v>
      </c>
      <c r="B15" s="89" t="s">
        <v>148</v>
      </c>
      <c r="C15" s="92">
        <v>3406838452</v>
      </c>
      <c r="D15" s="92">
        <v>3951389345</v>
      </c>
      <c r="E15" s="92">
        <v>4929486670</v>
      </c>
      <c r="F15" s="92">
        <v>4578188884</v>
      </c>
      <c r="G15" s="92">
        <v>5468500743</v>
      </c>
      <c r="H15" s="92">
        <v>5214665608</v>
      </c>
      <c r="I15" s="92">
        <v>6292981516</v>
      </c>
      <c r="J15" s="92">
        <v>7330288461</v>
      </c>
      <c r="K15" s="92">
        <v>5306331377</v>
      </c>
      <c r="L15" s="92">
        <v>6266267145</v>
      </c>
      <c r="M15" s="115">
        <v>5275509071.5933094</v>
      </c>
      <c r="N15" s="115">
        <v>0</v>
      </c>
      <c r="O15" s="115">
        <v>0</v>
      </c>
      <c r="P15" s="115">
        <v>0</v>
      </c>
      <c r="Q15" s="115">
        <v>0</v>
      </c>
      <c r="R15" s="115">
        <v>0</v>
      </c>
      <c r="S15" s="115">
        <v>0</v>
      </c>
      <c r="T15" s="115">
        <v>0</v>
      </c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</row>
    <row r="16" spans="1:45" ht="28">
      <c r="A16" s="89" t="s">
        <v>237</v>
      </c>
      <c r="B16" s="89" t="s">
        <v>147</v>
      </c>
      <c r="C16" s="92">
        <v>491392735</v>
      </c>
      <c r="D16" s="92">
        <v>703176592</v>
      </c>
      <c r="E16" s="92">
        <v>864542489</v>
      </c>
      <c r="F16" s="92">
        <v>609921378</v>
      </c>
      <c r="G16" s="92">
        <v>627167767</v>
      </c>
      <c r="H16" s="92">
        <v>903183900</v>
      </c>
      <c r="I16" s="92">
        <v>589117411</v>
      </c>
      <c r="J16" s="92">
        <v>666945855</v>
      </c>
      <c r="K16" s="92">
        <v>876821195</v>
      </c>
      <c r="L16" s="92">
        <v>1133807178</v>
      </c>
      <c r="M16" s="115">
        <v>1530284233.1259198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115">
        <v>0</v>
      </c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</row>
    <row r="17" spans="1:45">
      <c r="A17" s="89" t="s">
        <v>238</v>
      </c>
      <c r="B17" s="89" t="s">
        <v>146</v>
      </c>
      <c r="C17" s="92">
        <v>1846574966</v>
      </c>
      <c r="D17" s="92">
        <v>2329390641</v>
      </c>
      <c r="E17" s="92">
        <v>996388103</v>
      </c>
      <c r="F17" s="92">
        <v>889175091</v>
      </c>
      <c r="G17" s="92">
        <v>820849236</v>
      </c>
      <c r="H17" s="92">
        <v>769486997</v>
      </c>
      <c r="I17" s="92">
        <v>1213904692</v>
      </c>
      <c r="J17" s="92">
        <v>1320563496</v>
      </c>
      <c r="K17" s="92">
        <v>676580736</v>
      </c>
      <c r="L17" s="92">
        <v>745268012</v>
      </c>
      <c r="M17" s="115">
        <v>479997708.68397999</v>
      </c>
      <c r="N17" s="115">
        <v>0</v>
      </c>
      <c r="O17" s="115">
        <v>0</v>
      </c>
      <c r="P17" s="94">
        <v>0</v>
      </c>
      <c r="Q17" s="94">
        <v>0</v>
      </c>
      <c r="R17" s="115">
        <v>0</v>
      </c>
      <c r="S17" s="115">
        <v>0</v>
      </c>
      <c r="T17" s="115">
        <v>0</v>
      </c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</row>
    <row r="18" spans="1:45" ht="28">
      <c r="A18" s="89" t="s">
        <v>239</v>
      </c>
      <c r="B18" s="89" t="s">
        <v>145</v>
      </c>
      <c r="C18" s="92">
        <v>94632</v>
      </c>
      <c r="D18" s="92">
        <v>187522</v>
      </c>
      <c r="E18" s="92">
        <v>94632</v>
      </c>
      <c r="F18" s="92">
        <v>94632</v>
      </c>
      <c r="G18" s="92">
        <v>47685</v>
      </c>
      <c r="H18" s="92">
        <v>47685</v>
      </c>
      <c r="I18" s="92">
        <v>91072</v>
      </c>
      <c r="J18" s="92">
        <v>58330</v>
      </c>
      <c r="K18" s="92">
        <v>11898410</v>
      </c>
      <c r="L18" s="92">
        <v>78522</v>
      </c>
      <c r="M18" s="115">
        <v>87542.992019999991</v>
      </c>
      <c r="N18" s="115">
        <v>0</v>
      </c>
      <c r="O18" s="115">
        <v>0</v>
      </c>
      <c r="P18" s="94">
        <v>0</v>
      </c>
      <c r="Q18" s="94">
        <v>0</v>
      </c>
      <c r="R18" s="115">
        <v>0</v>
      </c>
      <c r="S18" s="115">
        <v>0</v>
      </c>
      <c r="T18" s="115">
        <v>0</v>
      </c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</row>
    <row r="19" spans="1:45">
      <c r="A19" s="89" t="s">
        <v>240</v>
      </c>
      <c r="B19" s="89" t="s">
        <v>144</v>
      </c>
      <c r="C19" s="92">
        <v>3164402440</v>
      </c>
      <c r="D19" s="92">
        <v>3115905305</v>
      </c>
      <c r="E19" s="92">
        <v>3147897203</v>
      </c>
      <c r="F19" s="92">
        <v>3198730240</v>
      </c>
      <c r="G19" s="92">
        <v>3677828009</v>
      </c>
      <c r="H19" s="92">
        <v>3190386808</v>
      </c>
      <c r="I19" s="92">
        <v>3438765100</v>
      </c>
      <c r="J19" s="92">
        <v>3389152864</v>
      </c>
      <c r="K19" s="92">
        <v>9437073659</v>
      </c>
      <c r="L19" s="92">
        <v>9466093373</v>
      </c>
      <c r="M19" s="115">
        <v>9493738452.988699</v>
      </c>
      <c r="N19" s="115">
        <v>0</v>
      </c>
      <c r="O19" s="115">
        <v>0</v>
      </c>
      <c r="P19" s="94">
        <v>0</v>
      </c>
      <c r="Q19" s="94">
        <v>0</v>
      </c>
      <c r="R19" s="115">
        <v>0</v>
      </c>
      <c r="S19" s="115">
        <v>0</v>
      </c>
      <c r="T19" s="115">
        <v>0</v>
      </c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</row>
    <row r="20" spans="1:45">
      <c r="A20" s="89" t="s">
        <v>241</v>
      </c>
      <c r="B20" s="89" t="s">
        <v>143</v>
      </c>
      <c r="C20" s="92">
        <v>772963512</v>
      </c>
      <c r="D20" s="92">
        <v>766770560</v>
      </c>
      <c r="E20" s="92">
        <v>1018965682</v>
      </c>
      <c r="F20" s="92">
        <v>1543615502</v>
      </c>
      <c r="G20" s="92">
        <v>2194596413</v>
      </c>
      <c r="H20" s="92">
        <v>2397142600</v>
      </c>
      <c r="I20" s="92">
        <v>3084315198</v>
      </c>
      <c r="J20" s="92">
        <v>3627621019</v>
      </c>
      <c r="K20" s="92">
        <v>7118442003</v>
      </c>
      <c r="L20" s="92">
        <v>5657429020</v>
      </c>
      <c r="M20" s="115">
        <v>6578907940.0001793</v>
      </c>
      <c r="N20" s="115">
        <v>0</v>
      </c>
      <c r="O20" s="115">
        <v>0</v>
      </c>
      <c r="P20" s="94">
        <v>0</v>
      </c>
      <c r="Q20" s="94">
        <v>0</v>
      </c>
      <c r="R20" s="115">
        <v>0</v>
      </c>
      <c r="S20" s="115">
        <v>0</v>
      </c>
      <c r="T20" s="115">
        <v>0</v>
      </c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</row>
    <row r="21" spans="1:45" ht="42">
      <c r="A21" s="89" t="s">
        <v>242</v>
      </c>
      <c r="B21" s="89" t="s">
        <v>7662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115">
        <v>0</v>
      </c>
      <c r="N21" s="115">
        <v>260357303.89970002</v>
      </c>
      <c r="O21" s="115">
        <v>252565758.8432</v>
      </c>
      <c r="P21" s="115">
        <v>237146548.92648003</v>
      </c>
      <c r="Q21" s="94">
        <v>12858035.946839999</v>
      </c>
      <c r="R21" s="115">
        <v>38187405.77132</v>
      </c>
      <c r="S21" s="115">
        <v>14236211.32</v>
      </c>
      <c r="T21" s="115">
        <v>29112853.879999999</v>
      </c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</row>
    <row r="22" spans="1:45">
      <c r="A22" s="89" t="s">
        <v>244</v>
      </c>
      <c r="B22" s="89" t="s">
        <v>578</v>
      </c>
      <c r="C22" s="92">
        <v>75908914</v>
      </c>
      <c r="D22" s="92">
        <v>75778312</v>
      </c>
      <c r="E22" s="92">
        <v>24743123</v>
      </c>
      <c r="F22" s="92">
        <v>11090951</v>
      </c>
      <c r="G22" s="92">
        <v>9382040</v>
      </c>
      <c r="H22" s="92">
        <v>19214577</v>
      </c>
      <c r="I22" s="92">
        <v>33856118</v>
      </c>
      <c r="J22" s="92">
        <v>55328678</v>
      </c>
      <c r="K22" s="92">
        <v>86387832</v>
      </c>
      <c r="L22" s="92">
        <v>83817893</v>
      </c>
      <c r="M22" s="115">
        <v>54883636.655249998</v>
      </c>
      <c r="N22" s="115">
        <v>40403457.899570003</v>
      </c>
      <c r="O22" s="115">
        <v>38296830.545110002</v>
      </c>
      <c r="P22" s="115">
        <v>40393648.495389998</v>
      </c>
      <c r="Q22" s="94">
        <v>39995540.575570002</v>
      </c>
      <c r="R22" s="115">
        <v>47592001.089189999</v>
      </c>
      <c r="S22" s="115">
        <v>48341361.469999999</v>
      </c>
      <c r="T22" s="115">
        <v>53389966.270000003</v>
      </c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</row>
    <row r="23" spans="1:45" ht="28">
      <c r="A23" s="89" t="s">
        <v>245</v>
      </c>
      <c r="B23" s="89" t="s">
        <v>141</v>
      </c>
      <c r="C23" s="92">
        <v>1295782</v>
      </c>
      <c r="D23" s="92">
        <v>1475197</v>
      </c>
      <c r="E23" s="92">
        <v>0</v>
      </c>
      <c r="F23" s="92">
        <v>0</v>
      </c>
      <c r="G23" s="92">
        <v>0</v>
      </c>
      <c r="H23" s="92">
        <v>0</v>
      </c>
      <c r="I23" s="92">
        <v>0</v>
      </c>
      <c r="J23" s="92">
        <v>0</v>
      </c>
      <c r="K23" s="92">
        <v>7585801</v>
      </c>
      <c r="L23" s="92">
        <v>18490</v>
      </c>
      <c r="M23" s="115">
        <v>47707623.361330003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</row>
    <row r="24" spans="1:45">
      <c r="A24" s="89" t="s">
        <v>246</v>
      </c>
      <c r="B24" s="89" t="s">
        <v>140</v>
      </c>
      <c r="C24" s="92">
        <v>0</v>
      </c>
      <c r="D24" s="92">
        <v>0</v>
      </c>
      <c r="E24" s="92">
        <v>0</v>
      </c>
      <c r="F24" s="92">
        <v>351580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115">
        <v>0</v>
      </c>
      <c r="N24" s="115">
        <v>48821.884050000001</v>
      </c>
      <c r="O24" s="115">
        <v>49833.317350000005</v>
      </c>
      <c r="P24" s="115">
        <v>37236.374000000003</v>
      </c>
      <c r="Q24" s="115">
        <v>65185.57</v>
      </c>
      <c r="R24" s="115">
        <v>2123391.15</v>
      </c>
      <c r="S24" s="115">
        <v>273706.37</v>
      </c>
      <c r="T24" s="115">
        <v>621639.30000000005</v>
      </c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</row>
    <row r="25" spans="1:45" ht="28">
      <c r="A25" s="89" t="s">
        <v>595</v>
      </c>
      <c r="B25" s="89" t="s">
        <v>590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115">
        <v>0</v>
      </c>
      <c r="N25" s="115">
        <v>4212016847.8557901</v>
      </c>
      <c r="O25" s="115">
        <v>2864088753.05585</v>
      </c>
      <c r="P25" s="115">
        <v>3176850397.4713998</v>
      </c>
      <c r="Q25" s="115">
        <v>1211655098.80739</v>
      </c>
      <c r="R25" s="115">
        <v>1112006249.8261101</v>
      </c>
      <c r="S25" s="115">
        <v>1906323550.9300001</v>
      </c>
      <c r="T25" s="115">
        <v>1320336464.2</v>
      </c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</row>
    <row r="26" spans="1:45" ht="42">
      <c r="A26" s="89" t="s">
        <v>621</v>
      </c>
      <c r="B26" s="89" t="s">
        <v>592</v>
      </c>
      <c r="C26" s="92">
        <v>0</v>
      </c>
      <c r="D26" s="92">
        <v>0</v>
      </c>
      <c r="E26" s="92">
        <v>0</v>
      </c>
      <c r="F26" s="92">
        <v>0</v>
      </c>
      <c r="G26" s="92">
        <v>0</v>
      </c>
      <c r="H26" s="92">
        <v>0</v>
      </c>
      <c r="I26" s="92">
        <v>0</v>
      </c>
      <c r="J26" s="92">
        <v>0</v>
      </c>
      <c r="K26" s="92">
        <v>0</v>
      </c>
      <c r="L26" s="92">
        <v>0</v>
      </c>
      <c r="M26" s="115">
        <v>0</v>
      </c>
      <c r="N26" s="115">
        <v>9019310252.1589489</v>
      </c>
      <c r="O26" s="115">
        <v>9816897758.8246899</v>
      </c>
      <c r="P26" s="115">
        <v>12406380104.909199</v>
      </c>
      <c r="Q26" s="94">
        <v>3655675623.2364001</v>
      </c>
      <c r="R26" s="115">
        <v>3805692702.99051</v>
      </c>
      <c r="S26" s="115">
        <v>2428290840.77</v>
      </c>
      <c r="T26" s="115">
        <v>2612038094.21</v>
      </c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</row>
    <row r="27" spans="1:45" ht="28">
      <c r="A27" s="89" t="s">
        <v>639</v>
      </c>
      <c r="B27" s="89" t="s">
        <v>640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115">
        <v>0</v>
      </c>
      <c r="N27" s="115">
        <v>2564633401.9988799</v>
      </c>
      <c r="O27" s="115">
        <v>2790411683.5941701</v>
      </c>
      <c r="P27" s="115">
        <v>3302357108.3383102</v>
      </c>
      <c r="Q27" s="115">
        <v>2425408650.2051702</v>
      </c>
      <c r="R27" s="115">
        <v>2614898757.3660002</v>
      </c>
      <c r="S27" s="115">
        <v>3515764303.4099998</v>
      </c>
      <c r="T27" s="115">
        <v>2641365996.3499999</v>
      </c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</row>
    <row r="28" spans="1:45">
      <c r="A28" s="89" t="s">
        <v>655</v>
      </c>
      <c r="B28" s="89" t="s">
        <v>594</v>
      </c>
      <c r="C28" s="92">
        <v>0</v>
      </c>
      <c r="D28" s="92">
        <v>0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115">
        <v>0</v>
      </c>
      <c r="N28" s="115">
        <v>653876661.91330004</v>
      </c>
      <c r="O28" s="115">
        <v>752008460.39560997</v>
      </c>
      <c r="P28" s="115">
        <v>783474883.71438003</v>
      </c>
      <c r="Q28" s="115">
        <v>740009011.04919994</v>
      </c>
      <c r="R28" s="115">
        <v>766251387.6039201</v>
      </c>
      <c r="S28" s="115">
        <v>777955047.69000006</v>
      </c>
      <c r="T28" s="115">
        <v>700934125.66999996</v>
      </c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</row>
    <row r="29" spans="1:45">
      <c r="A29" s="89" t="s">
        <v>676</v>
      </c>
      <c r="B29" s="89" t="s">
        <v>677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115">
        <v>0</v>
      </c>
      <c r="N29" s="115">
        <v>2419949443.6880002</v>
      </c>
      <c r="O29" s="115">
        <v>3269546798.0619998</v>
      </c>
      <c r="P29" s="115">
        <v>3324245168.1230001</v>
      </c>
      <c r="Q29" s="115">
        <v>529554588.13700002</v>
      </c>
      <c r="R29" s="115">
        <v>516211869.65899998</v>
      </c>
      <c r="S29" s="115">
        <v>713982843.65999997</v>
      </c>
      <c r="T29" s="115">
        <v>1487519112.5899999</v>
      </c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</row>
    <row r="30" spans="1:45" ht="28">
      <c r="A30" s="89" t="s">
        <v>685</v>
      </c>
      <c r="B30" s="89" t="s">
        <v>686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115">
        <v>0</v>
      </c>
      <c r="N30" s="115">
        <v>6297264538.1013403</v>
      </c>
      <c r="O30" s="115">
        <v>4791875856.9244299</v>
      </c>
      <c r="P30" s="115">
        <v>5659095912.9049196</v>
      </c>
      <c r="Q30" s="115">
        <v>9817205717.2695503</v>
      </c>
      <c r="R30" s="115">
        <v>13216210182.1647</v>
      </c>
      <c r="S30" s="115">
        <v>11660898678.549999</v>
      </c>
      <c r="T30" s="115">
        <v>13123155397.690001</v>
      </c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</row>
    <row r="31" spans="1:45">
      <c r="A31" s="89" t="s">
        <v>692</v>
      </c>
      <c r="B31" s="89" t="s">
        <v>693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115">
        <v>0</v>
      </c>
      <c r="N31" s="115">
        <v>6477360</v>
      </c>
      <c r="O31" s="115">
        <v>6477360</v>
      </c>
      <c r="P31" s="115">
        <v>6477360</v>
      </c>
      <c r="Q31" s="115">
        <v>6477360</v>
      </c>
      <c r="R31" s="115">
        <v>6946851.3760000002</v>
      </c>
      <c r="S31" s="115">
        <v>223325.05</v>
      </c>
      <c r="T31" s="115">
        <v>378.92</v>
      </c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</row>
    <row r="32" spans="1:45" ht="28">
      <c r="A32" s="89" t="s">
        <v>701</v>
      </c>
      <c r="B32" s="89" t="s">
        <v>702</v>
      </c>
      <c r="C32" s="92">
        <v>0</v>
      </c>
      <c r="D32" s="92">
        <v>0</v>
      </c>
      <c r="E32" s="92">
        <v>0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  <c r="L32" s="92">
        <v>0</v>
      </c>
      <c r="M32" s="115">
        <v>0</v>
      </c>
      <c r="N32" s="115">
        <v>624891848.5670501</v>
      </c>
      <c r="O32" s="115">
        <v>609683595.28478003</v>
      </c>
      <c r="P32" s="115">
        <v>635826823.03755009</v>
      </c>
      <c r="Q32" s="115">
        <v>7983337427.31705</v>
      </c>
      <c r="R32" s="115">
        <v>10527525739.3431</v>
      </c>
      <c r="S32" s="115">
        <v>10484712642.969999</v>
      </c>
      <c r="T32" s="115">
        <v>11271179674.35</v>
      </c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</row>
    <row r="33" spans="1:45">
      <c r="A33" s="89" t="s">
        <v>708</v>
      </c>
      <c r="B33" s="89" t="s">
        <v>709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115">
        <v>0</v>
      </c>
      <c r="N33" s="115">
        <v>99000</v>
      </c>
      <c r="O33" s="115">
        <v>99000</v>
      </c>
      <c r="P33" s="115">
        <v>99000</v>
      </c>
      <c r="Q33" s="115">
        <v>29966761.798999999</v>
      </c>
      <c r="R33" s="115">
        <v>17477635.524999999</v>
      </c>
      <c r="S33" s="115">
        <v>17477635.52</v>
      </c>
      <c r="T33" s="115">
        <v>17477635.52</v>
      </c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</row>
    <row r="34" spans="1:45" ht="28">
      <c r="A34" s="89" t="s">
        <v>715</v>
      </c>
      <c r="B34" s="89" t="s">
        <v>716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0</v>
      </c>
      <c r="L34" s="92">
        <v>0</v>
      </c>
      <c r="M34" s="115">
        <v>0</v>
      </c>
      <c r="N34" s="115">
        <v>20671512.384500001</v>
      </c>
      <c r="O34" s="115">
        <v>28015715.064270001</v>
      </c>
      <c r="P34" s="115">
        <v>50318849.001730002</v>
      </c>
      <c r="Q34" s="115">
        <v>1439148990.4546599</v>
      </c>
      <c r="R34" s="115">
        <v>3058039180.58324</v>
      </c>
      <c r="S34" s="115">
        <v>2831582584.46</v>
      </c>
      <c r="T34" s="115">
        <v>2585459765.4299998</v>
      </c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</row>
    <row r="35" spans="1:45">
      <c r="A35" s="89" t="s">
        <v>722</v>
      </c>
      <c r="B35" s="89" t="s">
        <v>723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115">
        <v>0</v>
      </c>
      <c r="N35" s="115">
        <v>1.0000000000000001E-5</v>
      </c>
      <c r="O35" s="115">
        <v>0</v>
      </c>
      <c r="P35" s="115">
        <v>128204151.62494001</v>
      </c>
      <c r="Q35" s="115">
        <v>102209554.44072001</v>
      </c>
      <c r="R35" s="115">
        <v>67869918.358970001</v>
      </c>
      <c r="S35" s="115">
        <v>31454310.280000001</v>
      </c>
      <c r="T35" s="115">
        <v>0</v>
      </c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</row>
    <row r="36" spans="1:45" ht="28">
      <c r="A36" s="89" t="s">
        <v>738</v>
      </c>
      <c r="B36" s="89" t="s">
        <v>739</v>
      </c>
      <c r="C36" s="92">
        <v>0</v>
      </c>
      <c r="D36" s="92">
        <v>0</v>
      </c>
      <c r="E36" s="92">
        <v>0</v>
      </c>
      <c r="F36" s="92">
        <v>0</v>
      </c>
      <c r="G36" s="92">
        <v>0</v>
      </c>
      <c r="H36" s="92">
        <v>0</v>
      </c>
      <c r="I36" s="92">
        <v>0</v>
      </c>
      <c r="J36" s="92">
        <v>0</v>
      </c>
      <c r="K36" s="92">
        <v>0</v>
      </c>
      <c r="L36" s="92">
        <v>0</v>
      </c>
      <c r="M36" s="115">
        <v>0</v>
      </c>
      <c r="N36" s="115">
        <v>0</v>
      </c>
      <c r="O36" s="115">
        <v>0</v>
      </c>
      <c r="P36" s="115">
        <v>5056727.5580000002</v>
      </c>
      <c r="Q36" s="115">
        <v>0</v>
      </c>
      <c r="R36" s="115">
        <v>0</v>
      </c>
      <c r="S36" s="115">
        <v>0</v>
      </c>
      <c r="T36" s="115">
        <v>0</v>
      </c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</row>
    <row r="37" spans="1:45" ht="28">
      <c r="A37" s="89" t="s">
        <v>742</v>
      </c>
      <c r="B37" s="89" t="s">
        <v>743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115">
        <v>0</v>
      </c>
      <c r="N37" s="115">
        <v>186229885.23632997</v>
      </c>
      <c r="O37" s="115">
        <v>45064061.797940001</v>
      </c>
      <c r="P37" s="115">
        <v>62575299.805710003</v>
      </c>
      <c r="Q37" s="115">
        <v>194584107.81832001</v>
      </c>
      <c r="R37" s="115">
        <v>554801260.44938004</v>
      </c>
      <c r="S37" s="115">
        <v>24092888.460000001</v>
      </c>
      <c r="T37" s="115">
        <v>289128767.99000001</v>
      </c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</row>
    <row r="38" spans="1:45" ht="28">
      <c r="A38" s="89" t="s">
        <v>747</v>
      </c>
      <c r="B38" s="89" t="s">
        <v>748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115">
        <v>0</v>
      </c>
      <c r="N38" s="115">
        <v>413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</row>
    <row r="39" spans="1:45">
      <c r="A39" s="89" t="s">
        <v>247</v>
      </c>
      <c r="B39" s="89" t="s">
        <v>751</v>
      </c>
      <c r="C39" s="92">
        <v>-311179903</v>
      </c>
      <c r="D39" s="92">
        <v>-277046854</v>
      </c>
      <c r="E39" s="92">
        <v>-178268660</v>
      </c>
      <c r="F39" s="92">
        <v>-213282243</v>
      </c>
      <c r="G39" s="92">
        <v>-243102668</v>
      </c>
      <c r="H39" s="92">
        <v>-203597148</v>
      </c>
      <c r="I39" s="92">
        <v>-228065911</v>
      </c>
      <c r="J39" s="92">
        <v>-217297859</v>
      </c>
      <c r="K39" s="92">
        <v>-190415522</v>
      </c>
      <c r="L39" s="92">
        <v>-132945227</v>
      </c>
      <c r="M39" s="115">
        <v>-182162525.62806001</v>
      </c>
      <c r="N39" s="115">
        <v>-207008821.88620999</v>
      </c>
      <c r="O39" s="115">
        <v>-515837811.82539999</v>
      </c>
      <c r="P39" s="115">
        <v>-528487390.16246998</v>
      </c>
      <c r="Q39" s="115">
        <v>-683477504.48216999</v>
      </c>
      <c r="R39" s="115">
        <v>-748310627.87776005</v>
      </c>
      <c r="S39" s="115">
        <v>-644239245.44000006</v>
      </c>
      <c r="T39" s="115">
        <v>-720207266.16999996</v>
      </c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</row>
    <row r="40" spans="1:45">
      <c r="A40" s="89" t="s">
        <v>248</v>
      </c>
      <c r="B40" s="89" t="s">
        <v>760</v>
      </c>
      <c r="C40" s="92">
        <v>4326255193</v>
      </c>
      <c r="D40" s="92">
        <v>4759653902</v>
      </c>
      <c r="E40" s="92">
        <v>5123915696</v>
      </c>
      <c r="F40" s="92">
        <v>5495679549</v>
      </c>
      <c r="G40" s="92">
        <v>6312594543</v>
      </c>
      <c r="H40" s="92">
        <v>7159944579</v>
      </c>
      <c r="I40" s="92">
        <v>8007626293</v>
      </c>
      <c r="J40" s="92">
        <v>8912732260</v>
      </c>
      <c r="K40" s="92">
        <v>9457398178</v>
      </c>
      <c r="L40" s="92">
        <v>10623381801</v>
      </c>
      <c r="M40" s="115">
        <v>12262115955.640699</v>
      </c>
      <c r="N40" s="115">
        <v>54053524187.123001</v>
      </c>
      <c r="O40" s="115">
        <v>62056576485.004997</v>
      </c>
      <c r="P40" s="115">
        <v>64160478938.135201</v>
      </c>
      <c r="Q40" s="115">
        <v>76700176284.115707</v>
      </c>
      <c r="R40" s="115">
        <v>81260090027.533707</v>
      </c>
      <c r="S40" s="115">
        <v>94780425632.320007</v>
      </c>
      <c r="T40" s="115">
        <v>97670162492.350006</v>
      </c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</row>
    <row r="41" spans="1:45">
      <c r="A41" s="89" t="s">
        <v>249</v>
      </c>
      <c r="B41" s="89" t="s">
        <v>761</v>
      </c>
      <c r="C41" s="92">
        <v>1310881770</v>
      </c>
      <c r="D41" s="92">
        <v>1304141085</v>
      </c>
      <c r="E41" s="92">
        <v>1516746715</v>
      </c>
      <c r="F41" s="92">
        <v>1542568594</v>
      </c>
      <c r="G41" s="92">
        <v>1852737042</v>
      </c>
      <c r="H41" s="92">
        <v>1989517041</v>
      </c>
      <c r="I41" s="92">
        <v>2526480314</v>
      </c>
      <c r="J41" s="92">
        <v>2465401942</v>
      </c>
      <c r="K41" s="92">
        <v>2427800787</v>
      </c>
      <c r="L41" s="92">
        <v>2653442466</v>
      </c>
      <c r="M41" s="115">
        <v>3167271517.32094</v>
      </c>
      <c r="N41" s="115">
        <v>11685543793.2185</v>
      </c>
      <c r="O41" s="115">
        <v>11966629088.949499</v>
      </c>
      <c r="P41" s="115">
        <v>12788746589.806599</v>
      </c>
      <c r="Q41" s="115">
        <v>13677014775.998899</v>
      </c>
      <c r="R41" s="115">
        <v>15873067939.8242</v>
      </c>
      <c r="S41" s="115">
        <v>17886630737.5</v>
      </c>
      <c r="T41" s="115">
        <v>19795503312.939999</v>
      </c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</row>
    <row r="42" spans="1:45">
      <c r="A42" s="89" t="s">
        <v>250</v>
      </c>
      <c r="B42" s="89" t="s">
        <v>136</v>
      </c>
      <c r="C42" s="92">
        <v>3015373423</v>
      </c>
      <c r="D42" s="92">
        <v>3455512817</v>
      </c>
      <c r="E42" s="92">
        <v>3607168981</v>
      </c>
      <c r="F42" s="92">
        <v>3953110955</v>
      </c>
      <c r="G42" s="92">
        <v>4459857501</v>
      </c>
      <c r="H42" s="92">
        <v>5170427538</v>
      </c>
      <c r="I42" s="92">
        <v>5481145979</v>
      </c>
      <c r="J42" s="92">
        <v>6447330318</v>
      </c>
      <c r="K42" s="92">
        <v>7029597391</v>
      </c>
      <c r="L42" s="92">
        <v>7969939335</v>
      </c>
      <c r="M42" s="115">
        <v>9094844438.3197689</v>
      </c>
      <c r="N42" s="115">
        <v>0</v>
      </c>
      <c r="O42" s="115">
        <v>0</v>
      </c>
      <c r="P42" s="115">
        <v>0</v>
      </c>
      <c r="Q42" s="115">
        <v>0</v>
      </c>
      <c r="R42" s="115">
        <v>0</v>
      </c>
      <c r="S42" s="115">
        <v>0</v>
      </c>
      <c r="T42" s="115">
        <v>0</v>
      </c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</row>
    <row r="43" spans="1:45">
      <c r="A43" s="89" t="s">
        <v>860</v>
      </c>
      <c r="B43" s="89" t="s">
        <v>861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115">
        <v>0</v>
      </c>
      <c r="N43" s="115">
        <v>14028268075.152699</v>
      </c>
      <c r="O43" s="115">
        <v>15407574186.8391</v>
      </c>
      <c r="P43" s="115">
        <v>15023484369.9995</v>
      </c>
      <c r="Q43" s="115">
        <v>15545076631.91</v>
      </c>
      <c r="R43" s="115">
        <v>17203158836.180302</v>
      </c>
      <c r="S43" s="115">
        <v>20573134697.59</v>
      </c>
      <c r="T43" s="115">
        <v>21434333301.259998</v>
      </c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</row>
    <row r="44" spans="1:45">
      <c r="A44" s="89" t="s">
        <v>934</v>
      </c>
      <c r="B44" s="89" t="s">
        <v>133</v>
      </c>
      <c r="C44" s="92">
        <v>0</v>
      </c>
      <c r="D44" s="92">
        <v>0</v>
      </c>
      <c r="E44" s="92">
        <v>0</v>
      </c>
      <c r="F44" s="92">
        <v>0</v>
      </c>
      <c r="G44" s="92">
        <v>0</v>
      </c>
      <c r="H44" s="92">
        <v>0</v>
      </c>
      <c r="I44" s="92">
        <v>0</v>
      </c>
      <c r="J44" s="92">
        <v>0</v>
      </c>
      <c r="K44" s="92">
        <v>0</v>
      </c>
      <c r="L44" s="92">
        <v>0</v>
      </c>
      <c r="M44" s="115">
        <v>0</v>
      </c>
      <c r="N44" s="115">
        <v>18454.016</v>
      </c>
      <c r="O44" s="115">
        <v>84.099000000000004</v>
      </c>
      <c r="P44" s="115">
        <v>84.099000000000004</v>
      </c>
      <c r="Q44" s="115">
        <v>84.099000000000004</v>
      </c>
      <c r="R44" s="115">
        <v>168.899</v>
      </c>
      <c r="S44" s="115">
        <v>84.8</v>
      </c>
      <c r="T44" s="115">
        <v>11191.79</v>
      </c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</row>
    <row r="45" spans="1:45">
      <c r="A45" s="89" t="s">
        <v>943</v>
      </c>
      <c r="B45" s="89" t="s">
        <v>166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115">
        <v>0</v>
      </c>
      <c r="N45" s="115">
        <v>257455.31200000001</v>
      </c>
      <c r="O45" s="115">
        <v>187.6</v>
      </c>
      <c r="P45" s="94">
        <v>411831.27</v>
      </c>
      <c r="Q45" s="94">
        <v>451578.90600000002</v>
      </c>
      <c r="R45" s="115">
        <v>462382.89199999999</v>
      </c>
      <c r="S45" s="115">
        <v>551538.25</v>
      </c>
      <c r="T45" s="115">
        <v>166647.62</v>
      </c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</row>
    <row r="46" spans="1:45">
      <c r="A46" s="89" t="s">
        <v>946</v>
      </c>
      <c r="B46" s="89" t="s">
        <v>154</v>
      </c>
      <c r="C46" s="92">
        <v>0</v>
      </c>
      <c r="D46" s="92">
        <v>0</v>
      </c>
      <c r="E46" s="92">
        <v>0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115">
        <v>0</v>
      </c>
      <c r="N46" s="115">
        <v>96010.490909999993</v>
      </c>
      <c r="O46" s="115">
        <v>1642087.926</v>
      </c>
      <c r="P46" s="115">
        <v>1077143.7549999999</v>
      </c>
      <c r="Q46" s="115">
        <v>1104443.6510000001</v>
      </c>
      <c r="R46" s="115">
        <v>1442697.6510000001</v>
      </c>
      <c r="S46" s="115">
        <v>2335821.87</v>
      </c>
      <c r="T46" s="115">
        <v>2597026.4700000002</v>
      </c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</row>
    <row r="47" spans="1:45">
      <c r="A47" s="89" t="s">
        <v>949</v>
      </c>
      <c r="B47" s="89" t="s">
        <v>132</v>
      </c>
      <c r="C47" s="92">
        <v>0</v>
      </c>
      <c r="D47" s="92">
        <v>0</v>
      </c>
      <c r="E47" s="92">
        <v>0</v>
      </c>
      <c r="F47" s="92">
        <v>0</v>
      </c>
      <c r="G47" s="92">
        <v>0</v>
      </c>
      <c r="H47" s="92">
        <v>0</v>
      </c>
      <c r="I47" s="92">
        <v>0</v>
      </c>
      <c r="J47" s="92">
        <v>0</v>
      </c>
      <c r="K47" s="92">
        <v>0</v>
      </c>
      <c r="L47" s="92">
        <v>0</v>
      </c>
      <c r="M47" s="115">
        <v>0</v>
      </c>
      <c r="N47" s="115">
        <v>405577486.26996005</v>
      </c>
      <c r="O47" s="115">
        <v>407303601.03915995</v>
      </c>
      <c r="P47" s="115">
        <v>285832618.21360999</v>
      </c>
      <c r="Q47" s="115">
        <v>419651837.92457002</v>
      </c>
      <c r="R47" s="115">
        <v>378229586.65872997</v>
      </c>
      <c r="S47" s="115">
        <v>339661070.82999998</v>
      </c>
      <c r="T47" s="115">
        <v>405969397.30000001</v>
      </c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</row>
    <row r="48" spans="1:45">
      <c r="A48" s="89" t="s">
        <v>962</v>
      </c>
      <c r="B48" s="89" t="s">
        <v>131</v>
      </c>
      <c r="C48" s="92">
        <v>0</v>
      </c>
      <c r="D48" s="92">
        <v>0</v>
      </c>
      <c r="E48" s="92">
        <v>0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115">
        <v>0</v>
      </c>
      <c r="N48" s="115">
        <v>926234884.67043006</v>
      </c>
      <c r="O48" s="115">
        <v>1130660344.65396</v>
      </c>
      <c r="P48" s="115">
        <v>1202770301.36146</v>
      </c>
      <c r="Q48" s="115">
        <v>1372253046.92837</v>
      </c>
      <c r="R48" s="115">
        <v>1580543077.75122</v>
      </c>
      <c r="S48" s="115">
        <v>1947583432.52</v>
      </c>
      <c r="T48" s="115">
        <v>2082123822.1900001</v>
      </c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</row>
    <row r="49" spans="1:45">
      <c r="A49" s="89" t="s">
        <v>1021</v>
      </c>
      <c r="B49" s="89" t="s">
        <v>1022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115">
        <v>0</v>
      </c>
      <c r="N49" s="115">
        <v>2249627240.0403299</v>
      </c>
      <c r="O49" s="115">
        <v>2718080562.5651202</v>
      </c>
      <c r="P49" s="94">
        <v>2816881261.0650897</v>
      </c>
      <c r="Q49" s="94">
        <v>3224385653.6121097</v>
      </c>
      <c r="R49" s="115">
        <v>3955914454.4281402</v>
      </c>
      <c r="S49" s="115">
        <v>4281419625.29</v>
      </c>
      <c r="T49" s="115">
        <v>5665351088.5</v>
      </c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</row>
    <row r="50" spans="1:45">
      <c r="A50" s="89" t="s">
        <v>1047</v>
      </c>
      <c r="B50" s="89" t="s">
        <v>1048</v>
      </c>
      <c r="C50" s="92">
        <v>0</v>
      </c>
      <c r="D50" s="92">
        <v>0</v>
      </c>
      <c r="E50" s="92">
        <v>0</v>
      </c>
      <c r="F50" s="92">
        <v>0</v>
      </c>
      <c r="G50" s="92">
        <v>0</v>
      </c>
      <c r="H50" s="92">
        <v>0</v>
      </c>
      <c r="I50" s="92">
        <v>0</v>
      </c>
      <c r="J50" s="92">
        <v>0</v>
      </c>
      <c r="K50" s="92">
        <v>0</v>
      </c>
      <c r="L50" s="92">
        <v>0</v>
      </c>
      <c r="M50" s="115">
        <v>0</v>
      </c>
      <c r="N50" s="115">
        <v>7166110485.2497597</v>
      </c>
      <c r="O50" s="115">
        <v>7719961151.2332697</v>
      </c>
      <c r="P50" s="115">
        <v>7759884693.3359699</v>
      </c>
      <c r="Q50" s="115">
        <v>8505558183.3482504</v>
      </c>
      <c r="R50" s="115">
        <v>8832606442.5923805</v>
      </c>
      <c r="S50" s="115">
        <v>10068460116.780001</v>
      </c>
      <c r="T50" s="115">
        <v>12010284849.040001</v>
      </c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</row>
    <row r="51" spans="1:45" ht="28">
      <c r="A51" s="89" t="s">
        <v>1113</v>
      </c>
      <c r="B51" s="89" t="s">
        <v>1114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115">
        <v>0</v>
      </c>
      <c r="N51" s="115">
        <v>492236.17</v>
      </c>
      <c r="O51" s="115">
        <v>0</v>
      </c>
      <c r="P51" s="115">
        <v>0</v>
      </c>
      <c r="Q51" s="115">
        <v>0</v>
      </c>
      <c r="R51" s="115">
        <v>0</v>
      </c>
      <c r="S51" s="115">
        <v>0</v>
      </c>
      <c r="T51" s="115">
        <v>0</v>
      </c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</row>
    <row r="52" spans="1:45">
      <c r="A52" s="89" t="s">
        <v>1125</v>
      </c>
      <c r="B52" s="89" t="s">
        <v>176</v>
      </c>
      <c r="C52" s="92">
        <v>0</v>
      </c>
      <c r="D52" s="92">
        <v>0</v>
      </c>
      <c r="E52" s="92">
        <v>0</v>
      </c>
      <c r="F52" s="92">
        <v>0</v>
      </c>
      <c r="G52" s="92">
        <v>0</v>
      </c>
      <c r="H52" s="92">
        <v>0</v>
      </c>
      <c r="I52" s="92">
        <v>0</v>
      </c>
      <c r="J52" s="92">
        <v>0</v>
      </c>
      <c r="K52" s="92">
        <v>0</v>
      </c>
      <c r="L52" s="92">
        <v>0</v>
      </c>
      <c r="M52" s="115">
        <v>0</v>
      </c>
      <c r="N52" s="115">
        <v>449067673.93281001</v>
      </c>
      <c r="O52" s="115">
        <v>155164086.00220001</v>
      </c>
      <c r="P52" s="115">
        <v>164142856.96357</v>
      </c>
      <c r="Q52" s="115">
        <v>347606825.86372</v>
      </c>
      <c r="R52" s="115">
        <v>331783913.85516</v>
      </c>
      <c r="S52" s="115">
        <v>312099141.99000001</v>
      </c>
      <c r="T52" s="115">
        <v>336052731.73000002</v>
      </c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</row>
    <row r="53" spans="1:45">
      <c r="A53" s="89" t="s">
        <v>1162</v>
      </c>
      <c r="B53" s="89" t="s">
        <v>1163</v>
      </c>
      <c r="C53" s="92">
        <v>0</v>
      </c>
      <c r="D53" s="92">
        <v>0</v>
      </c>
      <c r="E53" s="92">
        <v>0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  <c r="L53" s="92">
        <v>0</v>
      </c>
      <c r="M53" s="115">
        <v>0</v>
      </c>
      <c r="N53" s="115">
        <v>4040753.8820000002</v>
      </c>
      <c r="O53" s="115">
        <v>0</v>
      </c>
      <c r="P53" s="115">
        <v>0</v>
      </c>
      <c r="Q53" s="115">
        <v>0</v>
      </c>
      <c r="R53" s="115">
        <v>0</v>
      </c>
      <c r="S53" s="115">
        <v>0</v>
      </c>
      <c r="T53" s="115">
        <v>0</v>
      </c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</row>
    <row r="54" spans="1:45">
      <c r="A54" s="89" t="s">
        <v>1168</v>
      </c>
      <c r="B54" s="89" t="s">
        <v>1169</v>
      </c>
      <c r="C54" s="92">
        <v>0</v>
      </c>
      <c r="D54" s="92">
        <v>0</v>
      </c>
      <c r="E54" s="92">
        <v>0</v>
      </c>
      <c r="F54" s="92">
        <v>0</v>
      </c>
      <c r="G54" s="92">
        <v>0</v>
      </c>
      <c r="H54" s="92">
        <v>0</v>
      </c>
      <c r="I54" s="92">
        <v>0</v>
      </c>
      <c r="J54" s="92">
        <v>0</v>
      </c>
      <c r="K54" s="92">
        <v>0</v>
      </c>
      <c r="L54" s="92">
        <v>0</v>
      </c>
      <c r="M54" s="115">
        <v>0</v>
      </c>
      <c r="N54" s="115">
        <v>78296052.054859996</v>
      </c>
      <c r="O54" s="115">
        <v>202929237.23774999</v>
      </c>
      <c r="P54" s="115">
        <v>50718335.212899998</v>
      </c>
      <c r="Q54" s="115">
        <v>184571679.01440001</v>
      </c>
      <c r="R54" s="115">
        <v>178123307.67260998</v>
      </c>
      <c r="S54" s="115">
        <v>291121377.85000002</v>
      </c>
      <c r="T54" s="115">
        <v>352364892.61000001</v>
      </c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</row>
    <row r="55" spans="1:45" ht="28">
      <c r="A55" s="89" t="s">
        <v>1176</v>
      </c>
      <c r="B55" s="89" t="s">
        <v>7663</v>
      </c>
      <c r="C55" s="92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2">
        <v>0</v>
      </c>
      <c r="M55" s="115">
        <v>0</v>
      </c>
      <c r="N55" s="115">
        <v>24521735.263</v>
      </c>
      <c r="O55" s="115">
        <v>29349421.153000001</v>
      </c>
      <c r="P55" s="115">
        <v>34831237.004000001</v>
      </c>
      <c r="Q55" s="115">
        <v>35186732.25</v>
      </c>
      <c r="R55" s="115">
        <v>40914682.726000004</v>
      </c>
      <c r="S55" s="115">
        <v>44382019.329999998</v>
      </c>
      <c r="T55" s="115">
        <v>49775518.75</v>
      </c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</row>
    <row r="56" spans="1:45">
      <c r="A56" s="89" t="s">
        <v>1189</v>
      </c>
      <c r="B56" s="89" t="s">
        <v>191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115">
        <v>0</v>
      </c>
      <c r="N56" s="115">
        <v>223204212.01894</v>
      </c>
      <c r="O56" s="115">
        <v>563705.60962</v>
      </c>
      <c r="P56" s="115">
        <v>514030.69164999999</v>
      </c>
      <c r="Q56" s="115">
        <v>189000</v>
      </c>
      <c r="R56" s="115">
        <v>189000</v>
      </c>
      <c r="S56" s="115">
        <v>189000</v>
      </c>
      <c r="T56" s="115">
        <v>189000</v>
      </c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</row>
    <row r="57" spans="1:45">
      <c r="A57" s="89" t="s">
        <v>1194</v>
      </c>
      <c r="B57" s="89" t="s">
        <v>1195</v>
      </c>
      <c r="C57" s="92">
        <v>0</v>
      </c>
      <c r="D57" s="92">
        <v>0</v>
      </c>
      <c r="E57" s="92">
        <v>0</v>
      </c>
      <c r="F57" s="92">
        <v>0</v>
      </c>
      <c r="G57" s="92">
        <v>0</v>
      </c>
      <c r="H57" s="92">
        <v>0</v>
      </c>
      <c r="I57" s="92">
        <v>0</v>
      </c>
      <c r="J57" s="92">
        <v>0</v>
      </c>
      <c r="K57" s="92">
        <v>0</v>
      </c>
      <c r="L57" s="92">
        <v>0</v>
      </c>
      <c r="M57" s="115">
        <v>0</v>
      </c>
      <c r="N57" s="115">
        <v>592.5</v>
      </c>
      <c r="O57" s="115">
        <v>2069041.247</v>
      </c>
      <c r="P57" s="115">
        <v>46842.119079999997</v>
      </c>
      <c r="Q57" s="115">
        <v>214047.03353000002</v>
      </c>
      <c r="R57" s="115">
        <v>212566.22736000002</v>
      </c>
      <c r="S57" s="115">
        <v>2052332.81</v>
      </c>
      <c r="T57" s="115">
        <v>163500.9</v>
      </c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</row>
    <row r="58" spans="1:45" ht="28">
      <c r="A58" s="89" t="s">
        <v>1202</v>
      </c>
      <c r="B58" s="89" t="s">
        <v>185</v>
      </c>
      <c r="C58" s="92">
        <v>0</v>
      </c>
      <c r="D58" s="92">
        <v>0</v>
      </c>
      <c r="E58" s="92">
        <v>0</v>
      </c>
      <c r="F58" s="92">
        <v>0</v>
      </c>
      <c r="G58" s="92">
        <v>0</v>
      </c>
      <c r="H58" s="92">
        <v>0</v>
      </c>
      <c r="I58" s="92">
        <v>0</v>
      </c>
      <c r="J58" s="92">
        <v>0</v>
      </c>
      <c r="K58" s="92">
        <v>0</v>
      </c>
      <c r="L58" s="92">
        <v>0</v>
      </c>
      <c r="M58" s="115">
        <v>0</v>
      </c>
      <c r="N58" s="115">
        <v>84851218.409030005</v>
      </c>
      <c r="O58" s="115">
        <v>124423368.41402</v>
      </c>
      <c r="P58" s="115">
        <v>120709728.69638</v>
      </c>
      <c r="Q58" s="115">
        <v>121388813.47008</v>
      </c>
      <c r="R58" s="115">
        <v>10953115.626559999</v>
      </c>
      <c r="S58" s="115">
        <v>7268924.2199999997</v>
      </c>
      <c r="T58" s="115">
        <v>5720491.2699999996</v>
      </c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</row>
    <row r="59" spans="1:45">
      <c r="A59" s="89" t="s">
        <v>1207</v>
      </c>
      <c r="B59" s="89" t="s">
        <v>126</v>
      </c>
      <c r="C59" s="92">
        <v>0</v>
      </c>
      <c r="D59" s="92">
        <v>0</v>
      </c>
      <c r="E59" s="92">
        <v>0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  <c r="L59" s="92">
        <v>0</v>
      </c>
      <c r="M59" s="115">
        <v>0</v>
      </c>
      <c r="N59" s="115">
        <v>13738502441.049599</v>
      </c>
      <c r="O59" s="115">
        <v>17656602159.9268</v>
      </c>
      <c r="P59" s="115">
        <v>18173930448.435101</v>
      </c>
      <c r="Q59" s="115">
        <v>24438380545.9189</v>
      </c>
      <c r="R59" s="115">
        <v>23903695773.412399</v>
      </c>
      <c r="S59" s="115">
        <v>28051370341.459999</v>
      </c>
      <c r="T59" s="115">
        <v>26137319315.459999</v>
      </c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</row>
    <row r="60" spans="1:45" ht="28">
      <c r="A60" s="89" t="s">
        <v>7654</v>
      </c>
      <c r="B60" s="89" t="s">
        <v>7655</v>
      </c>
      <c r="C60" s="92">
        <v>0</v>
      </c>
      <c r="D60" s="92">
        <v>0</v>
      </c>
      <c r="E60" s="92">
        <v>0</v>
      </c>
      <c r="F60" s="92">
        <v>0</v>
      </c>
      <c r="G60" s="92">
        <v>0</v>
      </c>
      <c r="H60" s="92">
        <v>0</v>
      </c>
      <c r="I60" s="92">
        <v>0</v>
      </c>
      <c r="J60" s="92">
        <v>0</v>
      </c>
      <c r="K60" s="92">
        <v>0</v>
      </c>
      <c r="L60" s="92">
        <v>0</v>
      </c>
      <c r="M60" s="115">
        <v>0</v>
      </c>
      <c r="N60" s="115">
        <v>0</v>
      </c>
      <c r="O60" s="115">
        <v>0</v>
      </c>
      <c r="P60" s="115">
        <v>0</v>
      </c>
      <c r="Q60" s="94">
        <v>6281896.8140799999</v>
      </c>
      <c r="R60" s="115">
        <v>26143451.943220001</v>
      </c>
      <c r="S60" s="115">
        <v>30468494.350000001</v>
      </c>
      <c r="T60" s="115">
        <v>28943928.539999999</v>
      </c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</row>
    <row r="61" spans="1:45">
      <c r="A61" s="89" t="s">
        <v>1231</v>
      </c>
      <c r="B61" s="89" t="s">
        <v>1232</v>
      </c>
      <c r="C61" s="92">
        <v>0</v>
      </c>
      <c r="D61" s="92">
        <v>0</v>
      </c>
      <c r="E61" s="92">
        <v>0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115">
        <v>0</v>
      </c>
      <c r="N61" s="115">
        <v>6248531286.8460703</v>
      </c>
      <c r="O61" s="115">
        <v>6928264459.6187897</v>
      </c>
      <c r="P61" s="115">
        <v>7684430090.4025402</v>
      </c>
      <c r="Q61" s="115">
        <v>9870489388.191679</v>
      </c>
      <c r="R61" s="115">
        <v>8304884126.5645199</v>
      </c>
      <c r="S61" s="115">
        <v>9544268910.0400009</v>
      </c>
      <c r="T61" s="115">
        <v>8276531341.6599998</v>
      </c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</row>
    <row r="62" spans="1:45">
      <c r="A62" s="89" t="s">
        <v>1320</v>
      </c>
      <c r="B62" s="89" t="s">
        <v>1321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115">
        <v>0</v>
      </c>
      <c r="N62" s="115">
        <v>8216372899.09305</v>
      </c>
      <c r="O62" s="115">
        <v>9134616857.8564606</v>
      </c>
      <c r="P62" s="115">
        <v>10693877924.8503</v>
      </c>
      <c r="Q62" s="115">
        <v>11883163957.329699</v>
      </c>
      <c r="R62" s="115">
        <v>14227916473.936001</v>
      </c>
      <c r="S62" s="115">
        <v>18213788711.099998</v>
      </c>
      <c r="T62" s="115">
        <v>20369461795.599998</v>
      </c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</row>
    <row r="63" spans="1:45">
      <c r="A63" s="89" t="s">
        <v>1340</v>
      </c>
      <c r="B63" s="89" t="s">
        <v>1341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115">
        <v>0</v>
      </c>
      <c r="N63" s="115">
        <v>-13261517482.83</v>
      </c>
      <c r="O63" s="115">
        <v>-13096172536.254299</v>
      </c>
      <c r="P63" s="115">
        <v>-14451196350.3866</v>
      </c>
      <c r="Q63" s="115">
        <v>-16038919339.1134</v>
      </c>
      <c r="R63" s="115">
        <v>-18304610275.8498</v>
      </c>
      <c r="S63" s="115">
        <v>-23587494736.09</v>
      </c>
      <c r="T63" s="115">
        <v>-25635117319.07</v>
      </c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</row>
    <row r="64" spans="1:45">
      <c r="A64" s="89" t="s">
        <v>1359</v>
      </c>
      <c r="B64" s="89" t="s">
        <v>1360</v>
      </c>
      <c r="C64" s="92">
        <v>0</v>
      </c>
      <c r="D64" s="92">
        <v>0</v>
      </c>
      <c r="E64" s="92">
        <v>0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115">
        <v>0</v>
      </c>
      <c r="N64" s="115">
        <v>1857014695.2403798</v>
      </c>
      <c r="O64" s="115">
        <v>2099759381.29055</v>
      </c>
      <c r="P64" s="115">
        <v>2370015369.1325002</v>
      </c>
      <c r="Q64" s="115">
        <v>4936080321.3149004</v>
      </c>
      <c r="R64" s="115">
        <v>7042138874.3451605</v>
      </c>
      <c r="S64" s="115">
        <v>9571724746.1000004</v>
      </c>
      <c r="T64" s="115">
        <v>9587614195.8199997</v>
      </c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</row>
    <row r="65" spans="1:45" ht="28">
      <c r="A65" s="89" t="s">
        <v>1372</v>
      </c>
      <c r="B65" s="89" t="s">
        <v>1373</v>
      </c>
      <c r="C65" s="92">
        <v>0</v>
      </c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115">
        <v>0</v>
      </c>
      <c r="N65" s="115">
        <v>-71588010.927399993</v>
      </c>
      <c r="O65" s="115">
        <v>-532843992.00203001</v>
      </c>
      <c r="P65" s="115">
        <v>-560630467.89242995</v>
      </c>
      <c r="Q65" s="115">
        <v>-1829953820.3499801</v>
      </c>
      <c r="R65" s="115">
        <v>-2327680569.8024702</v>
      </c>
      <c r="S65" s="115">
        <v>-2800590756.25</v>
      </c>
      <c r="T65" s="115">
        <v>-3235197538.0300002</v>
      </c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</row>
    <row r="66" spans="1:45">
      <c r="A66" s="89" t="s">
        <v>251</v>
      </c>
      <c r="B66" s="89" t="s">
        <v>1383</v>
      </c>
      <c r="C66" s="92">
        <v>26881770401</v>
      </c>
      <c r="D66" s="92">
        <v>29048222166</v>
      </c>
      <c r="E66" s="92">
        <v>32714944279</v>
      </c>
      <c r="F66" s="92">
        <v>35712681370</v>
      </c>
      <c r="G66" s="92">
        <v>36803510535</v>
      </c>
      <c r="H66" s="92">
        <v>37282583635</v>
      </c>
      <c r="I66" s="92">
        <v>40830582143</v>
      </c>
      <c r="J66" s="92">
        <v>45788028531</v>
      </c>
      <c r="K66" s="92">
        <v>50622258022</v>
      </c>
      <c r="L66" s="92">
        <v>52208558456</v>
      </c>
      <c r="M66" s="115">
        <v>54205645960.120598</v>
      </c>
      <c r="N66" s="115">
        <v>8836177955.65732</v>
      </c>
      <c r="O66" s="115">
        <v>5425227525.8540707</v>
      </c>
      <c r="P66" s="115">
        <v>3552314239.7823601</v>
      </c>
      <c r="Q66" s="115">
        <v>2932866058.9858503</v>
      </c>
      <c r="R66" s="115">
        <v>3895496781.3643999</v>
      </c>
      <c r="S66" s="115">
        <v>4089117023.5900002</v>
      </c>
      <c r="T66" s="115">
        <v>3877549755.5700002</v>
      </c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</row>
    <row r="67" spans="1:45">
      <c r="A67" s="89" t="s">
        <v>252</v>
      </c>
      <c r="B67" s="89" t="s">
        <v>134</v>
      </c>
      <c r="C67" s="92">
        <v>3958770533</v>
      </c>
      <c r="D67" s="92">
        <v>4377342969</v>
      </c>
      <c r="E67" s="92">
        <v>6375439163</v>
      </c>
      <c r="F67" s="92">
        <v>7869933705</v>
      </c>
      <c r="G67" s="92">
        <v>8302847729</v>
      </c>
      <c r="H67" s="92">
        <v>8382229184</v>
      </c>
      <c r="I67" s="92">
        <v>9224696838</v>
      </c>
      <c r="J67" s="92">
        <v>10349822442</v>
      </c>
      <c r="K67" s="92">
        <v>11345265420</v>
      </c>
      <c r="L67" s="92">
        <v>13044288646</v>
      </c>
      <c r="M67" s="115">
        <v>14377671167.166302</v>
      </c>
      <c r="N67" s="115">
        <v>0</v>
      </c>
      <c r="O67" s="115">
        <v>0</v>
      </c>
      <c r="P67" s="115">
        <v>0</v>
      </c>
      <c r="Q67" s="115">
        <v>0</v>
      </c>
      <c r="R67" s="115">
        <v>0</v>
      </c>
      <c r="S67" s="115">
        <v>0</v>
      </c>
      <c r="T67" s="115">
        <v>0</v>
      </c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</row>
    <row r="68" spans="1:45">
      <c r="A68" s="89" t="s">
        <v>253</v>
      </c>
      <c r="B68" s="89" t="s">
        <v>133</v>
      </c>
      <c r="C68" s="92">
        <v>1984</v>
      </c>
      <c r="D68" s="92">
        <v>1987</v>
      </c>
      <c r="E68" s="92">
        <v>2688</v>
      </c>
      <c r="F68" s="92">
        <v>4827</v>
      </c>
      <c r="G68" s="92">
        <v>2557</v>
      </c>
      <c r="H68" s="92">
        <v>2287</v>
      </c>
      <c r="I68" s="92">
        <v>3546</v>
      </c>
      <c r="J68" s="92">
        <v>62382</v>
      </c>
      <c r="K68" s="92">
        <v>795</v>
      </c>
      <c r="L68" s="92">
        <v>3256</v>
      </c>
      <c r="M68" s="115">
        <v>35076.199999999997</v>
      </c>
      <c r="N68" s="115">
        <v>0</v>
      </c>
      <c r="O68" s="115">
        <v>0</v>
      </c>
      <c r="P68" s="115">
        <v>0</v>
      </c>
      <c r="Q68" s="115">
        <v>0</v>
      </c>
      <c r="R68" s="115">
        <v>0</v>
      </c>
      <c r="S68" s="115">
        <v>0</v>
      </c>
      <c r="T68" s="115">
        <v>0</v>
      </c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</row>
    <row r="69" spans="1:45">
      <c r="A69" s="89" t="s">
        <v>254</v>
      </c>
      <c r="B69" s="89" t="s">
        <v>166</v>
      </c>
      <c r="C69" s="92">
        <v>28199</v>
      </c>
      <c r="D69" s="92">
        <v>13727</v>
      </c>
      <c r="E69" s="92">
        <v>0</v>
      </c>
      <c r="F69" s="92">
        <v>0</v>
      </c>
      <c r="G69" s="92">
        <v>0</v>
      </c>
      <c r="H69" s="92">
        <v>433046</v>
      </c>
      <c r="I69" s="92">
        <v>0</v>
      </c>
      <c r="J69" s="92">
        <v>0</v>
      </c>
      <c r="K69" s="92">
        <v>0</v>
      </c>
      <c r="L69" s="92">
        <v>0</v>
      </c>
      <c r="M69" s="115">
        <v>0</v>
      </c>
      <c r="N69" s="115">
        <v>0</v>
      </c>
      <c r="O69" s="115">
        <v>0</v>
      </c>
      <c r="P69" s="115">
        <v>0</v>
      </c>
      <c r="Q69" s="115">
        <v>0</v>
      </c>
      <c r="R69" s="115">
        <v>0</v>
      </c>
      <c r="S69" s="115">
        <v>0</v>
      </c>
      <c r="T69" s="115">
        <v>0</v>
      </c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</row>
    <row r="70" spans="1:45">
      <c r="A70" s="89" t="s">
        <v>255</v>
      </c>
      <c r="B70" s="89" t="s">
        <v>154</v>
      </c>
      <c r="C70" s="92">
        <v>0</v>
      </c>
      <c r="D70" s="92">
        <v>0</v>
      </c>
      <c r="E70" s="92">
        <v>0</v>
      </c>
      <c r="F70" s="92">
        <v>0</v>
      </c>
      <c r="G70" s="92">
        <v>0</v>
      </c>
      <c r="H70" s="92">
        <v>537213312</v>
      </c>
      <c r="I70" s="92">
        <v>340718513</v>
      </c>
      <c r="J70" s="92">
        <v>243687926</v>
      </c>
      <c r="K70" s="92">
        <v>107583539</v>
      </c>
      <c r="L70" s="92">
        <v>178451652</v>
      </c>
      <c r="M70" s="115">
        <v>174522546.77614</v>
      </c>
      <c r="N70" s="115">
        <v>0</v>
      </c>
      <c r="O70" s="115">
        <v>0</v>
      </c>
      <c r="P70" s="115">
        <v>0</v>
      </c>
      <c r="Q70" s="115">
        <v>0</v>
      </c>
      <c r="R70" s="115">
        <v>0</v>
      </c>
      <c r="S70" s="115">
        <v>0</v>
      </c>
      <c r="T70" s="115">
        <v>0</v>
      </c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</row>
    <row r="71" spans="1:45">
      <c r="A71" s="89" t="s">
        <v>256</v>
      </c>
      <c r="B71" s="89" t="s">
        <v>132</v>
      </c>
      <c r="C71" s="92">
        <v>385165496</v>
      </c>
      <c r="D71" s="92">
        <v>280798496</v>
      </c>
      <c r="E71" s="92">
        <v>256931338</v>
      </c>
      <c r="F71" s="92">
        <v>244857745</v>
      </c>
      <c r="G71" s="92">
        <v>247759756</v>
      </c>
      <c r="H71" s="92">
        <v>282639534</v>
      </c>
      <c r="I71" s="92">
        <v>373258833</v>
      </c>
      <c r="J71" s="92">
        <v>387247880</v>
      </c>
      <c r="K71" s="92">
        <v>491967151</v>
      </c>
      <c r="L71" s="92">
        <v>511173291</v>
      </c>
      <c r="M71" s="115">
        <v>336006689.24926001</v>
      </c>
      <c r="N71" s="115">
        <v>0</v>
      </c>
      <c r="O71" s="115">
        <v>0</v>
      </c>
      <c r="P71" s="115">
        <v>0</v>
      </c>
      <c r="Q71" s="115">
        <v>0</v>
      </c>
      <c r="R71" s="115">
        <v>0</v>
      </c>
      <c r="S71" s="115">
        <v>0</v>
      </c>
      <c r="T71" s="115">
        <v>0</v>
      </c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</row>
    <row r="72" spans="1:45">
      <c r="A72" s="89" t="s">
        <v>257</v>
      </c>
      <c r="B72" s="89" t="s">
        <v>131</v>
      </c>
      <c r="C72" s="92">
        <v>380469368</v>
      </c>
      <c r="D72" s="92">
        <v>363363355</v>
      </c>
      <c r="E72" s="92">
        <v>309327389</v>
      </c>
      <c r="F72" s="92">
        <v>348649977</v>
      </c>
      <c r="G72" s="92">
        <v>422820807</v>
      </c>
      <c r="H72" s="92">
        <v>427228348</v>
      </c>
      <c r="I72" s="92">
        <v>464250078</v>
      </c>
      <c r="J72" s="92">
        <v>509429282</v>
      </c>
      <c r="K72" s="92">
        <v>573273438</v>
      </c>
      <c r="L72" s="92">
        <v>563639234</v>
      </c>
      <c r="M72" s="115">
        <v>587266919.31974995</v>
      </c>
      <c r="N72" s="115">
        <v>0</v>
      </c>
      <c r="O72" s="115">
        <v>0</v>
      </c>
      <c r="P72" s="115">
        <v>0</v>
      </c>
      <c r="Q72" s="115">
        <v>0</v>
      </c>
      <c r="R72" s="115">
        <v>0</v>
      </c>
      <c r="S72" s="115">
        <v>0</v>
      </c>
      <c r="T72" s="115">
        <v>0</v>
      </c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</row>
    <row r="73" spans="1:45">
      <c r="A73" s="89" t="s">
        <v>258</v>
      </c>
      <c r="B73" s="89" t="s">
        <v>130</v>
      </c>
      <c r="C73" s="92">
        <v>2425497556</v>
      </c>
      <c r="D73" s="92">
        <v>2621693279</v>
      </c>
      <c r="E73" s="92">
        <v>2787943901</v>
      </c>
      <c r="F73" s="92">
        <v>2854722963</v>
      </c>
      <c r="G73" s="92">
        <v>3217527182</v>
      </c>
      <c r="H73" s="92">
        <v>3010231350</v>
      </c>
      <c r="I73" s="92">
        <v>3032662449</v>
      </c>
      <c r="J73" s="92">
        <v>3165066650</v>
      </c>
      <c r="K73" s="92">
        <v>3522057048</v>
      </c>
      <c r="L73" s="92">
        <v>3672726319</v>
      </c>
      <c r="M73" s="115">
        <v>3951607632.6205001</v>
      </c>
      <c r="N73" s="115">
        <v>0</v>
      </c>
      <c r="O73" s="115">
        <v>0</v>
      </c>
      <c r="P73" s="115">
        <v>0</v>
      </c>
      <c r="Q73" s="115">
        <v>0</v>
      </c>
      <c r="R73" s="115">
        <v>0</v>
      </c>
      <c r="S73" s="115">
        <v>0</v>
      </c>
      <c r="T73" s="115">
        <v>0</v>
      </c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</row>
    <row r="74" spans="1:45">
      <c r="A74" s="89" t="s">
        <v>259</v>
      </c>
      <c r="B74" s="89" t="s">
        <v>129</v>
      </c>
      <c r="C74" s="92">
        <v>1547976338</v>
      </c>
      <c r="D74" s="92">
        <v>1695981604</v>
      </c>
      <c r="E74" s="92">
        <v>1979223790</v>
      </c>
      <c r="F74" s="92">
        <v>2382067940</v>
      </c>
      <c r="G74" s="92">
        <v>2974895176</v>
      </c>
      <c r="H74" s="92">
        <v>3493532023</v>
      </c>
      <c r="I74" s="92">
        <v>3758891957</v>
      </c>
      <c r="J74" s="92">
        <v>3966912976</v>
      </c>
      <c r="K74" s="92">
        <v>4576689310</v>
      </c>
      <c r="L74" s="92">
        <v>5136130731</v>
      </c>
      <c r="M74" s="115">
        <v>5394662494.6226902</v>
      </c>
      <c r="N74" s="115">
        <v>0</v>
      </c>
      <c r="O74" s="115">
        <v>0</v>
      </c>
      <c r="P74" s="115">
        <v>0</v>
      </c>
      <c r="Q74" s="115">
        <v>0</v>
      </c>
      <c r="R74" s="115">
        <v>0</v>
      </c>
      <c r="S74" s="115">
        <v>0</v>
      </c>
      <c r="T74" s="115">
        <v>0</v>
      </c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</row>
    <row r="75" spans="1:45">
      <c r="A75" s="89" t="s">
        <v>260</v>
      </c>
      <c r="B75" s="89" t="s">
        <v>128</v>
      </c>
      <c r="C75" s="92">
        <v>13981998</v>
      </c>
      <c r="D75" s="92">
        <v>8567544</v>
      </c>
      <c r="E75" s="92">
        <v>5821829</v>
      </c>
      <c r="F75" s="92">
        <v>5284731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115">
        <v>0</v>
      </c>
      <c r="N75" s="115">
        <v>0</v>
      </c>
      <c r="O75" s="115">
        <v>0</v>
      </c>
      <c r="P75" s="115">
        <v>0</v>
      </c>
      <c r="Q75" s="115">
        <v>0</v>
      </c>
      <c r="R75" s="115">
        <v>0</v>
      </c>
      <c r="S75" s="115">
        <v>0</v>
      </c>
      <c r="T75" s="115">
        <v>0</v>
      </c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</row>
    <row r="76" spans="1:45">
      <c r="A76" s="89" t="s">
        <v>261</v>
      </c>
      <c r="B76" s="89" t="s">
        <v>127</v>
      </c>
      <c r="C76" s="92">
        <v>145640038</v>
      </c>
      <c r="D76" s="92">
        <v>8814609</v>
      </c>
      <c r="E76" s="92">
        <v>15057391</v>
      </c>
      <c r="F76" s="92">
        <v>26417332</v>
      </c>
      <c r="G76" s="92">
        <v>64413432</v>
      </c>
      <c r="H76" s="92">
        <v>75630127</v>
      </c>
      <c r="I76" s="92">
        <v>123336230</v>
      </c>
      <c r="J76" s="92">
        <v>86384745</v>
      </c>
      <c r="K76" s="92">
        <v>134549427</v>
      </c>
      <c r="L76" s="92">
        <v>157850354</v>
      </c>
      <c r="M76" s="115">
        <v>157732866.79482001</v>
      </c>
      <c r="N76" s="115">
        <v>0</v>
      </c>
      <c r="O76" s="115">
        <v>0</v>
      </c>
      <c r="P76" s="115">
        <v>0</v>
      </c>
      <c r="Q76" s="94">
        <v>0</v>
      </c>
      <c r="R76" s="115">
        <v>0</v>
      </c>
      <c r="S76" s="115">
        <v>0</v>
      </c>
      <c r="T76" s="115">
        <v>0</v>
      </c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</row>
    <row r="77" spans="1:45">
      <c r="A77" s="89" t="s">
        <v>262</v>
      </c>
      <c r="B77" s="89" t="s">
        <v>126</v>
      </c>
      <c r="C77" s="92">
        <v>1445950280</v>
      </c>
      <c r="D77" s="92">
        <v>1711449625</v>
      </c>
      <c r="E77" s="92">
        <v>1917829843</v>
      </c>
      <c r="F77" s="92">
        <v>1767963389</v>
      </c>
      <c r="G77" s="92">
        <v>1809193415</v>
      </c>
      <c r="H77" s="92">
        <v>2975033799</v>
      </c>
      <c r="I77" s="92">
        <v>3908865863</v>
      </c>
      <c r="J77" s="92">
        <v>3058045026</v>
      </c>
      <c r="K77" s="92">
        <v>3446840736</v>
      </c>
      <c r="L77" s="92">
        <v>3630765368</v>
      </c>
      <c r="M77" s="115">
        <v>3102720172.6216898</v>
      </c>
      <c r="N77" s="115">
        <v>0</v>
      </c>
      <c r="O77" s="115">
        <v>0</v>
      </c>
      <c r="P77" s="115">
        <v>0</v>
      </c>
      <c r="Q77" s="94">
        <v>0</v>
      </c>
      <c r="R77" s="115">
        <v>0</v>
      </c>
      <c r="S77" s="115">
        <v>0</v>
      </c>
      <c r="T77" s="115">
        <v>0</v>
      </c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</row>
    <row r="78" spans="1:45">
      <c r="A78" s="89" t="s">
        <v>263</v>
      </c>
      <c r="B78" s="89" t="s">
        <v>125</v>
      </c>
      <c r="C78" s="92">
        <v>486770838</v>
      </c>
      <c r="D78" s="92">
        <v>581067649</v>
      </c>
      <c r="E78" s="92">
        <v>406916643</v>
      </c>
      <c r="F78" s="92">
        <v>365060536</v>
      </c>
      <c r="G78" s="92">
        <v>544516909</v>
      </c>
      <c r="H78" s="92">
        <v>466039257</v>
      </c>
      <c r="I78" s="92">
        <v>442663602</v>
      </c>
      <c r="J78" s="92">
        <v>599115208</v>
      </c>
      <c r="K78" s="92">
        <v>673541996</v>
      </c>
      <c r="L78" s="92">
        <v>622188601</v>
      </c>
      <c r="M78" s="115">
        <v>798005585.86812997</v>
      </c>
      <c r="N78" s="115">
        <v>8994083788.2747002</v>
      </c>
      <c r="O78" s="115">
        <v>5618053531.9681902</v>
      </c>
      <c r="P78" s="115">
        <v>3743275041.3892202</v>
      </c>
      <c r="Q78" s="94">
        <v>3176799888.2534304</v>
      </c>
      <c r="R78" s="115">
        <v>4144862916.4983597</v>
      </c>
      <c r="S78" s="115">
        <v>4394299058.4499998</v>
      </c>
      <c r="T78" s="115">
        <v>4208798516.3800001</v>
      </c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</row>
    <row r="79" spans="1:45">
      <c r="A79" s="89" t="s">
        <v>264</v>
      </c>
      <c r="B79" s="89" t="s">
        <v>124</v>
      </c>
      <c r="C79" s="92">
        <v>18938580</v>
      </c>
      <c r="D79" s="92">
        <v>3838525</v>
      </c>
      <c r="E79" s="92">
        <v>79397926</v>
      </c>
      <c r="F79" s="92">
        <v>59668874</v>
      </c>
      <c r="G79" s="92">
        <v>35489349</v>
      </c>
      <c r="H79" s="92">
        <v>52957336</v>
      </c>
      <c r="I79" s="92">
        <v>51199095</v>
      </c>
      <c r="J79" s="92">
        <v>51661840</v>
      </c>
      <c r="K79" s="92">
        <v>46246050</v>
      </c>
      <c r="L79" s="92">
        <v>23594812</v>
      </c>
      <c r="M79" s="115">
        <v>126537.58100000001</v>
      </c>
      <c r="N79" s="115">
        <v>552377.35699999996</v>
      </c>
      <c r="O79" s="115">
        <v>586946.92515999998</v>
      </c>
      <c r="P79" s="115">
        <v>450000</v>
      </c>
      <c r="Q79" s="94">
        <v>138298.62409</v>
      </c>
      <c r="R79" s="115">
        <v>73894.656000000003</v>
      </c>
      <c r="S79" s="115">
        <v>74617.66</v>
      </c>
      <c r="T79" s="115">
        <v>0</v>
      </c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</row>
    <row r="80" spans="1:45">
      <c r="A80" s="89" t="s">
        <v>265</v>
      </c>
      <c r="B80" s="89" t="s">
        <v>184</v>
      </c>
      <c r="C80" s="92">
        <v>28361370</v>
      </c>
      <c r="D80" s="92">
        <v>1944960</v>
      </c>
      <c r="E80" s="92">
        <v>0</v>
      </c>
      <c r="F80" s="92">
        <v>0</v>
      </c>
      <c r="G80" s="92">
        <v>0</v>
      </c>
      <c r="H80" s="92">
        <v>0</v>
      </c>
      <c r="I80" s="92">
        <v>0</v>
      </c>
      <c r="J80" s="92">
        <v>0</v>
      </c>
      <c r="K80" s="92">
        <v>0</v>
      </c>
      <c r="L80" s="92">
        <v>0</v>
      </c>
      <c r="M80" s="115">
        <v>0</v>
      </c>
      <c r="N80" s="115">
        <v>0</v>
      </c>
      <c r="O80" s="115">
        <v>0</v>
      </c>
      <c r="P80" s="115">
        <v>0</v>
      </c>
      <c r="Q80" s="94">
        <v>0</v>
      </c>
      <c r="R80" s="115">
        <v>0</v>
      </c>
      <c r="S80" s="115">
        <v>0</v>
      </c>
      <c r="T80" s="115">
        <v>0</v>
      </c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</row>
    <row r="81" spans="1:45" ht="28">
      <c r="A81" s="89" t="s">
        <v>266</v>
      </c>
      <c r="B81" s="89" t="s">
        <v>123</v>
      </c>
      <c r="C81" s="92">
        <v>55088</v>
      </c>
      <c r="D81" s="92">
        <v>82194</v>
      </c>
      <c r="E81" s="92">
        <v>86170</v>
      </c>
      <c r="F81" s="92">
        <v>86170</v>
      </c>
      <c r="G81" s="92">
        <v>74174</v>
      </c>
      <c r="H81" s="92">
        <v>17761</v>
      </c>
      <c r="I81" s="92">
        <v>15607</v>
      </c>
      <c r="J81" s="92">
        <v>216759</v>
      </c>
      <c r="K81" s="92">
        <v>178659</v>
      </c>
      <c r="L81" s="92">
        <v>477416</v>
      </c>
      <c r="M81" s="115">
        <v>99395.456000000006</v>
      </c>
      <c r="N81" s="115">
        <v>0</v>
      </c>
      <c r="O81" s="115">
        <v>0</v>
      </c>
      <c r="P81" s="115">
        <v>0</v>
      </c>
      <c r="Q81" s="94">
        <v>0</v>
      </c>
      <c r="R81" s="115">
        <v>0</v>
      </c>
      <c r="S81" s="115">
        <v>0</v>
      </c>
      <c r="T81" s="115">
        <v>0</v>
      </c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</row>
    <row r="82" spans="1:45">
      <c r="A82" s="89" t="s">
        <v>267</v>
      </c>
      <c r="B82" s="89" t="s">
        <v>122</v>
      </c>
      <c r="C82" s="92">
        <v>4325969188</v>
      </c>
      <c r="D82" s="92">
        <v>4327226316</v>
      </c>
      <c r="E82" s="92">
        <v>5394587828</v>
      </c>
      <c r="F82" s="92">
        <v>4898287467</v>
      </c>
      <c r="G82" s="92">
        <v>4476723057</v>
      </c>
      <c r="H82" s="92">
        <v>4043895396</v>
      </c>
      <c r="I82" s="92">
        <v>4513700853</v>
      </c>
      <c r="J82" s="92">
        <v>5291855458</v>
      </c>
      <c r="K82" s="92">
        <v>5831786317</v>
      </c>
      <c r="L82" s="92">
        <v>5010217273</v>
      </c>
      <c r="M82" s="115">
        <v>4697400905.3976908</v>
      </c>
      <c r="N82" s="115">
        <v>0</v>
      </c>
      <c r="O82" s="115">
        <v>0</v>
      </c>
      <c r="P82" s="115">
        <v>0</v>
      </c>
      <c r="Q82" s="94">
        <v>0</v>
      </c>
      <c r="R82" s="115">
        <v>0</v>
      </c>
      <c r="S82" s="115">
        <v>0</v>
      </c>
      <c r="T82" s="115">
        <v>0</v>
      </c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</row>
    <row r="83" spans="1:45" ht="28">
      <c r="A83" s="89" t="s">
        <v>268</v>
      </c>
      <c r="B83" s="89" t="s">
        <v>121</v>
      </c>
      <c r="C83" s="92">
        <v>277001042</v>
      </c>
      <c r="D83" s="92">
        <v>280041742</v>
      </c>
      <c r="E83" s="92">
        <v>296252616</v>
      </c>
      <c r="F83" s="92">
        <v>291238567</v>
      </c>
      <c r="G83" s="92">
        <v>347542647</v>
      </c>
      <c r="H83" s="92">
        <v>418262589</v>
      </c>
      <c r="I83" s="92">
        <v>585937895</v>
      </c>
      <c r="J83" s="92">
        <v>693201146</v>
      </c>
      <c r="K83" s="92">
        <v>1064333553</v>
      </c>
      <c r="L83" s="92">
        <v>915331981</v>
      </c>
      <c r="M83" s="115">
        <v>1328932354.5062599</v>
      </c>
      <c r="N83" s="115">
        <v>0</v>
      </c>
      <c r="O83" s="115">
        <v>0</v>
      </c>
      <c r="P83" s="115">
        <v>0</v>
      </c>
      <c r="Q83" s="94">
        <v>0</v>
      </c>
      <c r="R83" s="115">
        <v>0</v>
      </c>
      <c r="S83" s="115">
        <v>0</v>
      </c>
      <c r="T83" s="115">
        <v>0</v>
      </c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</row>
    <row r="84" spans="1:45">
      <c r="A84" s="89" t="s">
        <v>269</v>
      </c>
      <c r="B84" s="89" t="s">
        <v>120</v>
      </c>
      <c r="C84" s="92">
        <v>7332285311</v>
      </c>
      <c r="D84" s="92">
        <v>7729360153</v>
      </c>
      <c r="E84" s="92">
        <v>6972618011</v>
      </c>
      <c r="F84" s="92">
        <v>9114731695</v>
      </c>
      <c r="G84" s="92">
        <v>8804864570</v>
      </c>
      <c r="H84" s="92">
        <v>6845583873</v>
      </c>
      <c r="I84" s="92">
        <v>7655115681</v>
      </c>
      <c r="J84" s="92">
        <v>9377045632</v>
      </c>
      <c r="K84" s="92">
        <v>9305947491</v>
      </c>
      <c r="L84" s="92">
        <v>9827090770</v>
      </c>
      <c r="M84" s="115">
        <v>10895390882.381699</v>
      </c>
      <c r="N84" s="115">
        <v>0</v>
      </c>
      <c r="O84" s="115">
        <v>0</v>
      </c>
      <c r="P84" s="115">
        <v>0</v>
      </c>
      <c r="Q84" s="94">
        <v>0</v>
      </c>
      <c r="R84" s="115">
        <v>0</v>
      </c>
      <c r="S84" s="115">
        <v>0</v>
      </c>
      <c r="T84" s="115">
        <v>0</v>
      </c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</row>
    <row r="85" spans="1:45">
      <c r="A85" s="89" t="s">
        <v>270</v>
      </c>
      <c r="B85" s="89" t="s">
        <v>119</v>
      </c>
      <c r="C85" s="92">
        <v>742217444</v>
      </c>
      <c r="D85" s="92">
        <v>764860425</v>
      </c>
      <c r="E85" s="92">
        <v>895255634</v>
      </c>
      <c r="F85" s="92">
        <v>993766201</v>
      </c>
      <c r="G85" s="92">
        <v>1118967797</v>
      </c>
      <c r="H85" s="92">
        <v>1150100659</v>
      </c>
      <c r="I85" s="92">
        <v>1149047706</v>
      </c>
      <c r="J85" s="92">
        <v>1336170638</v>
      </c>
      <c r="K85" s="92">
        <v>1297554668</v>
      </c>
      <c r="L85" s="92">
        <v>1371811588</v>
      </c>
      <c r="M85" s="115">
        <v>1257966821.25649</v>
      </c>
      <c r="N85" s="115">
        <v>0</v>
      </c>
      <c r="O85" s="115">
        <v>0</v>
      </c>
      <c r="P85" s="115">
        <v>0</v>
      </c>
      <c r="Q85" s="94">
        <v>0</v>
      </c>
      <c r="R85" s="115">
        <v>0</v>
      </c>
      <c r="S85" s="115">
        <v>0</v>
      </c>
      <c r="T85" s="115">
        <v>0</v>
      </c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</row>
    <row r="86" spans="1:45">
      <c r="A86" s="89" t="s">
        <v>271</v>
      </c>
      <c r="B86" s="89" t="s">
        <v>191</v>
      </c>
      <c r="C86" s="92">
        <v>15866715</v>
      </c>
      <c r="D86" s="92">
        <v>180221085</v>
      </c>
      <c r="E86" s="92">
        <v>177037532</v>
      </c>
      <c r="F86" s="92">
        <v>190611038</v>
      </c>
      <c r="G86" s="92">
        <v>239911532</v>
      </c>
      <c r="H86" s="92">
        <v>813965916</v>
      </c>
      <c r="I86" s="92">
        <v>715654135</v>
      </c>
      <c r="J86" s="92">
        <v>912544008</v>
      </c>
      <c r="K86" s="92">
        <v>1486894741</v>
      </c>
      <c r="L86" s="92">
        <v>625364034</v>
      </c>
      <c r="M86" s="115">
        <v>407468998.47452003</v>
      </c>
      <c r="N86" s="115">
        <v>0</v>
      </c>
      <c r="O86" s="115">
        <v>0</v>
      </c>
      <c r="P86" s="115">
        <v>0</v>
      </c>
      <c r="Q86" s="94">
        <v>0</v>
      </c>
      <c r="R86" s="115">
        <v>0</v>
      </c>
      <c r="S86" s="115">
        <v>0</v>
      </c>
      <c r="T86" s="115">
        <v>0</v>
      </c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</row>
    <row r="87" spans="1:45">
      <c r="A87" s="89" t="s">
        <v>1424</v>
      </c>
      <c r="B87" s="89" t="s">
        <v>1425</v>
      </c>
      <c r="C87" s="92">
        <v>0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0</v>
      </c>
      <c r="L87" s="92">
        <v>0</v>
      </c>
      <c r="M87" s="115">
        <v>0</v>
      </c>
      <c r="N87" s="115">
        <v>801.73</v>
      </c>
      <c r="O87" s="115">
        <v>72623.577000000005</v>
      </c>
      <c r="P87" s="115">
        <v>149846.24002</v>
      </c>
      <c r="Q87" s="115">
        <v>75059.538</v>
      </c>
      <c r="R87" s="115">
        <v>260823.872</v>
      </c>
      <c r="S87" s="115">
        <v>334851.94</v>
      </c>
      <c r="T87" s="115">
        <v>995020.17</v>
      </c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</row>
    <row r="88" spans="1:45" ht="28">
      <c r="A88" s="89" t="s">
        <v>273</v>
      </c>
      <c r="B88" s="89" t="s">
        <v>185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102382</v>
      </c>
      <c r="M88" s="115">
        <v>167354.65100000001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</row>
    <row r="89" spans="1:45">
      <c r="A89" s="89" t="s">
        <v>274</v>
      </c>
      <c r="B89" s="89" t="s">
        <v>118</v>
      </c>
      <c r="C89" s="92">
        <v>3712981431</v>
      </c>
      <c r="D89" s="92">
        <v>4471232956</v>
      </c>
      <c r="E89" s="92">
        <v>4953351238</v>
      </c>
      <c r="F89" s="92">
        <v>5113128290</v>
      </c>
      <c r="G89" s="92">
        <v>5208908777</v>
      </c>
      <c r="H89" s="92">
        <v>5211799017</v>
      </c>
      <c r="I89" s="92">
        <v>5576898868</v>
      </c>
      <c r="J89" s="92">
        <v>7005846159</v>
      </c>
      <c r="K89" s="92">
        <v>7988558044</v>
      </c>
      <c r="L89" s="92">
        <v>8240195253</v>
      </c>
      <c r="M89" s="115">
        <v>8094355395.9741507</v>
      </c>
      <c r="N89" s="115">
        <v>0</v>
      </c>
      <c r="O89" s="115">
        <v>0</v>
      </c>
      <c r="P89" s="115">
        <v>0</v>
      </c>
      <c r="Q89" s="94">
        <v>0</v>
      </c>
      <c r="R89" s="115">
        <v>0</v>
      </c>
      <c r="S89" s="115">
        <v>0</v>
      </c>
      <c r="T89" s="115">
        <v>0</v>
      </c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</row>
    <row r="90" spans="1:45">
      <c r="A90" s="89" t="s">
        <v>275</v>
      </c>
      <c r="B90" s="89" t="s">
        <v>155</v>
      </c>
      <c r="C90" s="92">
        <v>1797496816</v>
      </c>
      <c r="D90" s="92">
        <v>1893406930</v>
      </c>
      <c r="E90" s="92">
        <v>2005157908</v>
      </c>
      <c r="F90" s="92">
        <v>1492674089</v>
      </c>
      <c r="G90" s="92">
        <v>1674740145</v>
      </c>
      <c r="H90" s="92">
        <v>2029249607</v>
      </c>
      <c r="I90" s="92">
        <v>2093880429</v>
      </c>
      <c r="J90" s="92">
        <v>2268930195</v>
      </c>
      <c r="K90" s="92">
        <v>2716003393</v>
      </c>
      <c r="L90" s="92">
        <v>3198963262</v>
      </c>
      <c r="M90" s="115">
        <v>3207777323.99155</v>
      </c>
      <c r="N90" s="115">
        <v>0</v>
      </c>
      <c r="O90" s="115">
        <v>0</v>
      </c>
      <c r="P90" s="115">
        <v>0</v>
      </c>
      <c r="Q90" s="94">
        <v>0</v>
      </c>
      <c r="R90" s="115">
        <v>0</v>
      </c>
      <c r="S90" s="115">
        <v>0</v>
      </c>
      <c r="T90" s="115">
        <v>0</v>
      </c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</row>
    <row r="91" spans="1:45">
      <c r="A91" s="89" t="s">
        <v>276</v>
      </c>
      <c r="B91" s="89" t="s">
        <v>167</v>
      </c>
      <c r="C91" s="92">
        <v>19072956</v>
      </c>
      <c r="D91" s="92">
        <v>21220673</v>
      </c>
      <c r="E91" s="92">
        <v>17607771</v>
      </c>
      <c r="F91" s="92">
        <v>11121474</v>
      </c>
      <c r="G91" s="92">
        <v>11826830</v>
      </c>
      <c r="H91" s="92">
        <v>11033228</v>
      </c>
      <c r="I91" s="92">
        <v>10309080</v>
      </c>
      <c r="J91" s="92">
        <v>9384627</v>
      </c>
      <c r="K91" s="92">
        <v>159412</v>
      </c>
      <c r="L91" s="92">
        <v>136114</v>
      </c>
      <c r="M91" s="115">
        <v>130211.637</v>
      </c>
      <c r="N91" s="115">
        <v>0</v>
      </c>
      <c r="O91" s="115">
        <v>0</v>
      </c>
      <c r="P91" s="115">
        <v>0</v>
      </c>
      <c r="Q91" s="94">
        <v>0</v>
      </c>
      <c r="R91" s="115">
        <v>0</v>
      </c>
      <c r="S91" s="115">
        <v>0</v>
      </c>
      <c r="T91" s="115">
        <v>0</v>
      </c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</row>
    <row r="92" spans="1:45">
      <c r="A92" s="89" t="s">
        <v>1427</v>
      </c>
      <c r="B92" s="89" t="s">
        <v>1428</v>
      </c>
      <c r="C92" s="92">
        <v>0</v>
      </c>
      <c r="D92" s="92">
        <v>0</v>
      </c>
      <c r="E92" s="92">
        <v>0</v>
      </c>
      <c r="F92" s="92">
        <v>0</v>
      </c>
      <c r="G92" s="92">
        <v>0</v>
      </c>
      <c r="H92" s="92">
        <v>0</v>
      </c>
      <c r="I92" s="92">
        <v>0</v>
      </c>
      <c r="J92" s="92">
        <v>0</v>
      </c>
      <c r="K92" s="92">
        <v>0</v>
      </c>
      <c r="L92" s="92">
        <v>0</v>
      </c>
      <c r="M92" s="115">
        <v>0</v>
      </c>
      <c r="N92" s="115">
        <v>109178517.26252</v>
      </c>
      <c r="O92" s="115">
        <v>108314650.19754</v>
      </c>
      <c r="P92" s="115">
        <v>132815477.81436001</v>
      </c>
      <c r="Q92" s="94">
        <v>154032507.23492002</v>
      </c>
      <c r="R92" s="115">
        <v>183912369.44196999</v>
      </c>
      <c r="S92" s="115">
        <v>172401504.72</v>
      </c>
      <c r="T92" s="115">
        <v>143800179.78999999</v>
      </c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</row>
    <row r="93" spans="1:45">
      <c r="A93" s="89" t="s">
        <v>277</v>
      </c>
      <c r="B93" s="89" t="s">
        <v>1431</v>
      </c>
      <c r="C93" s="92">
        <v>-2178728168</v>
      </c>
      <c r="D93" s="92">
        <v>-2274308637</v>
      </c>
      <c r="E93" s="92">
        <v>-2130902330</v>
      </c>
      <c r="F93" s="92">
        <v>-2317595640</v>
      </c>
      <c r="G93" s="92">
        <v>-2699515306</v>
      </c>
      <c r="H93" s="92">
        <v>-2944494014</v>
      </c>
      <c r="I93" s="92">
        <v>-3190525115</v>
      </c>
      <c r="J93" s="92">
        <v>-3524602448</v>
      </c>
      <c r="K93" s="92">
        <v>-3987173166</v>
      </c>
      <c r="L93" s="92">
        <v>-4521943881</v>
      </c>
      <c r="M93" s="115">
        <v>-4564401372.4260397</v>
      </c>
      <c r="N93" s="115">
        <v>-267637528.96689999</v>
      </c>
      <c r="O93" s="115">
        <v>-301800226.81382</v>
      </c>
      <c r="P93" s="115">
        <v>-324376125.66123998</v>
      </c>
      <c r="Q93" s="94">
        <v>-398179694.66459</v>
      </c>
      <c r="R93" s="115">
        <v>-433613223.10393</v>
      </c>
      <c r="S93" s="115">
        <v>-477993009.18000001</v>
      </c>
      <c r="T93" s="115">
        <v>-476043960.75999999</v>
      </c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</row>
    <row r="94" spans="1:45">
      <c r="A94" s="89" t="s">
        <v>278</v>
      </c>
      <c r="B94" s="89" t="s">
        <v>116</v>
      </c>
      <c r="C94" s="92">
        <v>813235213</v>
      </c>
      <c r="D94" s="92">
        <v>869876195</v>
      </c>
      <c r="E94" s="92">
        <v>959820856</v>
      </c>
      <c r="F94" s="92">
        <v>1064195812</v>
      </c>
      <c r="G94" s="92">
        <v>1160148131</v>
      </c>
      <c r="H94" s="92">
        <v>1303594342</v>
      </c>
      <c r="I94" s="92">
        <v>1490416258</v>
      </c>
      <c r="J94" s="92">
        <v>1537610606</v>
      </c>
      <c r="K94" s="92">
        <v>1661708395</v>
      </c>
      <c r="L94" s="92">
        <v>1557488478</v>
      </c>
      <c r="M94" s="115">
        <v>1413584299.35185</v>
      </c>
      <c r="N94" s="115">
        <v>1868685082.2569699</v>
      </c>
      <c r="O94" s="115">
        <v>2239044670.8674197</v>
      </c>
      <c r="P94" s="115">
        <v>2750361810.15168</v>
      </c>
      <c r="Q94" s="94">
        <v>3521752808.8534904</v>
      </c>
      <c r="R94" s="115">
        <v>4414959785.9172096</v>
      </c>
      <c r="S94" s="115">
        <v>4942074651.9200001</v>
      </c>
      <c r="T94" s="115">
        <v>4979405968.3500004</v>
      </c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</row>
    <row r="95" spans="1:45">
      <c r="A95" s="89" t="s">
        <v>279</v>
      </c>
      <c r="B95" s="89" t="s">
        <v>115</v>
      </c>
      <c r="C95" s="92">
        <v>34019290</v>
      </c>
      <c r="D95" s="92">
        <v>34783956</v>
      </c>
      <c r="E95" s="92">
        <v>37331191</v>
      </c>
      <c r="F95" s="92">
        <v>43201218</v>
      </c>
      <c r="G95" s="92">
        <v>49201304</v>
      </c>
      <c r="H95" s="92">
        <v>52078304</v>
      </c>
      <c r="I95" s="92">
        <v>53636121</v>
      </c>
      <c r="J95" s="92">
        <v>45532312</v>
      </c>
      <c r="K95" s="92">
        <v>87999120</v>
      </c>
      <c r="L95" s="92">
        <v>61347644</v>
      </c>
      <c r="M95" s="115">
        <v>60125507.718269996</v>
      </c>
      <c r="N95" s="115">
        <v>67017197.149889998</v>
      </c>
      <c r="O95" s="115">
        <v>78259637.314839989</v>
      </c>
      <c r="P95" s="115">
        <v>114422702.48788001</v>
      </c>
      <c r="Q95" s="94">
        <v>104896553.73692</v>
      </c>
      <c r="R95" s="115">
        <v>79167062.345899999</v>
      </c>
      <c r="S95" s="115">
        <v>124230215.83</v>
      </c>
      <c r="T95" s="115">
        <v>727568009.46000004</v>
      </c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</row>
    <row r="96" spans="1:45">
      <c r="A96" s="89" t="s">
        <v>280</v>
      </c>
      <c r="B96" s="89" t="s">
        <v>114</v>
      </c>
      <c r="C96" s="92">
        <v>200065680</v>
      </c>
      <c r="D96" s="92">
        <v>215287670</v>
      </c>
      <c r="E96" s="92">
        <v>203644963</v>
      </c>
      <c r="F96" s="92">
        <v>258223969</v>
      </c>
      <c r="G96" s="92">
        <v>295376712</v>
      </c>
      <c r="H96" s="92">
        <v>354489997</v>
      </c>
      <c r="I96" s="92">
        <v>465211718</v>
      </c>
      <c r="J96" s="92">
        <v>535956017</v>
      </c>
      <c r="K96" s="92">
        <v>642748034</v>
      </c>
      <c r="L96" s="92">
        <v>551547548</v>
      </c>
      <c r="M96" s="115">
        <v>401720237.40608001</v>
      </c>
      <c r="N96" s="115">
        <v>387069763.00040001</v>
      </c>
      <c r="O96" s="115">
        <v>482824956.76683003</v>
      </c>
      <c r="P96" s="115">
        <v>500176039.60553002</v>
      </c>
      <c r="Q96" s="115">
        <v>815671387.89931989</v>
      </c>
      <c r="R96" s="115">
        <v>840234246.40206003</v>
      </c>
      <c r="S96" s="115">
        <v>1003228863.92</v>
      </c>
      <c r="T96" s="115">
        <v>972871028.38999999</v>
      </c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</row>
    <row r="97" spans="1:45">
      <c r="A97" s="89" t="s">
        <v>1517</v>
      </c>
      <c r="B97" s="89" t="s">
        <v>1518</v>
      </c>
      <c r="C97" s="92">
        <v>0</v>
      </c>
      <c r="D97" s="92">
        <v>0</v>
      </c>
      <c r="E97" s="92">
        <v>0</v>
      </c>
      <c r="F97" s="92">
        <v>0</v>
      </c>
      <c r="G97" s="92">
        <v>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115">
        <v>0</v>
      </c>
      <c r="N97" s="115">
        <v>24763606.023639999</v>
      </c>
      <c r="O97" s="115">
        <v>12764372.150540002</v>
      </c>
      <c r="P97" s="115">
        <v>14606324.65257</v>
      </c>
      <c r="Q97" s="94">
        <v>17743123.818860002</v>
      </c>
      <c r="R97" s="115">
        <v>32640338.829999998</v>
      </c>
      <c r="S97" s="115">
        <v>35902822.039999999</v>
      </c>
      <c r="T97" s="115">
        <v>44951315.409999996</v>
      </c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</row>
    <row r="98" spans="1:45">
      <c r="A98" s="89" t="s">
        <v>281</v>
      </c>
      <c r="B98" s="89" t="s">
        <v>113</v>
      </c>
      <c r="C98" s="92">
        <v>8704798</v>
      </c>
      <c r="D98" s="92">
        <v>8568777</v>
      </c>
      <c r="E98" s="92">
        <v>14498227</v>
      </c>
      <c r="F98" s="92">
        <v>28902968</v>
      </c>
      <c r="G98" s="92">
        <v>14896457</v>
      </c>
      <c r="H98" s="92">
        <v>19344118</v>
      </c>
      <c r="I98" s="92">
        <v>20367635</v>
      </c>
      <c r="J98" s="92">
        <v>22856130</v>
      </c>
      <c r="K98" s="92">
        <v>26184840</v>
      </c>
      <c r="L98" s="92">
        <v>19718862</v>
      </c>
      <c r="M98" s="115">
        <v>19150515.341220003</v>
      </c>
      <c r="N98" s="115">
        <v>21134731.26684</v>
      </c>
      <c r="O98" s="115">
        <v>29123465.182560001</v>
      </c>
      <c r="P98" s="115">
        <v>31942772.410659999</v>
      </c>
      <c r="Q98" s="94">
        <v>33810897.250270002</v>
      </c>
      <c r="R98" s="115">
        <v>38594638.584300004</v>
      </c>
      <c r="S98" s="115">
        <v>64338796.75</v>
      </c>
      <c r="T98" s="115">
        <v>76159793.5</v>
      </c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</row>
    <row r="99" spans="1:45">
      <c r="A99" s="89" t="s">
        <v>1526</v>
      </c>
      <c r="B99" s="89" t="s">
        <v>1527</v>
      </c>
      <c r="C99" s="92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115">
        <v>0</v>
      </c>
      <c r="N99" s="115">
        <v>916578194.24751997</v>
      </c>
      <c r="O99" s="115">
        <v>965754808.08706009</v>
      </c>
      <c r="P99" s="115">
        <v>1286033311.2379599</v>
      </c>
      <c r="Q99" s="94">
        <v>1437918671.0286498</v>
      </c>
      <c r="R99" s="115">
        <v>1622556062.70403</v>
      </c>
      <c r="S99" s="115">
        <v>1903244980.2</v>
      </c>
      <c r="T99" s="115">
        <v>2033209696.54</v>
      </c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</row>
    <row r="100" spans="1:45">
      <c r="A100" s="89" t="s">
        <v>282</v>
      </c>
      <c r="B100" s="89" t="s">
        <v>112</v>
      </c>
      <c r="C100" s="92">
        <v>13743592</v>
      </c>
      <c r="D100" s="92">
        <v>19904633</v>
      </c>
      <c r="E100" s="92">
        <v>17865066</v>
      </c>
      <c r="F100" s="92">
        <v>23120729</v>
      </c>
      <c r="G100" s="92">
        <v>37668765</v>
      </c>
      <c r="H100" s="92">
        <v>33964463</v>
      </c>
      <c r="I100" s="92">
        <v>25793575</v>
      </c>
      <c r="J100" s="92">
        <v>24651174</v>
      </c>
      <c r="K100" s="92">
        <v>31000545</v>
      </c>
      <c r="L100" s="92">
        <v>29124098</v>
      </c>
      <c r="M100" s="115">
        <v>39441213.333999999</v>
      </c>
      <c r="N100" s="115">
        <v>0</v>
      </c>
      <c r="O100" s="115">
        <v>0</v>
      </c>
      <c r="P100" s="115">
        <v>0</v>
      </c>
      <c r="Q100" s="94">
        <v>0</v>
      </c>
      <c r="R100" s="115">
        <v>0</v>
      </c>
      <c r="S100" s="115">
        <v>0</v>
      </c>
      <c r="T100" s="115">
        <v>0</v>
      </c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</row>
    <row r="101" spans="1:45">
      <c r="A101" s="89" t="s">
        <v>283</v>
      </c>
      <c r="B101" s="89" t="s">
        <v>111</v>
      </c>
      <c r="C101" s="92">
        <v>1691033</v>
      </c>
      <c r="D101" s="92">
        <v>1444388</v>
      </c>
      <c r="E101" s="92">
        <v>1501046</v>
      </c>
      <c r="F101" s="92">
        <v>1919854</v>
      </c>
      <c r="G101" s="92">
        <v>3583232</v>
      </c>
      <c r="H101" s="92">
        <v>3692801</v>
      </c>
      <c r="I101" s="92">
        <v>3988361</v>
      </c>
      <c r="J101" s="92">
        <v>3633619</v>
      </c>
      <c r="K101" s="92">
        <v>3943725</v>
      </c>
      <c r="L101" s="92">
        <v>4408256</v>
      </c>
      <c r="M101" s="115">
        <v>2123383.0499999998</v>
      </c>
      <c r="N101" s="115">
        <v>0</v>
      </c>
      <c r="O101" s="115">
        <v>0</v>
      </c>
      <c r="P101" s="115">
        <v>0</v>
      </c>
      <c r="Q101" s="94">
        <v>0</v>
      </c>
      <c r="R101" s="115">
        <v>0</v>
      </c>
      <c r="S101" s="115">
        <v>0</v>
      </c>
      <c r="T101" s="115">
        <v>0</v>
      </c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</row>
    <row r="102" spans="1:45">
      <c r="A102" s="89" t="s">
        <v>284</v>
      </c>
      <c r="B102" s="89" t="s">
        <v>110</v>
      </c>
      <c r="C102" s="92">
        <v>376672140</v>
      </c>
      <c r="D102" s="92">
        <v>397182844</v>
      </c>
      <c r="E102" s="92">
        <v>477253838</v>
      </c>
      <c r="F102" s="92">
        <v>468315287</v>
      </c>
      <c r="G102" s="92">
        <v>505681260</v>
      </c>
      <c r="H102" s="92">
        <v>563064739</v>
      </c>
      <c r="I102" s="92">
        <v>665787839</v>
      </c>
      <c r="J102" s="92">
        <v>622795748</v>
      </c>
      <c r="K102" s="92">
        <v>595955684</v>
      </c>
      <c r="L102" s="92">
        <v>622729003</v>
      </c>
      <c r="M102" s="115">
        <v>643808027.58211994</v>
      </c>
      <c r="N102" s="115">
        <v>0</v>
      </c>
      <c r="O102" s="115">
        <v>0</v>
      </c>
      <c r="P102" s="115">
        <v>0</v>
      </c>
      <c r="Q102" s="115">
        <v>0</v>
      </c>
      <c r="R102" s="115">
        <v>0</v>
      </c>
      <c r="S102" s="115">
        <v>0</v>
      </c>
      <c r="T102" s="115">
        <v>0</v>
      </c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</row>
    <row r="103" spans="1:45">
      <c r="A103" s="89" t="s">
        <v>285</v>
      </c>
      <c r="B103" s="89" t="s">
        <v>192</v>
      </c>
      <c r="C103" s="92">
        <v>17465</v>
      </c>
      <c r="D103" s="92">
        <v>26367</v>
      </c>
      <c r="E103" s="92">
        <v>12387</v>
      </c>
      <c r="F103" s="92">
        <v>12327</v>
      </c>
      <c r="G103" s="92">
        <v>143799</v>
      </c>
      <c r="H103" s="92">
        <v>470010</v>
      </c>
      <c r="I103" s="92">
        <v>679888</v>
      </c>
      <c r="J103" s="92">
        <v>565967</v>
      </c>
      <c r="K103" s="92">
        <v>2145847</v>
      </c>
      <c r="L103" s="92">
        <v>741961</v>
      </c>
      <c r="M103" s="115">
        <v>910684.47927999997</v>
      </c>
      <c r="N103" s="115">
        <v>0</v>
      </c>
      <c r="O103" s="115">
        <v>0</v>
      </c>
      <c r="P103" s="115">
        <v>0</v>
      </c>
      <c r="Q103" s="115">
        <v>0</v>
      </c>
      <c r="R103" s="115">
        <v>0</v>
      </c>
      <c r="S103" s="115">
        <v>0</v>
      </c>
      <c r="T103" s="115">
        <v>0</v>
      </c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</row>
    <row r="104" spans="1:45">
      <c r="A104" s="89" t="s">
        <v>286</v>
      </c>
      <c r="B104" s="89" t="s">
        <v>109</v>
      </c>
      <c r="C104" s="92">
        <v>180741525</v>
      </c>
      <c r="D104" s="92">
        <v>172751622</v>
      </c>
      <c r="E104" s="92">
        <v>194774335</v>
      </c>
      <c r="F104" s="92">
        <v>233673841</v>
      </c>
      <c r="G104" s="92">
        <v>245382837</v>
      </c>
      <c r="H104" s="92">
        <v>257031558</v>
      </c>
      <c r="I104" s="92">
        <v>220357292</v>
      </c>
      <c r="J104" s="92">
        <v>262321263</v>
      </c>
      <c r="K104" s="92">
        <v>265011113</v>
      </c>
      <c r="L104" s="92">
        <v>253943269</v>
      </c>
      <c r="M104" s="115">
        <v>237328977.41406</v>
      </c>
      <c r="N104" s="115">
        <v>459656014.44812</v>
      </c>
      <c r="O104" s="115">
        <v>636205135.05787003</v>
      </c>
      <c r="P104" s="115">
        <v>699878122.27266002</v>
      </c>
      <c r="Q104" s="115">
        <v>924854526.68901002</v>
      </c>
      <c r="R104" s="115">
        <v>1105960262.3412199</v>
      </c>
      <c r="S104" s="115">
        <v>1112346193.21</v>
      </c>
      <c r="T104" s="115">
        <v>1005725787.26</v>
      </c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</row>
    <row r="105" spans="1:45">
      <c r="A105" s="89" t="s">
        <v>287</v>
      </c>
      <c r="B105" s="89" t="s">
        <v>156</v>
      </c>
      <c r="C105" s="92">
        <v>4472416</v>
      </c>
      <c r="D105" s="92">
        <v>5316352</v>
      </c>
      <c r="E105" s="92">
        <v>8344964</v>
      </c>
      <c r="F105" s="92">
        <v>5248770</v>
      </c>
      <c r="G105" s="92">
        <v>3793800</v>
      </c>
      <c r="H105" s="92">
        <v>11818762</v>
      </c>
      <c r="I105" s="92">
        <v>27073955</v>
      </c>
      <c r="J105" s="92">
        <v>2554722</v>
      </c>
      <c r="K105" s="92">
        <v>11400218</v>
      </c>
      <c r="L105" s="92">
        <v>2398309</v>
      </c>
      <c r="M105" s="115">
        <v>6734615.4326299997</v>
      </c>
      <c r="N105" s="115">
        <v>18863552.002040002</v>
      </c>
      <c r="O105" s="115">
        <v>26352944.684349999</v>
      </c>
      <c r="P105" s="115">
        <v>86161422.468510002</v>
      </c>
      <c r="Q105" s="115">
        <v>138572389.89530998</v>
      </c>
      <c r="R105" s="115">
        <v>647233061.55685997</v>
      </c>
      <c r="S105" s="115">
        <v>650260993.70000005</v>
      </c>
      <c r="T105" s="115">
        <v>71187004.280000001</v>
      </c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</row>
    <row r="106" spans="1:45">
      <c r="A106" s="89" t="s">
        <v>288</v>
      </c>
      <c r="B106" s="89" t="s">
        <v>108</v>
      </c>
      <c r="C106" s="92">
        <v>30775420</v>
      </c>
      <c r="D106" s="92">
        <v>46615932</v>
      </c>
      <c r="E106" s="92">
        <v>35843357</v>
      </c>
      <c r="F106" s="92">
        <v>39453484</v>
      </c>
      <c r="G106" s="92">
        <v>39318108</v>
      </c>
      <c r="H106" s="92">
        <v>41864742</v>
      </c>
      <c r="I106" s="92">
        <v>45425265</v>
      </c>
      <c r="J106" s="92">
        <v>53506636</v>
      </c>
      <c r="K106" s="92">
        <v>38643440</v>
      </c>
      <c r="L106" s="92">
        <v>54729667</v>
      </c>
      <c r="M106" s="115">
        <v>48498215.700370006</v>
      </c>
      <c r="N106" s="115">
        <v>40287906.075800002</v>
      </c>
      <c r="O106" s="115">
        <v>35844628.052819997</v>
      </c>
      <c r="P106" s="115">
        <v>46041278.195469998</v>
      </c>
      <c r="Q106" s="115">
        <v>70004906.535679996</v>
      </c>
      <c r="R106" s="115">
        <v>78343613.135660008</v>
      </c>
      <c r="S106" s="115">
        <v>76867183.620000005</v>
      </c>
      <c r="T106" s="115">
        <v>78459193.590000004</v>
      </c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</row>
    <row r="107" spans="1:45">
      <c r="A107" s="89" t="s">
        <v>289</v>
      </c>
      <c r="B107" s="89" t="s">
        <v>1624</v>
      </c>
      <c r="C107" s="92">
        <v>-37668146</v>
      </c>
      <c r="D107" s="92">
        <v>-32006346</v>
      </c>
      <c r="E107" s="92">
        <v>-31248518</v>
      </c>
      <c r="F107" s="92">
        <v>-37876635</v>
      </c>
      <c r="G107" s="92">
        <v>-34898143</v>
      </c>
      <c r="H107" s="92">
        <v>-34225152</v>
      </c>
      <c r="I107" s="92">
        <v>-37905391</v>
      </c>
      <c r="J107" s="92">
        <v>-36762982</v>
      </c>
      <c r="K107" s="92">
        <v>-43324171</v>
      </c>
      <c r="L107" s="92">
        <v>-43200139</v>
      </c>
      <c r="M107" s="115">
        <v>-46257078.106179997</v>
      </c>
      <c r="N107" s="115">
        <v>-66685881.957280003</v>
      </c>
      <c r="O107" s="115">
        <v>-28085276.429450002</v>
      </c>
      <c r="P107" s="115">
        <v>-28900163.179559998</v>
      </c>
      <c r="Q107" s="115">
        <v>-21719648.000530001</v>
      </c>
      <c r="R107" s="115">
        <v>-29769499.98282</v>
      </c>
      <c r="S107" s="115">
        <v>-28345397.359999999</v>
      </c>
      <c r="T107" s="115">
        <v>-30725860.079999998</v>
      </c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</row>
    <row r="108" spans="1:45">
      <c r="A108" s="89" t="s">
        <v>290</v>
      </c>
      <c r="B108" s="89" t="s">
        <v>193</v>
      </c>
      <c r="C108" s="92">
        <v>47782161490</v>
      </c>
      <c r="D108" s="92">
        <v>50021994426</v>
      </c>
      <c r="E108" s="92">
        <v>55649008730</v>
      </c>
      <c r="F108" s="92">
        <v>58788189144</v>
      </c>
      <c r="G108" s="92">
        <v>65863637715</v>
      </c>
      <c r="H108" s="92">
        <v>69216474458</v>
      </c>
      <c r="I108" s="92">
        <v>73318827618</v>
      </c>
      <c r="J108" s="92">
        <v>78032720022</v>
      </c>
      <c r="K108" s="92">
        <v>101578811770</v>
      </c>
      <c r="L108" s="92">
        <v>113273307979</v>
      </c>
      <c r="M108" s="115">
        <v>122781735201.686</v>
      </c>
      <c r="N108" s="115">
        <v>164902652404.55499</v>
      </c>
      <c r="O108" s="115">
        <v>177176826362.828</v>
      </c>
      <c r="P108" s="115">
        <v>185221795803.61801</v>
      </c>
      <c r="Q108" s="115">
        <v>195884883256.009</v>
      </c>
      <c r="R108" s="115">
        <v>207898134360.71899</v>
      </c>
      <c r="S108" s="115">
        <v>222957773045.22</v>
      </c>
      <c r="T108" s="115">
        <v>235604296833.72</v>
      </c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</row>
    <row r="109" spans="1:45">
      <c r="A109" s="89" t="s">
        <v>291</v>
      </c>
      <c r="B109" s="89" t="s">
        <v>106</v>
      </c>
      <c r="C109" s="92">
        <v>9970860259</v>
      </c>
      <c r="D109" s="92">
        <v>10246314357</v>
      </c>
      <c r="E109" s="92">
        <v>10751763119</v>
      </c>
      <c r="F109" s="92">
        <v>11662910284</v>
      </c>
      <c r="G109" s="92">
        <v>12067562023</v>
      </c>
      <c r="H109" s="92">
        <v>12895921151</v>
      </c>
      <c r="I109" s="92">
        <v>13383614560</v>
      </c>
      <c r="J109" s="92">
        <v>13897036155</v>
      </c>
      <c r="K109" s="92">
        <v>16154683700</v>
      </c>
      <c r="L109" s="92">
        <v>18651686370</v>
      </c>
      <c r="M109" s="115">
        <v>21548339445.931301</v>
      </c>
      <c r="N109" s="115">
        <v>41233271793.151398</v>
      </c>
      <c r="O109" s="115">
        <v>44955639018.065704</v>
      </c>
      <c r="P109" s="115">
        <v>46417790259.114899</v>
      </c>
      <c r="Q109" s="115">
        <v>47540600182.255997</v>
      </c>
      <c r="R109" s="115">
        <v>47488639699.204498</v>
      </c>
      <c r="S109" s="115">
        <v>48424928313.900002</v>
      </c>
      <c r="T109" s="115">
        <v>47514519244.480003</v>
      </c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</row>
    <row r="110" spans="1:45">
      <c r="A110" s="89" t="s">
        <v>292</v>
      </c>
      <c r="B110" s="89" t="s">
        <v>1648</v>
      </c>
      <c r="C110" s="92">
        <v>12115349</v>
      </c>
      <c r="D110" s="92">
        <v>9959154</v>
      </c>
      <c r="E110" s="92">
        <v>10753237</v>
      </c>
      <c r="F110" s="92">
        <v>11091840</v>
      </c>
      <c r="G110" s="92">
        <v>10998895</v>
      </c>
      <c r="H110" s="92">
        <v>11888843</v>
      </c>
      <c r="I110" s="92">
        <v>12887946</v>
      </c>
      <c r="J110" s="92">
        <v>11349103</v>
      </c>
      <c r="K110" s="92">
        <v>10733522</v>
      </c>
      <c r="L110" s="92">
        <v>10840720</v>
      </c>
      <c r="M110" s="115">
        <v>11451706.86799</v>
      </c>
      <c r="N110" s="115">
        <v>17525289.846999999</v>
      </c>
      <c r="O110" s="115">
        <v>17011285.556959998</v>
      </c>
      <c r="P110" s="115">
        <v>19834026.820779998</v>
      </c>
      <c r="Q110" s="94">
        <v>20053148.64875</v>
      </c>
      <c r="R110" s="115">
        <v>22829213.822749998</v>
      </c>
      <c r="S110" s="115">
        <v>35030341.539999999</v>
      </c>
      <c r="T110" s="115">
        <v>19158894.199999999</v>
      </c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</row>
    <row r="111" spans="1:45">
      <c r="A111" s="89" t="s">
        <v>293</v>
      </c>
      <c r="B111" s="89" t="s">
        <v>1661</v>
      </c>
      <c r="C111" s="92">
        <v>33566546</v>
      </c>
      <c r="D111" s="92">
        <v>44723373</v>
      </c>
      <c r="E111" s="92">
        <v>53938951</v>
      </c>
      <c r="F111" s="92">
        <v>60303904</v>
      </c>
      <c r="G111" s="92">
        <v>65026669</v>
      </c>
      <c r="H111" s="92">
        <v>67645650</v>
      </c>
      <c r="I111" s="92">
        <v>70459496</v>
      </c>
      <c r="J111" s="92">
        <v>1297929</v>
      </c>
      <c r="K111" s="92">
        <v>1354934</v>
      </c>
      <c r="L111" s="92">
        <v>1479373</v>
      </c>
      <c r="M111" s="115">
        <v>2672586.645</v>
      </c>
      <c r="N111" s="115">
        <v>5158838.7359999996</v>
      </c>
      <c r="O111" s="115">
        <v>5111215.5120000001</v>
      </c>
      <c r="P111" s="115">
        <v>5135269.392</v>
      </c>
      <c r="Q111" s="94">
        <v>4607267.2759999996</v>
      </c>
      <c r="R111" s="115">
        <v>6524016.8794999998</v>
      </c>
      <c r="S111" s="115">
        <v>9078762.2599999998</v>
      </c>
      <c r="T111" s="115">
        <v>5215581.7699999996</v>
      </c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</row>
    <row r="112" spans="1:45">
      <c r="A112" s="89" t="s">
        <v>294</v>
      </c>
      <c r="B112" s="89" t="s">
        <v>103</v>
      </c>
      <c r="C112" s="92">
        <v>4539610731</v>
      </c>
      <c r="D112" s="92">
        <v>5638910498</v>
      </c>
      <c r="E112" s="92">
        <v>7487084355</v>
      </c>
      <c r="F112" s="92">
        <v>8343860054</v>
      </c>
      <c r="G112" s="92">
        <v>6606470692</v>
      </c>
      <c r="H112" s="92">
        <v>7217087841</v>
      </c>
      <c r="I112" s="92">
        <v>8303153531</v>
      </c>
      <c r="J112" s="92">
        <v>10741799470</v>
      </c>
      <c r="K112" s="92">
        <v>15772405356</v>
      </c>
      <c r="L112" s="92">
        <v>18323107714</v>
      </c>
      <c r="M112" s="115">
        <v>20179822028.791897</v>
      </c>
      <c r="N112" s="115">
        <v>21211140841.592499</v>
      </c>
      <c r="O112" s="115">
        <v>24783561815.465103</v>
      </c>
      <c r="P112" s="115">
        <v>27860555592.430103</v>
      </c>
      <c r="Q112" s="94">
        <v>27683508893.282898</v>
      </c>
      <c r="R112" s="115">
        <v>28288696892.165802</v>
      </c>
      <c r="S112" s="115">
        <v>34562227212.010002</v>
      </c>
      <c r="T112" s="115">
        <v>36696332558.959999</v>
      </c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</row>
    <row r="113" spans="1:45">
      <c r="A113" s="89" t="s">
        <v>295</v>
      </c>
      <c r="B113" s="89" t="s">
        <v>102</v>
      </c>
      <c r="C113" s="92">
        <v>438321825</v>
      </c>
      <c r="D113" s="92">
        <v>664032209</v>
      </c>
      <c r="E113" s="92">
        <v>741981912</v>
      </c>
      <c r="F113" s="92">
        <v>947678243</v>
      </c>
      <c r="G113" s="92">
        <v>1230963449</v>
      </c>
      <c r="H113" s="92">
        <v>1088921797</v>
      </c>
      <c r="I113" s="92">
        <v>1284414489</v>
      </c>
      <c r="J113" s="92">
        <v>1550808078</v>
      </c>
      <c r="K113" s="92">
        <v>1920204179</v>
      </c>
      <c r="L113" s="92">
        <v>1233655650</v>
      </c>
      <c r="M113" s="115">
        <v>1062680138.1723499</v>
      </c>
      <c r="N113" s="115">
        <v>988245876.77429008</v>
      </c>
      <c r="O113" s="115">
        <v>1109693112.3758202</v>
      </c>
      <c r="P113" s="115">
        <v>1028765307.23998</v>
      </c>
      <c r="Q113" s="94">
        <v>1451007776.59992</v>
      </c>
      <c r="R113" s="115">
        <v>1504261120.2480199</v>
      </c>
      <c r="S113" s="115">
        <v>1643831183.0599999</v>
      </c>
      <c r="T113" s="115">
        <v>1717523114.0899999</v>
      </c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</row>
    <row r="114" spans="1:45">
      <c r="A114" s="89" t="s">
        <v>296</v>
      </c>
      <c r="B114" s="89" t="s">
        <v>194</v>
      </c>
      <c r="C114" s="92">
        <v>55179259</v>
      </c>
      <c r="D114" s="92">
        <v>148749431</v>
      </c>
      <c r="E114" s="92">
        <v>63142826</v>
      </c>
      <c r="F114" s="92">
        <v>73571755</v>
      </c>
      <c r="G114" s="92">
        <v>92248476</v>
      </c>
      <c r="H114" s="92">
        <v>89577833</v>
      </c>
      <c r="I114" s="92">
        <v>92872407</v>
      </c>
      <c r="J114" s="92">
        <v>159072735</v>
      </c>
      <c r="K114" s="92">
        <v>308462324</v>
      </c>
      <c r="L114" s="92">
        <v>155366638</v>
      </c>
      <c r="M114" s="115">
        <v>180857496.14638001</v>
      </c>
      <c r="N114" s="115">
        <v>139394737.66139001</v>
      </c>
      <c r="O114" s="115">
        <v>150272555.24720001</v>
      </c>
      <c r="P114" s="115">
        <v>141122184.97468999</v>
      </c>
      <c r="Q114" s="115">
        <v>201521449.49576998</v>
      </c>
      <c r="R114" s="115">
        <v>222920144.73260999</v>
      </c>
      <c r="S114" s="115">
        <v>237042582.37</v>
      </c>
      <c r="T114" s="115">
        <v>227398105.46000001</v>
      </c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</row>
    <row r="115" spans="1:45">
      <c r="A115" s="89" t="s">
        <v>297</v>
      </c>
      <c r="B115" s="89" t="s">
        <v>101</v>
      </c>
      <c r="C115" s="92">
        <v>448998893</v>
      </c>
      <c r="D115" s="92">
        <v>442645851</v>
      </c>
      <c r="E115" s="92">
        <v>449925777</v>
      </c>
      <c r="F115" s="92">
        <v>480296259</v>
      </c>
      <c r="G115" s="92">
        <v>556196799</v>
      </c>
      <c r="H115" s="92">
        <v>591876948</v>
      </c>
      <c r="I115" s="92">
        <v>682579919</v>
      </c>
      <c r="J115" s="92">
        <v>754916248</v>
      </c>
      <c r="K115" s="92">
        <v>920861944</v>
      </c>
      <c r="L115" s="92">
        <v>856583129</v>
      </c>
      <c r="M115" s="115">
        <v>930920419.31215</v>
      </c>
      <c r="N115" s="115">
        <v>924763168.20543003</v>
      </c>
      <c r="O115" s="115">
        <v>898966604.69154</v>
      </c>
      <c r="P115" s="115">
        <v>1010408198.52704</v>
      </c>
      <c r="Q115" s="115">
        <v>1110448753.2578101</v>
      </c>
      <c r="R115" s="115">
        <v>1256312390.09916</v>
      </c>
      <c r="S115" s="115">
        <v>1184915420.2</v>
      </c>
      <c r="T115" s="115">
        <v>1334012944.22</v>
      </c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</row>
    <row r="116" spans="1:45">
      <c r="A116" s="89" t="s">
        <v>298</v>
      </c>
      <c r="B116" s="89" t="s">
        <v>100</v>
      </c>
      <c r="C116" s="92">
        <v>67765244</v>
      </c>
      <c r="D116" s="92">
        <v>77611099</v>
      </c>
      <c r="E116" s="92">
        <v>86425223</v>
      </c>
      <c r="F116" s="92">
        <v>83326205</v>
      </c>
      <c r="G116" s="92">
        <v>55738316</v>
      </c>
      <c r="H116" s="92">
        <v>63175205</v>
      </c>
      <c r="I116" s="92">
        <v>42809465</v>
      </c>
      <c r="J116" s="92">
        <v>43945754</v>
      </c>
      <c r="K116" s="92">
        <v>57359403</v>
      </c>
      <c r="L116" s="92">
        <v>67460574</v>
      </c>
      <c r="M116" s="115">
        <v>39450912.50581</v>
      </c>
      <c r="N116" s="115">
        <v>39718271.615660004</v>
      </c>
      <c r="O116" s="115">
        <v>48111013.943959996</v>
      </c>
      <c r="P116" s="115">
        <v>57463155.040540002</v>
      </c>
      <c r="Q116" s="115">
        <v>126377742.07766999</v>
      </c>
      <c r="R116" s="115">
        <v>140285035.56013</v>
      </c>
      <c r="S116" s="115">
        <v>145520436.56999999</v>
      </c>
      <c r="T116" s="115">
        <v>200891403.55000001</v>
      </c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</row>
    <row r="117" spans="1:45">
      <c r="A117" s="89" t="s">
        <v>299</v>
      </c>
      <c r="B117" s="89" t="s">
        <v>99</v>
      </c>
      <c r="C117" s="92">
        <v>287495488</v>
      </c>
      <c r="D117" s="92">
        <v>281568776</v>
      </c>
      <c r="E117" s="92">
        <v>338648769</v>
      </c>
      <c r="F117" s="92">
        <v>331812037</v>
      </c>
      <c r="G117" s="92">
        <v>488853729</v>
      </c>
      <c r="H117" s="92">
        <v>338342961</v>
      </c>
      <c r="I117" s="92">
        <v>345467707</v>
      </c>
      <c r="J117" s="92">
        <v>494254152</v>
      </c>
      <c r="K117" s="92">
        <v>439946106</v>
      </c>
      <c r="L117" s="92">
        <v>559245096</v>
      </c>
      <c r="M117" s="115">
        <v>394946895.51776004</v>
      </c>
      <c r="N117" s="115">
        <v>585513726.19777</v>
      </c>
      <c r="O117" s="115">
        <v>544942336.97021997</v>
      </c>
      <c r="P117" s="115">
        <v>532019424.30548</v>
      </c>
      <c r="Q117" s="115">
        <v>572248685.8359201</v>
      </c>
      <c r="R117" s="115">
        <v>747589204.04548001</v>
      </c>
      <c r="S117" s="115">
        <v>887411029.63999999</v>
      </c>
      <c r="T117" s="115">
        <v>1106724509.21</v>
      </c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</row>
    <row r="118" spans="1:45">
      <c r="A118" s="89" t="s">
        <v>300</v>
      </c>
      <c r="B118" s="89" t="s">
        <v>98</v>
      </c>
      <c r="C118" s="92">
        <v>15682695118</v>
      </c>
      <c r="D118" s="92">
        <v>16483104585</v>
      </c>
      <c r="E118" s="92">
        <v>17814941458</v>
      </c>
      <c r="F118" s="92">
        <v>18948426200</v>
      </c>
      <c r="G118" s="92">
        <v>21807350304</v>
      </c>
      <c r="H118" s="92">
        <v>23877899216</v>
      </c>
      <c r="I118" s="92">
        <v>25674011900</v>
      </c>
      <c r="J118" s="92">
        <v>26772509595</v>
      </c>
      <c r="K118" s="92">
        <v>30250300167</v>
      </c>
      <c r="L118" s="92">
        <v>33460850650</v>
      </c>
      <c r="M118" s="115">
        <v>36966675968.8936</v>
      </c>
      <c r="N118" s="115">
        <v>50141499006.732796</v>
      </c>
      <c r="O118" s="115">
        <v>54030491087.132401</v>
      </c>
      <c r="P118" s="115">
        <v>56773674083.138702</v>
      </c>
      <c r="Q118" s="115">
        <v>59585922235.209099</v>
      </c>
      <c r="R118" s="115">
        <v>63233831578.484703</v>
      </c>
      <c r="S118" s="115">
        <v>67009858540.760002</v>
      </c>
      <c r="T118" s="115">
        <v>70222843174.690002</v>
      </c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</row>
    <row r="119" spans="1:45">
      <c r="A119" s="89" t="s">
        <v>1780</v>
      </c>
      <c r="B119" s="89" t="s">
        <v>1540</v>
      </c>
      <c r="C119" s="92">
        <v>0</v>
      </c>
      <c r="D119" s="92">
        <v>0</v>
      </c>
      <c r="E119" s="92">
        <v>0</v>
      </c>
      <c r="F119" s="92">
        <v>0</v>
      </c>
      <c r="G119" s="92">
        <v>0</v>
      </c>
      <c r="H119" s="92">
        <v>0</v>
      </c>
      <c r="I119" s="92">
        <v>0</v>
      </c>
      <c r="J119" s="92">
        <v>0</v>
      </c>
      <c r="K119" s="92">
        <v>0</v>
      </c>
      <c r="L119" s="92">
        <v>0</v>
      </c>
      <c r="M119" s="115">
        <v>0</v>
      </c>
      <c r="N119" s="115">
        <v>67611692.806150004</v>
      </c>
      <c r="O119" s="115">
        <v>80642315.072589993</v>
      </c>
      <c r="P119" s="115">
        <v>84823152.611469999</v>
      </c>
      <c r="Q119" s="115">
        <v>94275262.676050007</v>
      </c>
      <c r="R119" s="115">
        <v>97276839.39756</v>
      </c>
      <c r="S119" s="115">
        <v>96489340.519999996</v>
      </c>
      <c r="T119" s="115">
        <v>53450323.299999997</v>
      </c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</row>
    <row r="120" spans="1:45">
      <c r="A120" s="89" t="s">
        <v>301</v>
      </c>
      <c r="B120" s="89" t="s">
        <v>195</v>
      </c>
      <c r="C120" s="92">
        <v>14190404589</v>
      </c>
      <c r="D120" s="92">
        <v>14961182152</v>
      </c>
      <c r="E120" s="92">
        <v>15744182816</v>
      </c>
      <c r="F120" s="92">
        <v>16049699940</v>
      </c>
      <c r="G120" s="92">
        <v>21296643773</v>
      </c>
      <c r="H120" s="92">
        <v>21505648991</v>
      </c>
      <c r="I120" s="92">
        <v>22057967119</v>
      </c>
      <c r="J120" s="92">
        <v>22697835724</v>
      </c>
      <c r="K120" s="92">
        <v>25346965708</v>
      </c>
      <c r="L120" s="92">
        <v>24636507976</v>
      </c>
      <c r="M120" s="115">
        <v>25337761902.3946</v>
      </c>
      <c r="N120" s="115">
        <v>26650809059.970699</v>
      </c>
      <c r="O120" s="115">
        <v>27760437434.081802</v>
      </c>
      <c r="P120" s="115">
        <v>29034822505.555302</v>
      </c>
      <c r="Q120" s="115">
        <v>32763823696.147198</v>
      </c>
      <c r="R120" s="115">
        <v>38350136638.827003</v>
      </c>
      <c r="S120" s="115">
        <v>40088222890.330002</v>
      </c>
      <c r="T120" s="115">
        <v>45565882320.470001</v>
      </c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</row>
    <row r="121" spans="1:45">
      <c r="A121" s="89" t="s">
        <v>302</v>
      </c>
      <c r="B121" s="89" t="s">
        <v>97</v>
      </c>
      <c r="C121" s="92">
        <v>11560802525</v>
      </c>
      <c r="D121" s="92">
        <v>13070435473</v>
      </c>
      <c r="E121" s="92">
        <v>14758895158</v>
      </c>
      <c r="F121" s="92">
        <v>16122462768</v>
      </c>
      <c r="G121" s="92">
        <v>17168159599</v>
      </c>
      <c r="H121" s="92">
        <v>18718069094</v>
      </c>
      <c r="I121" s="92">
        <v>20250332604</v>
      </c>
      <c r="J121" s="92">
        <v>21488363055</v>
      </c>
      <c r="K121" s="92">
        <v>22262856077</v>
      </c>
      <c r="L121" s="92">
        <v>23802474016</v>
      </c>
      <c r="M121" s="115">
        <v>26111197540.749802</v>
      </c>
      <c r="N121" s="115">
        <v>28529853502.7043</v>
      </c>
      <c r="O121" s="115">
        <v>30529989220.726898</v>
      </c>
      <c r="P121" s="115">
        <v>32459396443.220398</v>
      </c>
      <c r="Q121" s="115">
        <v>36296941998.532204</v>
      </c>
      <c r="R121" s="115">
        <v>39183245853.200897</v>
      </c>
      <c r="S121" s="115">
        <v>41883878836.260002</v>
      </c>
      <c r="T121" s="115">
        <v>44758989532.120003</v>
      </c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</row>
    <row r="122" spans="1:45">
      <c r="A122" s="89" t="s">
        <v>303</v>
      </c>
      <c r="B122" s="89" t="s">
        <v>196</v>
      </c>
      <c r="C122" s="92">
        <v>2095865029</v>
      </c>
      <c r="D122" s="92">
        <v>2136882829</v>
      </c>
      <c r="E122" s="92">
        <v>2226727676</v>
      </c>
      <c r="F122" s="92">
        <v>2196107967</v>
      </c>
      <c r="G122" s="92">
        <v>2153958059</v>
      </c>
      <c r="H122" s="92">
        <v>2396152203</v>
      </c>
      <c r="I122" s="92">
        <v>2601791973</v>
      </c>
      <c r="J122" s="92">
        <v>2812158485</v>
      </c>
      <c r="K122" s="92">
        <v>2714857219</v>
      </c>
      <c r="L122" s="92">
        <v>2913873963</v>
      </c>
      <c r="M122" s="115">
        <v>3172434415.4259901</v>
      </c>
      <c r="N122" s="115">
        <v>3003385024.1589398</v>
      </c>
      <c r="O122" s="115">
        <v>3193441863.37008</v>
      </c>
      <c r="P122" s="115">
        <v>3384052483.3147702</v>
      </c>
      <c r="Q122" s="115">
        <v>4071386028.9871001</v>
      </c>
      <c r="R122" s="115">
        <v>4830291202.9134007</v>
      </c>
      <c r="S122" s="115">
        <v>5353587672.71</v>
      </c>
      <c r="T122" s="115">
        <v>6186274198.5200005</v>
      </c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</row>
    <row r="123" spans="1:45">
      <c r="A123" s="89" t="s">
        <v>304</v>
      </c>
      <c r="B123" s="89" t="s">
        <v>96</v>
      </c>
      <c r="C123" s="92">
        <v>1139679875</v>
      </c>
      <c r="D123" s="92">
        <v>1277004499</v>
      </c>
      <c r="E123" s="92">
        <v>1437070878</v>
      </c>
      <c r="F123" s="92">
        <v>1556449164</v>
      </c>
      <c r="G123" s="92">
        <v>1709818750</v>
      </c>
      <c r="H123" s="92">
        <v>1839560679</v>
      </c>
      <c r="I123" s="92">
        <v>1967623164</v>
      </c>
      <c r="J123" s="92">
        <v>2151727603</v>
      </c>
      <c r="K123" s="92">
        <v>2434154693</v>
      </c>
      <c r="L123" s="92">
        <v>2623005190</v>
      </c>
      <c r="M123" s="115">
        <v>2527421372.6198196</v>
      </c>
      <c r="N123" s="115">
        <v>2515169390.0349197</v>
      </c>
      <c r="O123" s="115">
        <v>2719821589.7213502</v>
      </c>
      <c r="P123" s="115">
        <v>3248161035.03197</v>
      </c>
      <c r="Q123" s="115">
        <v>3659145285.7620296</v>
      </c>
      <c r="R123" s="115">
        <v>4087574299.4334798</v>
      </c>
      <c r="S123" s="115">
        <v>4565839485.7299995</v>
      </c>
      <c r="T123" s="115">
        <v>5023747402.4700003</v>
      </c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</row>
    <row r="124" spans="1:45">
      <c r="A124" s="89" t="s">
        <v>305</v>
      </c>
      <c r="B124" s="89" t="s">
        <v>197</v>
      </c>
      <c r="C124" s="92">
        <v>1092624162</v>
      </c>
      <c r="D124" s="92">
        <v>1207179113</v>
      </c>
      <c r="E124" s="92">
        <v>1361324656</v>
      </c>
      <c r="F124" s="92">
        <v>1426420214</v>
      </c>
      <c r="G124" s="92">
        <v>1523390100</v>
      </c>
      <c r="H124" s="92">
        <v>1666500676</v>
      </c>
      <c r="I124" s="92">
        <v>1766495690</v>
      </c>
      <c r="J124" s="92">
        <v>1909880291</v>
      </c>
      <c r="K124" s="92">
        <v>2337237701</v>
      </c>
      <c r="L124" s="92">
        <v>2456781134</v>
      </c>
      <c r="M124" s="115">
        <v>2270215323.9416003</v>
      </c>
      <c r="N124" s="115">
        <v>2075724404.84724</v>
      </c>
      <c r="O124" s="115">
        <v>2228295007.4710498</v>
      </c>
      <c r="P124" s="115">
        <v>2405481463.9538198</v>
      </c>
      <c r="Q124" s="115">
        <v>2559947120.5261698</v>
      </c>
      <c r="R124" s="115">
        <v>2733712609.9983397</v>
      </c>
      <c r="S124" s="115">
        <v>2967801937.0500002</v>
      </c>
      <c r="T124" s="115">
        <v>3164479783.3800001</v>
      </c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</row>
    <row r="125" spans="1:45">
      <c r="A125" s="89" t="s">
        <v>306</v>
      </c>
      <c r="B125" s="89" t="s">
        <v>95</v>
      </c>
      <c r="C125" s="92">
        <v>2954960766</v>
      </c>
      <c r="D125" s="92">
        <v>3157952839</v>
      </c>
      <c r="E125" s="92">
        <v>3379066065</v>
      </c>
      <c r="F125" s="92">
        <v>3570371669</v>
      </c>
      <c r="G125" s="92">
        <v>3758105904</v>
      </c>
      <c r="H125" s="92">
        <v>4117499297</v>
      </c>
      <c r="I125" s="92">
        <v>4392437250</v>
      </c>
      <c r="J125" s="92">
        <v>4701648871</v>
      </c>
      <c r="K125" s="92">
        <v>7139749675</v>
      </c>
      <c r="L125" s="92">
        <v>8203744735</v>
      </c>
      <c r="M125" s="115">
        <v>8810502322.6406097</v>
      </c>
      <c r="N125" s="115">
        <v>8557161025.2347002</v>
      </c>
      <c r="O125" s="115">
        <v>9606829061.9235382</v>
      </c>
      <c r="P125" s="115">
        <v>9110816387.9236088</v>
      </c>
      <c r="Q125" s="115">
        <v>10307866963.911699</v>
      </c>
      <c r="R125" s="115">
        <v>11519511582.7833</v>
      </c>
      <c r="S125" s="115">
        <v>12836475649.870001</v>
      </c>
      <c r="T125" s="115">
        <v>13122644146.73</v>
      </c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</row>
    <row r="126" spans="1:45">
      <c r="A126" s="89" t="s">
        <v>307</v>
      </c>
      <c r="B126" s="89" t="s">
        <v>198</v>
      </c>
      <c r="C126" s="92">
        <v>2395014194</v>
      </c>
      <c r="D126" s="92">
        <v>2449621157</v>
      </c>
      <c r="E126" s="92">
        <v>2592933648</v>
      </c>
      <c r="F126" s="92">
        <v>2724678066</v>
      </c>
      <c r="G126" s="92">
        <v>2938071648</v>
      </c>
      <c r="H126" s="92">
        <v>3067512507</v>
      </c>
      <c r="I126" s="92">
        <v>3269073115</v>
      </c>
      <c r="J126" s="92">
        <v>3602351304</v>
      </c>
      <c r="K126" s="92">
        <v>4066170912</v>
      </c>
      <c r="L126" s="92">
        <v>4148834404</v>
      </c>
      <c r="M126" s="115">
        <v>4682598659.2218094</v>
      </c>
      <c r="N126" s="115">
        <v>3914097111.0517502</v>
      </c>
      <c r="O126" s="115">
        <v>4178047484.3612003</v>
      </c>
      <c r="P126" s="115">
        <v>4336243717.9660397</v>
      </c>
      <c r="Q126" s="115">
        <v>4643059926.47297</v>
      </c>
      <c r="R126" s="115">
        <v>5137497145.3413897</v>
      </c>
      <c r="S126" s="115">
        <v>5702582614.8900003</v>
      </c>
      <c r="T126" s="115">
        <v>6213999084.2600002</v>
      </c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</row>
    <row r="127" spans="1:45">
      <c r="A127" s="89" t="s">
        <v>308</v>
      </c>
      <c r="B127" s="89" t="s">
        <v>94</v>
      </c>
      <c r="C127" s="92">
        <v>65206845</v>
      </c>
      <c r="D127" s="92">
        <v>77771756</v>
      </c>
      <c r="E127" s="92">
        <v>81017399</v>
      </c>
      <c r="F127" s="92">
        <v>85286153</v>
      </c>
      <c r="G127" s="92">
        <v>93044380</v>
      </c>
      <c r="H127" s="92">
        <v>101694638</v>
      </c>
      <c r="I127" s="92">
        <v>109238661</v>
      </c>
      <c r="J127" s="92">
        <v>114368645</v>
      </c>
      <c r="K127" s="92">
        <v>126874235</v>
      </c>
      <c r="L127" s="92">
        <v>144942401</v>
      </c>
      <c r="M127" s="115">
        <v>147582487.43270001</v>
      </c>
      <c r="N127" s="115">
        <v>135556534.33399001</v>
      </c>
      <c r="O127" s="115">
        <v>148976392.59551001</v>
      </c>
      <c r="P127" s="115">
        <v>159714306.25968</v>
      </c>
      <c r="Q127" s="115">
        <v>172800430.25426</v>
      </c>
      <c r="R127" s="115">
        <v>182966180.81584001</v>
      </c>
      <c r="S127" s="115">
        <v>200644124.52000001</v>
      </c>
      <c r="T127" s="115">
        <v>215194149.25</v>
      </c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</row>
    <row r="128" spans="1:45">
      <c r="A128" s="89" t="s">
        <v>1963</v>
      </c>
      <c r="B128" s="89" t="s">
        <v>70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115">
        <v>0</v>
      </c>
      <c r="N128" s="115">
        <v>201607788.31896999</v>
      </c>
      <c r="O128" s="115">
        <v>212756645.75901002</v>
      </c>
      <c r="P128" s="115">
        <v>213248146.06941</v>
      </c>
      <c r="Q128" s="115">
        <v>224460009.98520002</v>
      </c>
      <c r="R128" s="115">
        <v>230881040.54098001</v>
      </c>
      <c r="S128" s="115">
        <v>234228868.47999999</v>
      </c>
      <c r="T128" s="115">
        <v>242459753.06</v>
      </c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</row>
    <row r="129" spans="1:45">
      <c r="A129" s="89" t="s">
        <v>309</v>
      </c>
      <c r="B129" s="89" t="s">
        <v>93</v>
      </c>
      <c r="C129" s="92">
        <v>285096695</v>
      </c>
      <c r="D129" s="92">
        <v>320587439</v>
      </c>
      <c r="E129" s="92">
        <v>344929832</v>
      </c>
      <c r="F129" s="92">
        <v>380903751</v>
      </c>
      <c r="G129" s="92">
        <v>610913376</v>
      </c>
      <c r="H129" s="92">
        <v>783161907</v>
      </c>
      <c r="I129" s="92">
        <v>813360981</v>
      </c>
      <c r="J129" s="92">
        <v>813539047</v>
      </c>
      <c r="K129" s="92">
        <v>1188204766</v>
      </c>
      <c r="L129" s="92">
        <v>1255434064</v>
      </c>
      <c r="M129" s="115">
        <v>1257237091.2084498</v>
      </c>
      <c r="N129" s="115">
        <v>0</v>
      </c>
      <c r="O129" s="115">
        <v>0</v>
      </c>
      <c r="P129" s="115">
        <v>0</v>
      </c>
      <c r="Q129" s="115">
        <v>0</v>
      </c>
      <c r="R129" s="115">
        <v>0</v>
      </c>
      <c r="S129" s="115">
        <v>0</v>
      </c>
      <c r="T129" s="115">
        <v>0</v>
      </c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</row>
    <row r="130" spans="1:45">
      <c r="A130" s="89" t="s">
        <v>1978</v>
      </c>
      <c r="B130" s="89" t="s">
        <v>1979</v>
      </c>
      <c r="C130" s="92">
        <v>0</v>
      </c>
      <c r="D130" s="92">
        <v>0</v>
      </c>
      <c r="E130" s="92">
        <v>0</v>
      </c>
      <c r="F130" s="92">
        <v>0</v>
      </c>
      <c r="G130" s="92">
        <v>0</v>
      </c>
      <c r="H130" s="92">
        <v>0</v>
      </c>
      <c r="I130" s="92">
        <v>0</v>
      </c>
      <c r="J130" s="92">
        <v>0</v>
      </c>
      <c r="K130" s="92">
        <v>0</v>
      </c>
      <c r="L130" s="92">
        <v>0</v>
      </c>
      <c r="M130" s="115">
        <v>0</v>
      </c>
      <c r="N130" s="115">
        <v>3993030317.96558</v>
      </c>
      <c r="O130" s="115">
        <v>4611629605.5055895</v>
      </c>
      <c r="P130" s="115">
        <v>4804296730.2322102</v>
      </c>
      <c r="Q130" s="115">
        <v>9827560662.0668812</v>
      </c>
      <c r="R130" s="115">
        <v>11200182024.491301</v>
      </c>
      <c r="S130" s="115">
        <v>11414716950.82</v>
      </c>
      <c r="T130" s="115">
        <v>14028698591.52</v>
      </c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</row>
    <row r="131" spans="1:45" ht="28">
      <c r="A131" s="89" t="s">
        <v>310</v>
      </c>
      <c r="B131" s="89" t="s">
        <v>1992</v>
      </c>
      <c r="C131" s="92">
        <v>-19809768160</v>
      </c>
      <c r="D131" s="92">
        <v>-23128798259</v>
      </c>
      <c r="E131" s="92">
        <v>-24549506202</v>
      </c>
      <c r="F131" s="92">
        <v>-26833646679</v>
      </c>
      <c r="G131" s="92">
        <v>-29801149109</v>
      </c>
      <c r="H131" s="92">
        <v>-32866548502</v>
      </c>
      <c r="I131" s="92">
        <v>-35491805465</v>
      </c>
      <c r="J131" s="92">
        <v>-38332522988</v>
      </c>
      <c r="K131" s="92">
        <v>-30358154956</v>
      </c>
      <c r="L131" s="92">
        <v>-28459330245</v>
      </c>
      <c r="M131" s="115">
        <v>-31014790960.439602</v>
      </c>
      <c r="N131" s="115">
        <v>-28594836506.851398</v>
      </c>
      <c r="O131" s="115">
        <v>-33209706497.622101</v>
      </c>
      <c r="P131" s="115">
        <v>-36372665066.990997</v>
      </c>
      <c r="Q131" s="115">
        <v>-44386226153.753403</v>
      </c>
      <c r="R131" s="115">
        <v>-50051856453.367599</v>
      </c>
      <c r="S131" s="115">
        <v>-54625290232.440002</v>
      </c>
      <c r="T131" s="115">
        <v>-60026415309.360001</v>
      </c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</row>
    <row r="132" spans="1:45">
      <c r="A132" s="89" t="s">
        <v>311</v>
      </c>
      <c r="B132" s="89" t="s">
        <v>91</v>
      </c>
      <c r="C132" s="92">
        <v>-2905200</v>
      </c>
      <c r="D132" s="92">
        <v>-2944029</v>
      </c>
      <c r="E132" s="92">
        <v>-3192316</v>
      </c>
      <c r="F132" s="92">
        <v>-3634675</v>
      </c>
      <c r="G132" s="92">
        <v>-3914082</v>
      </c>
      <c r="H132" s="92">
        <v>-3591171</v>
      </c>
      <c r="I132" s="92">
        <v>-4687935</v>
      </c>
      <c r="J132" s="92">
        <v>-3344108</v>
      </c>
      <c r="K132" s="92">
        <v>-3316751</v>
      </c>
      <c r="L132" s="92">
        <v>-3465548</v>
      </c>
      <c r="M132" s="115">
        <v>-3446366.7255699998</v>
      </c>
      <c r="N132" s="115">
        <v>0</v>
      </c>
      <c r="O132" s="115">
        <v>0</v>
      </c>
      <c r="P132" s="115">
        <v>0</v>
      </c>
      <c r="Q132" s="115">
        <v>0</v>
      </c>
      <c r="R132" s="115">
        <v>0</v>
      </c>
      <c r="S132" s="115">
        <v>0</v>
      </c>
      <c r="T132" s="115">
        <v>0</v>
      </c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</row>
    <row r="133" spans="1:45">
      <c r="A133" s="89" t="s">
        <v>312</v>
      </c>
      <c r="B133" s="89" t="s">
        <v>90</v>
      </c>
      <c r="C133" s="92">
        <v>2396077108</v>
      </c>
      <c r="D133" s="92">
        <v>2641448261</v>
      </c>
      <c r="E133" s="92">
        <v>1832130799</v>
      </c>
      <c r="F133" s="92">
        <v>2116368998</v>
      </c>
      <c r="G133" s="92">
        <v>3021038565</v>
      </c>
      <c r="H133" s="92">
        <v>3544514797</v>
      </c>
      <c r="I133" s="92">
        <v>3609088328</v>
      </c>
      <c r="J133" s="92">
        <v>3686222801</v>
      </c>
      <c r="K133" s="92">
        <v>174559523</v>
      </c>
      <c r="L133" s="92">
        <v>60915478</v>
      </c>
      <c r="M133" s="115">
        <v>60114450.071230002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</row>
    <row r="134" spans="1:45" ht="28">
      <c r="A134" s="89" t="s">
        <v>313</v>
      </c>
      <c r="B134" s="89" t="s">
        <v>2009</v>
      </c>
      <c r="C134" s="92">
        <v>-2117505650</v>
      </c>
      <c r="D134" s="92">
        <v>-2183948137</v>
      </c>
      <c r="E134" s="92">
        <v>-1355177306</v>
      </c>
      <c r="F134" s="92">
        <v>-1546554973</v>
      </c>
      <c r="G134" s="92">
        <v>-1585852600</v>
      </c>
      <c r="H134" s="92">
        <v>-1896038103</v>
      </c>
      <c r="I134" s="92">
        <v>-1914359287</v>
      </c>
      <c r="J134" s="92">
        <v>-2036497927</v>
      </c>
      <c r="K134" s="92">
        <v>-1687658667</v>
      </c>
      <c r="L134" s="92">
        <v>-1830685503</v>
      </c>
      <c r="M134" s="115">
        <v>-1894910635.63993</v>
      </c>
      <c r="N134" s="115">
        <v>-1433625214.0208499</v>
      </c>
      <c r="O134" s="115">
        <v>-1429588155.99089</v>
      </c>
      <c r="P134" s="115">
        <v>-1494448025.12621</v>
      </c>
      <c r="Q134" s="115">
        <v>-2647786946.6009898</v>
      </c>
      <c r="R134" s="115">
        <v>-2517388242.2500095</v>
      </c>
      <c r="S134" s="115">
        <v>-2944267063.9099998</v>
      </c>
      <c r="T134" s="115">
        <v>-3487846869.8000002</v>
      </c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</row>
    <row r="135" spans="1:45">
      <c r="A135" s="89" t="s">
        <v>2032</v>
      </c>
      <c r="B135" s="89" t="s">
        <v>2033</v>
      </c>
      <c r="C135" s="92">
        <v>0</v>
      </c>
      <c r="D135" s="92">
        <v>0</v>
      </c>
      <c r="E135" s="92">
        <v>0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115">
        <v>0</v>
      </c>
      <c r="N135" s="115">
        <v>876723.48573000007</v>
      </c>
      <c r="O135" s="115">
        <v>1454350.8917100001</v>
      </c>
      <c r="P135" s="115">
        <v>1535998.34005</v>
      </c>
      <c r="Q135" s="115">
        <v>1848692.6169100001</v>
      </c>
      <c r="R135" s="115">
        <v>2214343.3504499998</v>
      </c>
      <c r="S135" s="115">
        <v>1043018148.0700001</v>
      </c>
      <c r="T135" s="115">
        <v>1498120197.1700001</v>
      </c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</row>
    <row r="136" spans="1:45" ht="28">
      <c r="A136" s="89" t="s">
        <v>2036</v>
      </c>
      <c r="B136" s="89" t="s">
        <v>2037</v>
      </c>
      <c r="C136" s="92">
        <v>0</v>
      </c>
      <c r="D136" s="92">
        <v>0</v>
      </c>
      <c r="E136" s="92">
        <v>0</v>
      </c>
      <c r="F136" s="92">
        <v>0</v>
      </c>
      <c r="G136" s="92">
        <v>0</v>
      </c>
      <c r="H136" s="92">
        <v>0</v>
      </c>
      <c r="I136" s="92">
        <v>0</v>
      </c>
      <c r="J136" s="92">
        <v>0</v>
      </c>
      <c r="K136" s="92">
        <v>0</v>
      </c>
      <c r="L136" s="92">
        <v>0</v>
      </c>
      <c r="M136" s="115">
        <v>0</v>
      </c>
      <c r="N136" s="115">
        <v>0</v>
      </c>
      <c r="O136" s="115">
        <v>0</v>
      </c>
      <c r="P136" s="115">
        <f>-450975728.07/1000</f>
        <v>-450975.72807000001</v>
      </c>
      <c r="Q136" s="115">
        <v>-515855.51523000002</v>
      </c>
      <c r="R136" s="115">
        <v>0</v>
      </c>
      <c r="S136" s="115">
        <v>0</v>
      </c>
      <c r="T136" s="115">
        <v>0</v>
      </c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</row>
    <row r="137" spans="1:45">
      <c r="A137" s="89" t="s">
        <v>314</v>
      </c>
      <c r="B137" s="89" t="s">
        <v>211</v>
      </c>
      <c r="C137" s="92">
        <v>29900463621</v>
      </c>
      <c r="D137" s="92">
        <v>30283223011</v>
      </c>
      <c r="E137" s="92">
        <v>31790022318</v>
      </c>
      <c r="F137" s="92">
        <v>34249917391</v>
      </c>
      <c r="G137" s="92">
        <v>41395301159</v>
      </c>
      <c r="H137" s="92">
        <v>47915799807</v>
      </c>
      <c r="I137" s="92">
        <v>49699941245</v>
      </c>
      <c r="J137" s="92">
        <v>52498788926</v>
      </c>
      <c r="K137" s="92">
        <v>106529705916</v>
      </c>
      <c r="L137" s="92">
        <v>113721216650</v>
      </c>
      <c r="M137" s="115">
        <v>126825149665.567</v>
      </c>
      <c r="N137" s="115">
        <v>246830666158.91901</v>
      </c>
      <c r="O137" s="115">
        <v>257073814296.733</v>
      </c>
      <c r="P137" s="115">
        <v>264116120903.82501</v>
      </c>
      <c r="Q137" s="115">
        <v>271720633726.63</v>
      </c>
      <c r="R137" s="115">
        <v>279325751573.349</v>
      </c>
      <c r="S137" s="115">
        <v>292929809098.25</v>
      </c>
      <c r="T137" s="115">
        <v>303142686892.12</v>
      </c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</row>
    <row r="138" spans="1:45">
      <c r="A138" s="89" t="s">
        <v>315</v>
      </c>
      <c r="B138" s="89" t="s">
        <v>199</v>
      </c>
      <c r="C138" s="92">
        <v>3435202</v>
      </c>
      <c r="D138" s="92">
        <v>3109851</v>
      </c>
      <c r="E138" s="92">
        <v>2252425</v>
      </c>
      <c r="F138" s="92">
        <v>2147756</v>
      </c>
      <c r="G138" s="92">
        <v>2636724</v>
      </c>
      <c r="H138" s="92">
        <v>1889971</v>
      </c>
      <c r="I138" s="92">
        <v>2060992</v>
      </c>
      <c r="J138" s="92">
        <v>2413748</v>
      </c>
      <c r="K138" s="92">
        <v>2844378</v>
      </c>
      <c r="L138" s="92">
        <v>2929276</v>
      </c>
      <c r="M138" s="115">
        <v>2945469.9309999999</v>
      </c>
      <c r="N138" s="115">
        <v>4321553.6780000003</v>
      </c>
      <c r="O138" s="115">
        <v>20753774.236139998</v>
      </c>
      <c r="P138" s="115">
        <v>23218403.24814</v>
      </c>
      <c r="Q138" s="115">
        <v>29268322.086139999</v>
      </c>
      <c r="R138" s="115">
        <v>43998114.623089999</v>
      </c>
      <c r="S138" s="115">
        <v>69370339.799999997</v>
      </c>
      <c r="T138" s="115">
        <v>70696706.579999998</v>
      </c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</row>
    <row r="139" spans="1:45">
      <c r="A139" s="89" t="s">
        <v>316</v>
      </c>
      <c r="B139" s="89" t="s">
        <v>200</v>
      </c>
      <c r="C139" s="92">
        <v>0</v>
      </c>
      <c r="D139" s="92">
        <v>91553</v>
      </c>
      <c r="E139" s="92">
        <v>6227</v>
      </c>
      <c r="F139" s="92">
        <v>6227</v>
      </c>
      <c r="G139" s="92">
        <v>6227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115">
        <v>0</v>
      </c>
      <c r="N139" s="115">
        <v>0</v>
      </c>
      <c r="O139" s="115">
        <v>0</v>
      </c>
      <c r="P139" s="94">
        <v>3737.904</v>
      </c>
      <c r="Q139" s="94">
        <v>3737.904</v>
      </c>
      <c r="R139" s="115">
        <v>3737.904</v>
      </c>
      <c r="S139" s="115">
        <v>1224786.08</v>
      </c>
      <c r="T139" s="115">
        <v>1224786.08</v>
      </c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</row>
    <row r="140" spans="1:45">
      <c r="A140" s="89" t="s">
        <v>317</v>
      </c>
      <c r="B140" s="89" t="s">
        <v>2046</v>
      </c>
      <c r="C140" s="92">
        <v>3544938760</v>
      </c>
      <c r="D140" s="92">
        <v>4067571720</v>
      </c>
      <c r="E140" s="92">
        <v>5490267414</v>
      </c>
      <c r="F140" s="92">
        <v>6212738040</v>
      </c>
      <c r="G140" s="92">
        <v>7572539565</v>
      </c>
      <c r="H140" s="92">
        <v>6411144623</v>
      </c>
      <c r="I140" s="92">
        <v>5097205114</v>
      </c>
      <c r="J140" s="92">
        <v>4661822124</v>
      </c>
      <c r="K140" s="92">
        <v>6848938054</v>
      </c>
      <c r="L140" s="92">
        <v>9137802625</v>
      </c>
      <c r="M140" s="115">
        <v>9694500450.5117111</v>
      </c>
      <c r="N140" s="115">
        <v>11509765856.1689</v>
      </c>
      <c r="O140" s="115">
        <v>15700022570.9102</v>
      </c>
      <c r="P140" s="115">
        <v>18197907344.760502</v>
      </c>
      <c r="Q140" s="115">
        <v>20224290056.749699</v>
      </c>
      <c r="R140" s="115">
        <v>24392426572.352802</v>
      </c>
      <c r="S140" s="115">
        <v>28643493965</v>
      </c>
      <c r="T140" s="115">
        <v>31918217727.459999</v>
      </c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</row>
    <row r="141" spans="1:45">
      <c r="A141" s="89" t="s">
        <v>318</v>
      </c>
      <c r="B141" s="89" t="s">
        <v>169</v>
      </c>
      <c r="C141" s="92">
        <v>6046299</v>
      </c>
      <c r="D141" s="92">
        <v>6685422</v>
      </c>
      <c r="E141" s="92">
        <v>45043705</v>
      </c>
      <c r="F141" s="92">
        <v>46687283</v>
      </c>
      <c r="G141" s="92">
        <v>58768492</v>
      </c>
      <c r="H141" s="92">
        <v>475812574</v>
      </c>
      <c r="I141" s="92">
        <v>599628440</v>
      </c>
      <c r="J141" s="92">
        <v>814221800</v>
      </c>
      <c r="K141" s="92">
        <v>846374295</v>
      </c>
      <c r="L141" s="92">
        <v>911059830</v>
      </c>
      <c r="M141" s="115">
        <v>974113815.12704003</v>
      </c>
      <c r="N141" s="115">
        <v>896255345.10576999</v>
      </c>
      <c r="O141" s="115">
        <v>152391034.39162999</v>
      </c>
      <c r="P141" s="115">
        <v>171608840.50951999</v>
      </c>
      <c r="Q141" s="115">
        <v>185101743.26070002</v>
      </c>
      <c r="R141" s="115">
        <v>205012011.80041</v>
      </c>
      <c r="S141" s="115">
        <v>255794240.08000001</v>
      </c>
      <c r="T141" s="115">
        <v>285437861.43000001</v>
      </c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</row>
    <row r="142" spans="1:45">
      <c r="A142" s="89" t="s">
        <v>319</v>
      </c>
      <c r="B142" s="89" t="s">
        <v>88</v>
      </c>
      <c r="C142" s="92">
        <v>31289059461</v>
      </c>
      <c r="D142" s="92">
        <v>32687366338</v>
      </c>
      <c r="E142" s="92">
        <v>33637080835</v>
      </c>
      <c r="F142" s="92">
        <v>36246482747</v>
      </c>
      <c r="G142" s="92">
        <v>43559682862</v>
      </c>
      <c r="H142" s="92">
        <v>52017999569</v>
      </c>
      <c r="I142" s="92">
        <v>56039116994</v>
      </c>
      <c r="J142" s="92">
        <v>60259019415</v>
      </c>
      <c r="K142" s="92">
        <v>113682830087</v>
      </c>
      <c r="L142" s="92">
        <v>121242953818</v>
      </c>
      <c r="M142" s="115">
        <v>135650993395.31</v>
      </c>
      <c r="N142" s="115">
        <v>251185723818.88699</v>
      </c>
      <c r="O142" s="115">
        <v>259287288680.23499</v>
      </c>
      <c r="P142" s="115">
        <v>264998672950.64001</v>
      </c>
      <c r="Q142" s="94">
        <v>272669032387.237</v>
      </c>
      <c r="R142" s="115">
        <v>278776247464.487</v>
      </c>
      <c r="S142" s="115">
        <v>289620350215.57001</v>
      </c>
      <c r="T142" s="115">
        <v>298590779403.47998</v>
      </c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</row>
    <row r="143" spans="1:45">
      <c r="A143" s="89" t="s">
        <v>320</v>
      </c>
      <c r="B143" s="89" t="s">
        <v>2092</v>
      </c>
      <c r="C143" s="92">
        <v>412623877</v>
      </c>
      <c r="D143" s="92">
        <v>453706816</v>
      </c>
      <c r="E143" s="92">
        <v>452119266</v>
      </c>
      <c r="F143" s="92">
        <v>516368737</v>
      </c>
      <c r="G143" s="92">
        <v>586439573</v>
      </c>
      <c r="H143" s="92">
        <v>598810318</v>
      </c>
      <c r="I143" s="92">
        <v>919980654</v>
      </c>
      <c r="J143" s="92">
        <v>941110059</v>
      </c>
      <c r="K143" s="92">
        <v>1015310011</v>
      </c>
      <c r="L143" s="92">
        <v>1028579583</v>
      </c>
      <c r="M143" s="115">
        <v>1007266011.66392</v>
      </c>
      <c r="N143" s="115">
        <v>1106907050.0104299</v>
      </c>
      <c r="O143" s="115">
        <v>1911305918.6022201</v>
      </c>
      <c r="P143" s="94">
        <v>3617023293.6408601</v>
      </c>
      <c r="Q143" s="94">
        <v>3656887839.4018598</v>
      </c>
      <c r="R143" s="115">
        <v>3659444841.0492702</v>
      </c>
      <c r="S143" s="115">
        <v>3613568076.8200002</v>
      </c>
      <c r="T143" s="115">
        <v>4073614590.6199999</v>
      </c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</row>
    <row r="144" spans="1:45">
      <c r="A144" s="89" t="s">
        <v>321</v>
      </c>
      <c r="B144" s="89" t="s">
        <v>87</v>
      </c>
      <c r="C144" s="92">
        <v>234768448</v>
      </c>
      <c r="D144" s="92">
        <v>247893448</v>
      </c>
      <c r="E144" s="92">
        <v>303524283</v>
      </c>
      <c r="F144" s="92">
        <v>294280702</v>
      </c>
      <c r="G144" s="92">
        <v>309997541</v>
      </c>
      <c r="H144" s="92">
        <v>340828774</v>
      </c>
      <c r="I144" s="92">
        <v>403896553</v>
      </c>
      <c r="J144" s="92">
        <v>799332399</v>
      </c>
      <c r="K144" s="92">
        <v>896458924</v>
      </c>
      <c r="L144" s="92">
        <v>910486963</v>
      </c>
      <c r="M144" s="115">
        <v>1055524303.3662601</v>
      </c>
      <c r="N144" s="115">
        <v>369544066.68783003</v>
      </c>
      <c r="O144" s="115">
        <v>360994009.44626004</v>
      </c>
      <c r="P144" s="115">
        <v>356592902.83835</v>
      </c>
      <c r="Q144" s="115">
        <v>359672688.66855997</v>
      </c>
      <c r="R144" s="115">
        <v>361797630.55063003</v>
      </c>
      <c r="S144" s="115">
        <v>384245888.67000002</v>
      </c>
      <c r="T144" s="115">
        <v>375574385.88999999</v>
      </c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</row>
    <row r="145" spans="1:45" ht="28">
      <c r="A145" s="89" t="s">
        <v>322</v>
      </c>
      <c r="B145" s="89" t="s">
        <v>170</v>
      </c>
      <c r="C145" s="92">
        <v>116936808</v>
      </c>
      <c r="D145" s="92">
        <v>90704698</v>
      </c>
      <c r="E145" s="92">
        <v>99362232</v>
      </c>
      <c r="F145" s="92">
        <v>109243205</v>
      </c>
      <c r="G145" s="92">
        <v>143869206</v>
      </c>
      <c r="H145" s="92">
        <v>330190693</v>
      </c>
      <c r="I145" s="92">
        <v>444932172</v>
      </c>
      <c r="J145" s="92">
        <v>519326651</v>
      </c>
      <c r="K145" s="92">
        <v>601106993</v>
      </c>
      <c r="L145" s="92">
        <v>788272129</v>
      </c>
      <c r="M145" s="115">
        <v>1417770303.12957</v>
      </c>
      <c r="N145" s="115">
        <v>0</v>
      </c>
      <c r="O145" s="115">
        <v>0</v>
      </c>
      <c r="P145" s="115">
        <v>0</v>
      </c>
      <c r="Q145" s="115">
        <v>0</v>
      </c>
      <c r="R145" s="115">
        <v>0</v>
      </c>
      <c r="S145" s="115">
        <v>0</v>
      </c>
      <c r="T145" s="115">
        <v>0</v>
      </c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</row>
    <row r="146" spans="1:45" ht="28">
      <c r="A146" s="89" t="s">
        <v>2112</v>
      </c>
      <c r="B146" s="89" t="s">
        <v>2113</v>
      </c>
      <c r="C146" s="92">
        <v>0</v>
      </c>
      <c r="D146" s="92">
        <v>0</v>
      </c>
      <c r="E146" s="92">
        <v>0</v>
      </c>
      <c r="F146" s="92">
        <v>0</v>
      </c>
      <c r="G146" s="92">
        <v>0</v>
      </c>
      <c r="H146" s="92">
        <v>0</v>
      </c>
      <c r="I146" s="92">
        <v>0</v>
      </c>
      <c r="J146" s="92">
        <v>0</v>
      </c>
      <c r="K146" s="92">
        <v>0</v>
      </c>
      <c r="L146" s="92">
        <v>0</v>
      </c>
      <c r="M146" s="115">
        <v>0</v>
      </c>
      <c r="N146" s="115">
        <v>72325550.362949997</v>
      </c>
      <c r="O146" s="115">
        <v>76467277.398890004</v>
      </c>
      <c r="P146" s="115">
        <v>78965143.737100005</v>
      </c>
      <c r="Q146" s="115">
        <v>80720511.531520009</v>
      </c>
      <c r="R146" s="115">
        <v>82098452.543799996</v>
      </c>
      <c r="S146" s="115">
        <v>82020275.569999993</v>
      </c>
      <c r="T146" s="115">
        <v>82382573.459999993</v>
      </c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</row>
    <row r="147" spans="1:45" ht="28">
      <c r="A147" s="89" t="s">
        <v>323</v>
      </c>
      <c r="B147" s="89" t="s">
        <v>2120</v>
      </c>
      <c r="C147" s="92">
        <v>-5707345234</v>
      </c>
      <c r="D147" s="92">
        <v>-7273906835</v>
      </c>
      <c r="E147" s="92">
        <v>-8239634069</v>
      </c>
      <c r="F147" s="92">
        <v>-9178037306</v>
      </c>
      <c r="G147" s="92">
        <v>-10838639031</v>
      </c>
      <c r="H147" s="92">
        <v>-12260876715</v>
      </c>
      <c r="I147" s="92">
        <v>-13806879674</v>
      </c>
      <c r="J147" s="92">
        <v>-15498457270</v>
      </c>
      <c r="K147" s="92">
        <v>-17364156826</v>
      </c>
      <c r="L147" s="92">
        <v>-20300867574</v>
      </c>
      <c r="M147" s="115">
        <v>-22977964083.473</v>
      </c>
      <c r="N147" s="115">
        <v>-18269697904.497601</v>
      </c>
      <c r="O147" s="115">
        <v>-20311529785.555</v>
      </c>
      <c r="P147" s="115">
        <v>-23204796953.356701</v>
      </c>
      <c r="Q147" s="115">
        <v>-25303192763.858501</v>
      </c>
      <c r="R147" s="115">
        <v>-27935996638.595398</v>
      </c>
      <c r="S147" s="115">
        <v>-29250016599.799999</v>
      </c>
      <c r="T147" s="115">
        <v>-31585345012.419998</v>
      </c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</row>
    <row r="148" spans="1:45" ht="28">
      <c r="A148" s="89" t="s">
        <v>2133</v>
      </c>
      <c r="B148" s="89" t="s">
        <v>2134</v>
      </c>
      <c r="C148" s="92">
        <v>0</v>
      </c>
      <c r="D148" s="92">
        <v>0</v>
      </c>
      <c r="E148" s="92">
        <v>0</v>
      </c>
      <c r="F148" s="92">
        <v>0</v>
      </c>
      <c r="G148" s="92">
        <v>0</v>
      </c>
      <c r="H148" s="92">
        <v>0</v>
      </c>
      <c r="I148" s="92">
        <v>0</v>
      </c>
      <c r="J148" s="92">
        <v>0</v>
      </c>
      <c r="K148" s="92">
        <v>0</v>
      </c>
      <c r="L148" s="92">
        <v>0</v>
      </c>
      <c r="M148" s="115">
        <v>0</v>
      </c>
      <c r="N148" s="115">
        <v>-1561285.16194</v>
      </c>
      <c r="O148" s="115">
        <v>-1979508.82626</v>
      </c>
      <c r="P148" s="115">
        <v>-2633290.0179599999</v>
      </c>
      <c r="Q148" s="115">
        <v>-2344793.2446900001</v>
      </c>
      <c r="R148" s="115">
        <v>-4249234.2864600001</v>
      </c>
      <c r="S148" s="115">
        <v>-9143376.8399999999</v>
      </c>
      <c r="T148" s="115">
        <v>-12433957.060000001</v>
      </c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</row>
    <row r="149" spans="1:45" ht="28">
      <c r="A149" s="89" t="s">
        <v>2140</v>
      </c>
      <c r="B149" s="89" t="s">
        <v>2141</v>
      </c>
      <c r="C149" s="92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115">
        <v>0</v>
      </c>
      <c r="N149" s="115">
        <v>-262258.429</v>
      </c>
      <c r="O149" s="115">
        <v>-21065597.098760001</v>
      </c>
      <c r="P149" s="115">
        <v>-55340587.343180001</v>
      </c>
      <c r="Q149" s="115">
        <v>-87485021.465780005</v>
      </c>
      <c r="R149" s="115">
        <v>-114808840.26678</v>
      </c>
      <c r="S149" s="115">
        <v>-273136897.91000003</v>
      </c>
      <c r="T149" s="115">
        <v>-391747886.44</v>
      </c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</row>
    <row r="150" spans="1:45">
      <c r="A150" s="89" t="s">
        <v>2145</v>
      </c>
      <c r="B150" s="89" t="s">
        <v>2146</v>
      </c>
      <c r="C150" s="92">
        <v>0</v>
      </c>
      <c r="D150" s="92">
        <v>0</v>
      </c>
      <c r="E150" s="92">
        <v>0</v>
      </c>
      <c r="F150" s="92">
        <v>0</v>
      </c>
      <c r="G150" s="92">
        <v>0</v>
      </c>
      <c r="H150" s="92">
        <v>0</v>
      </c>
      <c r="I150" s="92">
        <v>0</v>
      </c>
      <c r="J150" s="92">
        <v>0</v>
      </c>
      <c r="K150" s="92">
        <v>0</v>
      </c>
      <c r="L150" s="92">
        <v>0</v>
      </c>
      <c r="M150" s="115">
        <v>0</v>
      </c>
      <c r="N150" s="115">
        <v>-42655633.893430002</v>
      </c>
      <c r="O150" s="115">
        <v>-100834077.00729001</v>
      </c>
      <c r="P150" s="115">
        <v>-65100882.736110002</v>
      </c>
      <c r="Q150" s="115">
        <v>-91320981.640660003</v>
      </c>
      <c r="R150" s="115">
        <v>-140210538.81303</v>
      </c>
      <c r="S150" s="115">
        <v>-207949814.80000001</v>
      </c>
      <c r="T150" s="115">
        <v>-265493744.47999999</v>
      </c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</row>
    <row r="151" spans="1:45" ht="28">
      <c r="A151" s="89" t="s">
        <v>7656</v>
      </c>
      <c r="B151" s="89" t="s">
        <v>7657</v>
      </c>
      <c r="C151" s="92">
        <v>0</v>
      </c>
      <c r="D151" s="92">
        <v>0</v>
      </c>
      <c r="E151" s="92">
        <v>0</v>
      </c>
      <c r="F151" s="92">
        <v>0</v>
      </c>
      <c r="G151" s="92">
        <v>0</v>
      </c>
      <c r="H151" s="92">
        <v>0</v>
      </c>
      <c r="I151" s="92">
        <v>0</v>
      </c>
      <c r="J151" s="92">
        <v>0</v>
      </c>
      <c r="K151" s="92">
        <v>0</v>
      </c>
      <c r="L151" s="92">
        <v>0</v>
      </c>
      <c r="M151" s="115">
        <v>0</v>
      </c>
      <c r="N151" s="115">
        <v>0</v>
      </c>
      <c r="O151" s="115">
        <v>0</v>
      </c>
      <c r="P151" s="115"/>
      <c r="Q151" s="115">
        <v>0</v>
      </c>
      <c r="R151" s="115">
        <v>-12000</v>
      </c>
      <c r="S151" s="115">
        <v>-12000</v>
      </c>
      <c r="T151" s="115">
        <v>-220542.49</v>
      </c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</row>
    <row r="152" spans="1:45">
      <c r="A152" s="89" t="s">
        <v>324</v>
      </c>
      <c r="B152" s="89" t="s">
        <v>2156</v>
      </c>
      <c r="C152" s="92">
        <v>36965854</v>
      </c>
      <c r="D152" s="92">
        <v>39785551</v>
      </c>
      <c r="E152" s="92">
        <v>42886975</v>
      </c>
      <c r="F152" s="92">
        <v>45201755</v>
      </c>
      <c r="G152" s="92">
        <v>49439901</v>
      </c>
      <c r="H152" s="92">
        <v>47347050</v>
      </c>
      <c r="I152" s="92">
        <v>40510630</v>
      </c>
      <c r="J152" s="92">
        <v>38945463</v>
      </c>
      <c r="K152" s="92">
        <v>48392823</v>
      </c>
      <c r="L152" s="92">
        <v>60168454</v>
      </c>
      <c r="M152" s="115">
        <v>30059315.196339998</v>
      </c>
      <c r="N152" s="115">
        <v>0</v>
      </c>
      <c r="O152" s="115">
        <v>0</v>
      </c>
      <c r="P152" s="115">
        <v>0</v>
      </c>
      <c r="Q152" s="115">
        <v>0</v>
      </c>
      <c r="R152" s="115">
        <v>0</v>
      </c>
      <c r="S152" s="115">
        <v>0</v>
      </c>
      <c r="T152" s="115">
        <v>0</v>
      </c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</row>
    <row r="153" spans="1:45">
      <c r="A153" s="89" t="s">
        <v>325</v>
      </c>
      <c r="B153" s="89" t="s">
        <v>2157</v>
      </c>
      <c r="C153" s="92">
        <v>41451172</v>
      </c>
      <c r="D153" s="92">
        <v>39398306</v>
      </c>
      <c r="E153" s="92">
        <v>42373600</v>
      </c>
      <c r="F153" s="92">
        <v>45672669</v>
      </c>
      <c r="G153" s="92">
        <v>52477551</v>
      </c>
      <c r="H153" s="92">
        <v>52871936</v>
      </c>
      <c r="I153" s="92">
        <v>51194983</v>
      </c>
      <c r="J153" s="92">
        <v>68188735</v>
      </c>
      <c r="K153" s="92">
        <v>55398908</v>
      </c>
      <c r="L153" s="92">
        <v>67802180</v>
      </c>
      <c r="M153" s="115">
        <v>45999427.796939999</v>
      </c>
      <c r="N153" s="115">
        <v>0</v>
      </c>
      <c r="O153" s="115">
        <v>0</v>
      </c>
      <c r="P153" s="115">
        <v>0</v>
      </c>
      <c r="Q153" s="115">
        <v>0</v>
      </c>
      <c r="R153" s="115">
        <v>0</v>
      </c>
      <c r="S153" s="115">
        <v>0</v>
      </c>
      <c r="T153" s="115">
        <v>0</v>
      </c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</row>
    <row r="154" spans="1:45">
      <c r="A154" s="89" t="s">
        <v>326</v>
      </c>
      <c r="B154" s="89" t="s">
        <v>2162</v>
      </c>
      <c r="C154" s="92">
        <v>-6375366</v>
      </c>
      <c r="D154" s="92">
        <v>-1461459</v>
      </c>
      <c r="E154" s="92">
        <v>-1932740</v>
      </c>
      <c r="F154" s="92">
        <v>-3633358</v>
      </c>
      <c r="G154" s="92">
        <v>-6402315</v>
      </c>
      <c r="H154" s="92">
        <v>-9572259</v>
      </c>
      <c r="I154" s="92">
        <v>-15190927</v>
      </c>
      <c r="J154" s="92">
        <v>-35839570</v>
      </c>
      <c r="K154" s="92">
        <v>-16153314</v>
      </c>
      <c r="L154" s="92">
        <v>-16973167</v>
      </c>
      <c r="M154" s="115">
        <v>-16738713.157600001</v>
      </c>
      <c r="N154" s="115">
        <v>0</v>
      </c>
      <c r="O154" s="115">
        <v>0</v>
      </c>
      <c r="P154" s="115">
        <v>0</v>
      </c>
      <c r="Q154" s="115">
        <v>0</v>
      </c>
      <c r="R154" s="115">
        <v>0</v>
      </c>
      <c r="S154" s="115">
        <v>0</v>
      </c>
      <c r="T154" s="115">
        <v>0</v>
      </c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</row>
    <row r="155" spans="1:45" ht="28">
      <c r="A155" s="89" t="s">
        <v>327</v>
      </c>
      <c r="B155" s="89" t="s">
        <v>84</v>
      </c>
      <c r="C155" s="92">
        <v>2007131</v>
      </c>
      <c r="D155" s="92">
        <v>1924277</v>
      </c>
      <c r="E155" s="92">
        <v>2480178</v>
      </c>
      <c r="F155" s="92">
        <v>3196607</v>
      </c>
      <c r="G155" s="92">
        <v>3399028</v>
      </c>
      <c r="H155" s="92">
        <v>4083258</v>
      </c>
      <c r="I155" s="92">
        <v>4542655</v>
      </c>
      <c r="J155" s="92">
        <v>6635001</v>
      </c>
      <c r="K155" s="92">
        <v>9190976</v>
      </c>
      <c r="L155" s="92">
        <v>9370915</v>
      </c>
      <c r="M155" s="115">
        <v>868598.92433000007</v>
      </c>
      <c r="N155" s="115">
        <v>0</v>
      </c>
      <c r="O155" s="115">
        <v>0</v>
      </c>
      <c r="P155" s="115">
        <v>0</v>
      </c>
      <c r="Q155" s="115">
        <v>0</v>
      </c>
      <c r="R155" s="115">
        <v>0</v>
      </c>
      <c r="S155" s="115">
        <v>0</v>
      </c>
      <c r="T155" s="115">
        <v>0</v>
      </c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</row>
    <row r="156" spans="1:45" ht="28">
      <c r="A156" s="89" t="s">
        <v>328</v>
      </c>
      <c r="B156" s="89" t="s">
        <v>83</v>
      </c>
      <c r="C156" s="92">
        <v>-117083</v>
      </c>
      <c r="D156" s="92">
        <v>-75573</v>
      </c>
      <c r="E156" s="92">
        <v>-34063</v>
      </c>
      <c r="F156" s="92">
        <v>-34163</v>
      </c>
      <c r="G156" s="92">
        <v>-34363</v>
      </c>
      <c r="H156" s="92">
        <v>-35885</v>
      </c>
      <c r="I156" s="92">
        <v>-36081</v>
      </c>
      <c r="J156" s="92">
        <v>-38703</v>
      </c>
      <c r="K156" s="92">
        <v>-43747</v>
      </c>
      <c r="L156" s="92">
        <v>-31474</v>
      </c>
      <c r="M156" s="115">
        <v>-69998.367329999994</v>
      </c>
      <c r="N156" s="115">
        <v>0</v>
      </c>
      <c r="O156" s="115">
        <v>0</v>
      </c>
      <c r="P156" s="115">
        <v>0</v>
      </c>
      <c r="Q156" s="94">
        <v>0</v>
      </c>
      <c r="R156" s="115">
        <v>0</v>
      </c>
      <c r="S156" s="115">
        <v>0</v>
      </c>
      <c r="T156" s="115">
        <v>0</v>
      </c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</row>
    <row r="157" spans="1:45">
      <c r="A157" s="89" t="s">
        <v>329</v>
      </c>
      <c r="B157" s="89" t="s">
        <v>82</v>
      </c>
      <c r="C157" s="92">
        <v>29547205364</v>
      </c>
      <c r="D157" s="92">
        <v>37506996220</v>
      </c>
      <c r="E157" s="92">
        <v>46883366820</v>
      </c>
      <c r="F157" s="92">
        <v>55811923989</v>
      </c>
      <c r="G157" s="92">
        <v>65566770931</v>
      </c>
      <c r="H157" s="92">
        <v>80403879866</v>
      </c>
      <c r="I157" s="92">
        <v>84454731145</v>
      </c>
      <c r="J157" s="92">
        <v>94470708285</v>
      </c>
      <c r="K157" s="92">
        <v>84410150772</v>
      </c>
      <c r="L157" s="92">
        <v>84231473769</v>
      </c>
      <c r="M157" s="115">
        <v>94929376209.994293</v>
      </c>
      <c r="N157" s="115">
        <v>35706408864.915298</v>
      </c>
      <c r="O157" s="115">
        <v>43697473916.756798</v>
      </c>
      <c r="P157" s="115">
        <v>45692475533.346603</v>
      </c>
      <c r="Q157" s="115">
        <v>51492203383.794296</v>
      </c>
      <c r="R157" s="115">
        <v>55086195043.867928</v>
      </c>
      <c r="S157" s="115">
        <v>62481912119.540001</v>
      </c>
      <c r="T157" s="115">
        <v>69560524906.119995</v>
      </c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</row>
    <row r="158" spans="1:45">
      <c r="A158" s="89" t="s">
        <v>330</v>
      </c>
      <c r="B158" s="89" t="s">
        <v>81</v>
      </c>
      <c r="C158" s="92">
        <v>3108204948</v>
      </c>
      <c r="D158" s="92">
        <v>6897659560</v>
      </c>
      <c r="E158" s="92">
        <v>11575181176</v>
      </c>
      <c r="F158" s="92">
        <v>16740732827</v>
      </c>
      <c r="G158" s="92">
        <v>21765654775</v>
      </c>
      <c r="H158" s="92">
        <v>32690864386</v>
      </c>
      <c r="I158" s="92">
        <v>33919515335</v>
      </c>
      <c r="J158" s="92">
        <v>39584515478</v>
      </c>
      <c r="K158" s="92">
        <v>41258578080</v>
      </c>
      <c r="L158" s="92">
        <v>47340134454</v>
      </c>
      <c r="M158" s="115">
        <v>54504859167.189598</v>
      </c>
      <c r="N158" s="115">
        <v>0</v>
      </c>
      <c r="O158" s="115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</row>
    <row r="159" spans="1:45" ht="28">
      <c r="A159" s="89" t="s">
        <v>2166</v>
      </c>
      <c r="B159" s="89" t="s">
        <v>2167</v>
      </c>
      <c r="C159" s="92">
        <v>0</v>
      </c>
      <c r="D159" s="92">
        <v>0</v>
      </c>
      <c r="E159" s="92">
        <v>0</v>
      </c>
      <c r="F159" s="92">
        <v>0</v>
      </c>
      <c r="G159" s="92">
        <v>0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115">
        <v>0</v>
      </c>
      <c r="N159" s="115">
        <v>0</v>
      </c>
      <c r="O159" s="115">
        <v>1678066042.7404699</v>
      </c>
      <c r="P159" s="115">
        <v>1441576132.6559</v>
      </c>
      <c r="Q159" s="115">
        <v>1286291401.41681</v>
      </c>
      <c r="R159" s="115">
        <v>150047896.14548999</v>
      </c>
      <c r="S159" s="115">
        <v>0</v>
      </c>
      <c r="T159" s="115">
        <v>144340596.02000001</v>
      </c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</row>
    <row r="160" spans="1:45" ht="28">
      <c r="A160" s="89" t="s">
        <v>2177</v>
      </c>
      <c r="B160" s="89" t="s">
        <v>2178</v>
      </c>
      <c r="C160" s="92">
        <v>0</v>
      </c>
      <c r="D160" s="92">
        <v>0</v>
      </c>
      <c r="E160" s="92">
        <v>0</v>
      </c>
      <c r="F160" s="92">
        <v>0</v>
      </c>
      <c r="G160" s="92">
        <v>0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115">
        <v>0</v>
      </c>
      <c r="N160" s="115">
        <v>0</v>
      </c>
      <c r="O160" s="115">
        <v>96099229.938219994</v>
      </c>
      <c r="P160" s="115">
        <v>0</v>
      </c>
      <c r="Q160" s="115">
        <v>0</v>
      </c>
      <c r="R160" s="115">
        <v>0</v>
      </c>
      <c r="S160" s="115">
        <v>0</v>
      </c>
      <c r="T160" s="115">
        <v>0</v>
      </c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</row>
    <row r="161" spans="1:45">
      <c r="A161" s="89" t="s">
        <v>2183</v>
      </c>
      <c r="B161" s="89" t="s">
        <v>2184</v>
      </c>
      <c r="C161" s="92">
        <v>0</v>
      </c>
      <c r="D161" s="92">
        <v>0</v>
      </c>
      <c r="E161" s="92">
        <v>0</v>
      </c>
      <c r="F161" s="92">
        <v>0</v>
      </c>
      <c r="G161" s="92">
        <v>0</v>
      </c>
      <c r="H161" s="92">
        <v>0</v>
      </c>
      <c r="I161" s="92">
        <v>0</v>
      </c>
      <c r="J161" s="92">
        <v>0</v>
      </c>
      <c r="K161" s="92">
        <v>0</v>
      </c>
      <c r="L161" s="92">
        <v>0</v>
      </c>
      <c r="M161" s="115">
        <v>0</v>
      </c>
      <c r="N161" s="115">
        <v>0</v>
      </c>
      <c r="O161" s="115">
        <v>0</v>
      </c>
      <c r="P161" s="115">
        <v>0</v>
      </c>
      <c r="Q161" s="115">
        <v>0</v>
      </c>
      <c r="R161" s="115">
        <v>0</v>
      </c>
      <c r="S161" s="115">
        <v>0</v>
      </c>
      <c r="T161" s="115">
        <v>0</v>
      </c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</row>
    <row r="162" spans="1:45">
      <c r="A162" s="89" t="s">
        <v>331</v>
      </c>
      <c r="B162" s="89" t="s">
        <v>80</v>
      </c>
      <c r="C162" s="92">
        <v>628613647</v>
      </c>
      <c r="D162" s="92">
        <v>590086540</v>
      </c>
      <c r="E162" s="92">
        <v>603027504</v>
      </c>
      <c r="F162" s="92">
        <v>712804693</v>
      </c>
      <c r="G162" s="92">
        <v>636881346</v>
      </c>
      <c r="H162" s="92">
        <v>626112515</v>
      </c>
      <c r="I162" s="92">
        <v>704113125</v>
      </c>
      <c r="J162" s="92">
        <v>875485893</v>
      </c>
      <c r="K162" s="92">
        <v>851486129</v>
      </c>
      <c r="L162" s="92">
        <v>765276537</v>
      </c>
      <c r="M162" s="115">
        <v>699477085.90221</v>
      </c>
      <c r="N162" s="115">
        <v>946010793.3300401</v>
      </c>
      <c r="O162" s="115">
        <v>1043170803.064</v>
      </c>
      <c r="P162" s="115">
        <v>1114271063.30671</v>
      </c>
      <c r="Q162" s="115">
        <v>1352547423.1654198</v>
      </c>
      <c r="R162" s="115">
        <v>1670533238.4425001</v>
      </c>
      <c r="S162" s="115">
        <v>2047918796.1500001</v>
      </c>
      <c r="T162" s="115">
        <v>1843787762.3199999</v>
      </c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</row>
    <row r="163" spans="1:45">
      <c r="A163" s="89" t="s">
        <v>2225</v>
      </c>
      <c r="B163" s="89" t="s">
        <v>122</v>
      </c>
      <c r="C163" s="92">
        <v>0</v>
      </c>
      <c r="D163" s="92">
        <v>0</v>
      </c>
      <c r="E163" s="92">
        <v>0</v>
      </c>
      <c r="F163" s="92">
        <v>0</v>
      </c>
      <c r="G163" s="92">
        <v>0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115">
        <v>0</v>
      </c>
      <c r="N163" s="115">
        <v>5619198607.1842594</v>
      </c>
      <c r="O163" s="115">
        <v>6110486768.9161205</v>
      </c>
      <c r="P163" s="115">
        <v>5798033922.3190002</v>
      </c>
      <c r="Q163" s="115">
        <v>6385058226.4071598</v>
      </c>
      <c r="R163" s="115">
        <v>7397756012.6801901</v>
      </c>
      <c r="S163" s="115">
        <v>7766112891.3699999</v>
      </c>
      <c r="T163" s="115">
        <v>8444412818.7600002</v>
      </c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</row>
    <row r="164" spans="1:45" ht="28">
      <c r="A164" s="89" t="s">
        <v>2238</v>
      </c>
      <c r="B164" s="89" t="s">
        <v>7664</v>
      </c>
      <c r="C164" s="92">
        <v>0</v>
      </c>
      <c r="D164" s="92">
        <v>0</v>
      </c>
      <c r="E164" s="92">
        <v>0</v>
      </c>
      <c r="F164" s="92">
        <v>0</v>
      </c>
      <c r="G164" s="92">
        <v>0</v>
      </c>
      <c r="H164" s="92">
        <v>0</v>
      </c>
      <c r="I164" s="92">
        <v>0</v>
      </c>
      <c r="J164" s="92">
        <v>0</v>
      </c>
      <c r="K164" s="92">
        <v>0</v>
      </c>
      <c r="L164" s="92">
        <v>0</v>
      </c>
      <c r="M164" s="115">
        <v>0</v>
      </c>
      <c r="N164" s="115">
        <v>985668725.71680009</v>
      </c>
      <c r="O164" s="115">
        <v>997120528.22909999</v>
      </c>
      <c r="P164" s="115">
        <v>1281141024.54304</v>
      </c>
      <c r="Q164" s="115">
        <v>2077180922.2405601</v>
      </c>
      <c r="R164" s="115">
        <v>2433017519.6177702</v>
      </c>
      <c r="S164" s="115">
        <v>2744318173.5999999</v>
      </c>
      <c r="T164" s="115">
        <v>2755744782.8299999</v>
      </c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</row>
    <row r="165" spans="1:45">
      <c r="A165" s="89" t="s">
        <v>2260</v>
      </c>
      <c r="B165" s="89" t="s">
        <v>120</v>
      </c>
      <c r="C165" s="92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115">
        <v>0</v>
      </c>
      <c r="N165" s="115">
        <v>12245800960.3029</v>
      </c>
      <c r="O165" s="115">
        <v>15342591963.893999</v>
      </c>
      <c r="P165" s="115">
        <v>15220845308.8389</v>
      </c>
      <c r="Q165" s="115">
        <v>16882751767.4209</v>
      </c>
      <c r="R165" s="115">
        <v>17498315966.362801</v>
      </c>
      <c r="S165" s="115">
        <v>20014477913.689999</v>
      </c>
      <c r="T165" s="115">
        <v>22842836995.459999</v>
      </c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</row>
    <row r="166" spans="1:45">
      <c r="A166" s="89" t="s">
        <v>2273</v>
      </c>
      <c r="B166" s="89" t="s">
        <v>119</v>
      </c>
      <c r="C166" s="92">
        <v>0</v>
      </c>
      <c r="D166" s="92">
        <v>0</v>
      </c>
      <c r="E166" s="92">
        <v>0</v>
      </c>
      <c r="F166" s="92">
        <v>0</v>
      </c>
      <c r="G166" s="92">
        <v>0</v>
      </c>
      <c r="H166" s="92">
        <v>0</v>
      </c>
      <c r="I166" s="92">
        <v>0</v>
      </c>
      <c r="J166" s="92">
        <v>0</v>
      </c>
      <c r="K166" s="92">
        <v>0</v>
      </c>
      <c r="L166" s="92">
        <v>0</v>
      </c>
      <c r="M166" s="115">
        <v>0</v>
      </c>
      <c r="N166" s="115">
        <v>1155483552.7272801</v>
      </c>
      <c r="O166" s="115">
        <v>1186266503.01122</v>
      </c>
      <c r="P166" s="115">
        <v>1205445414.4582901</v>
      </c>
      <c r="Q166" s="94">
        <v>1398804034.17524</v>
      </c>
      <c r="R166" s="115">
        <v>2253162516.8991203</v>
      </c>
      <c r="S166" s="115">
        <v>1716977278.55</v>
      </c>
      <c r="T166" s="115">
        <v>1779395195.6700001</v>
      </c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</row>
    <row r="167" spans="1:45">
      <c r="A167" s="89" t="s">
        <v>332</v>
      </c>
      <c r="B167" s="89" t="s">
        <v>79</v>
      </c>
      <c r="C167" s="92">
        <v>1264619965</v>
      </c>
      <c r="D167" s="92">
        <v>1294222729</v>
      </c>
      <c r="E167" s="92">
        <v>1312854046</v>
      </c>
      <c r="F167" s="92">
        <v>1623099891</v>
      </c>
      <c r="G167" s="92">
        <v>1741939774</v>
      </c>
      <c r="H167" s="92">
        <v>2387044777</v>
      </c>
      <c r="I167" s="92">
        <v>1999063808</v>
      </c>
      <c r="J167" s="92">
        <v>1969893062</v>
      </c>
      <c r="K167" s="92">
        <v>2420577443</v>
      </c>
      <c r="L167" s="92">
        <v>2974044116</v>
      </c>
      <c r="M167" s="115">
        <v>5464523092.8638296</v>
      </c>
      <c r="N167" s="115">
        <v>0</v>
      </c>
      <c r="O167" s="115">
        <v>0</v>
      </c>
      <c r="P167" s="115">
        <v>0</v>
      </c>
      <c r="Q167" s="94">
        <v>0</v>
      </c>
      <c r="R167" s="115">
        <v>0</v>
      </c>
      <c r="S167" s="115">
        <v>0</v>
      </c>
      <c r="T167" s="115">
        <v>0</v>
      </c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</row>
    <row r="168" spans="1:45">
      <c r="A168" s="89" t="s">
        <v>333</v>
      </c>
      <c r="B168" s="89" t="s">
        <v>78</v>
      </c>
      <c r="C168" s="92">
        <v>685564301</v>
      </c>
      <c r="D168" s="92">
        <v>847383090</v>
      </c>
      <c r="E168" s="92">
        <v>1085188934</v>
      </c>
      <c r="F168" s="92">
        <v>1626026208</v>
      </c>
      <c r="G168" s="92">
        <v>1987015406</v>
      </c>
      <c r="H168" s="92">
        <v>2373345435</v>
      </c>
      <c r="I168" s="92">
        <v>2915301577</v>
      </c>
      <c r="J168" s="92">
        <v>3341269019</v>
      </c>
      <c r="K168" s="92">
        <v>4079320424</v>
      </c>
      <c r="L168" s="92">
        <v>3880006775</v>
      </c>
      <c r="M168" s="115">
        <v>2283012415.2732701</v>
      </c>
      <c r="N168" s="115">
        <v>0</v>
      </c>
      <c r="O168" s="115">
        <v>0</v>
      </c>
      <c r="P168" s="115">
        <v>0</v>
      </c>
      <c r="Q168" s="115">
        <v>0</v>
      </c>
      <c r="R168" s="115">
        <v>0</v>
      </c>
      <c r="S168" s="115">
        <v>0</v>
      </c>
      <c r="T168" s="115">
        <v>0</v>
      </c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</row>
    <row r="169" spans="1:45">
      <c r="A169" s="89" t="s">
        <v>334</v>
      </c>
      <c r="B169" s="89" t="s">
        <v>77</v>
      </c>
      <c r="C169" s="92">
        <v>2757617875</v>
      </c>
      <c r="D169" s="92">
        <v>2934298768</v>
      </c>
      <c r="E169" s="92">
        <v>3085628887</v>
      </c>
      <c r="F169" s="92">
        <v>2868359694</v>
      </c>
      <c r="G169" s="92">
        <v>3413063459</v>
      </c>
      <c r="H169" s="92">
        <v>3699118982</v>
      </c>
      <c r="I169" s="92">
        <v>3955686782</v>
      </c>
      <c r="J169" s="92">
        <v>4284885319</v>
      </c>
      <c r="K169" s="92">
        <v>3523151935</v>
      </c>
      <c r="L169" s="92">
        <v>3711146603</v>
      </c>
      <c r="M169" s="115">
        <v>3698843073.0089502</v>
      </c>
      <c r="N169" s="115">
        <v>0</v>
      </c>
      <c r="O169" s="115">
        <v>0</v>
      </c>
      <c r="P169" s="115">
        <v>0</v>
      </c>
      <c r="Q169" s="115">
        <v>0</v>
      </c>
      <c r="R169" s="115">
        <v>0</v>
      </c>
      <c r="S169" s="115">
        <v>0</v>
      </c>
      <c r="T169" s="115">
        <v>0</v>
      </c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</row>
    <row r="170" spans="1:45" ht="28">
      <c r="A170" s="89" t="s">
        <v>335</v>
      </c>
      <c r="B170" s="89" t="s">
        <v>76</v>
      </c>
      <c r="C170" s="92">
        <v>-10348798</v>
      </c>
      <c r="D170" s="92">
        <v>-8904560</v>
      </c>
      <c r="E170" s="92">
        <v>-9520196</v>
      </c>
      <c r="F170" s="92">
        <v>-12176309</v>
      </c>
      <c r="G170" s="92">
        <v>-10825969</v>
      </c>
      <c r="H170" s="92">
        <v>-14025226</v>
      </c>
      <c r="I170" s="92">
        <v>-21992494</v>
      </c>
      <c r="J170" s="92">
        <v>-27652592</v>
      </c>
      <c r="K170" s="92">
        <v>-88518897</v>
      </c>
      <c r="L170" s="92">
        <v>-89724829</v>
      </c>
      <c r="M170" s="115">
        <v>-83865954.306979999</v>
      </c>
      <c r="N170" s="115">
        <v>0</v>
      </c>
      <c r="O170" s="115">
        <v>0</v>
      </c>
      <c r="P170" s="115">
        <v>0</v>
      </c>
      <c r="Q170" s="115">
        <v>0</v>
      </c>
      <c r="R170" s="115">
        <v>0</v>
      </c>
      <c r="S170" s="115">
        <v>0</v>
      </c>
      <c r="T170" s="115">
        <v>0</v>
      </c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</row>
    <row r="171" spans="1:45" ht="28">
      <c r="A171" s="89" t="s">
        <v>336</v>
      </c>
      <c r="B171" s="89" t="s">
        <v>75</v>
      </c>
      <c r="C171" s="92">
        <v>-516067531</v>
      </c>
      <c r="D171" s="92">
        <v>-615018807</v>
      </c>
      <c r="E171" s="92">
        <v>-726029833</v>
      </c>
      <c r="F171" s="92">
        <v>-557332490</v>
      </c>
      <c r="G171" s="92">
        <v>-732740581</v>
      </c>
      <c r="H171" s="92">
        <v>-852188275</v>
      </c>
      <c r="I171" s="92">
        <v>-984325299</v>
      </c>
      <c r="J171" s="92">
        <v>-1128809492</v>
      </c>
      <c r="K171" s="92">
        <v>-732979246</v>
      </c>
      <c r="L171" s="92">
        <v>-780539703</v>
      </c>
      <c r="M171" s="115">
        <v>-837276117.70801997</v>
      </c>
      <c r="N171" s="115">
        <v>0</v>
      </c>
      <c r="O171" s="115">
        <v>0</v>
      </c>
      <c r="P171" s="115">
        <v>0</v>
      </c>
      <c r="Q171" s="115">
        <v>0</v>
      </c>
      <c r="R171" s="115">
        <v>0</v>
      </c>
      <c r="S171" s="115">
        <v>0</v>
      </c>
      <c r="T171" s="115">
        <v>0</v>
      </c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</row>
    <row r="172" spans="1:45">
      <c r="A172" s="89" t="s">
        <v>337</v>
      </c>
      <c r="B172" s="89" t="s">
        <v>74</v>
      </c>
      <c r="C172" s="92">
        <v>107886821</v>
      </c>
      <c r="D172" s="92">
        <v>130752907</v>
      </c>
      <c r="E172" s="92">
        <v>538091356</v>
      </c>
      <c r="F172" s="92">
        <v>827341821</v>
      </c>
      <c r="G172" s="92">
        <v>1217788363</v>
      </c>
      <c r="H172" s="92">
        <v>1591182249</v>
      </c>
      <c r="I172" s="92">
        <v>1960507127</v>
      </c>
      <c r="J172" s="92">
        <v>2239081161</v>
      </c>
      <c r="K172" s="92">
        <v>2448048762</v>
      </c>
      <c r="L172" s="92">
        <v>2428794563</v>
      </c>
      <c r="M172" s="115">
        <v>3105357271.5037599</v>
      </c>
      <c r="N172" s="115">
        <v>3554508035.3028398</v>
      </c>
      <c r="O172" s="115">
        <v>3793454033.9267597</v>
      </c>
      <c r="P172" s="115">
        <v>4088202703.5187798</v>
      </c>
      <c r="Q172" s="115">
        <v>4653252195.5592804</v>
      </c>
      <c r="R172" s="115">
        <v>4732483931.99014</v>
      </c>
      <c r="S172" s="115">
        <v>5620014998.8199997</v>
      </c>
      <c r="T172" s="115">
        <v>6595168994.3400002</v>
      </c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</row>
    <row r="173" spans="1:45">
      <c r="A173" s="89" t="s">
        <v>338</v>
      </c>
      <c r="B173" s="89" t="s">
        <v>73</v>
      </c>
      <c r="C173" s="92">
        <v>85538526</v>
      </c>
      <c r="D173" s="92">
        <v>77867293</v>
      </c>
      <c r="E173" s="92">
        <v>81217888</v>
      </c>
      <c r="F173" s="92">
        <v>76173548</v>
      </c>
      <c r="G173" s="92">
        <v>87929600</v>
      </c>
      <c r="H173" s="92">
        <v>72651812</v>
      </c>
      <c r="I173" s="92">
        <v>95743560</v>
      </c>
      <c r="J173" s="92">
        <v>108646059</v>
      </c>
      <c r="K173" s="92">
        <v>105569595</v>
      </c>
      <c r="L173" s="92">
        <v>126686081</v>
      </c>
      <c r="M173" s="115">
        <v>117238395.29589</v>
      </c>
      <c r="N173" s="115">
        <v>0</v>
      </c>
      <c r="O173" s="115">
        <v>0</v>
      </c>
      <c r="P173" s="115">
        <v>0</v>
      </c>
      <c r="Q173" s="115">
        <v>0</v>
      </c>
      <c r="R173" s="115">
        <v>0</v>
      </c>
      <c r="S173" s="115">
        <v>0</v>
      </c>
      <c r="T173" s="115">
        <v>0</v>
      </c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</row>
    <row r="174" spans="1:45">
      <c r="A174" s="89" t="s">
        <v>339</v>
      </c>
      <c r="B174" s="89" t="s">
        <v>72</v>
      </c>
      <c r="C174" s="92">
        <v>-6981838</v>
      </c>
      <c r="D174" s="92">
        <v>-536282</v>
      </c>
      <c r="E174" s="92">
        <v>-546223</v>
      </c>
      <c r="F174" s="92">
        <v>-810671</v>
      </c>
      <c r="G174" s="92">
        <v>-484188</v>
      </c>
      <c r="H174" s="92">
        <v>-868038</v>
      </c>
      <c r="I174" s="92">
        <v>-705724</v>
      </c>
      <c r="J174" s="92">
        <v>-637015</v>
      </c>
      <c r="K174" s="92">
        <v>-516414</v>
      </c>
      <c r="L174" s="92">
        <v>-599298</v>
      </c>
      <c r="M174" s="115">
        <v>-1334514.61411</v>
      </c>
      <c r="N174" s="115">
        <v>0</v>
      </c>
      <c r="O174" s="115">
        <v>0</v>
      </c>
      <c r="P174" s="115">
        <v>0</v>
      </c>
      <c r="Q174" s="115">
        <v>0</v>
      </c>
      <c r="R174" s="115">
        <v>0</v>
      </c>
      <c r="S174" s="115">
        <v>0</v>
      </c>
      <c r="T174" s="115">
        <v>0</v>
      </c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</row>
    <row r="175" spans="1:45">
      <c r="A175" s="89" t="s">
        <v>341</v>
      </c>
      <c r="B175" s="89" t="s">
        <v>71</v>
      </c>
      <c r="C175" s="92">
        <v>86578231</v>
      </c>
      <c r="D175" s="92">
        <v>116194959</v>
      </c>
      <c r="E175" s="92">
        <v>185199076</v>
      </c>
      <c r="F175" s="92">
        <v>246951583</v>
      </c>
      <c r="G175" s="92">
        <v>276740609</v>
      </c>
      <c r="H175" s="92">
        <v>255200466</v>
      </c>
      <c r="I175" s="92">
        <v>311663528</v>
      </c>
      <c r="J175" s="92">
        <v>263259581</v>
      </c>
      <c r="K175" s="92">
        <v>259841468</v>
      </c>
      <c r="L175" s="92">
        <v>195242713</v>
      </c>
      <c r="M175" s="115">
        <v>158780375.11500001</v>
      </c>
      <c r="N175" s="115">
        <v>0</v>
      </c>
      <c r="O175" s="115">
        <v>0</v>
      </c>
      <c r="P175" s="115">
        <v>0</v>
      </c>
      <c r="Q175" s="115">
        <v>0</v>
      </c>
      <c r="R175" s="115">
        <v>0</v>
      </c>
      <c r="S175" s="115">
        <v>0</v>
      </c>
      <c r="T175" s="115">
        <v>0</v>
      </c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</row>
    <row r="176" spans="1:45" ht="28">
      <c r="A176" s="89" t="s">
        <v>342</v>
      </c>
      <c r="B176" s="89" t="s">
        <v>172</v>
      </c>
      <c r="C176" s="92">
        <v>-4731703</v>
      </c>
      <c r="D176" s="92">
        <v>-6896989</v>
      </c>
      <c r="E176" s="92">
        <v>-11518697</v>
      </c>
      <c r="F176" s="92">
        <v>-20294980</v>
      </c>
      <c r="G176" s="92">
        <v>-28366975</v>
      </c>
      <c r="H176" s="92">
        <v>-43714730</v>
      </c>
      <c r="I176" s="92">
        <v>-48150950</v>
      </c>
      <c r="J176" s="92">
        <v>-44482091</v>
      </c>
      <c r="K176" s="92">
        <v>-35643127</v>
      </c>
      <c r="L176" s="92">
        <v>-27035388</v>
      </c>
      <c r="M176" s="115">
        <v>-24783980.932659999</v>
      </c>
      <c r="N176" s="115">
        <v>0</v>
      </c>
      <c r="O176" s="115">
        <v>0</v>
      </c>
      <c r="P176" s="115">
        <v>0</v>
      </c>
      <c r="Q176" s="115">
        <v>0</v>
      </c>
      <c r="R176" s="115">
        <v>0</v>
      </c>
      <c r="S176" s="115">
        <v>0</v>
      </c>
      <c r="T176" s="115">
        <v>0</v>
      </c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</row>
    <row r="177" spans="1:45">
      <c r="A177" s="89" t="s">
        <v>2298</v>
      </c>
      <c r="B177" s="89" t="s">
        <v>2299</v>
      </c>
      <c r="C177" s="92">
        <v>0</v>
      </c>
      <c r="D177" s="92">
        <v>0</v>
      </c>
      <c r="E177" s="92">
        <v>0</v>
      </c>
      <c r="F177" s="92">
        <v>0</v>
      </c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115">
        <v>0</v>
      </c>
      <c r="N177" s="115">
        <v>209257368.27399999</v>
      </c>
      <c r="O177" s="115">
        <v>197278187.31099999</v>
      </c>
      <c r="P177" s="115">
        <v>197627867.88600001</v>
      </c>
      <c r="Q177" s="115">
        <v>244110754.704</v>
      </c>
      <c r="R177" s="115">
        <v>195097921.89500001</v>
      </c>
      <c r="S177" s="115">
        <v>3405136.76</v>
      </c>
      <c r="T177" s="115">
        <v>2728009228.2399998</v>
      </c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</row>
    <row r="178" spans="1:45" ht="28">
      <c r="A178" s="89" t="s">
        <v>2305</v>
      </c>
      <c r="B178" s="89" t="s">
        <v>2306</v>
      </c>
      <c r="C178" s="92">
        <v>0</v>
      </c>
      <c r="D178" s="92">
        <v>0</v>
      </c>
      <c r="E178" s="92">
        <v>0</v>
      </c>
      <c r="F178" s="92">
        <v>0</v>
      </c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115">
        <v>0</v>
      </c>
      <c r="N178" s="115">
        <v>-2772463.4470000002</v>
      </c>
      <c r="O178" s="115">
        <v>-1528641.621</v>
      </c>
      <c r="P178" s="115">
        <v>0</v>
      </c>
      <c r="Q178" s="94">
        <v>-8266347.8399999999</v>
      </c>
      <c r="R178" s="115">
        <v>0</v>
      </c>
      <c r="S178" s="115">
        <v>0</v>
      </c>
      <c r="T178" s="115">
        <v>0</v>
      </c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</row>
    <row r="179" spans="1:45">
      <c r="A179" s="89" t="s">
        <v>2311</v>
      </c>
      <c r="B179" s="89" t="s">
        <v>93</v>
      </c>
      <c r="C179" s="92">
        <v>0</v>
      </c>
      <c r="D179" s="92">
        <v>0</v>
      </c>
      <c r="E179" s="92">
        <v>0</v>
      </c>
      <c r="F179" s="92">
        <v>0</v>
      </c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115">
        <v>0</v>
      </c>
      <c r="N179" s="115">
        <v>2375538172.1614399</v>
      </c>
      <c r="O179" s="115">
        <v>2645876074.5807004</v>
      </c>
      <c r="P179" s="115">
        <v>2484259437.0239</v>
      </c>
      <c r="Q179" s="94">
        <v>2517490395.1480098</v>
      </c>
      <c r="R179" s="115">
        <v>2315757506.7516499</v>
      </c>
      <c r="S179" s="115">
        <v>2224695167.5500002</v>
      </c>
      <c r="T179" s="115">
        <v>2342788039.29</v>
      </c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</row>
    <row r="180" spans="1:45">
      <c r="A180" s="89" t="s">
        <v>2318</v>
      </c>
      <c r="B180" s="89" t="s">
        <v>2319</v>
      </c>
      <c r="C180" s="92">
        <v>0</v>
      </c>
      <c r="D180" s="92">
        <v>0</v>
      </c>
      <c r="E180" s="92">
        <v>0</v>
      </c>
      <c r="F180" s="92">
        <v>0</v>
      </c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115">
        <v>0</v>
      </c>
      <c r="N180" s="115">
        <v>-29284638.138099998</v>
      </c>
      <c r="O180" s="115">
        <v>-75289675.756640002</v>
      </c>
      <c r="P180" s="115">
        <v>-96353358.301819995</v>
      </c>
      <c r="Q180" s="94">
        <v>-118167434.33598</v>
      </c>
      <c r="R180" s="115">
        <v>-113815447.50676</v>
      </c>
      <c r="S180" s="115">
        <v>-130893361.59</v>
      </c>
      <c r="T180" s="115">
        <v>-164283559.47</v>
      </c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</row>
    <row r="181" spans="1:45">
      <c r="A181" s="89" t="s">
        <v>2322</v>
      </c>
      <c r="B181" s="89" t="s">
        <v>2323</v>
      </c>
      <c r="C181" s="92">
        <v>0</v>
      </c>
      <c r="D181" s="92">
        <v>0</v>
      </c>
      <c r="E181" s="92">
        <v>0</v>
      </c>
      <c r="F181" s="92">
        <v>0</v>
      </c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115">
        <v>0</v>
      </c>
      <c r="N181" s="115">
        <v>-113758.519</v>
      </c>
      <c r="O181" s="115">
        <v>-3873785.773</v>
      </c>
      <c r="P181" s="115">
        <v>-3862207.1719999998</v>
      </c>
      <c r="Q181" s="94">
        <v>-3285640.88</v>
      </c>
      <c r="R181" s="115">
        <v>-3510640.1710000001</v>
      </c>
      <c r="S181" s="115">
        <v>-6843991.4299999997</v>
      </c>
      <c r="T181" s="115">
        <v>-2761151.42</v>
      </c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</row>
    <row r="182" spans="1:45">
      <c r="A182" s="89" t="s">
        <v>2326</v>
      </c>
      <c r="B182" s="89" t="s">
        <v>2327</v>
      </c>
      <c r="C182" s="92">
        <v>0</v>
      </c>
      <c r="D182" s="92">
        <v>0</v>
      </c>
      <c r="E182" s="92">
        <v>0</v>
      </c>
      <c r="F182" s="92">
        <v>0</v>
      </c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115">
        <v>0</v>
      </c>
      <c r="N182" s="115">
        <v>70034671.649570003</v>
      </c>
      <c r="O182" s="115">
        <v>130808269.1442</v>
      </c>
      <c r="P182" s="115">
        <v>156020960.23335001</v>
      </c>
      <c r="Q182" s="94">
        <v>157226341.51433</v>
      </c>
      <c r="R182" s="115">
        <v>176588584.32302999</v>
      </c>
      <c r="S182" s="115">
        <v>195669236.40000001</v>
      </c>
      <c r="T182" s="115">
        <v>236292769.15000001</v>
      </c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</row>
    <row r="183" spans="1:45">
      <c r="A183" s="89" t="s">
        <v>343</v>
      </c>
      <c r="B183" s="89" t="s">
        <v>70</v>
      </c>
      <c r="C183" s="92">
        <v>144876190</v>
      </c>
      <c r="D183" s="92">
        <v>162401758</v>
      </c>
      <c r="E183" s="92">
        <v>177074090</v>
      </c>
      <c r="F183" s="92">
        <v>188291905</v>
      </c>
      <c r="G183" s="92">
        <v>194297752</v>
      </c>
      <c r="H183" s="92">
        <v>210286108</v>
      </c>
      <c r="I183" s="92">
        <v>222117785</v>
      </c>
      <c r="J183" s="92">
        <v>227767019</v>
      </c>
      <c r="K183" s="92">
        <v>241590209</v>
      </c>
      <c r="L183" s="92">
        <v>279201542</v>
      </c>
      <c r="M183" s="115">
        <v>291195591.50795001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</row>
    <row r="184" spans="1:45">
      <c r="A184" s="89" t="s">
        <v>344</v>
      </c>
      <c r="B184" s="89" t="s">
        <v>2330</v>
      </c>
      <c r="C184" s="92">
        <v>4365157905</v>
      </c>
      <c r="D184" s="92">
        <v>4771076119</v>
      </c>
      <c r="E184" s="92">
        <v>5061618133</v>
      </c>
      <c r="F184" s="92">
        <v>5710419024</v>
      </c>
      <c r="G184" s="92">
        <v>5797061878</v>
      </c>
      <c r="H184" s="92">
        <v>5564004387</v>
      </c>
      <c r="I184" s="92">
        <v>5826403362</v>
      </c>
      <c r="J184" s="92">
        <v>6809477106</v>
      </c>
      <c r="K184" s="92">
        <v>5901492868</v>
      </c>
      <c r="L184" s="92">
        <v>6499849640</v>
      </c>
      <c r="M184" s="115">
        <v>6915688810.8303604</v>
      </c>
      <c r="N184" s="115">
        <v>7386591692.61483</v>
      </c>
      <c r="O184" s="115">
        <v>10790947877.8342</v>
      </c>
      <c r="P184" s="115">
        <v>12393438638.4368</v>
      </c>
      <c r="Q184" s="94">
        <v>13441939392.354099</v>
      </c>
      <c r="R184" s="115">
        <v>14874495456.499802</v>
      </c>
      <c r="S184" s="115">
        <v>17302599696.709999</v>
      </c>
      <c r="T184" s="115">
        <v>15219264281.700001</v>
      </c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</row>
    <row r="185" spans="1:45">
      <c r="A185" s="89" t="s">
        <v>345</v>
      </c>
      <c r="B185" s="89" t="s">
        <v>2351</v>
      </c>
      <c r="C185" s="92">
        <v>-1356262381</v>
      </c>
      <c r="D185" s="92">
        <v>-1605144123</v>
      </c>
      <c r="E185" s="92">
        <v>-1852867372</v>
      </c>
      <c r="F185" s="92">
        <v>-2074099830</v>
      </c>
      <c r="G185" s="92">
        <v>-2218810410</v>
      </c>
      <c r="H185" s="92">
        <v>-2223050404</v>
      </c>
      <c r="I185" s="92">
        <v>-2350471956</v>
      </c>
      <c r="J185" s="92">
        <v>-2611536558</v>
      </c>
      <c r="K185" s="92">
        <v>-2580025280</v>
      </c>
      <c r="L185" s="92">
        <v>-3062925661</v>
      </c>
      <c r="M185" s="115">
        <v>-3425603296.6514401</v>
      </c>
      <c r="N185" s="115">
        <v>-3594940724.5451598</v>
      </c>
      <c r="O185" s="115">
        <v>-4195076645.3782201</v>
      </c>
      <c r="P185" s="115">
        <v>-4243403201.4111099</v>
      </c>
      <c r="Q185" s="94">
        <v>-4915266099.6611404</v>
      </c>
      <c r="R185" s="115">
        <v>-5801807162.2569904</v>
      </c>
      <c r="S185" s="115">
        <v>-6438714588.6000004</v>
      </c>
      <c r="T185" s="115">
        <v>-6739961986.3599997</v>
      </c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</row>
    <row r="186" spans="1:45">
      <c r="A186" s="89" t="s">
        <v>2361</v>
      </c>
      <c r="B186" s="89" t="s">
        <v>2362</v>
      </c>
      <c r="C186" s="92">
        <v>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  <c r="L186" s="95">
        <v>0</v>
      </c>
      <c r="M186" s="115">
        <v>0</v>
      </c>
      <c r="N186" s="115">
        <v>-110378612.62057</v>
      </c>
      <c r="O186" s="115">
        <v>-114026673.15640999</v>
      </c>
      <c r="P186" s="115">
        <v>-140116914.39256999</v>
      </c>
      <c r="Q186" s="94">
        <v>-133381800.64731</v>
      </c>
      <c r="R186" s="115">
        <v>-134319056.95242998</v>
      </c>
      <c r="S186" s="115">
        <v>-140512054.65000001</v>
      </c>
      <c r="T186" s="115">
        <v>-162366897.49000001</v>
      </c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</row>
    <row r="187" spans="1:45" ht="28">
      <c r="A187" s="89" t="s">
        <v>2372</v>
      </c>
      <c r="B187" s="89" t="s">
        <v>2373</v>
      </c>
      <c r="C187" s="92">
        <v>0</v>
      </c>
      <c r="D187" s="92">
        <v>0</v>
      </c>
      <c r="E187" s="92">
        <v>0</v>
      </c>
      <c r="F187" s="92">
        <v>0</v>
      </c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115">
        <v>0</v>
      </c>
      <c r="N187" s="115">
        <v>240991.08600000001</v>
      </c>
      <c r="O187" s="115">
        <v>905786.98400000005</v>
      </c>
      <c r="P187" s="115">
        <v>947246.49899999995</v>
      </c>
      <c r="Q187" s="94">
        <v>801065.21</v>
      </c>
      <c r="R187" s="115">
        <v>852380.98899999994</v>
      </c>
      <c r="S187" s="115">
        <v>1115006.52</v>
      </c>
      <c r="T187" s="115">
        <v>1268771.5</v>
      </c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</row>
    <row r="188" spans="1:45">
      <c r="A188" s="89" t="s">
        <v>2380</v>
      </c>
      <c r="B188" s="89" t="s">
        <v>2381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115">
        <v>0</v>
      </c>
      <c r="N188" s="115">
        <v>120531958.94300999</v>
      </c>
      <c r="O188" s="115">
        <v>126139541.965</v>
      </c>
      <c r="P188" s="115">
        <v>128640974.126</v>
      </c>
      <c r="Q188" s="94">
        <v>125556472.112</v>
      </c>
      <c r="R188" s="115">
        <v>108441824.32700001</v>
      </c>
      <c r="S188" s="115">
        <v>138835051.56999999</v>
      </c>
      <c r="T188" s="115">
        <v>131078856.06</v>
      </c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</row>
    <row r="189" spans="1:45">
      <c r="A189" s="89" t="s">
        <v>2386</v>
      </c>
      <c r="B189" s="89" t="s">
        <v>2387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115">
        <v>0</v>
      </c>
      <c r="N189" s="115">
        <v>1527469.5249999999</v>
      </c>
      <c r="O189" s="115">
        <v>1523547.9809999999</v>
      </c>
      <c r="P189" s="115">
        <v>1523547.9809999999</v>
      </c>
      <c r="Q189" s="115">
        <v>1523547.9809999999</v>
      </c>
      <c r="R189" s="115">
        <v>1507147.9809999999</v>
      </c>
      <c r="S189" s="115">
        <v>1514397.98</v>
      </c>
      <c r="T189" s="115">
        <v>1514397.98</v>
      </c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</row>
    <row r="190" spans="1:45" ht="28">
      <c r="A190" s="89" t="s">
        <v>7783</v>
      </c>
      <c r="B190" s="89" t="s">
        <v>7784</v>
      </c>
      <c r="C190" s="92">
        <v>0</v>
      </c>
      <c r="D190" s="92">
        <v>0</v>
      </c>
      <c r="E190" s="92">
        <v>0</v>
      </c>
      <c r="F190" s="92">
        <v>0</v>
      </c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115">
        <v>0</v>
      </c>
      <c r="N190" s="115">
        <v>0</v>
      </c>
      <c r="O190" s="115">
        <v>-98610.04</v>
      </c>
      <c r="P190" s="115">
        <v>0</v>
      </c>
      <c r="Q190" s="115">
        <v>0</v>
      </c>
      <c r="R190" s="115">
        <v>0</v>
      </c>
      <c r="S190" s="115">
        <v>0</v>
      </c>
      <c r="T190" s="115">
        <v>0</v>
      </c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</row>
    <row r="191" spans="1:45">
      <c r="A191" s="89" t="s">
        <v>2390</v>
      </c>
      <c r="B191" s="89" t="s">
        <v>2391</v>
      </c>
      <c r="C191" s="92">
        <v>0</v>
      </c>
      <c r="D191" s="92">
        <v>0</v>
      </c>
      <c r="E191" s="92">
        <v>0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115">
        <v>0</v>
      </c>
      <c r="N191" s="115">
        <v>4134015665.0844102</v>
      </c>
      <c r="O191" s="115">
        <v>3034153013.8779302</v>
      </c>
      <c r="P191" s="115">
        <v>3930634228.4482403</v>
      </c>
      <c r="Q191" s="115">
        <v>4650383290.4458895</v>
      </c>
      <c r="R191" s="115">
        <v>5130227996.1213894</v>
      </c>
      <c r="S191" s="115">
        <v>6681958335.8199997</v>
      </c>
      <c r="T191" s="115">
        <v>8076102330.79</v>
      </c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</row>
    <row r="192" spans="1:45">
      <c r="A192" s="89" t="s">
        <v>2417</v>
      </c>
      <c r="B192" s="89" t="s">
        <v>2418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115">
        <v>0</v>
      </c>
      <c r="N192" s="115">
        <v>136664942.51657</v>
      </c>
      <c r="O192" s="115">
        <v>373779858.73415005</v>
      </c>
      <c r="P192" s="115">
        <v>300871151.42883003</v>
      </c>
      <c r="Q192" s="115">
        <v>857333185.29956996</v>
      </c>
      <c r="R192" s="115">
        <v>1407850792.2046101</v>
      </c>
      <c r="S192" s="115">
        <v>1710794603.74</v>
      </c>
      <c r="T192" s="115">
        <v>2255690047.5100002</v>
      </c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</row>
    <row r="193" spans="1:45">
      <c r="A193" s="89" t="s">
        <v>2427</v>
      </c>
      <c r="B193" s="89" t="s">
        <v>2428</v>
      </c>
      <c r="C193" s="92">
        <v>0</v>
      </c>
      <c r="D193" s="92">
        <v>0</v>
      </c>
      <c r="E193" s="92">
        <v>0</v>
      </c>
      <c r="F193" s="92">
        <v>0</v>
      </c>
      <c r="G193" s="92">
        <v>0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115">
        <v>0</v>
      </c>
      <c r="N193" s="115">
        <v>261092287.13576001</v>
      </c>
      <c r="O193" s="115">
        <v>217795995.59909999</v>
      </c>
      <c r="P193" s="115">
        <v>235846916.0808</v>
      </c>
      <c r="Q193" s="115">
        <v>433511635.03819001</v>
      </c>
      <c r="R193" s="115">
        <v>534380477.22890997</v>
      </c>
      <c r="S193" s="115">
        <v>556405747.27999997</v>
      </c>
      <c r="T193" s="115">
        <v>419118659.81999999</v>
      </c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</row>
    <row r="194" spans="1:45">
      <c r="A194" s="89" t="s">
        <v>2439</v>
      </c>
      <c r="B194" s="89" t="s">
        <v>2440</v>
      </c>
      <c r="C194" s="92">
        <v>0</v>
      </c>
      <c r="D194" s="92">
        <v>0</v>
      </c>
      <c r="E194" s="92">
        <v>0</v>
      </c>
      <c r="F194" s="92">
        <v>0</v>
      </c>
      <c r="G194" s="92">
        <v>0</v>
      </c>
      <c r="H194" s="92">
        <v>0</v>
      </c>
      <c r="I194" s="92">
        <v>0</v>
      </c>
      <c r="J194" s="92">
        <v>0</v>
      </c>
      <c r="K194" s="92">
        <v>0</v>
      </c>
      <c r="L194" s="92">
        <v>0</v>
      </c>
      <c r="M194" s="115">
        <v>0</v>
      </c>
      <c r="N194" s="115">
        <v>235453377.16134</v>
      </c>
      <c r="O194" s="115">
        <v>33015883.902520001</v>
      </c>
      <c r="P194" s="115">
        <v>29398047.871080004</v>
      </c>
      <c r="Q194" s="115">
        <v>3069144.8280000002</v>
      </c>
      <c r="R194" s="115">
        <v>31816419.574999999</v>
      </c>
      <c r="S194" s="115">
        <v>13654066.1</v>
      </c>
      <c r="T194" s="115">
        <v>41985577.189999998</v>
      </c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</row>
    <row r="195" spans="1:45" ht="28">
      <c r="A195" s="89" t="s">
        <v>2450</v>
      </c>
      <c r="B195" s="89" t="s">
        <v>7665</v>
      </c>
      <c r="C195" s="92">
        <v>0</v>
      </c>
      <c r="D195" s="92">
        <v>0</v>
      </c>
      <c r="E195" s="92">
        <v>0</v>
      </c>
      <c r="F195" s="92">
        <v>0</v>
      </c>
      <c r="G195" s="92">
        <v>0</v>
      </c>
      <c r="H195" s="92">
        <v>0</v>
      </c>
      <c r="I195" s="92">
        <v>0</v>
      </c>
      <c r="J195" s="92">
        <v>0</v>
      </c>
      <c r="K195" s="92">
        <v>0</v>
      </c>
      <c r="L195" s="92">
        <v>0</v>
      </c>
      <c r="M195" s="115">
        <v>0</v>
      </c>
      <c r="N195" s="115">
        <v>6279791.46918</v>
      </c>
      <c r="O195" s="115">
        <v>6316170.8512700005</v>
      </c>
      <c r="P195" s="115">
        <v>12012529.96527</v>
      </c>
      <c r="Q195" s="115">
        <v>127436577.69527</v>
      </c>
      <c r="R195" s="115">
        <v>126690746.45927</v>
      </c>
      <c r="S195" s="115">
        <v>290697551.63</v>
      </c>
      <c r="T195" s="115">
        <v>571462869.69000006</v>
      </c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</row>
    <row r="196" spans="1:45" ht="28">
      <c r="A196" s="89" t="s">
        <v>7658</v>
      </c>
      <c r="B196" s="89" t="s">
        <v>7659</v>
      </c>
      <c r="C196" s="92">
        <v>0</v>
      </c>
      <c r="D196" s="92">
        <v>0</v>
      </c>
      <c r="E196" s="92">
        <v>0</v>
      </c>
      <c r="F196" s="92">
        <v>0</v>
      </c>
      <c r="G196" s="92">
        <v>0</v>
      </c>
      <c r="H196" s="92">
        <v>0</v>
      </c>
      <c r="I196" s="92">
        <v>0</v>
      </c>
      <c r="J196" s="92">
        <v>0</v>
      </c>
      <c r="K196" s="92">
        <v>0</v>
      </c>
      <c r="L196" s="92">
        <v>0</v>
      </c>
      <c r="M196" s="115">
        <v>0</v>
      </c>
      <c r="N196" s="115">
        <v>0</v>
      </c>
      <c r="O196" s="115">
        <v>281571865.99712998</v>
      </c>
      <c r="P196" s="115">
        <v>155474099.00320002</v>
      </c>
      <c r="Q196" s="94">
        <v>74302934.442979991</v>
      </c>
      <c r="R196" s="115">
        <v>100623014.26147</v>
      </c>
      <c r="S196" s="115">
        <v>167712065.56</v>
      </c>
      <c r="T196" s="115">
        <v>199635526.53</v>
      </c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</row>
    <row r="197" spans="1:45">
      <c r="A197" s="89" t="s">
        <v>346</v>
      </c>
      <c r="B197" s="89" t="s">
        <v>67</v>
      </c>
      <c r="C197" s="92">
        <v>18206939206</v>
      </c>
      <c r="D197" s="92">
        <v>21921553258</v>
      </c>
      <c r="E197" s="92">
        <v>25778768051</v>
      </c>
      <c r="F197" s="92">
        <v>27856437075</v>
      </c>
      <c r="G197" s="92">
        <v>31439626092</v>
      </c>
      <c r="H197" s="92">
        <v>34067915422</v>
      </c>
      <c r="I197" s="92">
        <v>35950261579</v>
      </c>
      <c r="J197" s="92">
        <v>38579546336</v>
      </c>
      <c r="K197" s="92">
        <v>26758176823</v>
      </c>
      <c r="L197" s="92">
        <v>19991915624</v>
      </c>
      <c r="M197" s="115">
        <v>22063264795.716602</v>
      </c>
      <c r="N197" s="115">
        <v>0</v>
      </c>
      <c r="O197" s="115">
        <v>0</v>
      </c>
      <c r="P197" s="115">
        <v>0</v>
      </c>
      <c r="Q197" s="115">
        <v>0</v>
      </c>
      <c r="R197" s="115">
        <v>0</v>
      </c>
      <c r="S197" s="115">
        <v>0</v>
      </c>
      <c r="T197" s="115">
        <v>0</v>
      </c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</row>
    <row r="198" spans="1:45">
      <c r="A198" s="89" t="s">
        <v>347</v>
      </c>
      <c r="B198" s="89" t="s">
        <v>173</v>
      </c>
      <c r="C198" s="92">
        <v>-3015106606</v>
      </c>
      <c r="D198" s="92">
        <v>-2795031531</v>
      </c>
      <c r="E198" s="92">
        <v>-4313633304</v>
      </c>
      <c r="F198" s="92">
        <v>-4389739705</v>
      </c>
      <c r="G198" s="92">
        <v>-4316153330</v>
      </c>
      <c r="H198" s="92">
        <v>-4367878050</v>
      </c>
      <c r="I198" s="92">
        <v>-5017058440</v>
      </c>
      <c r="J198" s="92">
        <v>-5387161208</v>
      </c>
      <c r="K198" s="92">
        <v>-6680750940</v>
      </c>
      <c r="L198" s="92">
        <v>-4769389320</v>
      </c>
      <c r="M198" s="115">
        <v>-4061167275.6146097</v>
      </c>
      <c r="N198" s="115">
        <v>0</v>
      </c>
      <c r="O198" s="115">
        <v>0</v>
      </c>
      <c r="P198" s="115">
        <v>0</v>
      </c>
      <c r="Q198" s="115">
        <v>0</v>
      </c>
      <c r="R198" s="115">
        <v>0</v>
      </c>
      <c r="S198" s="115">
        <v>0</v>
      </c>
      <c r="T198" s="115">
        <v>0</v>
      </c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</row>
    <row r="199" spans="1:45" ht="28">
      <c r="A199" s="89" t="s">
        <v>7775</v>
      </c>
      <c r="B199" s="89" t="s">
        <v>7776</v>
      </c>
      <c r="C199" s="92">
        <v>3740675126.5500002</v>
      </c>
      <c r="D199" s="92">
        <v>3049423933.1799998</v>
      </c>
      <c r="E199" s="92">
        <v>-819790654.95000005</v>
      </c>
      <c r="F199" s="92">
        <v>-97544518.569999993</v>
      </c>
      <c r="G199" s="92">
        <v>-1041880631.45</v>
      </c>
      <c r="H199" s="92">
        <v>-1666919159.5</v>
      </c>
      <c r="I199" s="92">
        <v>-819052885.40999997</v>
      </c>
      <c r="J199" s="92">
        <v>-3115331948.7600002</v>
      </c>
      <c r="K199" s="92">
        <v>1108673479.03</v>
      </c>
      <c r="L199" s="92">
        <v>1227368984.6300001</v>
      </c>
      <c r="M199" s="115">
        <v>1460459527.3348501</v>
      </c>
      <c r="N199" s="115">
        <v>0</v>
      </c>
      <c r="O199" s="115">
        <v>0</v>
      </c>
      <c r="P199" s="115">
        <v>0</v>
      </c>
      <c r="Q199" s="115">
        <v>0</v>
      </c>
      <c r="R199" s="115">
        <v>0</v>
      </c>
      <c r="S199" s="115">
        <v>0</v>
      </c>
      <c r="T199" s="115">
        <v>0</v>
      </c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</row>
    <row r="200" spans="1:45">
      <c r="A200" s="121">
        <v>2</v>
      </c>
      <c r="B200" s="122" t="s">
        <v>157</v>
      </c>
      <c r="C200" s="100">
        <v>49230630811.010002</v>
      </c>
      <c r="D200" s="100">
        <v>54578901327</v>
      </c>
      <c r="E200" s="100">
        <v>62355739835</v>
      </c>
      <c r="F200" s="100">
        <v>67765873063</v>
      </c>
      <c r="G200" s="100">
        <v>76827020223</v>
      </c>
      <c r="H200" s="100">
        <v>76232296949</v>
      </c>
      <c r="I200" s="100">
        <v>80208735860</v>
      </c>
      <c r="J200" s="100">
        <v>87396753514.009995</v>
      </c>
      <c r="K200" s="100">
        <v>100131368735</v>
      </c>
      <c r="L200" s="100">
        <v>109037377621</v>
      </c>
      <c r="M200" s="112">
        <v>123970586169.91499</v>
      </c>
      <c r="N200" s="112">
        <v>134486196212.638</v>
      </c>
      <c r="O200" s="112">
        <v>141030712811.582</v>
      </c>
      <c r="P200" s="112">
        <v>153656401885.33499</v>
      </c>
      <c r="Q200" s="112">
        <v>177004271871.077</v>
      </c>
      <c r="R200" s="112">
        <v>200290505167.61414</v>
      </c>
      <c r="S200" s="112">
        <v>211820721084.07999</v>
      </c>
      <c r="T200" s="112">
        <v>232039955137.89999</v>
      </c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</row>
    <row r="201" spans="1:45">
      <c r="A201" s="89" t="s">
        <v>348</v>
      </c>
      <c r="B201" s="89" t="s">
        <v>66</v>
      </c>
      <c r="C201" s="92">
        <v>433074940</v>
      </c>
      <c r="D201" s="92">
        <v>646037431</v>
      </c>
      <c r="E201" s="92">
        <v>119356437</v>
      </c>
      <c r="F201" s="92">
        <v>144111051</v>
      </c>
      <c r="G201" s="92">
        <v>196066323</v>
      </c>
      <c r="H201" s="92">
        <v>151455389</v>
      </c>
      <c r="I201" s="92">
        <v>389670820</v>
      </c>
      <c r="J201" s="92">
        <v>174015071</v>
      </c>
      <c r="K201" s="92">
        <v>179914285</v>
      </c>
      <c r="L201" s="92">
        <v>173579446</v>
      </c>
      <c r="M201" s="115">
        <v>114055720.2683</v>
      </c>
      <c r="N201" s="115">
        <v>73818343.786169991</v>
      </c>
      <c r="O201" s="115">
        <v>40589946.053319998</v>
      </c>
      <c r="P201" s="115">
        <v>52563578.225749999</v>
      </c>
      <c r="Q201" s="115">
        <v>83096900.585500002</v>
      </c>
      <c r="R201" s="115">
        <v>70522907.207520008</v>
      </c>
      <c r="S201" s="115">
        <v>182989943.94</v>
      </c>
      <c r="T201" s="115">
        <v>294232405.23000002</v>
      </c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</row>
    <row r="202" spans="1:45">
      <c r="A202" s="89" t="s">
        <v>350</v>
      </c>
      <c r="B202" s="89" t="s">
        <v>65</v>
      </c>
      <c r="C202" s="92">
        <v>433074940</v>
      </c>
      <c r="D202" s="92">
        <v>646037431</v>
      </c>
      <c r="E202" s="92">
        <v>119356437</v>
      </c>
      <c r="F202" s="92">
        <v>144111051</v>
      </c>
      <c r="G202" s="92">
        <v>196066323</v>
      </c>
      <c r="H202" s="92">
        <v>151455389</v>
      </c>
      <c r="I202" s="92">
        <v>389670820</v>
      </c>
      <c r="J202" s="92">
        <v>174015071</v>
      </c>
      <c r="K202" s="92">
        <v>179914285</v>
      </c>
      <c r="L202" s="92">
        <v>173579446</v>
      </c>
      <c r="M202" s="115">
        <v>114055720.2683</v>
      </c>
      <c r="N202" s="115">
        <v>73818343.786169991</v>
      </c>
      <c r="O202" s="115">
        <v>40589946.053319998</v>
      </c>
      <c r="P202" s="115">
        <v>52563578.225749999</v>
      </c>
      <c r="Q202" s="115">
        <v>83096900.585500002</v>
      </c>
      <c r="R202" s="115">
        <v>70522907.207520008</v>
      </c>
      <c r="S202" s="115">
        <v>182989943.94</v>
      </c>
      <c r="T202" s="115">
        <v>294232405.23000002</v>
      </c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</row>
    <row r="203" spans="1:45">
      <c r="A203" s="89" t="s">
        <v>351</v>
      </c>
      <c r="B203" s="89" t="s">
        <v>2406</v>
      </c>
      <c r="C203" s="92">
        <v>12407147993</v>
      </c>
      <c r="D203" s="92">
        <v>11181244014</v>
      </c>
      <c r="E203" s="92">
        <v>13039030312</v>
      </c>
      <c r="F203" s="92">
        <v>14929732948</v>
      </c>
      <c r="G203" s="92">
        <v>16203991041</v>
      </c>
      <c r="H203" s="92">
        <v>17719723187</v>
      </c>
      <c r="I203" s="92">
        <v>19910846147</v>
      </c>
      <c r="J203" s="92">
        <v>23550880226</v>
      </c>
      <c r="K203" s="92">
        <v>28396179651</v>
      </c>
      <c r="L203" s="92">
        <v>29365863619</v>
      </c>
      <c r="M203" s="115">
        <v>30887584660.435398</v>
      </c>
      <c r="N203" s="115">
        <v>14754465015.663401</v>
      </c>
      <c r="O203" s="115">
        <v>17536508123.3815</v>
      </c>
      <c r="P203" s="115">
        <v>23080034079.966301</v>
      </c>
      <c r="Q203" s="115">
        <v>26246206349.629101</v>
      </c>
      <c r="R203" s="115">
        <v>28683349943.775803</v>
      </c>
      <c r="S203" s="115">
        <v>28778329636.169998</v>
      </c>
      <c r="T203" s="115">
        <v>28338074121.599998</v>
      </c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</row>
    <row r="204" spans="1:45">
      <c r="A204" s="89" t="s">
        <v>352</v>
      </c>
      <c r="B204" s="89" t="s">
        <v>64</v>
      </c>
      <c r="C204" s="92">
        <v>429487491</v>
      </c>
      <c r="D204" s="92">
        <v>307222485</v>
      </c>
      <c r="E204" s="92">
        <v>282530522</v>
      </c>
      <c r="F204" s="92">
        <v>302924453</v>
      </c>
      <c r="G204" s="92">
        <v>559816201</v>
      </c>
      <c r="H204" s="92">
        <v>380366969</v>
      </c>
      <c r="I204" s="92">
        <v>447626406</v>
      </c>
      <c r="J204" s="92">
        <v>421414845</v>
      </c>
      <c r="K204" s="92">
        <v>965130420</v>
      </c>
      <c r="L204" s="92">
        <v>691028977</v>
      </c>
      <c r="M204" s="115">
        <v>908403118.13313997</v>
      </c>
      <c r="N204" s="115">
        <v>0</v>
      </c>
      <c r="O204" s="115">
        <v>0</v>
      </c>
      <c r="P204" s="115">
        <v>0</v>
      </c>
      <c r="Q204" s="115">
        <v>0</v>
      </c>
      <c r="R204" s="115">
        <v>0</v>
      </c>
      <c r="S204" s="115">
        <v>0</v>
      </c>
      <c r="T204" s="115">
        <v>0</v>
      </c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</row>
    <row r="205" spans="1:45">
      <c r="A205" s="89" t="s">
        <v>353</v>
      </c>
      <c r="B205" s="89" t="s">
        <v>63</v>
      </c>
      <c r="C205" s="92">
        <v>6212941768</v>
      </c>
      <c r="D205" s="92">
        <v>6248409601</v>
      </c>
      <c r="E205" s="92">
        <v>7157412459</v>
      </c>
      <c r="F205" s="92">
        <v>8931910777</v>
      </c>
      <c r="G205" s="92">
        <v>9992569147</v>
      </c>
      <c r="H205" s="92">
        <v>9072571723</v>
      </c>
      <c r="I205" s="92">
        <v>10112927696</v>
      </c>
      <c r="J205" s="92">
        <v>11100520823</v>
      </c>
      <c r="K205" s="92">
        <v>12950105135</v>
      </c>
      <c r="L205" s="92">
        <v>13299040556</v>
      </c>
      <c r="M205" s="115">
        <v>13593040311.341999</v>
      </c>
      <c r="N205" s="115">
        <v>0</v>
      </c>
      <c r="O205" s="115">
        <v>0</v>
      </c>
      <c r="P205" s="115">
        <v>0</v>
      </c>
      <c r="Q205" s="115">
        <v>0</v>
      </c>
      <c r="R205" s="115">
        <v>0</v>
      </c>
      <c r="S205" s="115">
        <v>0</v>
      </c>
      <c r="T205" s="115">
        <v>0</v>
      </c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</row>
    <row r="206" spans="1:45">
      <c r="A206" s="89" t="s">
        <v>354</v>
      </c>
      <c r="B206" s="89" t="s">
        <v>62</v>
      </c>
      <c r="C206" s="92">
        <v>332840542</v>
      </c>
      <c r="D206" s="92">
        <v>170223115</v>
      </c>
      <c r="E206" s="92">
        <v>109407108</v>
      </c>
      <c r="F206" s="92">
        <v>544850657</v>
      </c>
      <c r="G206" s="92">
        <v>121355558</v>
      </c>
      <c r="H206" s="92">
        <v>130498133</v>
      </c>
      <c r="I206" s="92">
        <v>326706510</v>
      </c>
      <c r="J206" s="92">
        <v>356137318</v>
      </c>
      <c r="K206" s="92">
        <v>653009792</v>
      </c>
      <c r="L206" s="92">
        <v>1033184487</v>
      </c>
      <c r="M206" s="115">
        <v>1177293270.8953302</v>
      </c>
      <c r="N206" s="115">
        <v>0</v>
      </c>
      <c r="O206" s="115">
        <v>0</v>
      </c>
      <c r="P206" s="115">
        <v>0</v>
      </c>
      <c r="Q206" s="115">
        <v>0</v>
      </c>
      <c r="R206" s="115">
        <v>0</v>
      </c>
      <c r="S206" s="115">
        <v>0</v>
      </c>
      <c r="T206" s="115">
        <v>0</v>
      </c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</row>
    <row r="207" spans="1:45">
      <c r="A207" s="89" t="s">
        <v>355</v>
      </c>
      <c r="B207" s="89" t="s">
        <v>61</v>
      </c>
      <c r="C207" s="92">
        <v>5431878192</v>
      </c>
      <c r="D207" s="92">
        <v>4455388813</v>
      </c>
      <c r="E207" s="92">
        <v>5489680223</v>
      </c>
      <c r="F207" s="92">
        <v>5150047061</v>
      </c>
      <c r="G207" s="92">
        <v>5530250135</v>
      </c>
      <c r="H207" s="92">
        <v>8136286362</v>
      </c>
      <c r="I207" s="92">
        <v>9023585535</v>
      </c>
      <c r="J207" s="92">
        <v>11672807240</v>
      </c>
      <c r="K207" s="92">
        <v>13827934304</v>
      </c>
      <c r="L207" s="92">
        <v>14342609599</v>
      </c>
      <c r="M207" s="115">
        <v>15208847960.065001</v>
      </c>
      <c r="N207" s="115">
        <v>0</v>
      </c>
      <c r="O207" s="115">
        <v>0</v>
      </c>
      <c r="P207" s="115">
        <v>0</v>
      </c>
      <c r="Q207" s="115">
        <v>0</v>
      </c>
      <c r="R207" s="115">
        <v>0</v>
      </c>
      <c r="S207" s="115">
        <v>0</v>
      </c>
      <c r="T207" s="115">
        <v>0</v>
      </c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</row>
    <row r="208" spans="1:45">
      <c r="A208" s="89" t="s">
        <v>2536</v>
      </c>
      <c r="B208" s="89" t="s">
        <v>2537</v>
      </c>
      <c r="C208" s="92">
        <v>0</v>
      </c>
      <c r="D208" s="92">
        <v>0</v>
      </c>
      <c r="E208" s="92">
        <v>0</v>
      </c>
      <c r="F208" s="92">
        <v>0</v>
      </c>
      <c r="G208" s="92">
        <v>0</v>
      </c>
      <c r="H208" s="92">
        <v>0</v>
      </c>
      <c r="I208" s="92">
        <v>0</v>
      </c>
      <c r="J208" s="92">
        <v>0</v>
      </c>
      <c r="K208" s="92">
        <v>0</v>
      </c>
      <c r="L208" s="92">
        <v>0</v>
      </c>
      <c r="M208" s="115">
        <v>0</v>
      </c>
      <c r="N208" s="115">
        <v>382089312.91346997</v>
      </c>
      <c r="O208" s="115">
        <v>543275895.77297997</v>
      </c>
      <c r="P208" s="115">
        <v>10555803.431</v>
      </c>
      <c r="Q208" s="115">
        <v>142144473.921</v>
      </c>
      <c r="R208" s="115">
        <v>423746152.79118001</v>
      </c>
      <c r="S208" s="115">
        <v>715615273.92999995</v>
      </c>
      <c r="T208" s="115">
        <v>32476841.02</v>
      </c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</row>
    <row r="209" spans="1:45">
      <c r="A209" s="89" t="s">
        <v>2540</v>
      </c>
      <c r="B209" s="89" t="s">
        <v>2541</v>
      </c>
      <c r="C209" s="92">
        <v>0</v>
      </c>
      <c r="D209" s="92">
        <v>0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115">
        <v>0</v>
      </c>
      <c r="N209" s="115">
        <v>4447579234.6536703</v>
      </c>
      <c r="O209" s="115">
        <v>5552961249.40944</v>
      </c>
      <c r="P209" s="115">
        <v>5135925145.7559996</v>
      </c>
      <c r="Q209" s="115">
        <v>6752588861.2489996</v>
      </c>
      <c r="R209" s="115">
        <v>7026490498.54</v>
      </c>
      <c r="S209" s="115">
        <v>7136997850.7399998</v>
      </c>
      <c r="T209" s="115">
        <v>8927582123.25</v>
      </c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</row>
    <row r="210" spans="1:45">
      <c r="A210" s="89" t="s">
        <v>2545</v>
      </c>
      <c r="B210" s="89" t="s">
        <v>2546</v>
      </c>
      <c r="C210" s="92">
        <v>0</v>
      </c>
      <c r="D210" s="92">
        <v>0</v>
      </c>
      <c r="E210" s="92">
        <v>0</v>
      </c>
      <c r="F210" s="92">
        <v>0</v>
      </c>
      <c r="G210" s="92">
        <v>0</v>
      </c>
      <c r="H210" s="92">
        <v>0</v>
      </c>
      <c r="I210" s="92">
        <v>0</v>
      </c>
      <c r="J210" s="92">
        <v>0</v>
      </c>
      <c r="K210" s="92">
        <v>0</v>
      </c>
      <c r="L210" s="92">
        <v>0</v>
      </c>
      <c r="M210" s="115">
        <v>0</v>
      </c>
      <c r="N210" s="115">
        <v>2029386787.9725201</v>
      </c>
      <c r="O210" s="115">
        <v>497674686.63528001</v>
      </c>
      <c r="P210" s="115">
        <v>321126023.43992001</v>
      </c>
      <c r="Q210" s="115">
        <v>188854554.07035998</v>
      </c>
      <c r="R210" s="115">
        <v>590411296.79807997</v>
      </c>
      <c r="S210" s="115">
        <v>1150025694.04</v>
      </c>
      <c r="T210" s="115">
        <v>178360245.27000001</v>
      </c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</row>
    <row r="211" spans="1:45">
      <c r="A211" s="89" t="s">
        <v>2548</v>
      </c>
      <c r="B211" s="89" t="s">
        <v>2549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115">
        <v>0</v>
      </c>
      <c r="N211" s="115">
        <v>7895409680.1236906</v>
      </c>
      <c r="O211" s="115">
        <v>10942596291.563801</v>
      </c>
      <c r="P211" s="115">
        <v>17612427107.339397</v>
      </c>
      <c r="Q211" s="115">
        <v>19162618460.388699</v>
      </c>
      <c r="R211" s="115">
        <v>20642701995.6465</v>
      </c>
      <c r="S211" s="115">
        <v>19775690817.470001</v>
      </c>
      <c r="T211" s="115">
        <v>19199654912.060001</v>
      </c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</row>
    <row r="212" spans="1:45">
      <c r="A212" s="116" t="s">
        <v>356</v>
      </c>
      <c r="B212" s="89" t="s">
        <v>2408</v>
      </c>
      <c r="C212" s="92">
        <v>6764461506</v>
      </c>
      <c r="D212" s="92">
        <v>9256204976</v>
      </c>
      <c r="E212" s="92">
        <v>9067910109</v>
      </c>
      <c r="F212" s="92">
        <v>9164710922</v>
      </c>
      <c r="G212" s="92">
        <v>10315045574</v>
      </c>
      <c r="H212" s="92">
        <v>7605824335</v>
      </c>
      <c r="I212" s="92">
        <v>7915224189</v>
      </c>
      <c r="J212" s="92">
        <v>8175582744</v>
      </c>
      <c r="K212" s="92">
        <v>10458479023</v>
      </c>
      <c r="L212" s="92">
        <v>9648670664</v>
      </c>
      <c r="M212" s="115">
        <v>11183787253.210501</v>
      </c>
      <c r="N212" s="115">
        <v>38717373025.139999</v>
      </c>
      <c r="O212" s="115">
        <v>40072697149.939102</v>
      </c>
      <c r="P212" s="115">
        <v>38763703048.607101</v>
      </c>
      <c r="Q212" s="115">
        <v>45683416321.1847</v>
      </c>
      <c r="R212" s="115">
        <v>55816732080.1063</v>
      </c>
      <c r="S212" s="115">
        <v>61316705290.010002</v>
      </c>
      <c r="T212" s="115">
        <v>68075040708.889999</v>
      </c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</row>
    <row r="213" spans="1:45">
      <c r="A213" s="89" t="s">
        <v>357</v>
      </c>
      <c r="B213" s="89" t="s">
        <v>7794</v>
      </c>
      <c r="C213" s="92">
        <v>268372448</v>
      </c>
      <c r="D213" s="92">
        <v>683735384</v>
      </c>
      <c r="E213" s="92">
        <v>344835800</v>
      </c>
      <c r="F213" s="92">
        <v>382770270</v>
      </c>
      <c r="G213" s="92">
        <v>246587885</v>
      </c>
      <c r="H213" s="92">
        <v>262515757</v>
      </c>
      <c r="I213" s="92">
        <v>258502001</v>
      </c>
      <c r="J213" s="92">
        <v>272060510</v>
      </c>
      <c r="K213" s="92">
        <v>1211592686</v>
      </c>
      <c r="L213" s="92">
        <v>485561862</v>
      </c>
      <c r="M213" s="115">
        <v>561560164.33943999</v>
      </c>
      <c r="N213" s="115">
        <v>0</v>
      </c>
      <c r="O213" s="115">
        <v>0</v>
      </c>
      <c r="P213" s="115">
        <v>0</v>
      </c>
      <c r="Q213" s="115">
        <v>0</v>
      </c>
      <c r="R213" s="115">
        <v>0</v>
      </c>
      <c r="S213" s="115">
        <v>0</v>
      </c>
      <c r="T213" s="115">
        <v>0</v>
      </c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</row>
    <row r="214" spans="1:45">
      <c r="A214" s="89" t="s">
        <v>358</v>
      </c>
      <c r="B214" s="89" t="s">
        <v>60</v>
      </c>
      <c r="C214" s="92">
        <v>5269012571</v>
      </c>
      <c r="D214" s="92">
        <v>5498245865</v>
      </c>
      <c r="E214" s="92">
        <v>5809523093</v>
      </c>
      <c r="F214" s="92">
        <v>6158533786</v>
      </c>
      <c r="G214" s="92">
        <v>6484144822</v>
      </c>
      <c r="H214" s="92">
        <v>6633681090</v>
      </c>
      <c r="I214" s="92">
        <v>6665980981</v>
      </c>
      <c r="J214" s="92">
        <v>7046139755</v>
      </c>
      <c r="K214" s="92">
        <v>7570988027</v>
      </c>
      <c r="L214" s="92">
        <v>8034095244</v>
      </c>
      <c r="M214" s="115">
        <v>8930052922.0205097</v>
      </c>
      <c r="N214" s="115">
        <v>0</v>
      </c>
      <c r="O214" s="115">
        <v>0</v>
      </c>
      <c r="P214" s="115">
        <v>0</v>
      </c>
      <c r="Q214" s="115">
        <v>0</v>
      </c>
      <c r="R214" s="115">
        <v>0</v>
      </c>
      <c r="S214" s="115">
        <v>0</v>
      </c>
      <c r="T214" s="115">
        <v>0</v>
      </c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</row>
    <row r="215" spans="1:45">
      <c r="A215" s="89" t="s">
        <v>359</v>
      </c>
      <c r="B215" s="89" t="s">
        <v>7804</v>
      </c>
      <c r="C215" s="92">
        <v>5038953</v>
      </c>
      <c r="D215" s="92">
        <v>3006362</v>
      </c>
      <c r="E215" s="92">
        <v>5502964</v>
      </c>
      <c r="F215" s="92">
        <v>92831930</v>
      </c>
      <c r="G215" s="92">
        <v>99977444</v>
      </c>
      <c r="H215" s="92">
        <v>98787912</v>
      </c>
      <c r="I215" s="92">
        <v>17399345</v>
      </c>
      <c r="J215" s="92">
        <v>14638714</v>
      </c>
      <c r="K215" s="92">
        <v>600942509</v>
      </c>
      <c r="L215" s="92">
        <v>9100334</v>
      </c>
      <c r="M215" s="115">
        <v>21177095.54882</v>
      </c>
      <c r="N215" s="115">
        <v>0</v>
      </c>
      <c r="O215" s="115">
        <v>0</v>
      </c>
      <c r="P215" s="115">
        <v>0</v>
      </c>
      <c r="Q215" s="115">
        <v>0</v>
      </c>
      <c r="R215" s="115">
        <v>0</v>
      </c>
      <c r="S215" s="115">
        <v>0</v>
      </c>
      <c r="T215" s="115">
        <v>0</v>
      </c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</row>
    <row r="216" spans="1:45">
      <c r="A216" s="89" t="s">
        <v>360</v>
      </c>
      <c r="B216" s="89" t="s">
        <v>202</v>
      </c>
      <c r="C216" s="92">
        <v>877905172</v>
      </c>
      <c r="D216" s="92">
        <v>2843795316</v>
      </c>
      <c r="E216" s="92">
        <v>2578000625</v>
      </c>
      <c r="F216" s="92">
        <v>2211751053</v>
      </c>
      <c r="G216" s="92">
        <v>3270502146</v>
      </c>
      <c r="H216" s="92">
        <v>425599132</v>
      </c>
      <c r="I216" s="92">
        <v>893597382</v>
      </c>
      <c r="J216" s="92">
        <v>941883790</v>
      </c>
      <c r="K216" s="92">
        <v>734972193</v>
      </c>
      <c r="L216" s="92">
        <v>721487186</v>
      </c>
      <c r="M216" s="115">
        <v>1604828773.8198302</v>
      </c>
      <c r="N216" s="115">
        <v>0</v>
      </c>
      <c r="O216" s="115">
        <v>0</v>
      </c>
      <c r="P216" s="115">
        <v>0</v>
      </c>
      <c r="Q216" s="115">
        <v>0</v>
      </c>
      <c r="R216" s="115">
        <v>0</v>
      </c>
      <c r="S216" s="115">
        <v>0</v>
      </c>
      <c r="T216" s="115">
        <v>0</v>
      </c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</row>
    <row r="217" spans="1:45" ht="28">
      <c r="A217" s="89" t="s">
        <v>361</v>
      </c>
      <c r="B217" s="89" t="s">
        <v>59</v>
      </c>
      <c r="C217" s="92">
        <v>342513662</v>
      </c>
      <c r="D217" s="92">
        <v>219696687</v>
      </c>
      <c r="E217" s="92">
        <v>242893146</v>
      </c>
      <c r="F217" s="92">
        <v>214000575</v>
      </c>
      <c r="G217" s="92">
        <v>138786944</v>
      </c>
      <c r="H217" s="92">
        <v>154031177</v>
      </c>
      <c r="I217" s="92">
        <v>79744480</v>
      </c>
      <c r="J217" s="92">
        <v>-99140025</v>
      </c>
      <c r="K217" s="92">
        <v>0</v>
      </c>
      <c r="L217" s="92">
        <v>70950591</v>
      </c>
      <c r="M217" s="115">
        <v>66168297.481930003</v>
      </c>
      <c r="N217" s="115">
        <v>0</v>
      </c>
      <c r="O217" s="115">
        <v>0</v>
      </c>
      <c r="P217" s="115">
        <v>0</v>
      </c>
      <c r="Q217" s="94">
        <v>0</v>
      </c>
      <c r="R217" s="115">
        <v>0</v>
      </c>
      <c r="S217" s="115">
        <v>0</v>
      </c>
      <c r="T217" s="115">
        <v>0</v>
      </c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</row>
    <row r="218" spans="1:45" ht="28">
      <c r="A218" s="89" t="s">
        <v>362</v>
      </c>
      <c r="B218" s="89" t="s">
        <v>58</v>
      </c>
      <c r="C218" s="92">
        <v>1618700</v>
      </c>
      <c r="D218" s="92">
        <v>7725362</v>
      </c>
      <c r="E218" s="92">
        <v>87154481</v>
      </c>
      <c r="F218" s="92">
        <v>104823308</v>
      </c>
      <c r="G218" s="92">
        <v>75046333</v>
      </c>
      <c r="H218" s="92">
        <v>31209267</v>
      </c>
      <c r="I218" s="92">
        <v>0</v>
      </c>
      <c r="J218" s="92">
        <v>0</v>
      </c>
      <c r="K218" s="92">
        <v>339983608</v>
      </c>
      <c r="L218" s="92">
        <v>327475447</v>
      </c>
      <c r="M218" s="115">
        <v>0</v>
      </c>
      <c r="N218" s="115">
        <v>0</v>
      </c>
      <c r="O218" s="115">
        <v>0</v>
      </c>
      <c r="P218" s="115">
        <v>0</v>
      </c>
      <c r="Q218" s="94">
        <v>0</v>
      </c>
      <c r="R218" s="115">
        <v>0</v>
      </c>
      <c r="S218" s="115">
        <v>0</v>
      </c>
      <c r="T218" s="115">
        <v>0</v>
      </c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</row>
    <row r="219" spans="1:45">
      <c r="A219" s="89" t="s">
        <v>2557</v>
      </c>
      <c r="B219" s="89" t="s">
        <v>2537</v>
      </c>
      <c r="C219" s="92">
        <v>0</v>
      </c>
      <c r="D219" s="92">
        <v>0</v>
      </c>
      <c r="E219" s="92">
        <v>0</v>
      </c>
      <c r="F219" s="92">
        <v>0</v>
      </c>
      <c r="G219" s="92">
        <v>0</v>
      </c>
      <c r="H219" s="92">
        <v>0</v>
      </c>
      <c r="I219" s="92">
        <v>0</v>
      </c>
      <c r="J219" s="92">
        <v>0</v>
      </c>
      <c r="K219" s="92">
        <v>0</v>
      </c>
      <c r="L219" s="92">
        <v>0</v>
      </c>
      <c r="M219" s="115">
        <v>0</v>
      </c>
      <c r="N219" s="115">
        <v>1482911704.0456002</v>
      </c>
      <c r="O219" s="115">
        <v>1082668541.32342</v>
      </c>
      <c r="P219" s="115">
        <v>1989069868.49985</v>
      </c>
      <c r="Q219" s="94">
        <v>2034132151.9430702</v>
      </c>
      <c r="R219" s="115">
        <v>2638504437.2995</v>
      </c>
      <c r="S219" s="115">
        <v>2358309433.71</v>
      </c>
      <c r="T219" s="115">
        <v>2204598959.77</v>
      </c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</row>
    <row r="220" spans="1:45">
      <c r="A220" s="89" t="s">
        <v>2586</v>
      </c>
      <c r="B220" s="89" t="s">
        <v>2541</v>
      </c>
      <c r="C220" s="92">
        <v>0</v>
      </c>
      <c r="D220" s="92">
        <v>0</v>
      </c>
      <c r="E220" s="92">
        <v>0</v>
      </c>
      <c r="F220" s="92">
        <v>0</v>
      </c>
      <c r="G220" s="92">
        <v>0</v>
      </c>
      <c r="H220" s="92">
        <v>0</v>
      </c>
      <c r="I220" s="92">
        <v>0</v>
      </c>
      <c r="J220" s="92">
        <v>0</v>
      </c>
      <c r="K220" s="92">
        <v>0</v>
      </c>
      <c r="L220" s="92">
        <v>0</v>
      </c>
      <c r="M220" s="115">
        <v>0</v>
      </c>
      <c r="N220" s="115">
        <v>25222106121.931103</v>
      </c>
      <c r="O220" s="115">
        <v>29276406806.293301</v>
      </c>
      <c r="P220" s="115">
        <v>27109544652.639801</v>
      </c>
      <c r="Q220" s="94">
        <v>32634277746.287498</v>
      </c>
      <c r="R220" s="115">
        <v>38635822469.636002</v>
      </c>
      <c r="S220" s="115">
        <v>45217452412.650002</v>
      </c>
      <c r="T220" s="115">
        <v>51572759203.779999</v>
      </c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</row>
    <row r="221" spans="1:45">
      <c r="A221" s="89" t="s">
        <v>2602</v>
      </c>
      <c r="B221" s="89" t="s">
        <v>2546</v>
      </c>
      <c r="C221" s="92">
        <v>0</v>
      </c>
      <c r="D221" s="92">
        <v>0</v>
      </c>
      <c r="E221" s="92">
        <v>0</v>
      </c>
      <c r="F221" s="92">
        <v>0</v>
      </c>
      <c r="G221" s="92">
        <v>0</v>
      </c>
      <c r="H221" s="92">
        <v>0</v>
      </c>
      <c r="I221" s="92">
        <v>0</v>
      </c>
      <c r="J221" s="92">
        <v>0</v>
      </c>
      <c r="K221" s="92">
        <v>0</v>
      </c>
      <c r="L221" s="92">
        <v>0</v>
      </c>
      <c r="M221" s="115">
        <v>0</v>
      </c>
      <c r="N221" s="115">
        <v>688394783.96203005</v>
      </c>
      <c r="O221" s="115">
        <v>522615547.07159001</v>
      </c>
      <c r="P221" s="115">
        <v>1787242639.9123502</v>
      </c>
      <c r="Q221" s="115">
        <v>2089823599.03409</v>
      </c>
      <c r="R221" s="115">
        <v>760379039.35703003</v>
      </c>
      <c r="S221" s="115">
        <v>1759239302.79</v>
      </c>
      <c r="T221" s="115">
        <v>1397414454.52</v>
      </c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</row>
    <row r="222" spans="1:45">
      <c r="A222" s="89" t="s">
        <v>2607</v>
      </c>
      <c r="B222" s="89" t="s">
        <v>2549</v>
      </c>
      <c r="C222" s="92">
        <v>0</v>
      </c>
      <c r="D222" s="92">
        <v>0</v>
      </c>
      <c r="E222" s="92">
        <v>0</v>
      </c>
      <c r="F222" s="92">
        <v>0</v>
      </c>
      <c r="G222" s="92">
        <v>0</v>
      </c>
      <c r="H222" s="92">
        <v>0</v>
      </c>
      <c r="I222" s="92">
        <v>0</v>
      </c>
      <c r="J222" s="92">
        <v>0</v>
      </c>
      <c r="K222" s="92">
        <v>0</v>
      </c>
      <c r="L222" s="92">
        <v>0</v>
      </c>
      <c r="M222" s="115">
        <v>0</v>
      </c>
      <c r="N222" s="115">
        <v>11323960415.201199</v>
      </c>
      <c r="O222" s="115">
        <v>9191006255.2508392</v>
      </c>
      <c r="P222" s="115">
        <v>7873211860.4921198</v>
      </c>
      <c r="Q222" s="115">
        <v>8921729741.08605</v>
      </c>
      <c r="R222" s="115">
        <v>13772669853.379801</v>
      </c>
      <c r="S222" s="115">
        <v>11978107266.610001</v>
      </c>
      <c r="T222" s="115">
        <v>12900266167.639999</v>
      </c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</row>
    <row r="223" spans="1:45" ht="28">
      <c r="A223" s="89" t="s">
        <v>7644</v>
      </c>
      <c r="B223" s="89" t="s">
        <v>7645</v>
      </c>
      <c r="C223" s="92">
        <v>0</v>
      </c>
      <c r="D223" s="92">
        <v>0</v>
      </c>
      <c r="E223" s="92">
        <v>0</v>
      </c>
      <c r="F223" s="92">
        <v>0</v>
      </c>
      <c r="G223" s="92">
        <v>0</v>
      </c>
      <c r="H223" s="92">
        <v>0</v>
      </c>
      <c r="I223" s="92">
        <v>0</v>
      </c>
      <c r="J223" s="92">
        <v>0</v>
      </c>
      <c r="K223" s="92">
        <v>0</v>
      </c>
      <c r="L223" s="92">
        <v>0</v>
      </c>
      <c r="M223" s="115">
        <v>0</v>
      </c>
      <c r="N223" s="115">
        <v>0</v>
      </c>
      <c r="O223" s="115">
        <v>0</v>
      </c>
      <c r="P223" s="115">
        <f>4634027063/1000</f>
        <v>4634027.0630000001</v>
      </c>
      <c r="Q223" s="115">
        <v>3453082.8339999998</v>
      </c>
      <c r="R223" s="115">
        <v>9356280.4340000004</v>
      </c>
      <c r="S223" s="115">
        <v>3596874.24</v>
      </c>
      <c r="T223" s="115">
        <v>1923.17</v>
      </c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</row>
    <row r="224" spans="1:45">
      <c r="A224" s="89" t="s">
        <v>363</v>
      </c>
      <c r="B224" s="89" t="s">
        <v>57</v>
      </c>
      <c r="C224" s="92">
        <v>11095559741</v>
      </c>
      <c r="D224" s="92">
        <v>11818044611</v>
      </c>
      <c r="E224" s="92">
        <v>13696657456</v>
      </c>
      <c r="F224" s="92">
        <v>13347776618</v>
      </c>
      <c r="G224" s="92">
        <v>18109128177</v>
      </c>
      <c r="H224" s="92">
        <v>17148383803</v>
      </c>
      <c r="I224" s="92">
        <v>17192223393</v>
      </c>
      <c r="J224" s="92">
        <v>18865755429</v>
      </c>
      <c r="K224" s="92">
        <v>23240438330</v>
      </c>
      <c r="L224" s="92">
        <v>22750198308</v>
      </c>
      <c r="M224" s="115">
        <v>24899450488.001602</v>
      </c>
      <c r="N224" s="115">
        <v>24366303788.464199</v>
      </c>
      <c r="O224" s="115">
        <v>27446529386.834999</v>
      </c>
      <c r="P224" s="115">
        <v>29173744149.953602</v>
      </c>
      <c r="Q224" s="115">
        <v>31424857595.590397</v>
      </c>
      <c r="R224" s="115">
        <v>34218842796.4529</v>
      </c>
      <c r="S224" s="115">
        <v>38164708091.190002</v>
      </c>
      <c r="T224" s="115">
        <v>40106379847.449997</v>
      </c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</row>
    <row r="225" spans="1:45">
      <c r="A225" s="89" t="s">
        <v>364</v>
      </c>
      <c r="B225" s="89" t="s">
        <v>56</v>
      </c>
      <c r="C225" s="92">
        <v>3386579534</v>
      </c>
      <c r="D225" s="92">
        <v>3716466334</v>
      </c>
      <c r="E225" s="92">
        <v>4318078547</v>
      </c>
      <c r="F225" s="92">
        <v>4255935007</v>
      </c>
      <c r="G225" s="92">
        <v>5055591581</v>
      </c>
      <c r="H225" s="92">
        <v>5090043796</v>
      </c>
      <c r="I225" s="92">
        <v>5563556740</v>
      </c>
      <c r="J225" s="92">
        <v>6081600885</v>
      </c>
      <c r="K225" s="92">
        <v>7347701593</v>
      </c>
      <c r="L225" s="92">
        <v>6833103992</v>
      </c>
      <c r="M225" s="115">
        <v>7360175812.1656799</v>
      </c>
      <c r="N225" s="115">
        <v>7514372343.5028496</v>
      </c>
      <c r="O225" s="115">
        <v>8396067146.69946</v>
      </c>
      <c r="P225" s="115">
        <v>8589877303.3866606</v>
      </c>
      <c r="Q225" s="115">
        <v>9880810269.8063202</v>
      </c>
      <c r="R225" s="115">
        <v>10086143085.5119</v>
      </c>
      <c r="S225" s="115">
        <v>11874115792.58</v>
      </c>
      <c r="T225" s="115">
        <v>13313991984.139999</v>
      </c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</row>
    <row r="226" spans="1:45">
      <c r="A226" s="89" t="s">
        <v>2620</v>
      </c>
      <c r="B226" s="89" t="s">
        <v>2621</v>
      </c>
      <c r="C226" s="92">
        <v>0</v>
      </c>
      <c r="D226" s="92">
        <v>0</v>
      </c>
      <c r="E226" s="92">
        <v>0</v>
      </c>
      <c r="F226" s="92">
        <v>0</v>
      </c>
      <c r="G226" s="92">
        <v>0</v>
      </c>
      <c r="H226" s="92">
        <v>0</v>
      </c>
      <c r="I226" s="92">
        <v>0</v>
      </c>
      <c r="J226" s="92">
        <v>0</v>
      </c>
      <c r="K226" s="92">
        <v>0</v>
      </c>
      <c r="L226" s="92">
        <v>0</v>
      </c>
      <c r="M226" s="115">
        <v>0</v>
      </c>
      <c r="N226" s="115">
        <v>108538338.72488001</v>
      </c>
      <c r="O226" s="115">
        <v>104767401.11657001</v>
      </c>
      <c r="P226" s="115">
        <v>158553544.21915001</v>
      </c>
      <c r="Q226" s="115">
        <v>217731355.89582002</v>
      </c>
      <c r="R226" s="115">
        <v>272829265.47764003</v>
      </c>
      <c r="S226" s="115">
        <v>312075578</v>
      </c>
      <c r="T226" s="115">
        <v>155468847.93000001</v>
      </c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</row>
    <row r="227" spans="1:45">
      <c r="A227" s="89" t="s">
        <v>365</v>
      </c>
      <c r="B227" s="89" t="s">
        <v>55</v>
      </c>
      <c r="C227" s="92">
        <v>96237286</v>
      </c>
      <c r="D227" s="92">
        <v>236422106</v>
      </c>
      <c r="E227" s="92">
        <v>258519892</v>
      </c>
      <c r="F227" s="92">
        <v>222388731</v>
      </c>
      <c r="G227" s="92">
        <v>314848200</v>
      </c>
      <c r="H227" s="92">
        <v>261043162</v>
      </c>
      <c r="I227" s="92">
        <v>302018880</v>
      </c>
      <c r="J227" s="92">
        <v>399240725</v>
      </c>
      <c r="K227" s="92">
        <v>435394856</v>
      </c>
      <c r="L227" s="92">
        <v>516845727</v>
      </c>
      <c r="M227" s="115">
        <v>489163060.79228002</v>
      </c>
      <c r="N227" s="115">
        <v>694451429.59959996</v>
      </c>
      <c r="O227" s="115">
        <v>837744162.95813</v>
      </c>
      <c r="P227" s="94">
        <v>1469723856.82128</v>
      </c>
      <c r="Q227" s="94">
        <v>1304519525.3693302</v>
      </c>
      <c r="R227" s="115">
        <v>1358388795.82921</v>
      </c>
      <c r="S227" s="115">
        <v>1400360417.5999999</v>
      </c>
      <c r="T227" s="115">
        <v>1436840579.9000001</v>
      </c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</row>
    <row r="228" spans="1:45">
      <c r="A228" s="89" t="s">
        <v>366</v>
      </c>
      <c r="B228" s="89" t="s">
        <v>54</v>
      </c>
      <c r="C228" s="92">
        <v>227412090</v>
      </c>
      <c r="D228" s="92">
        <v>292726504</v>
      </c>
      <c r="E228" s="92">
        <v>223998671</v>
      </c>
      <c r="F228" s="92">
        <v>219333787</v>
      </c>
      <c r="G228" s="92">
        <v>263329043</v>
      </c>
      <c r="H228" s="92">
        <v>151655931</v>
      </c>
      <c r="I228" s="92">
        <v>155065511</v>
      </c>
      <c r="J228" s="92">
        <v>212053102</v>
      </c>
      <c r="K228" s="92">
        <v>424896239</v>
      </c>
      <c r="L228" s="92">
        <v>349917411</v>
      </c>
      <c r="M228" s="115">
        <v>423670118.97481</v>
      </c>
      <c r="N228" s="115">
        <v>345370541.73798001</v>
      </c>
      <c r="O228" s="115">
        <v>307929433.78953999</v>
      </c>
      <c r="P228" s="94">
        <v>420124856.64238</v>
      </c>
      <c r="Q228" s="94">
        <v>380398968.07132</v>
      </c>
      <c r="R228" s="115">
        <v>510082402.31149</v>
      </c>
      <c r="S228" s="115">
        <v>247574783.41999999</v>
      </c>
      <c r="T228" s="115">
        <v>244938266.18000001</v>
      </c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</row>
    <row r="229" spans="1:45">
      <c r="A229" s="89" t="s">
        <v>2642</v>
      </c>
      <c r="B229" s="89" t="s">
        <v>2643</v>
      </c>
      <c r="C229" s="92">
        <v>0</v>
      </c>
      <c r="D229" s="92">
        <v>0</v>
      </c>
      <c r="E229" s="92">
        <v>0</v>
      </c>
      <c r="F229" s="92">
        <v>0</v>
      </c>
      <c r="G229" s="92">
        <v>0</v>
      </c>
      <c r="H229" s="92">
        <v>0</v>
      </c>
      <c r="I229" s="92">
        <v>0</v>
      </c>
      <c r="J229" s="92">
        <v>0</v>
      </c>
      <c r="K229" s="92">
        <v>0</v>
      </c>
      <c r="L229" s="92">
        <v>0</v>
      </c>
      <c r="M229" s="115">
        <v>0</v>
      </c>
      <c r="N229" s="115">
        <v>3654074562.8648801</v>
      </c>
      <c r="O229" s="115">
        <v>4437899371.9210997</v>
      </c>
      <c r="P229" s="94">
        <v>4613024990.12817</v>
      </c>
      <c r="Q229" s="94">
        <v>4973744494.5853901</v>
      </c>
      <c r="R229" s="115">
        <v>5661249806.9227304</v>
      </c>
      <c r="S229" s="115">
        <v>6258114681.3299999</v>
      </c>
      <c r="T229" s="115">
        <v>6828321799.3199997</v>
      </c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</row>
    <row r="230" spans="1:45">
      <c r="A230" s="89" t="s">
        <v>368</v>
      </c>
      <c r="B230" s="89" t="s">
        <v>53</v>
      </c>
      <c r="C230" s="92">
        <v>0</v>
      </c>
      <c r="D230" s="92">
        <v>3946</v>
      </c>
      <c r="E230" s="92">
        <v>3946</v>
      </c>
      <c r="F230" s="92">
        <v>0</v>
      </c>
      <c r="G230" s="92">
        <v>0</v>
      </c>
      <c r="H230" s="92">
        <v>48</v>
      </c>
      <c r="I230" s="92">
        <v>340</v>
      </c>
      <c r="J230" s="92">
        <v>0</v>
      </c>
      <c r="K230" s="92">
        <v>0</v>
      </c>
      <c r="L230" s="92">
        <v>0</v>
      </c>
      <c r="M230" s="115">
        <v>0</v>
      </c>
      <c r="N230" s="115">
        <v>0</v>
      </c>
      <c r="O230" s="115">
        <v>16463.174999999999</v>
      </c>
      <c r="P230" s="94">
        <v>16854.217000000001</v>
      </c>
      <c r="Q230" s="94">
        <v>367121.55</v>
      </c>
      <c r="R230" s="115">
        <v>318063.25199999998</v>
      </c>
      <c r="S230" s="115">
        <v>273033.95</v>
      </c>
      <c r="T230" s="115">
        <v>0</v>
      </c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</row>
    <row r="231" spans="1:45">
      <c r="A231" s="89" t="s">
        <v>369</v>
      </c>
      <c r="B231" s="89" t="s">
        <v>2710</v>
      </c>
      <c r="C231" s="92">
        <v>3679723</v>
      </c>
      <c r="D231" s="92">
        <v>3429455</v>
      </c>
      <c r="E231" s="92">
        <v>702892</v>
      </c>
      <c r="F231" s="92">
        <v>3010114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115">
        <v>0</v>
      </c>
      <c r="N231" s="115">
        <v>0</v>
      </c>
      <c r="O231" s="115">
        <v>0</v>
      </c>
      <c r="P231" s="115">
        <v>0</v>
      </c>
      <c r="Q231" s="94">
        <v>0</v>
      </c>
      <c r="R231" s="115">
        <v>0</v>
      </c>
      <c r="S231" s="115">
        <v>0</v>
      </c>
      <c r="T231" s="115">
        <v>0</v>
      </c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</row>
    <row r="232" spans="1:45">
      <c r="A232" s="89" t="s">
        <v>370</v>
      </c>
      <c r="B232" s="89" t="s">
        <v>51</v>
      </c>
      <c r="C232" s="92">
        <v>726510568</v>
      </c>
      <c r="D232" s="92">
        <v>778181391</v>
      </c>
      <c r="E232" s="92">
        <v>863815815</v>
      </c>
      <c r="F232" s="92">
        <v>884325159</v>
      </c>
      <c r="G232" s="92">
        <v>1130675938</v>
      </c>
      <c r="H232" s="92">
        <v>1260069357</v>
      </c>
      <c r="I232" s="92">
        <v>1370116328</v>
      </c>
      <c r="J232" s="92">
        <v>1491792153</v>
      </c>
      <c r="K232" s="92">
        <v>1310075790</v>
      </c>
      <c r="L232" s="92">
        <v>1417018824</v>
      </c>
      <c r="M232" s="115">
        <v>1454263840.75878</v>
      </c>
      <c r="N232" s="115">
        <v>0</v>
      </c>
      <c r="O232" s="115">
        <v>0</v>
      </c>
      <c r="P232" s="115">
        <v>0</v>
      </c>
      <c r="Q232" s="94">
        <v>0</v>
      </c>
      <c r="R232" s="115">
        <v>0</v>
      </c>
      <c r="S232" s="115">
        <v>0</v>
      </c>
      <c r="T232" s="115">
        <v>0</v>
      </c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</row>
    <row r="233" spans="1:45">
      <c r="A233" s="89" t="s">
        <v>371</v>
      </c>
      <c r="B233" s="89" t="s">
        <v>50</v>
      </c>
      <c r="C233" s="92">
        <v>699932</v>
      </c>
      <c r="D233" s="92">
        <v>493550</v>
      </c>
      <c r="E233" s="92">
        <v>642965</v>
      </c>
      <c r="F233" s="92">
        <v>736646</v>
      </c>
      <c r="G233" s="92">
        <v>14515498</v>
      </c>
      <c r="H233" s="92">
        <v>2589679</v>
      </c>
      <c r="I233" s="92">
        <v>2342227</v>
      </c>
      <c r="J233" s="92">
        <v>4954648</v>
      </c>
      <c r="K233" s="92">
        <v>2218613</v>
      </c>
      <c r="L233" s="92">
        <v>2156178</v>
      </c>
      <c r="M233" s="115">
        <v>2192702.9371400001</v>
      </c>
      <c r="N233" s="115">
        <v>0</v>
      </c>
      <c r="O233" s="115">
        <v>0</v>
      </c>
      <c r="P233" s="115">
        <v>0</v>
      </c>
      <c r="Q233" s="115">
        <v>0</v>
      </c>
      <c r="R233" s="115">
        <v>0</v>
      </c>
      <c r="S233" s="115">
        <v>0</v>
      </c>
      <c r="T233" s="115">
        <v>0</v>
      </c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</row>
    <row r="234" spans="1:45">
      <c r="A234" s="89" t="s">
        <v>2723</v>
      </c>
      <c r="B234" s="89" t="s">
        <v>2724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115">
        <v>0</v>
      </c>
      <c r="N234" s="115">
        <v>1030205642.9421899</v>
      </c>
      <c r="O234" s="115">
        <v>631402149.48841</v>
      </c>
      <c r="P234" s="115">
        <v>785569413.17375004</v>
      </c>
      <c r="Q234" s="115">
        <v>738725724.13645995</v>
      </c>
      <c r="R234" s="115">
        <v>782810109.71931994</v>
      </c>
      <c r="S234" s="115">
        <v>974726079.75999999</v>
      </c>
      <c r="T234" s="115">
        <v>979902932.03999996</v>
      </c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</row>
    <row r="235" spans="1:45">
      <c r="A235" s="89" t="s">
        <v>372</v>
      </c>
      <c r="B235" s="89" t="s">
        <v>49</v>
      </c>
      <c r="C235" s="92">
        <v>3367702464</v>
      </c>
      <c r="D235" s="92">
        <v>3301376868</v>
      </c>
      <c r="E235" s="92">
        <v>3510101282</v>
      </c>
      <c r="F235" s="92">
        <v>3092967016</v>
      </c>
      <c r="G235" s="92">
        <v>3063272057</v>
      </c>
      <c r="H235" s="92">
        <v>3217161506</v>
      </c>
      <c r="I235" s="92">
        <v>3523084468</v>
      </c>
      <c r="J235" s="92">
        <v>3883644902</v>
      </c>
      <c r="K235" s="92">
        <v>5144642065</v>
      </c>
      <c r="L235" s="92">
        <v>4655208173</v>
      </c>
      <c r="M235" s="115">
        <v>5112231094.2016697</v>
      </c>
      <c r="N235" s="115">
        <v>0</v>
      </c>
      <c r="O235" s="115">
        <v>0</v>
      </c>
      <c r="P235" s="115">
        <v>0</v>
      </c>
      <c r="Q235" s="115">
        <v>0</v>
      </c>
      <c r="R235" s="115">
        <v>0</v>
      </c>
      <c r="S235" s="115">
        <v>0</v>
      </c>
      <c r="T235" s="115">
        <v>0</v>
      </c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</row>
    <row r="236" spans="1:45" ht="28">
      <c r="A236" s="89" t="s">
        <v>373</v>
      </c>
      <c r="B236" s="89" t="s">
        <v>203</v>
      </c>
      <c r="C236" s="92">
        <v>0</v>
      </c>
      <c r="D236" s="92">
        <v>0</v>
      </c>
      <c r="E236" s="92">
        <v>3464</v>
      </c>
      <c r="F236" s="92">
        <v>0</v>
      </c>
      <c r="G236" s="92">
        <v>0</v>
      </c>
      <c r="H236" s="92">
        <v>0</v>
      </c>
      <c r="I236" s="92">
        <v>12</v>
      </c>
      <c r="J236" s="92">
        <v>12</v>
      </c>
      <c r="K236" s="92">
        <v>0</v>
      </c>
      <c r="L236" s="92">
        <v>0</v>
      </c>
      <c r="M236" s="115">
        <v>0</v>
      </c>
      <c r="N236" s="115">
        <v>2110280.8301500003</v>
      </c>
      <c r="O236" s="115">
        <v>2110280.8301400002</v>
      </c>
      <c r="P236" s="115">
        <v>2110280.8301400002</v>
      </c>
      <c r="Q236" s="115">
        <v>2110280.8301400002</v>
      </c>
      <c r="R236" s="115">
        <v>2110280.8301400002</v>
      </c>
      <c r="S236" s="115">
        <v>2110280.83</v>
      </c>
      <c r="T236" s="115">
        <v>0</v>
      </c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</row>
    <row r="237" spans="1:45" ht="28">
      <c r="A237" s="89" t="s">
        <v>374</v>
      </c>
      <c r="B237" s="89" t="s">
        <v>48</v>
      </c>
      <c r="C237" s="95">
        <v>530720</v>
      </c>
      <c r="D237" s="95">
        <v>2238425</v>
      </c>
      <c r="E237" s="95">
        <v>1956680</v>
      </c>
      <c r="F237" s="95">
        <v>706972</v>
      </c>
      <c r="G237" s="95">
        <v>795753</v>
      </c>
      <c r="H237" s="95">
        <v>315577</v>
      </c>
      <c r="I237" s="95">
        <v>488699</v>
      </c>
      <c r="J237" s="95">
        <v>284823</v>
      </c>
      <c r="K237" s="95">
        <v>66291</v>
      </c>
      <c r="L237" s="95">
        <v>74453</v>
      </c>
      <c r="M237" s="95">
        <v>95808.572019999992</v>
      </c>
      <c r="N237" s="95">
        <v>0</v>
      </c>
      <c r="O237" s="95">
        <v>0</v>
      </c>
      <c r="P237" s="115">
        <v>0</v>
      </c>
      <c r="Q237" s="115">
        <v>0</v>
      </c>
      <c r="R237" s="115">
        <v>0</v>
      </c>
      <c r="S237" s="115">
        <v>0</v>
      </c>
      <c r="T237" s="115">
        <v>0</v>
      </c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</row>
    <row r="238" spans="1:45">
      <c r="A238" s="89" t="s">
        <v>375</v>
      </c>
      <c r="B238" s="89" t="s">
        <v>47</v>
      </c>
      <c r="C238" s="92">
        <v>358315318</v>
      </c>
      <c r="D238" s="92">
        <v>343897171</v>
      </c>
      <c r="E238" s="92">
        <v>311364328</v>
      </c>
      <c r="F238" s="92">
        <v>308480997</v>
      </c>
      <c r="G238" s="92">
        <v>262362211</v>
      </c>
      <c r="H238" s="92">
        <v>250841793</v>
      </c>
      <c r="I238" s="92">
        <v>416908197</v>
      </c>
      <c r="J238" s="92">
        <v>298194949</v>
      </c>
      <c r="K238" s="92">
        <v>180933613</v>
      </c>
      <c r="L238" s="92">
        <v>194402839</v>
      </c>
      <c r="M238" s="115">
        <v>200927364.69567999</v>
      </c>
      <c r="N238" s="115">
        <v>224931102.662</v>
      </c>
      <c r="O238" s="115">
        <v>173749256.85945001</v>
      </c>
      <c r="P238" s="115">
        <v>222972824.32523999</v>
      </c>
      <c r="Q238" s="115">
        <v>150824226.62548998</v>
      </c>
      <c r="R238" s="115">
        <v>185776471.69395</v>
      </c>
      <c r="S238" s="115">
        <v>209544955.12</v>
      </c>
      <c r="T238" s="115">
        <v>281333651.81999999</v>
      </c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</row>
    <row r="239" spans="1:45">
      <c r="A239" s="89" t="s">
        <v>376</v>
      </c>
      <c r="B239" s="89" t="s">
        <v>46</v>
      </c>
      <c r="C239" s="92">
        <v>324794831</v>
      </c>
      <c r="D239" s="92">
        <v>353009512</v>
      </c>
      <c r="E239" s="92">
        <v>371927469</v>
      </c>
      <c r="F239" s="92">
        <v>341796537</v>
      </c>
      <c r="G239" s="92">
        <v>421374787</v>
      </c>
      <c r="H239" s="92">
        <v>387503736</v>
      </c>
      <c r="I239" s="92">
        <v>423309673</v>
      </c>
      <c r="J239" s="92">
        <v>458746700</v>
      </c>
      <c r="K239" s="92">
        <v>631687592</v>
      </c>
      <c r="L239" s="92">
        <v>550830835</v>
      </c>
      <c r="M239" s="115">
        <v>600994132.68668008</v>
      </c>
      <c r="N239" s="115">
        <v>697534649.98190999</v>
      </c>
      <c r="O239" s="115">
        <v>884057176.25431991</v>
      </c>
      <c r="P239" s="115">
        <v>826697605.63039005</v>
      </c>
      <c r="Q239" s="115">
        <v>1047974888.25307</v>
      </c>
      <c r="R239" s="115">
        <v>1141872689.34746</v>
      </c>
      <c r="S239" s="115">
        <v>1392430964.1400001</v>
      </c>
      <c r="T239" s="115">
        <v>1464018908.8699999</v>
      </c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</row>
    <row r="240" spans="1:45">
      <c r="A240" s="89" t="s">
        <v>377</v>
      </c>
      <c r="B240" s="89" t="s">
        <v>2822</v>
      </c>
      <c r="C240" s="92">
        <v>217953940</v>
      </c>
      <c r="D240" s="92">
        <v>102173422</v>
      </c>
      <c r="E240" s="92">
        <v>109408760</v>
      </c>
      <c r="F240" s="92">
        <v>146664300</v>
      </c>
      <c r="G240" s="92">
        <v>964194792</v>
      </c>
      <c r="H240" s="92">
        <v>736685819</v>
      </c>
      <c r="I240" s="92">
        <v>586526040</v>
      </c>
      <c r="J240" s="92">
        <v>419682385</v>
      </c>
      <c r="K240" s="92">
        <v>342006625</v>
      </c>
      <c r="L240" s="92">
        <v>458126280</v>
      </c>
      <c r="M240" s="115">
        <v>436993971.11511999</v>
      </c>
      <c r="N240" s="115">
        <v>883676241.11351001</v>
      </c>
      <c r="O240" s="115">
        <v>1088074767.82985</v>
      </c>
      <c r="P240" s="115">
        <v>1136938055.78631</v>
      </c>
      <c r="Q240" s="115">
        <v>1132495943.97031</v>
      </c>
      <c r="R240" s="115">
        <v>1621753957.08937</v>
      </c>
      <c r="S240" s="115">
        <v>1329491413.74</v>
      </c>
      <c r="T240" s="115">
        <v>1243129626</v>
      </c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</row>
    <row r="241" spans="1:45">
      <c r="A241" s="89" t="s">
        <v>378</v>
      </c>
      <c r="B241" s="89" t="s">
        <v>44</v>
      </c>
      <c r="C241" s="92">
        <v>66576765</v>
      </c>
      <c r="D241" s="92">
        <v>30185309</v>
      </c>
      <c r="E241" s="92">
        <v>74298527</v>
      </c>
      <c r="F241" s="92">
        <v>65072475</v>
      </c>
      <c r="G241" s="92">
        <v>67483078</v>
      </c>
      <c r="H241" s="92">
        <v>62642204</v>
      </c>
      <c r="I241" s="92">
        <v>69460904</v>
      </c>
      <c r="J241" s="92">
        <v>68493581</v>
      </c>
      <c r="K241" s="92">
        <v>85802990</v>
      </c>
      <c r="L241" s="92">
        <v>72462699</v>
      </c>
      <c r="M241" s="115">
        <v>101830024.67785001</v>
      </c>
      <c r="N241" s="115">
        <v>74343107.120320007</v>
      </c>
      <c r="O241" s="115">
        <v>133947532.87379</v>
      </c>
      <c r="P241" s="115">
        <v>98959254.24932</v>
      </c>
      <c r="Q241" s="115">
        <v>133110997.22575</v>
      </c>
      <c r="R241" s="115">
        <v>207681864.31298</v>
      </c>
      <c r="S241" s="115">
        <v>163375450.38999999</v>
      </c>
      <c r="T241" s="115">
        <v>174152219.71000001</v>
      </c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</row>
    <row r="242" spans="1:45">
      <c r="A242" s="89" t="s">
        <v>379</v>
      </c>
      <c r="B242" s="89" t="s">
        <v>43</v>
      </c>
      <c r="C242" s="92">
        <v>281754397</v>
      </c>
      <c r="D242" s="92">
        <v>290985887</v>
      </c>
      <c r="E242" s="92">
        <v>379848575</v>
      </c>
      <c r="F242" s="92">
        <v>392517090</v>
      </c>
      <c r="G242" s="92">
        <v>606880475</v>
      </c>
      <c r="H242" s="92">
        <v>555497711</v>
      </c>
      <c r="I242" s="92">
        <v>698699515</v>
      </c>
      <c r="J242" s="92">
        <v>1028767974</v>
      </c>
      <c r="K242" s="92">
        <v>790884699</v>
      </c>
      <c r="L242" s="92">
        <v>682736087</v>
      </c>
      <c r="M242" s="115">
        <v>640467419.97155011</v>
      </c>
      <c r="N242" s="115">
        <v>0</v>
      </c>
      <c r="O242" s="115">
        <v>0</v>
      </c>
      <c r="P242" s="115">
        <v>0</v>
      </c>
      <c r="Q242" s="115">
        <v>0</v>
      </c>
      <c r="R242" s="115">
        <v>0</v>
      </c>
      <c r="S242" s="115">
        <v>0</v>
      </c>
      <c r="T242" s="115">
        <v>0</v>
      </c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</row>
    <row r="243" spans="1:45">
      <c r="A243" s="89" t="s">
        <v>380</v>
      </c>
      <c r="B243" s="89" t="s">
        <v>42</v>
      </c>
      <c r="C243" s="92">
        <v>852976700</v>
      </c>
      <c r="D243" s="92">
        <v>1150682910</v>
      </c>
      <c r="E243" s="92">
        <v>1562796531</v>
      </c>
      <c r="F243" s="92">
        <v>1351775149</v>
      </c>
      <c r="G243" s="92">
        <v>3276033711</v>
      </c>
      <c r="H243" s="92">
        <v>2984194506</v>
      </c>
      <c r="I243" s="92">
        <v>1972824467</v>
      </c>
      <c r="J243" s="92">
        <v>2301589136</v>
      </c>
      <c r="K243" s="92">
        <v>3373649995</v>
      </c>
      <c r="L243" s="92">
        <v>3534675765</v>
      </c>
      <c r="M243" s="115">
        <v>5107201195.9950495</v>
      </c>
      <c r="N243" s="115">
        <v>0</v>
      </c>
      <c r="O243" s="115">
        <v>0</v>
      </c>
      <c r="P243" s="115">
        <v>0</v>
      </c>
      <c r="Q243" s="115">
        <v>0</v>
      </c>
      <c r="R243" s="115">
        <v>0</v>
      </c>
      <c r="S243" s="115">
        <v>0</v>
      </c>
      <c r="T243" s="115">
        <v>0</v>
      </c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</row>
    <row r="244" spans="1:45">
      <c r="A244" s="89" t="s">
        <v>381</v>
      </c>
      <c r="B244" s="89" t="s">
        <v>41</v>
      </c>
      <c r="C244" s="92">
        <v>311185654</v>
      </c>
      <c r="D244" s="92">
        <v>323988132</v>
      </c>
      <c r="E244" s="92">
        <v>285977265</v>
      </c>
      <c r="F244" s="92">
        <v>531994146</v>
      </c>
      <c r="G244" s="92">
        <v>424850299</v>
      </c>
      <c r="H244" s="92">
        <v>363923267</v>
      </c>
      <c r="I244" s="92">
        <v>217263796</v>
      </c>
      <c r="J244" s="92">
        <v>235851440</v>
      </c>
      <c r="K244" s="92">
        <v>251230588</v>
      </c>
      <c r="L244" s="92">
        <v>224267161</v>
      </c>
      <c r="M244" s="115">
        <v>186746232.39645001</v>
      </c>
      <c r="N244" s="115">
        <v>0</v>
      </c>
      <c r="O244" s="115">
        <v>0</v>
      </c>
      <c r="P244" s="115">
        <v>0</v>
      </c>
      <c r="Q244" s="94">
        <v>0</v>
      </c>
      <c r="R244" s="115">
        <v>0</v>
      </c>
      <c r="S244" s="115">
        <v>0</v>
      </c>
      <c r="T244" s="115">
        <v>0</v>
      </c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</row>
    <row r="245" spans="1:45">
      <c r="A245" s="89" t="s">
        <v>383</v>
      </c>
      <c r="B245" s="89" t="s">
        <v>40</v>
      </c>
      <c r="C245" s="92">
        <v>209591409</v>
      </c>
      <c r="D245" s="92">
        <v>190643918</v>
      </c>
      <c r="E245" s="92">
        <v>236233217</v>
      </c>
      <c r="F245" s="92">
        <v>267014714</v>
      </c>
      <c r="G245" s="92">
        <v>440609656</v>
      </c>
      <c r="H245" s="92">
        <v>569156077</v>
      </c>
      <c r="I245" s="92">
        <v>565567537</v>
      </c>
      <c r="J245" s="92">
        <v>650764972</v>
      </c>
      <c r="K245" s="92">
        <v>580928386</v>
      </c>
      <c r="L245" s="92">
        <v>868513625</v>
      </c>
      <c r="M245" s="115">
        <v>1014049352.12616</v>
      </c>
      <c r="N245" s="115">
        <v>1145801733.4040902</v>
      </c>
      <c r="O245" s="115">
        <v>1187505769.69169</v>
      </c>
      <c r="P245" s="115">
        <v>1288095593.6875501</v>
      </c>
      <c r="Q245" s="115">
        <v>1635724702.9091799</v>
      </c>
      <c r="R245" s="115">
        <v>1737543436.7342601</v>
      </c>
      <c r="S245" s="115">
        <v>1873314404.6300001</v>
      </c>
      <c r="T245" s="115">
        <v>2135330853.1500001</v>
      </c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</row>
    <row r="246" spans="1:45">
      <c r="A246" s="89" t="s">
        <v>384</v>
      </c>
      <c r="B246" s="89" t="s">
        <v>39</v>
      </c>
      <c r="C246" s="92">
        <v>44419071</v>
      </c>
      <c r="D246" s="92">
        <v>48031825</v>
      </c>
      <c r="E246" s="92">
        <v>45620800</v>
      </c>
      <c r="F246" s="92">
        <v>54449188</v>
      </c>
      <c r="G246" s="92">
        <v>32811605</v>
      </c>
      <c r="H246" s="92">
        <v>25380505</v>
      </c>
      <c r="I246" s="92">
        <v>28237820</v>
      </c>
      <c r="J246" s="92">
        <v>39576766</v>
      </c>
      <c r="K246" s="92">
        <v>42830803</v>
      </c>
      <c r="L246" s="92">
        <v>42715889</v>
      </c>
      <c r="M246" s="115">
        <v>42825355.836730003</v>
      </c>
      <c r="N246" s="115">
        <v>55272206.049730003</v>
      </c>
      <c r="O246" s="115">
        <v>45686913.587300003</v>
      </c>
      <c r="P246" s="115">
        <v>49829398.031609997</v>
      </c>
      <c r="Q246" s="115">
        <v>67219982.063079998</v>
      </c>
      <c r="R246" s="115">
        <v>57720386.579889998</v>
      </c>
      <c r="S246" s="115">
        <v>101101231.56</v>
      </c>
      <c r="T246" s="115">
        <v>109208481.55</v>
      </c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</row>
    <row r="247" spans="1:45" ht="28">
      <c r="A247" s="89" t="s">
        <v>386</v>
      </c>
      <c r="B247" s="89" t="s">
        <v>7666</v>
      </c>
      <c r="C247" s="92">
        <v>16885074</v>
      </c>
      <c r="D247" s="92">
        <v>16136874</v>
      </c>
      <c r="E247" s="92">
        <v>15998936</v>
      </c>
      <c r="F247" s="92">
        <v>15123445</v>
      </c>
      <c r="G247" s="92">
        <v>14686624</v>
      </c>
      <c r="H247" s="92">
        <v>14834951</v>
      </c>
      <c r="I247" s="92">
        <v>15259664</v>
      </c>
      <c r="J247" s="92">
        <v>15222548</v>
      </c>
      <c r="K247" s="92">
        <v>15140446</v>
      </c>
      <c r="L247" s="92">
        <v>46835</v>
      </c>
      <c r="M247" s="115">
        <v>28531.721989999998</v>
      </c>
      <c r="N247" s="115">
        <v>1374425.46618</v>
      </c>
      <c r="O247" s="115">
        <v>1700239.4775099999</v>
      </c>
      <c r="P247" s="115">
        <v>1609747.55801</v>
      </c>
      <c r="Q247" s="115">
        <v>1087241.5643199999</v>
      </c>
      <c r="R247" s="115">
        <v>1248633.30085</v>
      </c>
      <c r="S247" s="115">
        <v>1862563.52</v>
      </c>
      <c r="T247" s="115">
        <v>1301191.31</v>
      </c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</row>
    <row r="248" spans="1:45" ht="28">
      <c r="A248" s="89" t="s">
        <v>387</v>
      </c>
      <c r="B248" s="89" t="s">
        <v>7667</v>
      </c>
      <c r="C248" s="92">
        <v>6393107</v>
      </c>
      <c r="D248" s="92">
        <v>3969108</v>
      </c>
      <c r="E248" s="92">
        <v>2937518</v>
      </c>
      <c r="F248" s="92">
        <v>3603746</v>
      </c>
      <c r="G248" s="92">
        <v>1387623</v>
      </c>
      <c r="H248" s="92">
        <v>1888710</v>
      </c>
      <c r="I248" s="92">
        <v>1406066</v>
      </c>
      <c r="J248" s="92">
        <v>687773</v>
      </c>
      <c r="K248" s="92">
        <v>1125909</v>
      </c>
      <c r="L248" s="92">
        <v>9888052</v>
      </c>
      <c r="M248" s="115">
        <v>16301700.166999999</v>
      </c>
      <c r="N248" s="115">
        <v>39952786.507959999</v>
      </c>
      <c r="O248" s="115">
        <v>51520187.600189999</v>
      </c>
      <c r="P248" s="94">
        <v>9260814.9957699999</v>
      </c>
      <c r="Q248" s="94">
        <v>7788339.9258000003</v>
      </c>
      <c r="R248" s="115">
        <v>3893685.2653899998</v>
      </c>
      <c r="S248" s="115">
        <v>4100845.36</v>
      </c>
      <c r="T248" s="115">
        <v>5076555.8600000003</v>
      </c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</row>
    <row r="249" spans="1:45">
      <c r="A249" s="89" t="s">
        <v>388</v>
      </c>
      <c r="B249" s="89" t="s">
        <v>38</v>
      </c>
      <c r="C249" s="92">
        <v>441501408</v>
      </c>
      <c r="D249" s="92">
        <v>551393070</v>
      </c>
      <c r="E249" s="92">
        <v>1014816277</v>
      </c>
      <c r="F249" s="92">
        <v>1110086218</v>
      </c>
      <c r="G249" s="92">
        <v>1050418621</v>
      </c>
      <c r="H249" s="92">
        <v>1080000745</v>
      </c>
      <c r="I249" s="92">
        <v>1128049467</v>
      </c>
      <c r="J249" s="92">
        <v>1109339277</v>
      </c>
      <c r="K249" s="92">
        <v>1093584555</v>
      </c>
      <c r="L249" s="92">
        <v>1281130637</v>
      </c>
      <c r="M249" s="115">
        <v>1557014274.66324</v>
      </c>
      <c r="N249" s="115">
        <v>2065822943.43223</v>
      </c>
      <c r="O249" s="115">
        <v>2381938304.4350801</v>
      </c>
      <c r="P249" s="94">
        <v>2277795046.6297798</v>
      </c>
      <c r="Q249" s="94">
        <v>1431080304.0573301</v>
      </c>
      <c r="R249" s="115">
        <v>1516099584.4652901</v>
      </c>
      <c r="S249" s="115">
        <v>1433335481.27</v>
      </c>
      <c r="T249" s="115">
        <v>1220443805.5699999</v>
      </c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</row>
    <row r="250" spans="1:45">
      <c r="A250" s="89" t="s">
        <v>2930</v>
      </c>
      <c r="B250" s="89" t="s">
        <v>176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0</v>
      </c>
      <c r="L250" s="92">
        <v>0</v>
      </c>
      <c r="M250" s="115">
        <v>0</v>
      </c>
      <c r="N250" s="115">
        <v>1342785680.69854</v>
      </c>
      <c r="O250" s="115">
        <v>1201172780.4446599</v>
      </c>
      <c r="P250" s="115">
        <v>976782683.7636801</v>
      </c>
      <c r="Q250" s="115">
        <v>1376208526.94068</v>
      </c>
      <c r="R250" s="115">
        <v>1277352652.5286999</v>
      </c>
      <c r="S250" s="115">
        <v>1731136171.25</v>
      </c>
      <c r="T250" s="115">
        <v>2134051709.5</v>
      </c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</row>
    <row r="251" spans="1:45" ht="28">
      <c r="A251" s="89" t="s">
        <v>2961</v>
      </c>
      <c r="B251" s="89" t="s">
        <v>2962</v>
      </c>
      <c r="C251" s="92">
        <v>0</v>
      </c>
      <c r="D251" s="92">
        <v>0</v>
      </c>
      <c r="E251" s="92">
        <v>0</v>
      </c>
      <c r="F251" s="92">
        <v>0</v>
      </c>
      <c r="G251" s="92">
        <v>0</v>
      </c>
      <c r="H251" s="92">
        <v>0</v>
      </c>
      <c r="I251" s="92">
        <v>0</v>
      </c>
      <c r="J251" s="92">
        <v>0</v>
      </c>
      <c r="K251" s="92">
        <v>0</v>
      </c>
      <c r="L251" s="92">
        <v>0</v>
      </c>
      <c r="M251" s="115">
        <v>0</v>
      </c>
      <c r="N251" s="115">
        <v>0</v>
      </c>
      <c r="O251" s="115">
        <v>0</v>
      </c>
      <c r="P251" s="115">
        <v>0</v>
      </c>
      <c r="Q251" s="94">
        <v>119755.3</v>
      </c>
      <c r="R251" s="115">
        <v>201613.6</v>
      </c>
      <c r="S251" s="115">
        <v>241827.48</v>
      </c>
      <c r="T251" s="115">
        <v>246015.7</v>
      </c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</row>
    <row r="252" spans="1:45" ht="28">
      <c r="A252" s="89" t="s">
        <v>2965</v>
      </c>
      <c r="B252" s="89" t="s">
        <v>7668</v>
      </c>
      <c r="C252" s="92">
        <v>0</v>
      </c>
      <c r="D252" s="92">
        <v>0</v>
      </c>
      <c r="E252" s="92">
        <v>0</v>
      </c>
      <c r="F252" s="92">
        <v>0</v>
      </c>
      <c r="G252" s="92">
        <v>0</v>
      </c>
      <c r="H252" s="92">
        <v>0</v>
      </c>
      <c r="I252" s="92">
        <v>0</v>
      </c>
      <c r="J252" s="92">
        <v>0</v>
      </c>
      <c r="K252" s="92">
        <v>0</v>
      </c>
      <c r="L252" s="92">
        <v>0</v>
      </c>
      <c r="M252" s="115">
        <v>0</v>
      </c>
      <c r="N252" s="115">
        <v>303484.67300000001</v>
      </c>
      <c r="O252" s="115">
        <v>397124.63699999999</v>
      </c>
      <c r="P252" s="115">
        <v>959102.9</v>
      </c>
      <c r="Q252" s="115">
        <v>1836298.1910000001</v>
      </c>
      <c r="R252" s="115">
        <v>826486.5</v>
      </c>
      <c r="S252" s="115">
        <v>1517130.96</v>
      </c>
      <c r="T252" s="115">
        <v>1327245.2</v>
      </c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</row>
    <row r="253" spans="1:45">
      <c r="A253" s="89" t="s">
        <v>389</v>
      </c>
      <c r="B253" s="89" t="s">
        <v>37</v>
      </c>
      <c r="C253" s="92">
        <v>153859750</v>
      </c>
      <c r="D253" s="92">
        <v>81608894</v>
      </c>
      <c r="E253" s="92">
        <v>107605099</v>
      </c>
      <c r="F253" s="92">
        <v>79795181</v>
      </c>
      <c r="G253" s="92">
        <v>703006625</v>
      </c>
      <c r="H253" s="92">
        <v>132954723</v>
      </c>
      <c r="I253" s="92">
        <v>152037042</v>
      </c>
      <c r="J253" s="92">
        <v>165266678</v>
      </c>
      <c r="K253" s="92">
        <v>1185636682</v>
      </c>
      <c r="L253" s="92">
        <v>1056076846</v>
      </c>
      <c r="M253" s="115">
        <v>152278493.54576001</v>
      </c>
      <c r="N253" s="115">
        <v>4470585505.77563</v>
      </c>
      <c r="O253" s="115">
        <v>5360906479.5354195</v>
      </c>
      <c r="P253" s="94">
        <v>5859828462.1798201</v>
      </c>
      <c r="Q253" s="94">
        <v>6537896498.1080894</v>
      </c>
      <c r="R253" s="115">
        <v>7251157653.6294804</v>
      </c>
      <c r="S253" s="115">
        <v>8334970440.9300003</v>
      </c>
      <c r="T253" s="115">
        <v>7902105920.4300003</v>
      </c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</row>
    <row r="254" spans="1:45">
      <c r="A254" s="89" t="s">
        <v>3050</v>
      </c>
      <c r="B254" s="89" t="s">
        <v>3051</v>
      </c>
      <c r="C254" s="92">
        <v>0</v>
      </c>
      <c r="D254" s="92">
        <v>0</v>
      </c>
      <c r="E254" s="92">
        <v>0</v>
      </c>
      <c r="F254" s="92">
        <v>0</v>
      </c>
      <c r="G254" s="92">
        <v>0</v>
      </c>
      <c r="H254" s="92"/>
      <c r="I254" s="92">
        <v>0</v>
      </c>
      <c r="J254" s="92">
        <v>0</v>
      </c>
      <c r="K254" s="92">
        <v>0</v>
      </c>
      <c r="L254" s="92">
        <v>0</v>
      </c>
      <c r="M254" s="115">
        <v>0</v>
      </c>
      <c r="N254" s="115">
        <v>14796781.376559999</v>
      </c>
      <c r="O254" s="115">
        <v>217936443.63042998</v>
      </c>
      <c r="P254" s="115">
        <v>385014460.79756999</v>
      </c>
      <c r="Q254" s="115">
        <v>403082150.21155</v>
      </c>
      <c r="R254" s="115">
        <v>541781871.55084002</v>
      </c>
      <c r="S254" s="115">
        <v>518934563.35000002</v>
      </c>
      <c r="T254" s="115">
        <v>475189253.24000001</v>
      </c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</row>
    <row r="255" spans="1:45">
      <c r="A255" s="89" t="s">
        <v>7808</v>
      </c>
      <c r="B255" s="89" t="s">
        <v>160</v>
      </c>
      <c r="C255" s="92">
        <v>2630897186</v>
      </c>
      <c r="D255" s="92">
        <v>3111433632</v>
      </c>
      <c r="E255" s="92">
        <v>3719669793</v>
      </c>
      <c r="F255" s="92">
        <v>3395073077</v>
      </c>
      <c r="G255" s="92">
        <v>3349289935</v>
      </c>
      <c r="H255" s="92">
        <v>3848179089</v>
      </c>
      <c r="I255" s="92">
        <v>3619255692</v>
      </c>
      <c r="J255" s="92">
        <v>3694091450</v>
      </c>
      <c r="K255" s="92">
        <v>5114668874</v>
      </c>
      <c r="L255" s="92">
        <v>6871673925</v>
      </c>
      <c r="M255" s="115">
        <v>7285941586.93326</v>
      </c>
      <c r="N255" s="115">
        <v>26138549677.370701</v>
      </c>
      <c r="O255" s="115">
        <v>27041423493.699303</v>
      </c>
      <c r="P255" s="115">
        <v>28432375923.798397</v>
      </c>
      <c r="Q255" s="115">
        <v>32086438975.128502</v>
      </c>
      <c r="R255" s="115">
        <v>33884217109.152828</v>
      </c>
      <c r="S255" s="115">
        <v>24854536216.290001</v>
      </c>
      <c r="T255" s="115">
        <v>35028946247.550003</v>
      </c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</row>
    <row r="256" spans="1:45">
      <c r="A256" s="89" t="s">
        <v>391</v>
      </c>
      <c r="B256" s="89" t="s">
        <v>36</v>
      </c>
      <c r="C256" s="92">
        <v>1867896434</v>
      </c>
      <c r="D256" s="92">
        <v>2084428605</v>
      </c>
      <c r="E256" s="92">
        <v>2772669087</v>
      </c>
      <c r="F256" s="92">
        <v>2410791872</v>
      </c>
      <c r="G256" s="92">
        <v>2393187154</v>
      </c>
      <c r="H256" s="92">
        <v>2548526376</v>
      </c>
      <c r="I256" s="92">
        <v>2607186125</v>
      </c>
      <c r="J256" s="92">
        <v>2535838771</v>
      </c>
      <c r="K256" s="92">
        <v>3042282612</v>
      </c>
      <c r="L256" s="92">
        <v>3598550177</v>
      </c>
      <c r="M256" s="115">
        <v>3815336265.0124702</v>
      </c>
      <c r="N256" s="115">
        <v>0</v>
      </c>
      <c r="O256" s="115">
        <v>0</v>
      </c>
      <c r="P256" s="115">
        <v>0</v>
      </c>
      <c r="Q256" s="115">
        <v>0</v>
      </c>
      <c r="R256" s="115">
        <v>0</v>
      </c>
      <c r="S256" s="115">
        <v>0</v>
      </c>
      <c r="T256" s="115">
        <v>0</v>
      </c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</row>
    <row r="257" spans="1:45">
      <c r="A257" s="89" t="s">
        <v>392</v>
      </c>
      <c r="B257" s="89" t="s">
        <v>175</v>
      </c>
      <c r="C257" s="92">
        <v>668425438</v>
      </c>
      <c r="D257" s="92">
        <v>896451015</v>
      </c>
      <c r="E257" s="92">
        <v>869052507</v>
      </c>
      <c r="F257" s="92">
        <v>877414693</v>
      </c>
      <c r="G257" s="92">
        <v>876246200</v>
      </c>
      <c r="H257" s="92">
        <v>1207639310</v>
      </c>
      <c r="I257" s="92">
        <v>785265639</v>
      </c>
      <c r="J257" s="92">
        <v>889020801</v>
      </c>
      <c r="K257" s="92">
        <v>1645301815</v>
      </c>
      <c r="L257" s="92">
        <v>2639861132</v>
      </c>
      <c r="M257" s="115">
        <v>2707617001.4032598</v>
      </c>
      <c r="N257" s="115">
        <v>0</v>
      </c>
      <c r="O257" s="115">
        <v>0</v>
      </c>
      <c r="P257" s="115">
        <v>0</v>
      </c>
      <c r="Q257" s="115">
        <v>0</v>
      </c>
      <c r="R257" s="115">
        <v>0</v>
      </c>
      <c r="S257" s="115">
        <v>0</v>
      </c>
      <c r="T257" s="115">
        <v>0</v>
      </c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</row>
    <row r="258" spans="1:45">
      <c r="A258" s="89" t="s">
        <v>3060</v>
      </c>
      <c r="B258" s="89" t="s">
        <v>3061</v>
      </c>
      <c r="C258" s="92">
        <v>0</v>
      </c>
      <c r="D258" s="92">
        <v>0</v>
      </c>
      <c r="E258" s="92">
        <v>0</v>
      </c>
      <c r="F258" s="92">
        <v>0</v>
      </c>
      <c r="G258" s="92">
        <v>0</v>
      </c>
      <c r="H258" s="92">
        <v>0</v>
      </c>
      <c r="I258" s="92">
        <v>0</v>
      </c>
      <c r="J258" s="92">
        <v>0</v>
      </c>
      <c r="K258" s="92">
        <v>0</v>
      </c>
      <c r="L258" s="92">
        <v>0</v>
      </c>
      <c r="M258" s="115">
        <v>0</v>
      </c>
      <c r="N258" s="115">
        <v>3394762692.18432</v>
      </c>
      <c r="O258" s="115">
        <v>3446724149.5170898</v>
      </c>
      <c r="P258" s="115">
        <v>3779240799.9442401</v>
      </c>
      <c r="Q258" s="94">
        <v>4146772166.42414</v>
      </c>
      <c r="R258" s="115">
        <v>4455995811.1219406</v>
      </c>
      <c r="S258" s="115">
        <v>5924861474.6999998</v>
      </c>
      <c r="T258" s="115">
        <v>6130375063.1800003</v>
      </c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</row>
    <row r="259" spans="1:45">
      <c r="A259" s="89" t="s">
        <v>7809</v>
      </c>
      <c r="B259" s="89" t="s">
        <v>3111</v>
      </c>
      <c r="C259" s="92">
        <v>0</v>
      </c>
      <c r="D259" s="92">
        <v>0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115">
        <v>0</v>
      </c>
      <c r="N259" s="115">
        <v>-2163385949.1742501</v>
      </c>
      <c r="O259" s="115">
        <v>0</v>
      </c>
      <c r="P259" s="115">
        <v>0</v>
      </c>
      <c r="Q259" s="94">
        <v>0</v>
      </c>
      <c r="R259" s="115">
        <v>0</v>
      </c>
      <c r="S259" s="115">
        <v>5567401.0099999998</v>
      </c>
      <c r="T259" s="115">
        <v>0</v>
      </c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</row>
    <row r="260" spans="1:45" ht="28">
      <c r="A260" s="89" t="s">
        <v>7810</v>
      </c>
      <c r="B260" s="89" t="s">
        <v>3123</v>
      </c>
      <c r="C260" s="92">
        <v>0</v>
      </c>
      <c r="D260" s="92">
        <v>0</v>
      </c>
      <c r="E260" s="92">
        <v>0</v>
      </c>
      <c r="F260" s="92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115">
        <v>0</v>
      </c>
      <c r="N260" s="115">
        <v>-269939813.71195</v>
      </c>
      <c r="O260" s="115">
        <v>0</v>
      </c>
      <c r="P260" s="115">
        <v>21019040.233539999</v>
      </c>
      <c r="Q260" s="94">
        <v>9536675.9664999992</v>
      </c>
      <c r="R260" s="115">
        <v>17631617.50691</v>
      </c>
      <c r="S260" s="115">
        <v>36881438.189999998</v>
      </c>
      <c r="T260" s="115">
        <v>10885008.6</v>
      </c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</row>
    <row r="261" spans="1:45">
      <c r="A261" s="89" t="s">
        <v>7811</v>
      </c>
      <c r="B261" s="89" t="s">
        <v>3131</v>
      </c>
      <c r="C261" s="92">
        <v>0</v>
      </c>
      <c r="D261" s="92">
        <v>0</v>
      </c>
      <c r="E261" s="92">
        <v>0</v>
      </c>
      <c r="F261" s="92">
        <v>0</v>
      </c>
      <c r="G261" s="92">
        <v>0</v>
      </c>
      <c r="H261" s="92">
        <v>0</v>
      </c>
      <c r="I261" s="92">
        <v>0</v>
      </c>
      <c r="J261" s="92">
        <v>0</v>
      </c>
      <c r="K261" s="92">
        <v>0</v>
      </c>
      <c r="L261" s="92">
        <v>0</v>
      </c>
      <c r="M261" s="115">
        <v>0</v>
      </c>
      <c r="N261" s="115">
        <v>24099666095.398102</v>
      </c>
      <c r="O261" s="115">
        <v>22606741754.296001</v>
      </c>
      <c r="P261" s="115">
        <v>23652470291.247898</v>
      </c>
      <c r="Q261" s="94">
        <v>27083410827.5243</v>
      </c>
      <c r="R261" s="115">
        <v>28723308324.5849</v>
      </c>
      <c r="S261" s="115">
        <v>18034903643.84</v>
      </c>
      <c r="T261" s="115">
        <v>28087030486.599998</v>
      </c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</row>
    <row r="262" spans="1:45">
      <c r="A262" s="89" t="s">
        <v>3148</v>
      </c>
      <c r="B262" s="89" t="s">
        <v>3149</v>
      </c>
      <c r="C262" s="92">
        <v>0</v>
      </c>
      <c r="D262" s="92">
        <v>0</v>
      </c>
      <c r="E262" s="92">
        <v>0</v>
      </c>
      <c r="F262" s="92">
        <v>0</v>
      </c>
      <c r="G262" s="92">
        <v>0</v>
      </c>
      <c r="H262" s="92">
        <v>0</v>
      </c>
      <c r="I262" s="92">
        <v>0</v>
      </c>
      <c r="J262" s="92">
        <v>0</v>
      </c>
      <c r="K262" s="92">
        <v>0</v>
      </c>
      <c r="L262" s="92">
        <v>0</v>
      </c>
      <c r="M262" s="115">
        <v>0</v>
      </c>
      <c r="N262" s="115">
        <v>1077446652.6745</v>
      </c>
      <c r="O262" s="115">
        <v>987957589.88621998</v>
      </c>
      <c r="P262" s="115">
        <v>979645792.37272</v>
      </c>
      <c r="Q262" s="115">
        <v>846719305.21358991</v>
      </c>
      <c r="R262" s="115">
        <v>687281355.93909001</v>
      </c>
      <c r="S262" s="115">
        <v>852322258.54999995</v>
      </c>
      <c r="T262" s="115">
        <v>800655689.16999996</v>
      </c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</row>
    <row r="263" spans="1:45">
      <c r="A263" s="89" t="s">
        <v>393</v>
      </c>
      <c r="B263" s="89" t="s">
        <v>176</v>
      </c>
      <c r="C263" s="92">
        <v>64933322</v>
      </c>
      <c r="D263" s="92">
        <v>58391189</v>
      </c>
      <c r="E263" s="92">
        <v>77836349</v>
      </c>
      <c r="F263" s="92">
        <v>106757911</v>
      </c>
      <c r="G263" s="92">
        <v>79746208</v>
      </c>
      <c r="H263" s="92">
        <v>91904832</v>
      </c>
      <c r="I263" s="92">
        <v>226695290</v>
      </c>
      <c r="J263" s="92">
        <v>269123240</v>
      </c>
      <c r="K263" s="92">
        <v>427080399</v>
      </c>
      <c r="L263" s="92">
        <v>632801370</v>
      </c>
      <c r="M263" s="115">
        <v>760822415.06652999</v>
      </c>
      <c r="N263" s="115">
        <v>0</v>
      </c>
      <c r="O263" s="115">
        <v>0</v>
      </c>
      <c r="P263" s="115">
        <v>0</v>
      </c>
      <c r="Q263" s="115">
        <v>0</v>
      </c>
      <c r="R263" s="115">
        <v>0</v>
      </c>
      <c r="S263" s="115">
        <v>0</v>
      </c>
      <c r="T263" s="115">
        <v>0</v>
      </c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</row>
    <row r="264" spans="1:45" ht="28">
      <c r="A264" s="89" t="s">
        <v>394</v>
      </c>
      <c r="B264" s="89" t="s">
        <v>177</v>
      </c>
      <c r="C264" s="92">
        <v>111835</v>
      </c>
      <c r="D264" s="92">
        <v>108653</v>
      </c>
      <c r="E264" s="92">
        <v>111850</v>
      </c>
      <c r="F264" s="92">
        <v>108601</v>
      </c>
      <c r="G264" s="92">
        <v>110373</v>
      </c>
      <c r="H264" s="92">
        <v>108571</v>
      </c>
      <c r="I264" s="92">
        <v>108638</v>
      </c>
      <c r="J264" s="92">
        <v>108638</v>
      </c>
      <c r="K264" s="92">
        <v>4048</v>
      </c>
      <c r="L264" s="92">
        <v>0</v>
      </c>
      <c r="M264" s="115">
        <v>685.2</v>
      </c>
      <c r="N264" s="115">
        <v>0</v>
      </c>
      <c r="O264" s="115">
        <v>0</v>
      </c>
      <c r="P264" s="115">
        <v>0</v>
      </c>
      <c r="Q264" s="115">
        <v>0</v>
      </c>
      <c r="R264" s="115">
        <v>0</v>
      </c>
      <c r="S264" s="115">
        <v>0</v>
      </c>
      <c r="T264" s="115">
        <v>0</v>
      </c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</row>
    <row r="265" spans="1:45">
      <c r="A265" s="89" t="s">
        <v>395</v>
      </c>
      <c r="B265" s="89" t="s">
        <v>186</v>
      </c>
      <c r="C265" s="92">
        <v>29530157</v>
      </c>
      <c r="D265" s="92">
        <v>72054170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461246</v>
      </c>
      <c r="M265" s="115">
        <v>2165220.2510000002</v>
      </c>
      <c r="N265" s="115">
        <v>0</v>
      </c>
      <c r="O265" s="115">
        <v>0</v>
      </c>
      <c r="P265" s="115">
        <v>0</v>
      </c>
      <c r="Q265" s="115">
        <v>0</v>
      </c>
      <c r="R265" s="115">
        <v>0</v>
      </c>
      <c r="S265" s="115">
        <v>0</v>
      </c>
      <c r="T265" s="115">
        <v>0</v>
      </c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</row>
    <row r="266" spans="1:45">
      <c r="A266" s="89" t="s">
        <v>396</v>
      </c>
      <c r="B266" s="89" t="s">
        <v>2413</v>
      </c>
      <c r="C266" s="92">
        <v>81507870</v>
      </c>
      <c r="D266" s="92">
        <v>44216778</v>
      </c>
      <c r="E266" s="92">
        <v>-6042802</v>
      </c>
      <c r="F266" s="92">
        <v>33549040</v>
      </c>
      <c r="G266" s="92">
        <v>62751315</v>
      </c>
      <c r="H266" s="92">
        <v>225318334</v>
      </c>
      <c r="I266" s="92">
        <v>118344043</v>
      </c>
      <c r="J266" s="92">
        <v>63535825</v>
      </c>
      <c r="K266" s="92">
        <v>858943984</v>
      </c>
      <c r="L266" s="92">
        <v>910213567</v>
      </c>
      <c r="M266" s="115">
        <v>926683760.19406998</v>
      </c>
      <c r="N266" s="115">
        <v>11627135.40088</v>
      </c>
      <c r="O266" s="115">
        <v>15897.86969</v>
      </c>
      <c r="P266" s="115">
        <v>441170261.21112001</v>
      </c>
      <c r="Q266" s="115">
        <v>164818631.24599999</v>
      </c>
      <c r="R266" s="115">
        <v>4496088.6205200003</v>
      </c>
      <c r="S266" s="115">
        <v>907119898.74000001</v>
      </c>
      <c r="T266" s="115">
        <v>105184031.72</v>
      </c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</row>
    <row r="267" spans="1:45">
      <c r="A267" s="89" t="s">
        <v>3154</v>
      </c>
      <c r="B267" s="89" t="s">
        <v>723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115">
        <v>0</v>
      </c>
      <c r="N267" s="115">
        <v>11627135.399879999</v>
      </c>
      <c r="O267" s="115">
        <v>15897.867689999999</v>
      </c>
      <c r="P267" s="115">
        <v>3072.3086899999998</v>
      </c>
      <c r="Q267" s="115">
        <v>908.52668999999992</v>
      </c>
      <c r="R267" s="115">
        <v>6.8999999999999997E-4</v>
      </c>
      <c r="S267" s="115">
        <v>0</v>
      </c>
      <c r="T267" s="115">
        <v>2.13</v>
      </c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</row>
    <row r="268" spans="1:45" ht="28">
      <c r="A268" s="89" t="s">
        <v>3171</v>
      </c>
      <c r="B268" s="89" t="s">
        <v>739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115">
        <v>0</v>
      </c>
      <c r="N268" s="115">
        <v>0</v>
      </c>
      <c r="O268" s="115">
        <v>0</v>
      </c>
      <c r="P268" s="115">
        <v>0</v>
      </c>
      <c r="Q268" s="115">
        <v>0</v>
      </c>
      <c r="R268" s="115">
        <v>12659.076999999999</v>
      </c>
      <c r="S268" s="115">
        <v>0</v>
      </c>
      <c r="T268" s="115">
        <v>0</v>
      </c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</row>
    <row r="269" spans="1:45" ht="28">
      <c r="A269" s="89" t="s">
        <v>3175</v>
      </c>
      <c r="B269" s="89" t="s">
        <v>743</v>
      </c>
      <c r="C269" s="92">
        <v>0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  <c r="I269" s="92">
        <v>0</v>
      </c>
      <c r="J269" s="92">
        <v>0</v>
      </c>
      <c r="K269" s="92">
        <v>0</v>
      </c>
      <c r="L269" s="92">
        <v>0</v>
      </c>
      <c r="M269" s="115">
        <v>0</v>
      </c>
      <c r="N269" s="115">
        <v>1E-3</v>
      </c>
      <c r="O269" s="115">
        <v>2E-3</v>
      </c>
      <c r="P269" s="115">
        <v>441014587.55343002</v>
      </c>
      <c r="Q269" s="94">
        <v>164817722.71930999</v>
      </c>
      <c r="R269" s="115">
        <v>4330184.4048300004</v>
      </c>
      <c r="S269" s="115">
        <v>906597245.72000003</v>
      </c>
      <c r="T269" s="115">
        <v>105058243.11</v>
      </c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</row>
    <row r="270" spans="1:45" ht="42">
      <c r="A270" s="89" t="s">
        <v>7646</v>
      </c>
      <c r="B270" s="89" t="s">
        <v>7647</v>
      </c>
      <c r="C270" s="92">
        <v>0</v>
      </c>
      <c r="D270" s="92">
        <v>0</v>
      </c>
      <c r="E270" s="92">
        <v>0</v>
      </c>
      <c r="F270" s="92">
        <v>0</v>
      </c>
      <c r="G270" s="92">
        <v>0</v>
      </c>
      <c r="H270" s="92">
        <v>0</v>
      </c>
      <c r="I270" s="92">
        <v>0</v>
      </c>
      <c r="J270" s="92">
        <v>0</v>
      </c>
      <c r="K270" s="92">
        <v>0</v>
      </c>
      <c r="L270" s="92">
        <v>0</v>
      </c>
      <c r="M270" s="115">
        <v>0</v>
      </c>
      <c r="N270" s="115">
        <v>0</v>
      </c>
      <c r="O270" s="115">
        <v>0</v>
      </c>
      <c r="P270" s="115">
        <v>152601.34899999999</v>
      </c>
      <c r="Q270" s="115">
        <v>0</v>
      </c>
      <c r="R270" s="115">
        <v>153245.13800000001</v>
      </c>
      <c r="S270" s="115">
        <v>522653.02</v>
      </c>
      <c r="T270" s="115">
        <v>125786.48</v>
      </c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</row>
    <row r="271" spans="1:45">
      <c r="A271" s="89" t="s">
        <v>7805</v>
      </c>
      <c r="B271" s="89" t="s">
        <v>7806</v>
      </c>
      <c r="C271" s="92">
        <v>0</v>
      </c>
      <c r="D271" s="92">
        <v>0</v>
      </c>
      <c r="E271" s="92">
        <v>0</v>
      </c>
      <c r="F271" s="92">
        <v>0</v>
      </c>
      <c r="G271" s="92">
        <v>0</v>
      </c>
      <c r="H271" s="92">
        <v>0</v>
      </c>
      <c r="I271" s="92">
        <v>0</v>
      </c>
      <c r="J271" s="92">
        <v>0</v>
      </c>
      <c r="K271" s="92">
        <v>0</v>
      </c>
      <c r="L271" s="92">
        <v>0</v>
      </c>
      <c r="M271" s="115">
        <v>0</v>
      </c>
      <c r="N271" s="115">
        <v>0</v>
      </c>
      <c r="O271" s="115">
        <v>0</v>
      </c>
      <c r="P271" s="115">
        <v>0</v>
      </c>
      <c r="Q271" s="115">
        <v>0</v>
      </c>
      <c r="R271" s="115">
        <v>0</v>
      </c>
      <c r="S271" s="115">
        <v>0</v>
      </c>
      <c r="T271" s="115">
        <v>0</v>
      </c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</row>
    <row r="272" spans="1:45">
      <c r="A272" s="89" t="s">
        <v>397</v>
      </c>
      <c r="B272" s="89" t="s">
        <v>178</v>
      </c>
      <c r="C272" s="92">
        <v>49507869</v>
      </c>
      <c r="D272" s="92">
        <v>44216778</v>
      </c>
      <c r="E272" s="92">
        <v>-6042802</v>
      </c>
      <c r="F272" s="92">
        <v>33549040</v>
      </c>
      <c r="G272" s="92">
        <v>62751315</v>
      </c>
      <c r="H272" s="92">
        <v>102052103</v>
      </c>
      <c r="I272" s="92">
        <v>81358801</v>
      </c>
      <c r="J272" s="92">
        <v>60959781</v>
      </c>
      <c r="K272" s="92">
        <v>858224392</v>
      </c>
      <c r="L272" s="92">
        <v>910213567</v>
      </c>
      <c r="M272" s="115">
        <v>926683760.19406998</v>
      </c>
      <c r="N272" s="115">
        <v>0</v>
      </c>
      <c r="O272" s="115">
        <v>0</v>
      </c>
      <c r="P272" s="115">
        <v>0</v>
      </c>
      <c r="Q272" s="115">
        <v>0</v>
      </c>
      <c r="R272" s="115">
        <v>0</v>
      </c>
      <c r="S272" s="115">
        <v>0</v>
      </c>
      <c r="T272" s="115">
        <v>0</v>
      </c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</row>
    <row r="273" spans="1:45">
      <c r="A273" s="89" t="s">
        <v>398</v>
      </c>
      <c r="B273" s="89" t="s">
        <v>35</v>
      </c>
      <c r="C273" s="92">
        <v>32000001</v>
      </c>
      <c r="D273" s="92">
        <v>0</v>
      </c>
      <c r="E273" s="92">
        <v>0</v>
      </c>
      <c r="F273" s="92">
        <v>0</v>
      </c>
      <c r="G273" s="92">
        <v>0</v>
      </c>
      <c r="H273" s="92">
        <v>123266231</v>
      </c>
      <c r="I273" s="92">
        <v>36985242</v>
      </c>
      <c r="J273" s="92">
        <v>2576044</v>
      </c>
      <c r="K273" s="92">
        <v>719592</v>
      </c>
      <c r="L273" s="92">
        <v>0</v>
      </c>
      <c r="M273" s="115">
        <v>0</v>
      </c>
      <c r="N273" s="115">
        <v>0</v>
      </c>
      <c r="O273" s="115">
        <v>0</v>
      </c>
      <c r="P273" s="115">
        <v>0</v>
      </c>
      <c r="Q273" s="115">
        <v>0</v>
      </c>
      <c r="R273" s="115">
        <v>0</v>
      </c>
      <c r="S273" s="115">
        <v>0</v>
      </c>
      <c r="T273" s="115">
        <v>0</v>
      </c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</row>
    <row r="274" spans="1:45">
      <c r="A274" s="89" t="s">
        <v>399</v>
      </c>
      <c r="B274" s="89" t="s">
        <v>2415</v>
      </c>
      <c r="C274" s="92">
        <v>17651215057</v>
      </c>
      <c r="D274" s="92">
        <v>19264069315</v>
      </c>
      <c r="E274" s="92">
        <v>23076991260</v>
      </c>
      <c r="F274" s="92">
        <v>26208259396</v>
      </c>
      <c r="G274" s="92">
        <v>29017502179</v>
      </c>
      <c r="H274" s="92">
        <v>30572259598</v>
      </c>
      <c r="I274" s="92">
        <v>30784616458</v>
      </c>
      <c r="J274" s="92">
        <v>32220158878</v>
      </c>
      <c r="K274" s="92">
        <v>30167412461</v>
      </c>
      <c r="L274" s="92">
        <v>32361175658</v>
      </c>
      <c r="M274" s="115">
        <v>39974750270.581299</v>
      </c>
      <c r="N274" s="115">
        <v>11001451268.301802</v>
      </c>
      <c r="O274" s="115">
        <v>10281683935.768</v>
      </c>
      <c r="P274" s="115">
        <v>13191259832.594599</v>
      </c>
      <c r="Q274" s="94">
        <v>14923170976.9128</v>
      </c>
      <c r="R274" s="115">
        <v>15752083585.376301</v>
      </c>
      <c r="S274" s="115">
        <v>19804536284.73</v>
      </c>
      <c r="T274" s="115">
        <v>18126145236.939999</v>
      </c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</row>
    <row r="275" spans="1:45">
      <c r="A275" s="89" t="s">
        <v>3177</v>
      </c>
      <c r="B275" s="89" t="s">
        <v>3178</v>
      </c>
      <c r="C275" s="92">
        <v>0</v>
      </c>
      <c r="D275" s="92">
        <v>0</v>
      </c>
      <c r="E275" s="92">
        <v>0</v>
      </c>
      <c r="F275" s="92">
        <v>0</v>
      </c>
      <c r="G275" s="92">
        <v>0</v>
      </c>
      <c r="H275" s="92">
        <v>0</v>
      </c>
      <c r="I275" s="92">
        <v>0</v>
      </c>
      <c r="J275" s="92">
        <v>0</v>
      </c>
      <c r="K275" s="92">
        <v>0</v>
      </c>
      <c r="L275" s="92">
        <v>0</v>
      </c>
      <c r="M275" s="115">
        <v>0</v>
      </c>
      <c r="N275" s="115">
        <v>8668535528.4981995</v>
      </c>
      <c r="O275" s="115">
        <v>7427429362.8929005</v>
      </c>
      <c r="P275" s="115">
        <v>8163185780.2351398</v>
      </c>
      <c r="Q275" s="94">
        <v>8353385533.3098097</v>
      </c>
      <c r="R275" s="115">
        <v>9228287515.4719391</v>
      </c>
      <c r="S275" s="115">
        <v>10430471679.24</v>
      </c>
      <c r="T275" s="115">
        <v>9981758712.8799992</v>
      </c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</row>
    <row r="276" spans="1:45">
      <c r="A276" s="89" t="s">
        <v>400</v>
      </c>
      <c r="B276" s="89" t="s">
        <v>33</v>
      </c>
      <c r="C276" s="92">
        <v>266737091</v>
      </c>
      <c r="D276" s="92">
        <v>273313063</v>
      </c>
      <c r="E276" s="92">
        <v>285856825</v>
      </c>
      <c r="F276" s="92">
        <v>212258529</v>
      </c>
      <c r="G276" s="92">
        <v>428004039</v>
      </c>
      <c r="H276" s="92">
        <v>437952186</v>
      </c>
      <c r="I276" s="92">
        <v>239805185</v>
      </c>
      <c r="J276" s="92">
        <v>314768657</v>
      </c>
      <c r="K276" s="92">
        <v>286856441</v>
      </c>
      <c r="L276" s="92">
        <v>203346353</v>
      </c>
      <c r="M276" s="115">
        <v>225400870.76585001</v>
      </c>
      <c r="N276" s="115">
        <v>0</v>
      </c>
      <c r="O276" s="115">
        <v>0</v>
      </c>
      <c r="P276" s="115">
        <v>0</v>
      </c>
      <c r="Q276" s="115">
        <v>0</v>
      </c>
      <c r="R276" s="115">
        <v>0</v>
      </c>
      <c r="S276" s="115">
        <v>0</v>
      </c>
      <c r="T276" s="115">
        <v>0</v>
      </c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</row>
    <row r="277" spans="1:45">
      <c r="A277" s="89" t="s">
        <v>3191</v>
      </c>
      <c r="B277" s="89" t="s">
        <v>3192</v>
      </c>
      <c r="C277" s="92">
        <v>0</v>
      </c>
      <c r="D277" s="92">
        <v>0</v>
      </c>
      <c r="E277" s="92">
        <v>0</v>
      </c>
      <c r="F277" s="92">
        <v>0</v>
      </c>
      <c r="G277" s="92">
        <v>0</v>
      </c>
      <c r="H277" s="92">
        <v>0</v>
      </c>
      <c r="I277" s="92">
        <v>0</v>
      </c>
      <c r="J277" s="92">
        <v>0</v>
      </c>
      <c r="K277" s="92">
        <v>0</v>
      </c>
      <c r="L277" s="92">
        <v>0</v>
      </c>
      <c r="M277" s="115">
        <v>0</v>
      </c>
      <c r="N277" s="115">
        <v>9856724.6381000001</v>
      </c>
      <c r="O277" s="115">
        <v>9739645.4289999995</v>
      </c>
      <c r="P277" s="115">
        <v>11470445.49484</v>
      </c>
      <c r="Q277" s="115">
        <v>219862027.97567001</v>
      </c>
      <c r="R277" s="115">
        <v>123631532.73407</v>
      </c>
      <c r="S277" s="115">
        <v>32587811.890000001</v>
      </c>
      <c r="T277" s="115">
        <v>20523297.050000001</v>
      </c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</row>
    <row r="278" spans="1:45">
      <c r="A278" s="89" t="s">
        <v>401</v>
      </c>
      <c r="B278" s="89" t="s">
        <v>32</v>
      </c>
      <c r="C278" s="92">
        <v>1810195398</v>
      </c>
      <c r="D278" s="92">
        <v>2063344992</v>
      </c>
      <c r="E278" s="92">
        <v>2527924613</v>
      </c>
      <c r="F278" s="92">
        <v>2405500422</v>
      </c>
      <c r="G278" s="92">
        <v>2563793648</v>
      </c>
      <c r="H278" s="92">
        <v>3110757303</v>
      </c>
      <c r="I278" s="92">
        <v>3768278909</v>
      </c>
      <c r="J278" s="92">
        <v>4256571714</v>
      </c>
      <c r="K278" s="92">
        <v>5600287834</v>
      </c>
      <c r="L278" s="92">
        <v>5569652855</v>
      </c>
      <c r="M278" s="115">
        <v>6844072212.7856998</v>
      </c>
      <c r="N278" s="115">
        <v>0</v>
      </c>
      <c r="O278" s="115">
        <v>0</v>
      </c>
      <c r="P278" s="115">
        <v>0</v>
      </c>
      <c r="Q278" s="115">
        <v>0</v>
      </c>
      <c r="R278" s="115">
        <v>0</v>
      </c>
      <c r="S278" s="115">
        <v>0</v>
      </c>
      <c r="T278" s="115">
        <v>0</v>
      </c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</row>
    <row r="279" spans="1:45">
      <c r="A279" s="89" t="s">
        <v>402</v>
      </c>
      <c r="B279" s="89" t="s">
        <v>31</v>
      </c>
      <c r="C279" s="92">
        <v>223732956</v>
      </c>
      <c r="D279" s="92">
        <v>143392026</v>
      </c>
      <c r="E279" s="92">
        <v>122322907</v>
      </c>
      <c r="F279" s="92">
        <v>142433769</v>
      </c>
      <c r="G279" s="92">
        <v>219890453</v>
      </c>
      <c r="H279" s="92">
        <v>153301629</v>
      </c>
      <c r="I279" s="92">
        <v>206339156</v>
      </c>
      <c r="J279" s="92">
        <v>229419961</v>
      </c>
      <c r="K279" s="92">
        <v>180213326</v>
      </c>
      <c r="L279" s="92">
        <v>145064229</v>
      </c>
      <c r="M279" s="115">
        <v>231282951.84569001</v>
      </c>
      <c r="N279" s="115">
        <v>0</v>
      </c>
      <c r="O279" s="115">
        <v>0</v>
      </c>
      <c r="P279" s="115">
        <v>0</v>
      </c>
      <c r="Q279" s="115">
        <v>0</v>
      </c>
      <c r="R279" s="115">
        <v>0</v>
      </c>
      <c r="S279" s="115">
        <v>0</v>
      </c>
      <c r="T279" s="115">
        <v>0</v>
      </c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</row>
    <row r="280" spans="1:45">
      <c r="A280" s="89" t="s">
        <v>403</v>
      </c>
      <c r="B280" s="89" t="s">
        <v>30</v>
      </c>
      <c r="C280" s="92">
        <v>12194473382</v>
      </c>
      <c r="D280" s="92">
        <v>13261384583</v>
      </c>
      <c r="E280" s="92">
        <v>16470587736</v>
      </c>
      <c r="F280" s="92">
        <v>19521412340</v>
      </c>
      <c r="G280" s="92">
        <v>21865126828</v>
      </c>
      <c r="H280" s="92">
        <v>22800959789</v>
      </c>
      <c r="I280" s="92">
        <v>22441914072</v>
      </c>
      <c r="J280" s="92">
        <v>22824131553</v>
      </c>
      <c r="K280" s="92">
        <v>22188248372</v>
      </c>
      <c r="L280" s="92">
        <v>24414156775</v>
      </c>
      <c r="M280" s="115">
        <v>30560185870.267899</v>
      </c>
      <c r="N280" s="115">
        <v>0</v>
      </c>
      <c r="O280" s="115">
        <v>0</v>
      </c>
      <c r="P280" s="115">
        <v>0</v>
      </c>
      <c r="Q280" s="115">
        <v>0</v>
      </c>
      <c r="R280" s="115">
        <v>0</v>
      </c>
      <c r="S280" s="115">
        <v>0</v>
      </c>
      <c r="T280" s="115">
        <v>0</v>
      </c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</row>
    <row r="281" spans="1:45">
      <c r="A281" s="89" t="s">
        <v>404</v>
      </c>
      <c r="B281" s="89" t="s">
        <v>29</v>
      </c>
      <c r="C281" s="92">
        <v>2700150339</v>
      </c>
      <c r="D281" s="92">
        <v>3036477145</v>
      </c>
      <c r="E281" s="92">
        <v>3085766097</v>
      </c>
      <c r="F281" s="92">
        <v>3277010678</v>
      </c>
      <c r="G281" s="92">
        <v>3212308588</v>
      </c>
      <c r="H281" s="92">
        <v>3230422209</v>
      </c>
      <c r="I281" s="92">
        <v>3395849910</v>
      </c>
      <c r="J281" s="92">
        <v>3612420314</v>
      </c>
      <c r="K281" s="92">
        <v>0</v>
      </c>
      <c r="L281" s="92">
        <v>0</v>
      </c>
      <c r="M281" s="115">
        <v>0</v>
      </c>
      <c r="N281" s="115">
        <v>0</v>
      </c>
      <c r="O281" s="115">
        <v>0</v>
      </c>
      <c r="P281" s="115">
        <v>0</v>
      </c>
      <c r="Q281" s="115">
        <v>0</v>
      </c>
      <c r="R281" s="115">
        <v>0</v>
      </c>
      <c r="S281" s="115">
        <v>0</v>
      </c>
      <c r="T281" s="115">
        <v>0</v>
      </c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</row>
    <row r="282" spans="1:45">
      <c r="A282" s="89" t="s">
        <v>405</v>
      </c>
      <c r="B282" s="89" t="s">
        <v>179</v>
      </c>
      <c r="C282" s="92">
        <v>0</v>
      </c>
      <c r="D282" s="92">
        <v>0</v>
      </c>
      <c r="E282" s="92">
        <v>0</v>
      </c>
      <c r="F282" s="92">
        <v>0</v>
      </c>
      <c r="G282" s="92">
        <v>0</v>
      </c>
      <c r="H282" s="92">
        <v>0</v>
      </c>
      <c r="I282" s="92">
        <v>0</v>
      </c>
      <c r="J282" s="92">
        <v>0</v>
      </c>
      <c r="K282" s="92">
        <v>0</v>
      </c>
      <c r="L282" s="92">
        <v>13915166</v>
      </c>
      <c r="M282" s="115">
        <v>570375</v>
      </c>
      <c r="N282" s="115">
        <v>0</v>
      </c>
      <c r="O282" s="115">
        <v>0</v>
      </c>
      <c r="P282" s="115">
        <v>0</v>
      </c>
      <c r="Q282" s="115">
        <v>0</v>
      </c>
      <c r="R282" s="115">
        <v>0</v>
      </c>
      <c r="S282" s="115">
        <v>0</v>
      </c>
      <c r="T282" s="115">
        <v>0</v>
      </c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</row>
    <row r="283" spans="1:45">
      <c r="A283" s="89" t="s">
        <v>406</v>
      </c>
      <c r="B283" s="89" t="s">
        <v>28</v>
      </c>
      <c r="C283" s="92">
        <v>0</v>
      </c>
      <c r="D283" s="92">
        <v>614931</v>
      </c>
      <c r="E283" s="92">
        <v>0</v>
      </c>
      <c r="F283" s="92">
        <v>3536305</v>
      </c>
      <c r="G283" s="92">
        <v>1591492</v>
      </c>
      <c r="H283" s="92">
        <v>0</v>
      </c>
      <c r="I283" s="92">
        <v>0</v>
      </c>
      <c r="J283" s="92">
        <v>0</v>
      </c>
      <c r="K283" s="92">
        <v>63000</v>
      </c>
      <c r="L283" s="92">
        <v>134002</v>
      </c>
      <c r="M283" s="115">
        <v>71002</v>
      </c>
      <c r="N283" s="115">
        <v>0</v>
      </c>
      <c r="O283" s="115">
        <v>0</v>
      </c>
      <c r="P283" s="115">
        <v>0</v>
      </c>
      <c r="Q283" s="115">
        <v>0</v>
      </c>
      <c r="R283" s="115">
        <v>0</v>
      </c>
      <c r="S283" s="115">
        <v>0</v>
      </c>
      <c r="T283" s="115">
        <v>0</v>
      </c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</row>
    <row r="284" spans="1:45">
      <c r="A284" s="89" t="s">
        <v>7648</v>
      </c>
      <c r="B284" s="89" t="s">
        <v>7649</v>
      </c>
      <c r="C284" s="92">
        <v>0</v>
      </c>
      <c r="D284" s="92">
        <v>0</v>
      </c>
      <c r="E284" s="92">
        <v>0</v>
      </c>
      <c r="F284" s="92">
        <v>0</v>
      </c>
      <c r="G284" s="92">
        <v>0</v>
      </c>
      <c r="H284" s="92">
        <v>0</v>
      </c>
      <c r="I284" s="92">
        <v>0</v>
      </c>
      <c r="J284" s="92">
        <v>0</v>
      </c>
      <c r="K284" s="92">
        <v>0</v>
      </c>
      <c r="L284" s="92">
        <v>0</v>
      </c>
      <c r="M284" s="115">
        <v>0</v>
      </c>
      <c r="N284" s="115">
        <v>0</v>
      </c>
      <c r="O284" s="115">
        <v>824992400.54731011</v>
      </c>
      <c r="P284" s="115">
        <f>1407282867286.5/1000</f>
        <v>1407282867.2865</v>
      </c>
      <c r="Q284" s="115">
        <v>1609943026.32234</v>
      </c>
      <c r="R284" s="115">
        <v>1365196590.9677901</v>
      </c>
      <c r="S284" s="115">
        <v>1627423127.03</v>
      </c>
      <c r="T284" s="115">
        <v>1540221918.8800001</v>
      </c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</row>
    <row r="285" spans="1:45">
      <c r="A285" s="89" t="s">
        <v>408</v>
      </c>
      <c r="B285" s="89" t="s">
        <v>27</v>
      </c>
      <c r="C285" s="92">
        <v>455925891</v>
      </c>
      <c r="D285" s="92">
        <v>485542575</v>
      </c>
      <c r="E285" s="92">
        <v>584533082</v>
      </c>
      <c r="F285" s="92">
        <v>646107353</v>
      </c>
      <c r="G285" s="92">
        <v>726787131</v>
      </c>
      <c r="H285" s="92">
        <v>838866482</v>
      </c>
      <c r="I285" s="92">
        <v>732429226</v>
      </c>
      <c r="J285" s="92">
        <v>982846679</v>
      </c>
      <c r="K285" s="92">
        <v>1911743488</v>
      </c>
      <c r="L285" s="92">
        <v>2014906278</v>
      </c>
      <c r="M285" s="115">
        <v>2113166987.91611</v>
      </c>
      <c r="N285" s="115">
        <v>2323059015.1654601</v>
      </c>
      <c r="O285" s="115">
        <v>2019522526.8987501</v>
      </c>
      <c r="P285" s="115">
        <v>3609320739.5780697</v>
      </c>
      <c r="Q285" s="115">
        <v>4739980389.3050003</v>
      </c>
      <c r="R285" s="115">
        <v>5034967946.2024899</v>
      </c>
      <c r="S285" s="115">
        <v>7714053666.5799999</v>
      </c>
      <c r="T285" s="115">
        <v>6583641308.1300001</v>
      </c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</row>
    <row r="286" spans="1:45">
      <c r="A286" s="89" t="s">
        <v>409</v>
      </c>
      <c r="B286" s="89" t="s">
        <v>162</v>
      </c>
      <c r="C286" s="92">
        <v>2831130758</v>
      </c>
      <c r="D286" s="92">
        <v>3833068870</v>
      </c>
      <c r="E286" s="92">
        <v>5085001204</v>
      </c>
      <c r="F286" s="92">
        <v>5851513454</v>
      </c>
      <c r="G286" s="92">
        <v>5005343715</v>
      </c>
      <c r="H286" s="92">
        <v>5416944804</v>
      </c>
      <c r="I286" s="92">
        <v>5802580259</v>
      </c>
      <c r="J286" s="92">
        <v>6166324884</v>
      </c>
      <c r="K286" s="92">
        <v>9667896735</v>
      </c>
      <c r="L286" s="92">
        <v>10868223273</v>
      </c>
      <c r="M286" s="115">
        <v>14025926498.6959</v>
      </c>
      <c r="N286" s="115">
        <v>19422607958.5107</v>
      </c>
      <c r="O286" s="115">
        <v>18611264878.035603</v>
      </c>
      <c r="P286" s="115">
        <v>20521551010.978199</v>
      </c>
      <c r="Q286" s="115">
        <v>26392266120.799801</v>
      </c>
      <c r="R286" s="115">
        <v>31860260656.9217</v>
      </c>
      <c r="S286" s="115">
        <v>37811795723.019997</v>
      </c>
      <c r="T286" s="115">
        <v>41965952538.510002</v>
      </c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</row>
    <row r="287" spans="1:45">
      <c r="A287" s="89" t="s">
        <v>3235</v>
      </c>
      <c r="B287" s="89" t="s">
        <v>43</v>
      </c>
      <c r="C287" s="92">
        <v>0</v>
      </c>
      <c r="D287" s="92">
        <v>0</v>
      </c>
      <c r="E287" s="92">
        <v>0</v>
      </c>
      <c r="F287" s="92">
        <v>0</v>
      </c>
      <c r="G287" s="92">
        <v>0</v>
      </c>
      <c r="H287" s="92">
        <v>0</v>
      </c>
      <c r="I287" s="92">
        <v>0</v>
      </c>
      <c r="J287" s="92">
        <v>0</v>
      </c>
      <c r="K287" s="92">
        <v>0</v>
      </c>
      <c r="L287" s="92">
        <v>0</v>
      </c>
      <c r="M287" s="115">
        <v>0</v>
      </c>
      <c r="N287" s="115">
        <v>460945844.12557</v>
      </c>
      <c r="O287" s="115">
        <v>396126301.04023999</v>
      </c>
      <c r="P287" s="115">
        <v>484519409.57595003</v>
      </c>
      <c r="Q287" s="115">
        <v>629350579.26885998</v>
      </c>
      <c r="R287" s="115">
        <v>715537947.49181008</v>
      </c>
      <c r="S287" s="115">
        <v>673970575.41999996</v>
      </c>
      <c r="T287" s="115">
        <v>800245011.97000003</v>
      </c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</row>
    <row r="288" spans="1:45">
      <c r="A288" s="89" t="s">
        <v>3241</v>
      </c>
      <c r="B288" s="89" t="s">
        <v>42</v>
      </c>
      <c r="C288" s="95">
        <v>0</v>
      </c>
      <c r="D288" s="95">
        <v>0</v>
      </c>
      <c r="E288" s="95">
        <v>0</v>
      </c>
      <c r="F288" s="95">
        <v>0</v>
      </c>
      <c r="G288" s="95">
        <v>0</v>
      </c>
      <c r="H288" s="95">
        <v>0</v>
      </c>
      <c r="I288" s="95">
        <v>0</v>
      </c>
      <c r="J288" s="95">
        <v>0</v>
      </c>
      <c r="K288" s="95">
        <v>0</v>
      </c>
      <c r="L288" s="95">
        <v>0</v>
      </c>
      <c r="M288" s="115">
        <v>0</v>
      </c>
      <c r="N288" s="95">
        <v>4462413357.9032698</v>
      </c>
      <c r="O288" s="95">
        <v>4611410042.2400093</v>
      </c>
      <c r="P288" s="115">
        <v>4566272555.8320494</v>
      </c>
      <c r="Q288" s="115">
        <v>5594259907.6079597</v>
      </c>
      <c r="R288" s="115">
        <v>7596701624.7902403</v>
      </c>
      <c r="S288" s="115">
        <v>9237893320.3799992</v>
      </c>
      <c r="T288" s="115">
        <v>8825851947.9400005</v>
      </c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</row>
    <row r="289" spans="1:45">
      <c r="A289" s="89" t="s">
        <v>3243</v>
      </c>
      <c r="B289" s="89" t="s">
        <v>41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115">
        <v>0</v>
      </c>
      <c r="N289" s="115">
        <v>203522067.26017001</v>
      </c>
      <c r="O289" s="115">
        <v>272594513.02519</v>
      </c>
      <c r="P289" s="115">
        <v>337070501.03146994</v>
      </c>
      <c r="Q289" s="94">
        <v>385793289.55505002</v>
      </c>
      <c r="R289" s="115">
        <v>432093675.58157003</v>
      </c>
      <c r="S289" s="115">
        <v>475560473.31</v>
      </c>
      <c r="T289" s="115">
        <v>511015916.81999999</v>
      </c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</row>
    <row r="290" spans="1:45" ht="28">
      <c r="A290" s="89" t="s">
        <v>3250</v>
      </c>
      <c r="B290" s="89" t="s">
        <v>3251</v>
      </c>
      <c r="C290" s="92">
        <v>0</v>
      </c>
      <c r="D290" s="92">
        <v>0</v>
      </c>
      <c r="E290" s="92">
        <v>0</v>
      </c>
      <c r="F290" s="92">
        <v>0</v>
      </c>
      <c r="G290" s="92">
        <v>0</v>
      </c>
      <c r="H290" s="92">
        <v>0</v>
      </c>
      <c r="I290" s="92">
        <v>0</v>
      </c>
      <c r="J290" s="92">
        <v>0</v>
      </c>
      <c r="K290" s="92">
        <v>0</v>
      </c>
      <c r="L290" s="92">
        <v>0</v>
      </c>
      <c r="M290" s="115">
        <v>0</v>
      </c>
      <c r="N290" s="115">
        <v>2040096.9308499999</v>
      </c>
      <c r="O290" s="115">
        <v>1679562.7746700002</v>
      </c>
      <c r="P290" s="115">
        <v>6110998.1895200005</v>
      </c>
      <c r="Q290" s="94">
        <v>14601374.60867</v>
      </c>
      <c r="R290" s="115">
        <v>20422368.530379999</v>
      </c>
      <c r="S290" s="115">
        <v>11344360.24</v>
      </c>
      <c r="T290" s="115">
        <v>15953374.84</v>
      </c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</row>
    <row r="291" spans="1:45">
      <c r="A291" s="89" t="s">
        <v>410</v>
      </c>
      <c r="B291" s="89" t="s">
        <v>26</v>
      </c>
      <c r="C291" s="92">
        <v>755809380</v>
      </c>
      <c r="D291" s="92">
        <v>787792379</v>
      </c>
      <c r="E291" s="92">
        <v>865586538</v>
      </c>
      <c r="F291" s="92">
        <v>1070861736</v>
      </c>
      <c r="G291" s="92">
        <v>1095365095</v>
      </c>
      <c r="H291" s="92">
        <v>1256700437</v>
      </c>
      <c r="I291" s="92">
        <v>1664465623</v>
      </c>
      <c r="J291" s="92">
        <v>1801262615</v>
      </c>
      <c r="K291" s="92">
        <v>2016868637</v>
      </c>
      <c r="L291" s="92">
        <v>2305036523</v>
      </c>
      <c r="M291" s="115">
        <v>2608676317.7637401</v>
      </c>
      <c r="N291" s="115">
        <v>0</v>
      </c>
      <c r="O291" s="115">
        <v>0</v>
      </c>
      <c r="P291" s="115">
        <v>0</v>
      </c>
      <c r="Q291" s="115">
        <v>0</v>
      </c>
      <c r="R291" s="115">
        <v>0</v>
      </c>
      <c r="S291" s="115">
        <v>0</v>
      </c>
      <c r="T291" s="115">
        <v>0</v>
      </c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</row>
    <row r="292" spans="1:45">
      <c r="A292" s="89" t="s">
        <v>411</v>
      </c>
      <c r="B292" s="89" t="s">
        <v>25</v>
      </c>
      <c r="C292" s="92">
        <v>607728317</v>
      </c>
      <c r="D292" s="92">
        <v>685938352</v>
      </c>
      <c r="E292" s="92">
        <v>1584939226</v>
      </c>
      <c r="F292" s="92">
        <v>1876909486</v>
      </c>
      <c r="G292" s="92">
        <v>1672736329</v>
      </c>
      <c r="H292" s="92">
        <v>1464057046</v>
      </c>
      <c r="I292" s="92">
        <v>1178191870</v>
      </c>
      <c r="J292" s="92">
        <v>981395781</v>
      </c>
      <c r="K292" s="92">
        <v>1015505464</v>
      </c>
      <c r="L292" s="92">
        <v>968932295</v>
      </c>
      <c r="M292" s="115">
        <v>1140481044.7011201</v>
      </c>
      <c r="N292" s="115">
        <v>1099882793.0927601</v>
      </c>
      <c r="O292" s="115">
        <v>1142107274.9889901</v>
      </c>
      <c r="P292" s="115">
        <v>1007012746.09486</v>
      </c>
      <c r="Q292" s="115">
        <v>1014644729.3267701</v>
      </c>
      <c r="R292" s="115">
        <v>1557447741.25648</v>
      </c>
      <c r="S292" s="115">
        <v>2192474769.79</v>
      </c>
      <c r="T292" s="115">
        <v>1699871173.3</v>
      </c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</row>
    <row r="293" spans="1:45">
      <c r="A293" s="89" t="s">
        <v>412</v>
      </c>
      <c r="B293" s="89" t="s">
        <v>24</v>
      </c>
      <c r="C293" s="92">
        <v>1296930832</v>
      </c>
      <c r="D293" s="92">
        <v>2087731066</v>
      </c>
      <c r="E293" s="92">
        <v>2430146925</v>
      </c>
      <c r="F293" s="92">
        <v>2564532835</v>
      </c>
      <c r="G293" s="92">
        <v>1922243695</v>
      </c>
      <c r="H293" s="92">
        <v>2144489208</v>
      </c>
      <c r="I293" s="92">
        <v>2228479510</v>
      </c>
      <c r="J293" s="92">
        <v>2375349780</v>
      </c>
      <c r="K293" s="92">
        <v>5501961310</v>
      </c>
      <c r="L293" s="92">
        <v>6156632100</v>
      </c>
      <c r="M293" s="115">
        <v>8814251592.0129013</v>
      </c>
      <c r="N293" s="115">
        <v>0</v>
      </c>
      <c r="O293" s="115">
        <v>0</v>
      </c>
      <c r="P293" s="115">
        <v>0</v>
      </c>
      <c r="Q293" s="94">
        <v>0</v>
      </c>
      <c r="R293" s="115">
        <v>0</v>
      </c>
      <c r="S293" s="115">
        <v>0</v>
      </c>
      <c r="T293" s="115">
        <v>0</v>
      </c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</row>
    <row r="294" spans="1:45">
      <c r="A294" s="89" t="s">
        <v>413</v>
      </c>
      <c r="B294" s="89" t="s">
        <v>3295</v>
      </c>
      <c r="C294" s="92">
        <v>170662229</v>
      </c>
      <c r="D294" s="92">
        <v>271607073</v>
      </c>
      <c r="E294" s="92">
        <v>204328515</v>
      </c>
      <c r="F294" s="92">
        <v>339209397</v>
      </c>
      <c r="G294" s="92">
        <v>314998596</v>
      </c>
      <c r="H294" s="92">
        <v>551698113</v>
      </c>
      <c r="I294" s="92">
        <v>731443256</v>
      </c>
      <c r="J294" s="92">
        <v>1008316708</v>
      </c>
      <c r="K294" s="92">
        <v>1133561324</v>
      </c>
      <c r="L294" s="92">
        <v>1437622355</v>
      </c>
      <c r="M294" s="115">
        <v>1462517544.2181201</v>
      </c>
      <c r="N294" s="115">
        <v>2104212145.4378998</v>
      </c>
      <c r="O294" s="115">
        <v>2247532512.8190298</v>
      </c>
      <c r="P294" s="115">
        <v>2387359719.5104399</v>
      </c>
      <c r="Q294" s="115">
        <v>2829783122.4552999</v>
      </c>
      <c r="R294" s="115">
        <v>3452175331.7936401</v>
      </c>
      <c r="S294" s="115">
        <v>4195822737.1500001</v>
      </c>
      <c r="T294" s="115">
        <v>4151778642.4299998</v>
      </c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</row>
    <row r="295" spans="1:45">
      <c r="A295" s="89" t="s">
        <v>3310</v>
      </c>
      <c r="B295" s="89" t="s">
        <v>3311</v>
      </c>
      <c r="C295" s="92">
        <v>0</v>
      </c>
      <c r="D295" s="92">
        <v>0</v>
      </c>
      <c r="E295" s="92">
        <v>0</v>
      </c>
      <c r="F295" s="92">
        <v>0</v>
      </c>
      <c r="G295" s="92">
        <v>0</v>
      </c>
      <c r="H295" s="92">
        <v>0</v>
      </c>
      <c r="I295" s="92">
        <v>0</v>
      </c>
      <c r="J295" s="92">
        <v>0</v>
      </c>
      <c r="K295" s="92">
        <v>0</v>
      </c>
      <c r="L295" s="92">
        <v>0</v>
      </c>
      <c r="M295" s="115">
        <v>0</v>
      </c>
      <c r="N295" s="115">
        <v>8206631524.9804602</v>
      </c>
      <c r="O295" s="115">
        <v>7032215203.5458403</v>
      </c>
      <c r="P295" s="115">
        <v>7775520237.8358002</v>
      </c>
      <c r="Q295" s="94">
        <v>8915843187.6064796</v>
      </c>
      <c r="R295" s="115">
        <v>9971895719.3625107</v>
      </c>
      <c r="S295" s="115">
        <v>11581466461.709999</v>
      </c>
      <c r="T295" s="115">
        <v>12089450581.65</v>
      </c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</row>
    <row r="296" spans="1:45">
      <c r="A296" s="89" t="s">
        <v>3329</v>
      </c>
      <c r="B296" s="89" t="s">
        <v>178</v>
      </c>
      <c r="C296" s="92">
        <v>0</v>
      </c>
      <c r="D296" s="92">
        <v>0</v>
      </c>
      <c r="E296" s="92">
        <v>0</v>
      </c>
      <c r="F296" s="92">
        <v>0</v>
      </c>
      <c r="G296" s="92">
        <v>0</v>
      </c>
      <c r="H296" s="92">
        <v>0</v>
      </c>
      <c r="I296" s="92">
        <v>0</v>
      </c>
      <c r="J296" s="92">
        <v>0</v>
      </c>
      <c r="K296" s="92">
        <v>0</v>
      </c>
      <c r="L296" s="92">
        <v>0</v>
      </c>
      <c r="M296" s="115">
        <v>0</v>
      </c>
      <c r="N296" s="115">
        <v>534461894.60627002</v>
      </c>
      <c r="O296" s="115">
        <v>434979482.56777</v>
      </c>
      <c r="P296" s="115">
        <v>255017958.62548</v>
      </c>
      <c r="Q296" s="94">
        <v>0</v>
      </c>
      <c r="R296" s="115">
        <v>0</v>
      </c>
      <c r="S296" s="115">
        <v>0</v>
      </c>
      <c r="T296" s="115">
        <v>0</v>
      </c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</row>
    <row r="297" spans="1:45">
      <c r="A297" s="89" t="s">
        <v>7815</v>
      </c>
      <c r="B297" s="89" t="s">
        <v>7820</v>
      </c>
      <c r="C297" s="92">
        <v>0</v>
      </c>
      <c r="D297" s="92">
        <v>0</v>
      </c>
      <c r="E297" s="92">
        <v>0</v>
      </c>
      <c r="F297" s="92">
        <v>0</v>
      </c>
      <c r="G297" s="92">
        <v>0</v>
      </c>
      <c r="H297" s="92">
        <v>0</v>
      </c>
      <c r="I297" s="92">
        <v>0</v>
      </c>
      <c r="J297" s="92">
        <v>0</v>
      </c>
      <c r="K297" s="92">
        <v>0</v>
      </c>
      <c r="L297" s="92">
        <v>0</v>
      </c>
      <c r="M297" s="92">
        <v>0</v>
      </c>
      <c r="N297" s="92">
        <v>0</v>
      </c>
      <c r="O297" s="92">
        <v>0</v>
      </c>
      <c r="P297" s="92">
        <v>0</v>
      </c>
      <c r="Q297" s="92">
        <v>0</v>
      </c>
      <c r="R297" s="92">
        <v>0</v>
      </c>
      <c r="S297" s="92">
        <v>0</v>
      </c>
      <c r="T297" s="92">
        <v>3062675819.0900002</v>
      </c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</row>
    <row r="298" spans="1:45">
      <c r="A298" s="89" t="s">
        <v>3332</v>
      </c>
      <c r="B298" s="89" t="s">
        <v>3333</v>
      </c>
      <c r="C298" s="92">
        <v>0</v>
      </c>
      <c r="D298" s="92">
        <v>0</v>
      </c>
      <c r="E298" s="92">
        <v>0</v>
      </c>
      <c r="F298" s="92">
        <v>0</v>
      </c>
      <c r="G298" s="92">
        <v>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115">
        <v>0</v>
      </c>
      <c r="N298" s="115">
        <v>2004470662.4167199</v>
      </c>
      <c r="O298" s="115">
        <v>2156383441.07795</v>
      </c>
      <c r="P298" s="115">
        <v>3363695930.2975802</v>
      </c>
      <c r="Q298" s="94">
        <v>6449653290.9565802</v>
      </c>
      <c r="R298" s="115">
        <v>6334375577.2330704</v>
      </c>
      <c r="S298" s="115">
        <v>8464515895.8000002</v>
      </c>
      <c r="T298" s="115">
        <v>10099774995.25</v>
      </c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</row>
    <row r="299" spans="1:45">
      <c r="A299" s="89" t="s">
        <v>3341</v>
      </c>
      <c r="B299" s="89" t="s">
        <v>3342</v>
      </c>
      <c r="C299" s="92">
        <v>0</v>
      </c>
      <c r="D299" s="92">
        <v>0</v>
      </c>
      <c r="E299" s="92">
        <v>0</v>
      </c>
      <c r="F299" s="92">
        <v>0</v>
      </c>
      <c r="G299" s="92">
        <v>0</v>
      </c>
      <c r="H299" s="92">
        <v>0</v>
      </c>
      <c r="I299" s="92">
        <v>0</v>
      </c>
      <c r="J299" s="92">
        <v>0</v>
      </c>
      <c r="K299" s="92">
        <v>0</v>
      </c>
      <c r="L299" s="92">
        <v>0</v>
      </c>
      <c r="M299" s="115">
        <v>0</v>
      </c>
      <c r="N299" s="115">
        <v>342797894.70019001</v>
      </c>
      <c r="O299" s="115">
        <v>313040435.05085999</v>
      </c>
      <c r="P299" s="115">
        <v>336564649.55309004</v>
      </c>
      <c r="Q299" s="94">
        <v>558015031.67411995</v>
      </c>
      <c r="R299" s="115">
        <v>1772791197.83604</v>
      </c>
      <c r="S299" s="115">
        <v>971086596.41999996</v>
      </c>
      <c r="T299" s="115">
        <v>701001047.64999998</v>
      </c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</row>
    <row r="300" spans="1:45">
      <c r="A300" s="89" t="s">
        <v>3349</v>
      </c>
      <c r="B300" s="89" t="s">
        <v>3350</v>
      </c>
      <c r="C300" s="95">
        <v>0</v>
      </c>
      <c r="D300" s="92">
        <v>0</v>
      </c>
      <c r="E300" s="92">
        <v>0</v>
      </c>
      <c r="F300" s="92">
        <v>0</v>
      </c>
      <c r="G300" s="92">
        <v>0</v>
      </c>
      <c r="H300" s="92">
        <v>0</v>
      </c>
      <c r="I300" s="92">
        <v>0</v>
      </c>
      <c r="J300" s="92">
        <v>0</v>
      </c>
      <c r="K300" s="92">
        <v>0</v>
      </c>
      <c r="L300" s="92">
        <v>0</v>
      </c>
      <c r="M300" s="115">
        <v>0</v>
      </c>
      <c r="N300" s="115">
        <v>1229677.05654</v>
      </c>
      <c r="O300" s="115">
        <v>3196108.9049999998</v>
      </c>
      <c r="P300" s="115">
        <v>2406304.432</v>
      </c>
      <c r="Q300" s="94">
        <v>321607.74</v>
      </c>
      <c r="R300" s="115">
        <v>6819473.0460000001</v>
      </c>
      <c r="S300" s="115">
        <v>7660532.7999999998</v>
      </c>
      <c r="T300" s="115">
        <v>8334027.5700000003</v>
      </c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</row>
    <row r="301" spans="1:45">
      <c r="A301" s="89" t="s">
        <v>416</v>
      </c>
      <c r="B301" s="89" t="s">
        <v>180</v>
      </c>
      <c r="C301" s="92">
        <v>-4664364240</v>
      </c>
      <c r="D301" s="92">
        <v>-4575418300</v>
      </c>
      <c r="E301" s="92">
        <v>-5442833934</v>
      </c>
      <c r="F301" s="92">
        <v>-5308853443</v>
      </c>
      <c r="G301" s="92">
        <v>-5432098036</v>
      </c>
      <c r="H301" s="92">
        <v>-6455791590</v>
      </c>
      <c r="I301" s="92">
        <v>-5524025141</v>
      </c>
      <c r="J301" s="92">
        <v>-5513590993</v>
      </c>
      <c r="K301" s="92">
        <v>-7952564608</v>
      </c>
      <c r="L301" s="92">
        <v>-3912220839</v>
      </c>
      <c r="M301" s="115">
        <v>-5327594068.4055099</v>
      </c>
      <c r="N301" s="115">
        <v>0</v>
      </c>
      <c r="O301" s="115">
        <v>0</v>
      </c>
      <c r="P301" s="115">
        <v>0</v>
      </c>
      <c r="Q301" s="115">
        <v>0</v>
      </c>
      <c r="R301" s="115">
        <v>0</v>
      </c>
      <c r="S301" s="115">
        <v>0</v>
      </c>
      <c r="T301" s="115">
        <v>0</v>
      </c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</row>
    <row r="302" spans="1:45">
      <c r="A302" s="89" t="s">
        <v>7778</v>
      </c>
      <c r="B302" s="89" t="s">
        <v>7781</v>
      </c>
      <c r="C302" s="92">
        <v>1293971984.22</v>
      </c>
      <c r="D302" s="92">
        <v>1456441972.4000001</v>
      </c>
      <c r="E302" s="92">
        <v>1501463669.8199999</v>
      </c>
      <c r="F302" s="92">
        <v>1637860020.8900001</v>
      </c>
      <c r="G302" s="92">
        <v>3181131888.4899998</v>
      </c>
      <c r="H302" s="92">
        <v>3939047732.02</v>
      </c>
      <c r="I302" s="92">
        <v>3586616319.5799999</v>
      </c>
      <c r="J302" s="92">
        <v>3179942371.7399998</v>
      </c>
      <c r="K302" s="92">
        <v>5254035377.9499998</v>
      </c>
      <c r="L302" s="92">
        <v>4102502753.5599999</v>
      </c>
      <c r="M302" s="115">
        <v>4033058314.9145098</v>
      </c>
      <c r="N302" s="115">
        <v>0</v>
      </c>
      <c r="O302" s="115">
        <v>0</v>
      </c>
      <c r="P302" s="115">
        <v>0</v>
      </c>
      <c r="Q302" s="115">
        <v>0</v>
      </c>
      <c r="R302" s="115">
        <v>0</v>
      </c>
      <c r="S302" s="115">
        <v>0</v>
      </c>
      <c r="T302" s="115">
        <v>0</v>
      </c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</row>
    <row r="303" spans="1:45">
      <c r="A303" s="89" t="s">
        <v>7779</v>
      </c>
      <c r="B303" s="89" t="s">
        <v>7782</v>
      </c>
      <c r="C303" s="92">
        <v>948596780.38</v>
      </c>
      <c r="D303" s="92">
        <v>968148713.83000004</v>
      </c>
      <c r="E303" s="92">
        <v>908316976.95000005</v>
      </c>
      <c r="F303" s="92">
        <v>1088729080.75</v>
      </c>
      <c r="G303" s="92">
        <v>1193632692.6099999</v>
      </c>
      <c r="H303" s="92">
        <v>1295209257.4400001</v>
      </c>
      <c r="I303" s="92">
        <v>1386905942.6700001</v>
      </c>
      <c r="J303" s="92">
        <v>1280727186.8</v>
      </c>
      <c r="K303" s="92">
        <v>1071613306</v>
      </c>
      <c r="L303" s="92">
        <v>685255086.95000005</v>
      </c>
      <c r="M303" s="115">
        <v>504162584.12913001</v>
      </c>
      <c r="N303" s="115">
        <v>0</v>
      </c>
      <c r="O303" s="115">
        <v>0</v>
      </c>
      <c r="P303" s="115">
        <v>0</v>
      </c>
      <c r="Q303" s="115">
        <v>0</v>
      </c>
      <c r="R303" s="115">
        <v>0</v>
      </c>
      <c r="S303" s="115">
        <v>0</v>
      </c>
      <c r="T303" s="115">
        <v>0</v>
      </c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</row>
    <row r="304" spans="1:45">
      <c r="A304" s="121">
        <v>3</v>
      </c>
      <c r="B304" s="122" t="s">
        <v>22</v>
      </c>
      <c r="C304" s="101">
        <v>111607681423.95</v>
      </c>
      <c r="D304" s="101">
        <v>122099498475.94</v>
      </c>
      <c r="E304" s="101">
        <v>131559257561.26999</v>
      </c>
      <c r="F304" s="101">
        <v>146075684410.79001</v>
      </c>
      <c r="G304" s="101">
        <v>162703059364.5</v>
      </c>
      <c r="H304" s="101">
        <v>193447865829.04001</v>
      </c>
      <c r="I304" s="101">
        <v>214162579608.34</v>
      </c>
      <c r="J304" s="101">
        <v>231286983692.70001</v>
      </c>
      <c r="K304" s="101">
        <v>294841783562.09003</v>
      </c>
      <c r="L304" s="101">
        <v>313110784574.12</v>
      </c>
      <c r="M304" s="101">
        <v>340699513739.84698</v>
      </c>
      <c r="N304" s="101">
        <v>446441650956.552</v>
      </c>
      <c r="O304" s="101">
        <v>467613362479.90399</v>
      </c>
      <c r="P304" s="112">
        <v>481560156230.57703</v>
      </c>
      <c r="Q304" s="112">
        <v>502941840140.08899</v>
      </c>
      <c r="R304" s="112">
        <v>518128924473.17401</v>
      </c>
      <c r="S304" s="112">
        <v>552023717008.81006</v>
      </c>
      <c r="T304" s="112">
        <v>571437059570.56006</v>
      </c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</row>
    <row r="305" spans="1:45">
      <c r="A305" s="89" t="s">
        <v>418</v>
      </c>
      <c r="B305" s="89" t="s">
        <v>3407</v>
      </c>
      <c r="C305" s="92">
        <v>80011839983</v>
      </c>
      <c r="D305" s="92">
        <v>84910144386</v>
      </c>
      <c r="E305" s="95">
        <v>77096987271</v>
      </c>
      <c r="F305" s="92">
        <v>83584807200</v>
      </c>
      <c r="G305" s="92">
        <v>98141996331</v>
      </c>
      <c r="H305" s="92">
        <v>113496327706</v>
      </c>
      <c r="I305" s="106">
        <v>130021234011</v>
      </c>
      <c r="J305" s="106">
        <v>146403547054</v>
      </c>
      <c r="K305" s="106">
        <v>211500011787</v>
      </c>
      <c r="L305" s="106">
        <v>220477765280</v>
      </c>
      <c r="M305" s="115">
        <v>248868371949.23401</v>
      </c>
      <c r="N305" s="115">
        <v>378453548564.85498</v>
      </c>
      <c r="O305" s="115">
        <v>394435485498.08002</v>
      </c>
      <c r="P305" s="115">
        <v>408952604454.60602</v>
      </c>
      <c r="Q305" s="115">
        <v>419626759318.79797</v>
      </c>
      <c r="R305" s="115">
        <v>430107924883.60498</v>
      </c>
      <c r="S305" s="115">
        <v>454461303639.57001</v>
      </c>
      <c r="T305" s="115">
        <v>463277687945.71997</v>
      </c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</row>
    <row r="306" spans="1:45">
      <c r="A306" s="89" t="s">
        <v>419</v>
      </c>
      <c r="B306" s="89" t="s">
        <v>16</v>
      </c>
      <c r="C306" s="92">
        <v>64904688003</v>
      </c>
      <c r="D306" s="92">
        <v>67116005198</v>
      </c>
      <c r="E306" s="92">
        <v>67281944453</v>
      </c>
      <c r="F306" s="92">
        <v>71751814710</v>
      </c>
      <c r="G306" s="92">
        <v>82826481728</v>
      </c>
      <c r="H306" s="92">
        <v>94237281592</v>
      </c>
      <c r="I306" s="92">
        <v>112670923045</v>
      </c>
      <c r="J306" s="92">
        <v>128485640621</v>
      </c>
      <c r="K306" s="92">
        <v>142297020446</v>
      </c>
      <c r="L306" s="92">
        <v>171015119113</v>
      </c>
      <c r="M306" s="115">
        <v>152893410171.871</v>
      </c>
      <c r="N306" s="115">
        <v>197013567148.91199</v>
      </c>
      <c r="O306" s="115">
        <v>197597959564.52802</v>
      </c>
      <c r="P306" s="115">
        <v>197820434015.65201</v>
      </c>
      <c r="Q306" s="115">
        <v>197760154707.12799</v>
      </c>
      <c r="R306" s="115">
        <v>198054539756.44199</v>
      </c>
      <c r="S306" s="115">
        <v>198217524746.04001</v>
      </c>
      <c r="T306" s="115">
        <v>198555634920.07999</v>
      </c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</row>
    <row r="307" spans="1:45" ht="28">
      <c r="A307" s="89" t="s">
        <v>3409</v>
      </c>
      <c r="B307" s="89" t="s">
        <v>7669</v>
      </c>
      <c r="C307" s="92">
        <v>0</v>
      </c>
      <c r="D307" s="92">
        <v>0</v>
      </c>
      <c r="E307" s="92">
        <v>0</v>
      </c>
      <c r="F307" s="92">
        <v>0</v>
      </c>
      <c r="G307" s="92">
        <v>0</v>
      </c>
      <c r="H307" s="92">
        <v>0</v>
      </c>
      <c r="I307" s="92">
        <v>0</v>
      </c>
      <c r="J307" s="92">
        <v>0</v>
      </c>
      <c r="K307" s="92">
        <v>0</v>
      </c>
      <c r="L307" s="92">
        <v>0</v>
      </c>
      <c r="M307" s="115">
        <v>0</v>
      </c>
      <c r="N307" s="115">
        <v>249498018.95500001</v>
      </c>
      <c r="O307" s="115">
        <v>268272444.02700001</v>
      </c>
      <c r="P307" s="115">
        <v>288697441.46700001</v>
      </c>
      <c r="Q307" s="115">
        <v>305654253.18400002</v>
      </c>
      <c r="R307" s="115">
        <v>246611269.44400001</v>
      </c>
      <c r="S307" s="115">
        <v>239338278.65000001</v>
      </c>
      <c r="T307" s="115">
        <v>0</v>
      </c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</row>
    <row r="308" spans="1:45">
      <c r="A308" s="89" t="s">
        <v>3417</v>
      </c>
      <c r="B308" s="89" t="s">
        <v>18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115">
        <v>0</v>
      </c>
      <c r="N308" s="115">
        <v>66118863.946999997</v>
      </c>
      <c r="O308" s="115">
        <v>87214508.203999996</v>
      </c>
      <c r="P308" s="115">
        <v>85036883.92678</v>
      </c>
      <c r="Q308" s="115">
        <v>84227071.60684</v>
      </c>
      <c r="R308" s="115">
        <v>42908456.173220001</v>
      </c>
      <c r="S308" s="115">
        <v>43747145.030000001</v>
      </c>
      <c r="T308" s="115">
        <v>22762384.77</v>
      </c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</row>
    <row r="309" spans="1:45">
      <c r="A309" s="89" t="s">
        <v>3419</v>
      </c>
      <c r="B309" s="89" t="s">
        <v>17</v>
      </c>
      <c r="C309" s="92">
        <v>0</v>
      </c>
      <c r="D309" s="92">
        <v>0</v>
      </c>
      <c r="E309" s="92">
        <v>0</v>
      </c>
      <c r="F309" s="92">
        <v>0</v>
      </c>
      <c r="G309" s="92">
        <v>0</v>
      </c>
      <c r="H309" s="92">
        <v>0</v>
      </c>
      <c r="I309" s="92">
        <v>0</v>
      </c>
      <c r="J309" s="92">
        <v>0</v>
      </c>
      <c r="K309" s="92">
        <v>0</v>
      </c>
      <c r="L309" s="92">
        <v>0</v>
      </c>
      <c r="M309" s="115">
        <v>0</v>
      </c>
      <c r="N309" s="115">
        <v>37644596.703740001</v>
      </c>
      <c r="O309" s="115">
        <v>54573384.990230002</v>
      </c>
      <c r="P309" s="115">
        <v>21347650.113460001</v>
      </c>
      <c r="Q309" s="115">
        <v>21504457.290119998</v>
      </c>
      <c r="R309" s="115">
        <v>23558383.35227</v>
      </c>
      <c r="S309" s="115">
        <v>26467881.43</v>
      </c>
      <c r="T309" s="115">
        <v>21294639.82</v>
      </c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</row>
    <row r="310" spans="1:45">
      <c r="A310" s="89" t="s">
        <v>3426</v>
      </c>
      <c r="B310" s="89" t="s">
        <v>11</v>
      </c>
      <c r="C310" s="92">
        <v>0</v>
      </c>
      <c r="D310" s="92">
        <v>0</v>
      </c>
      <c r="E310" s="92">
        <v>0</v>
      </c>
      <c r="F310" s="92">
        <v>0</v>
      </c>
      <c r="G310" s="92">
        <v>0</v>
      </c>
      <c r="H310" s="92">
        <v>0</v>
      </c>
      <c r="I310" s="92">
        <v>0</v>
      </c>
      <c r="J310" s="92">
        <v>0</v>
      </c>
      <c r="K310" s="92">
        <v>0</v>
      </c>
      <c r="L310" s="92">
        <v>0</v>
      </c>
      <c r="M310" s="115">
        <v>0</v>
      </c>
      <c r="N310" s="115">
        <v>4321560492.6984501</v>
      </c>
      <c r="O310" s="115">
        <v>202351288009.04599</v>
      </c>
      <c r="P310" s="115">
        <v>219824900245.216</v>
      </c>
      <c r="Q310" s="115">
        <v>235187129137.16599</v>
      </c>
      <c r="R310" s="115">
        <v>250508242664.05701</v>
      </c>
      <c r="S310" s="115">
        <v>270692719546.54999</v>
      </c>
      <c r="T310" s="115">
        <v>292439945909.52002</v>
      </c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</row>
    <row r="311" spans="1:45">
      <c r="A311" s="89" t="s">
        <v>3435</v>
      </c>
      <c r="B311" s="89" t="s">
        <v>3436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115">
        <v>0</v>
      </c>
      <c r="N311" s="115">
        <v>0</v>
      </c>
      <c r="O311" s="115">
        <v>0</v>
      </c>
      <c r="P311" s="94">
        <v>0</v>
      </c>
      <c r="Q311" s="94">
        <v>0</v>
      </c>
      <c r="R311" s="115">
        <v>0</v>
      </c>
      <c r="S311" s="115">
        <v>0</v>
      </c>
      <c r="T311" s="115">
        <v>0</v>
      </c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</row>
    <row r="312" spans="1:45" ht="28">
      <c r="A312" s="89" t="s">
        <v>3445</v>
      </c>
      <c r="B312" s="89" t="s">
        <v>15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115">
        <v>0</v>
      </c>
      <c r="N312" s="115">
        <v>115.446</v>
      </c>
      <c r="O312" s="115">
        <v>1214.8389999999999</v>
      </c>
      <c r="P312" s="115">
        <v>731400.11349999998</v>
      </c>
      <c r="Q312" s="115">
        <v>862715.11349999998</v>
      </c>
      <c r="R312" s="115">
        <v>862838.21970000002</v>
      </c>
      <c r="S312" s="115">
        <v>862838.22</v>
      </c>
      <c r="T312" s="115">
        <v>883341.69</v>
      </c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</row>
    <row r="313" spans="1:45">
      <c r="A313" s="89" t="s">
        <v>3448</v>
      </c>
      <c r="B313" s="89" t="s">
        <v>14</v>
      </c>
      <c r="C313" s="92">
        <v>0</v>
      </c>
      <c r="D313" s="92">
        <v>0</v>
      </c>
      <c r="E313" s="92">
        <v>0</v>
      </c>
      <c r="F313" s="92">
        <v>0</v>
      </c>
      <c r="G313" s="92">
        <v>0</v>
      </c>
      <c r="H313" s="92">
        <v>0</v>
      </c>
      <c r="I313" s="92">
        <v>0</v>
      </c>
      <c r="J313" s="92">
        <v>0</v>
      </c>
      <c r="K313" s="92">
        <v>0</v>
      </c>
      <c r="L313" s="92">
        <v>0</v>
      </c>
      <c r="M313" s="115">
        <v>0</v>
      </c>
      <c r="N313" s="115">
        <v>153204837.91251999</v>
      </c>
      <c r="O313" s="115">
        <v>155243208.0126</v>
      </c>
      <c r="P313" s="94">
        <v>159552727.10257998</v>
      </c>
      <c r="Q313" s="94">
        <v>177351732.5851</v>
      </c>
      <c r="R313" s="115">
        <v>210815496.21869001</v>
      </c>
      <c r="S313" s="115">
        <v>199462766.81</v>
      </c>
      <c r="T313" s="115">
        <v>156991481.80000001</v>
      </c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</row>
    <row r="314" spans="1:45">
      <c r="A314" s="89" t="s">
        <v>420</v>
      </c>
      <c r="B314" s="89" t="s">
        <v>8</v>
      </c>
      <c r="C314" s="92">
        <v>2300855619</v>
      </c>
      <c r="D314" s="92">
        <v>2867461310</v>
      </c>
      <c r="E314" s="92">
        <v>2994122925</v>
      </c>
      <c r="F314" s="92">
        <v>3693827993</v>
      </c>
      <c r="G314" s="92">
        <v>5017205493</v>
      </c>
      <c r="H314" s="92">
        <v>6231079993</v>
      </c>
      <c r="I314" s="92">
        <v>6828416598</v>
      </c>
      <c r="J314" s="92">
        <v>7498048851</v>
      </c>
      <c r="K314" s="92">
        <v>9419917329</v>
      </c>
      <c r="L314" s="92">
        <v>10624459480</v>
      </c>
      <c r="M314" s="115">
        <v>13519336043.2332</v>
      </c>
      <c r="N314" s="115">
        <v>0</v>
      </c>
      <c r="O314" s="115">
        <v>0</v>
      </c>
      <c r="P314" s="115">
        <v>0</v>
      </c>
      <c r="Q314" s="115">
        <v>0</v>
      </c>
      <c r="R314" s="115">
        <v>0</v>
      </c>
      <c r="S314" s="115">
        <v>0</v>
      </c>
      <c r="T314" s="115">
        <v>0</v>
      </c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</row>
    <row r="315" spans="1:45">
      <c r="A315" s="89" t="s">
        <v>3459</v>
      </c>
      <c r="B315" s="89" t="s">
        <v>13</v>
      </c>
      <c r="C315" s="92">
        <v>0</v>
      </c>
      <c r="D315" s="92">
        <v>0</v>
      </c>
      <c r="E315" s="92">
        <v>0</v>
      </c>
      <c r="F315" s="92">
        <v>0</v>
      </c>
      <c r="G315" s="92">
        <v>0</v>
      </c>
      <c r="H315" s="92">
        <v>0</v>
      </c>
      <c r="I315" s="92">
        <v>0</v>
      </c>
      <c r="J315" s="92">
        <v>0</v>
      </c>
      <c r="K315" s="92">
        <v>0</v>
      </c>
      <c r="L315" s="92">
        <v>0</v>
      </c>
      <c r="M315" s="115">
        <v>0</v>
      </c>
      <c r="N315" s="115">
        <v>37916092.954000004</v>
      </c>
      <c r="O315" s="115">
        <v>38574822.082099997</v>
      </c>
      <c r="P315" s="115">
        <v>39210444.438099995</v>
      </c>
      <c r="Q315" s="115">
        <v>39380543.14779</v>
      </c>
      <c r="R315" s="115">
        <v>39589833.010789998</v>
      </c>
      <c r="S315" s="115">
        <v>40260816.149999999</v>
      </c>
      <c r="T315" s="115">
        <v>43799108.119999997</v>
      </c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</row>
    <row r="316" spans="1:45">
      <c r="A316" s="89" t="s">
        <v>421</v>
      </c>
      <c r="B316" s="89" t="s">
        <v>7</v>
      </c>
      <c r="C316" s="92">
        <v>9550250358</v>
      </c>
      <c r="D316" s="92">
        <v>12472953894</v>
      </c>
      <c r="E316" s="92">
        <v>5592257400</v>
      </c>
      <c r="F316" s="92">
        <v>5555545807</v>
      </c>
      <c r="G316" s="92">
        <v>6131457865</v>
      </c>
      <c r="H316" s="92">
        <v>6805549095</v>
      </c>
      <c r="I316" s="92">
        <v>7160568771</v>
      </c>
      <c r="J316" s="92">
        <v>6988828034</v>
      </c>
      <c r="K316" s="92">
        <v>8002077934</v>
      </c>
      <c r="L316" s="92">
        <v>5703175205</v>
      </c>
      <c r="M316" s="115">
        <v>6942595996.0931702</v>
      </c>
      <c r="N316" s="115">
        <v>0</v>
      </c>
      <c r="O316" s="115">
        <v>0</v>
      </c>
      <c r="P316" s="115">
        <v>0</v>
      </c>
      <c r="Q316" s="115">
        <v>0</v>
      </c>
      <c r="R316" s="115">
        <v>0</v>
      </c>
      <c r="S316" s="115">
        <v>0</v>
      </c>
      <c r="T316" s="115">
        <v>0</v>
      </c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</row>
    <row r="317" spans="1:45">
      <c r="A317" s="89" t="s">
        <v>3464</v>
      </c>
      <c r="B317" s="89" t="s">
        <v>181</v>
      </c>
      <c r="C317" s="92">
        <v>0</v>
      </c>
      <c r="D317" s="92">
        <v>0</v>
      </c>
      <c r="E317" s="92">
        <v>0</v>
      </c>
      <c r="F317" s="92">
        <v>0</v>
      </c>
      <c r="G317" s="92">
        <v>0</v>
      </c>
      <c r="H317" s="92">
        <v>0</v>
      </c>
      <c r="I317" s="92">
        <v>0</v>
      </c>
      <c r="J317" s="92">
        <v>0</v>
      </c>
      <c r="K317" s="92">
        <v>0</v>
      </c>
      <c r="L317" s="92">
        <v>0</v>
      </c>
      <c r="M317" s="115">
        <v>0</v>
      </c>
      <c r="N317" s="115">
        <v>41475.706729999998</v>
      </c>
      <c r="O317" s="115">
        <v>41475.706729999998</v>
      </c>
      <c r="P317" s="115">
        <v>0</v>
      </c>
      <c r="Q317" s="94">
        <v>0</v>
      </c>
      <c r="R317" s="115">
        <v>0</v>
      </c>
      <c r="S317" s="115">
        <v>0</v>
      </c>
      <c r="T317" s="115">
        <v>0</v>
      </c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</row>
    <row r="318" spans="1:45">
      <c r="A318" s="89" t="s">
        <v>422</v>
      </c>
      <c r="B318" s="89" t="s">
        <v>10</v>
      </c>
      <c r="C318" s="92">
        <v>296767259</v>
      </c>
      <c r="D318" s="92">
        <v>307084558</v>
      </c>
      <c r="E318" s="92">
        <v>350033727</v>
      </c>
      <c r="F318" s="92">
        <v>382295151</v>
      </c>
      <c r="G318" s="92">
        <v>414093453</v>
      </c>
      <c r="H318" s="92">
        <v>452983078</v>
      </c>
      <c r="I318" s="92">
        <v>500801159</v>
      </c>
      <c r="J318" s="92">
        <v>563536526</v>
      </c>
      <c r="K318" s="92">
        <v>947159730</v>
      </c>
      <c r="L318" s="92">
        <v>1498809664</v>
      </c>
      <c r="M318" s="115">
        <v>40521257317.5271</v>
      </c>
      <c r="N318" s="115">
        <v>0</v>
      </c>
      <c r="O318" s="115">
        <v>0</v>
      </c>
      <c r="P318" s="115">
        <v>0</v>
      </c>
      <c r="Q318" s="94">
        <v>0</v>
      </c>
      <c r="R318" s="115">
        <v>0</v>
      </c>
      <c r="S318" s="115">
        <v>0</v>
      </c>
      <c r="T318" s="115">
        <v>0</v>
      </c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</row>
    <row r="319" spans="1:45">
      <c r="A319" s="89" t="s">
        <v>423</v>
      </c>
      <c r="B319" s="89" t="s">
        <v>3466</v>
      </c>
      <c r="C319" s="92">
        <v>6063522452</v>
      </c>
      <c r="D319" s="92">
        <v>6272684123</v>
      </c>
      <c r="E319" s="92">
        <v>5078714704</v>
      </c>
      <c r="F319" s="92">
        <v>4962947301</v>
      </c>
      <c r="G319" s="92">
        <v>7151826189</v>
      </c>
      <c r="H319" s="92">
        <v>9160811913</v>
      </c>
      <c r="I319" s="92">
        <v>6507278727</v>
      </c>
      <c r="J319" s="92">
        <v>6494695679</v>
      </c>
      <c r="K319" s="92">
        <v>55055074675</v>
      </c>
      <c r="L319" s="92">
        <v>37437983323</v>
      </c>
      <c r="M319" s="115">
        <v>41377811818.672707</v>
      </c>
      <c r="N319" s="115">
        <v>0</v>
      </c>
      <c r="O319" s="115">
        <v>0</v>
      </c>
      <c r="P319" s="115">
        <v>0</v>
      </c>
      <c r="Q319" s="115">
        <v>0</v>
      </c>
      <c r="R319" s="115">
        <v>0</v>
      </c>
      <c r="S319" s="115">
        <v>0</v>
      </c>
      <c r="T319" s="115">
        <v>0</v>
      </c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</row>
    <row r="320" spans="1:45" ht="28">
      <c r="A320" s="89" t="s">
        <v>424</v>
      </c>
      <c r="B320" s="89" t="s">
        <v>3468</v>
      </c>
      <c r="C320" s="92">
        <v>-3104448041</v>
      </c>
      <c r="D320" s="92">
        <v>-4129509131</v>
      </c>
      <c r="E320" s="92">
        <v>-4200085938</v>
      </c>
      <c r="F320" s="92">
        <v>-2761623762</v>
      </c>
      <c r="G320" s="92">
        <v>-3399068397</v>
      </c>
      <c r="H320" s="92">
        <v>-3391377965</v>
      </c>
      <c r="I320" s="92">
        <v>-3646754289</v>
      </c>
      <c r="J320" s="92">
        <v>-3627202657</v>
      </c>
      <c r="K320" s="92">
        <v>-4221238327</v>
      </c>
      <c r="L320" s="92">
        <v>-5801781505</v>
      </c>
      <c r="M320" s="115">
        <v>-6386039398.1635504</v>
      </c>
      <c r="N320" s="115">
        <v>0</v>
      </c>
      <c r="O320" s="115">
        <v>0</v>
      </c>
      <c r="P320" s="115">
        <v>0</v>
      </c>
      <c r="Q320" s="115">
        <v>0</v>
      </c>
      <c r="R320" s="115">
        <v>0</v>
      </c>
      <c r="S320" s="115">
        <v>0</v>
      </c>
      <c r="T320" s="115">
        <v>0</v>
      </c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</row>
    <row r="321" spans="1:45">
      <c r="A321" s="89" t="s">
        <v>425</v>
      </c>
      <c r="B321" s="89" t="s">
        <v>2</v>
      </c>
      <c r="C321" s="92">
        <v>204333</v>
      </c>
      <c r="D321" s="92">
        <v>3464434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115">
        <v>0</v>
      </c>
      <c r="N321" s="115">
        <v>0</v>
      </c>
      <c r="O321" s="115">
        <v>0</v>
      </c>
      <c r="P321" s="115">
        <v>0</v>
      </c>
      <c r="Q321" s="115">
        <v>0</v>
      </c>
      <c r="R321" s="115">
        <v>0</v>
      </c>
      <c r="S321" s="115">
        <v>0</v>
      </c>
      <c r="T321" s="115">
        <v>0</v>
      </c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</row>
    <row r="322" spans="1:45" ht="28">
      <c r="A322" s="89" t="s">
        <v>3471</v>
      </c>
      <c r="B322" s="89" t="s">
        <v>3472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115">
        <v>0</v>
      </c>
      <c r="N322" s="115">
        <v>181061637817.26199</v>
      </c>
      <c r="O322" s="115">
        <v>0</v>
      </c>
      <c r="P322" s="115">
        <v>0</v>
      </c>
      <c r="Q322" s="115">
        <v>0</v>
      </c>
      <c r="R322" s="115">
        <v>0</v>
      </c>
      <c r="S322" s="115">
        <v>0</v>
      </c>
      <c r="T322" s="115">
        <v>0</v>
      </c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</row>
    <row r="323" spans="1:45" ht="42">
      <c r="A323" s="89" t="s">
        <v>3494</v>
      </c>
      <c r="B323" s="89" t="s">
        <v>3495</v>
      </c>
      <c r="C323" s="92">
        <v>0</v>
      </c>
      <c r="D323" s="92">
        <v>0</v>
      </c>
      <c r="E323" s="92">
        <v>0</v>
      </c>
      <c r="F323" s="92">
        <v>0</v>
      </c>
      <c r="G323" s="92">
        <v>0</v>
      </c>
      <c r="H323" s="92">
        <v>0</v>
      </c>
      <c r="I323" s="92">
        <v>0</v>
      </c>
      <c r="J323" s="92">
        <v>0</v>
      </c>
      <c r="K323" s="92">
        <v>0</v>
      </c>
      <c r="L323" s="92">
        <v>0</v>
      </c>
      <c r="M323" s="115">
        <v>0</v>
      </c>
      <c r="N323" s="115">
        <v>45156819.771370001</v>
      </c>
      <c r="O323" s="115">
        <v>97351034.077119991</v>
      </c>
      <c r="P323" s="94">
        <v>88386411.876479998</v>
      </c>
      <c r="Q323" s="94">
        <v>106178732.21417999</v>
      </c>
      <c r="R323" s="115">
        <v>101100724.40917</v>
      </c>
      <c r="S323" s="115">
        <v>105399079.97</v>
      </c>
      <c r="T323" s="115">
        <v>120218890.70999999</v>
      </c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</row>
    <row r="324" spans="1:45" ht="28">
      <c r="A324" s="116" t="s">
        <v>3503</v>
      </c>
      <c r="B324" s="89" t="s">
        <v>3504</v>
      </c>
      <c r="C324" s="92">
        <v>0</v>
      </c>
      <c r="D324" s="92">
        <v>0</v>
      </c>
      <c r="E324" s="92">
        <v>0</v>
      </c>
      <c r="F324" s="92">
        <v>0</v>
      </c>
      <c r="G324" s="92">
        <v>0</v>
      </c>
      <c r="H324" s="92">
        <v>0</v>
      </c>
      <c r="I324" s="92">
        <v>0</v>
      </c>
      <c r="J324" s="92">
        <v>0</v>
      </c>
      <c r="K324" s="92">
        <v>0</v>
      </c>
      <c r="L324" s="92">
        <v>0</v>
      </c>
      <c r="M324" s="115">
        <v>0</v>
      </c>
      <c r="N324" s="115">
        <v>3505370.7629999998</v>
      </c>
      <c r="O324" s="115">
        <v>-31803616.205639999</v>
      </c>
      <c r="P324" s="115">
        <v>-24049484.04431</v>
      </c>
      <c r="Q324" s="115">
        <v>-19352068.899939999</v>
      </c>
      <c r="R324" s="115">
        <v>-30128986.167160001</v>
      </c>
      <c r="S324" s="115">
        <v>-25839835.949999999</v>
      </c>
      <c r="T324" s="115">
        <v>-14387081.6</v>
      </c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</row>
    <row r="325" spans="1:45" ht="28">
      <c r="A325" s="89" t="s">
        <v>3507</v>
      </c>
      <c r="B325" s="89" t="s">
        <v>3508</v>
      </c>
      <c r="C325" s="92">
        <v>0</v>
      </c>
      <c r="D325" s="92">
        <v>0</v>
      </c>
      <c r="E325" s="92">
        <v>0</v>
      </c>
      <c r="F325" s="92">
        <v>0</v>
      </c>
      <c r="G325" s="92">
        <v>0</v>
      </c>
      <c r="H325" s="92">
        <v>0</v>
      </c>
      <c r="I325" s="92">
        <v>0</v>
      </c>
      <c r="J325" s="92">
        <v>0</v>
      </c>
      <c r="K325" s="92">
        <v>0</v>
      </c>
      <c r="L325" s="92">
        <v>0</v>
      </c>
      <c r="M325" s="115">
        <v>0</v>
      </c>
      <c r="N325" s="115">
        <v>2169754087.4939098</v>
      </c>
      <c r="O325" s="115">
        <v>2166065329.34762</v>
      </c>
      <c r="P325" s="115">
        <v>2198566530.7739</v>
      </c>
      <c r="Q325" s="115">
        <v>2187485147.26718</v>
      </c>
      <c r="R325" s="115">
        <v>2399295186.6154103</v>
      </c>
      <c r="S325" s="115">
        <v>1329801498.9300001</v>
      </c>
      <c r="T325" s="115">
        <v>2498012613.7199998</v>
      </c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</row>
    <row r="326" spans="1:45" ht="28">
      <c r="A326" s="89" t="s">
        <v>3517</v>
      </c>
      <c r="B326" s="89" t="s">
        <v>3518</v>
      </c>
      <c r="C326" s="92">
        <v>0</v>
      </c>
      <c r="D326" s="92">
        <v>0</v>
      </c>
      <c r="E326" s="92">
        <v>0</v>
      </c>
      <c r="F326" s="92">
        <v>0</v>
      </c>
      <c r="G326" s="92">
        <v>0</v>
      </c>
      <c r="H326" s="92">
        <v>0</v>
      </c>
      <c r="I326" s="92">
        <v>0</v>
      </c>
      <c r="J326" s="92">
        <v>0</v>
      </c>
      <c r="K326" s="92">
        <v>0</v>
      </c>
      <c r="L326" s="95">
        <v>0</v>
      </c>
      <c r="M326" s="115">
        <v>0</v>
      </c>
      <c r="N326" s="115">
        <v>142394618.44782001</v>
      </c>
      <c r="O326" s="115">
        <v>357944336.29121</v>
      </c>
      <c r="P326" s="115">
        <v>443574394.98834002</v>
      </c>
      <c r="Q326" s="115">
        <v>460977714.38402003</v>
      </c>
      <c r="R326" s="115">
        <v>455437497.84085</v>
      </c>
      <c r="S326" s="115">
        <v>471541604.50999999</v>
      </c>
      <c r="T326" s="115">
        <v>526417703.29000002</v>
      </c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</row>
    <row r="327" spans="1:45" ht="42">
      <c r="A327" s="89" t="s">
        <v>3523</v>
      </c>
      <c r="B327" s="89" t="s">
        <v>3524</v>
      </c>
      <c r="C327" s="92">
        <v>0</v>
      </c>
      <c r="D327" s="92">
        <v>0</v>
      </c>
      <c r="E327" s="92">
        <v>0</v>
      </c>
      <c r="F327" s="92">
        <v>0</v>
      </c>
      <c r="G327" s="92">
        <v>0</v>
      </c>
      <c r="H327" s="92">
        <v>0</v>
      </c>
      <c r="I327" s="92">
        <v>0</v>
      </c>
      <c r="J327" s="92">
        <v>0</v>
      </c>
      <c r="K327" s="92">
        <v>0</v>
      </c>
      <c r="L327" s="95">
        <v>0</v>
      </c>
      <c r="M327" s="115">
        <v>0</v>
      </c>
      <c r="N327" s="115">
        <v>2647497.2182</v>
      </c>
      <c r="O327" s="115">
        <v>2524866.7336500003</v>
      </c>
      <c r="P327" s="115">
        <v>2679105.4936500001</v>
      </c>
      <c r="Q327" s="115">
        <v>3770617.49939</v>
      </c>
      <c r="R327" s="115">
        <v>3967024.2636199999</v>
      </c>
      <c r="S327" s="115">
        <v>1619490.53</v>
      </c>
      <c r="T327" s="115">
        <v>-2099347.7000000002</v>
      </c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</row>
    <row r="328" spans="1:45">
      <c r="A328" s="89" t="s">
        <v>3527</v>
      </c>
      <c r="B328" s="89" t="s">
        <v>7670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5">
        <v>0</v>
      </c>
      <c r="M328" s="115">
        <v>0</v>
      </c>
      <c r="N328" s="115">
        <v>-6860027720.2780495</v>
      </c>
      <c r="O328" s="115">
        <v>-8718757959.1828594</v>
      </c>
      <c r="P328" s="115">
        <v>-12054493426.934999</v>
      </c>
      <c r="Q328" s="115">
        <v>-16745200602.9937</v>
      </c>
      <c r="R328" s="115">
        <v>-21984245946.796001</v>
      </c>
      <c r="S328" s="115">
        <v>-16917413525.049999</v>
      </c>
      <c r="T328" s="115">
        <v>-31144765799.91</v>
      </c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</row>
    <row r="329" spans="1:45" ht="42">
      <c r="A329" s="89" t="s">
        <v>3533</v>
      </c>
      <c r="B329" s="89" t="s">
        <v>7671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5">
        <v>0</v>
      </c>
      <c r="M329" s="115">
        <v>0</v>
      </c>
      <c r="N329" s="115">
        <v>8928430.9414300006</v>
      </c>
      <c r="O329" s="115">
        <v>8992875.5834299996</v>
      </c>
      <c r="P329" s="115">
        <v>58030114.423890002</v>
      </c>
      <c r="Q329" s="115">
        <v>57322673.618300006</v>
      </c>
      <c r="R329" s="115">
        <v>36086523.077399999</v>
      </c>
      <c r="S329" s="115">
        <v>36527144.299999997</v>
      </c>
      <c r="T329" s="115">
        <v>53229817.590000004</v>
      </c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</row>
    <row r="330" spans="1:45" ht="28">
      <c r="A330" s="89" t="s">
        <v>7660</v>
      </c>
      <c r="B330" s="89" t="s">
        <v>7661</v>
      </c>
      <c r="C330" s="92">
        <v>0</v>
      </c>
      <c r="D330" s="92">
        <v>0</v>
      </c>
      <c r="E330" s="92">
        <v>0</v>
      </c>
      <c r="F330" s="92">
        <v>0</v>
      </c>
      <c r="G330" s="92">
        <v>0</v>
      </c>
      <c r="H330" s="92">
        <v>0</v>
      </c>
      <c r="I330" s="92">
        <v>0</v>
      </c>
      <c r="J330" s="92">
        <v>0</v>
      </c>
      <c r="K330" s="92">
        <v>0</v>
      </c>
      <c r="L330" s="95">
        <v>0</v>
      </c>
      <c r="M330" s="115">
        <v>0</v>
      </c>
      <c r="N330" s="115">
        <v>0</v>
      </c>
      <c r="O330" s="115">
        <v>0</v>
      </c>
      <c r="P330" s="115">
        <v>0</v>
      </c>
      <c r="Q330" s="115">
        <v>-687511.51300000004</v>
      </c>
      <c r="R330" s="115">
        <v>-715836.55660999997</v>
      </c>
      <c r="S330" s="115">
        <v>-715836.56</v>
      </c>
      <c r="T330" s="115">
        <v>-250636.19</v>
      </c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</row>
    <row r="331" spans="1:45">
      <c r="A331" s="89" t="s">
        <v>426</v>
      </c>
      <c r="B331" s="89" t="s">
        <v>3539</v>
      </c>
      <c r="C331" s="92">
        <v>23232449961.860001</v>
      </c>
      <c r="D331" s="92">
        <v>26188021560.949997</v>
      </c>
      <c r="E331" s="92">
        <v>45049137168.989998</v>
      </c>
      <c r="F331" s="92">
        <v>48763417361.439995</v>
      </c>
      <c r="G331" s="92">
        <v>54192598158.629997</v>
      </c>
      <c r="H331" s="92">
        <v>56691450594.730003</v>
      </c>
      <c r="I331" s="92">
        <v>61819308225.25</v>
      </c>
      <c r="J331" s="92">
        <v>65744714279.169998</v>
      </c>
      <c r="K331" s="92">
        <v>70694134935.190002</v>
      </c>
      <c r="L331" s="95">
        <v>71024937108.910004</v>
      </c>
      <c r="M331" s="115">
        <v>74583701923.569092</v>
      </c>
      <c r="N331" s="115">
        <v>46319732699.218498</v>
      </c>
      <c r="O331" s="115">
        <v>48923556538.116104</v>
      </c>
      <c r="P331" s="115">
        <v>52931721709.090401</v>
      </c>
      <c r="Q331" s="115">
        <v>56872202688.947998</v>
      </c>
      <c r="R331" s="115">
        <v>59299266071.419701</v>
      </c>
      <c r="S331" s="115">
        <v>62352762766.970001</v>
      </c>
      <c r="T331" s="115">
        <v>64672777715.43</v>
      </c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</row>
    <row r="332" spans="1:45">
      <c r="A332" s="89" t="s">
        <v>427</v>
      </c>
      <c r="B332" s="89" t="s">
        <v>18</v>
      </c>
      <c r="C332" s="92">
        <v>17147479.84</v>
      </c>
      <c r="D332" s="92">
        <v>19141196.84</v>
      </c>
      <c r="E332" s="92">
        <v>94965763</v>
      </c>
      <c r="F332" s="92">
        <v>114397618</v>
      </c>
      <c r="G332" s="92">
        <v>131348570</v>
      </c>
      <c r="H332" s="92">
        <v>209175483</v>
      </c>
      <c r="I332" s="92">
        <v>319434894.14999998</v>
      </c>
      <c r="J332" s="92">
        <v>344683503.44</v>
      </c>
      <c r="K332" s="92">
        <v>238336957</v>
      </c>
      <c r="L332" s="95">
        <v>253485065</v>
      </c>
      <c r="M332" s="115">
        <v>261671229.28194001</v>
      </c>
      <c r="N332" s="115">
        <v>57625468.003940001</v>
      </c>
      <c r="O332" s="115">
        <v>55945188.349940002</v>
      </c>
      <c r="P332" s="115">
        <v>120325890.2683</v>
      </c>
      <c r="Q332" s="115">
        <v>129558049.31697001</v>
      </c>
      <c r="R332" s="115">
        <v>137367807.31395</v>
      </c>
      <c r="S332" s="115">
        <v>139495297.34</v>
      </c>
      <c r="T332" s="115">
        <v>152875006.41999999</v>
      </c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</row>
    <row r="333" spans="1:45">
      <c r="A333" s="89" t="s">
        <v>428</v>
      </c>
      <c r="B333" s="89" t="s">
        <v>17</v>
      </c>
      <c r="C333" s="92">
        <v>116526869.72</v>
      </c>
      <c r="D333" s="92">
        <v>133153217.48</v>
      </c>
      <c r="E333" s="92">
        <v>24682358.82</v>
      </c>
      <c r="F333" s="92">
        <v>16499861.16</v>
      </c>
      <c r="G333" s="92">
        <v>45912971.390000001</v>
      </c>
      <c r="H333" s="92">
        <v>45241579.780000001</v>
      </c>
      <c r="I333" s="92">
        <v>55065716.210000001</v>
      </c>
      <c r="J333" s="92">
        <v>109815705.42</v>
      </c>
      <c r="K333" s="92">
        <v>100625159.52</v>
      </c>
      <c r="L333" s="95">
        <v>104908141.98</v>
      </c>
      <c r="M333" s="115">
        <v>123857818.70616999</v>
      </c>
      <c r="N333" s="115">
        <v>63599677.470019996</v>
      </c>
      <c r="O333" s="115">
        <v>92631090.575039998</v>
      </c>
      <c r="P333" s="115">
        <v>107911705.85798</v>
      </c>
      <c r="Q333" s="115">
        <v>113219838.76977001</v>
      </c>
      <c r="R333" s="115">
        <v>100047891.24202001</v>
      </c>
      <c r="S333" s="115">
        <v>121154535.26000001</v>
      </c>
      <c r="T333" s="115">
        <v>241568457.56</v>
      </c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</row>
    <row r="334" spans="1:45">
      <c r="A334" s="89" t="s">
        <v>429</v>
      </c>
      <c r="B334" s="89" t="s">
        <v>181</v>
      </c>
      <c r="C334" s="92">
        <v>803283</v>
      </c>
      <c r="D334" s="92">
        <v>803283</v>
      </c>
      <c r="E334" s="92">
        <v>803283</v>
      </c>
      <c r="F334" s="92">
        <v>41476</v>
      </c>
      <c r="G334" s="92">
        <v>41476</v>
      </c>
      <c r="H334" s="92">
        <v>41476</v>
      </c>
      <c r="I334" s="92">
        <v>11512896</v>
      </c>
      <c r="J334" s="92">
        <v>41476</v>
      </c>
      <c r="K334" s="92">
        <v>41476</v>
      </c>
      <c r="L334" s="92">
        <v>41476</v>
      </c>
      <c r="M334" s="115">
        <v>41475.706729999998</v>
      </c>
      <c r="N334" s="115">
        <v>0</v>
      </c>
      <c r="O334" s="115">
        <v>0</v>
      </c>
      <c r="P334" s="115">
        <v>0</v>
      </c>
      <c r="Q334" s="94">
        <v>0</v>
      </c>
      <c r="R334" s="115">
        <v>0</v>
      </c>
      <c r="S334" s="115">
        <v>0</v>
      </c>
      <c r="T334" s="115">
        <v>0</v>
      </c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</row>
    <row r="335" spans="1:45">
      <c r="A335" s="89" t="s">
        <v>430</v>
      </c>
      <c r="B335" s="89" t="s">
        <v>183</v>
      </c>
      <c r="C335" s="92">
        <v>0</v>
      </c>
      <c r="D335" s="92">
        <v>0</v>
      </c>
      <c r="E335" s="92">
        <v>0</v>
      </c>
      <c r="F335" s="92">
        <v>0</v>
      </c>
      <c r="G335" s="92">
        <v>0</v>
      </c>
      <c r="H335" s="92">
        <v>0</v>
      </c>
      <c r="I335" s="92">
        <v>0</v>
      </c>
      <c r="J335" s="92">
        <v>0</v>
      </c>
      <c r="K335" s="92">
        <v>-2159776</v>
      </c>
      <c r="L335" s="92">
        <v>210797537</v>
      </c>
      <c r="M335" s="115">
        <v>227610384.92500001</v>
      </c>
      <c r="N335" s="115">
        <v>0</v>
      </c>
      <c r="O335" s="115">
        <v>0</v>
      </c>
      <c r="P335" s="115">
        <v>0</v>
      </c>
      <c r="Q335" s="115">
        <v>0</v>
      </c>
      <c r="R335" s="115">
        <v>0</v>
      </c>
      <c r="S335" s="115">
        <v>0</v>
      </c>
      <c r="T335" s="115">
        <v>0</v>
      </c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</row>
    <row r="336" spans="1:45">
      <c r="A336" s="89" t="s">
        <v>431</v>
      </c>
      <c r="B336" s="89" t="s">
        <v>16</v>
      </c>
      <c r="C336" s="92">
        <v>9339237877</v>
      </c>
      <c r="D336" s="92">
        <v>11327425249</v>
      </c>
      <c r="E336" s="92">
        <v>15570244474</v>
      </c>
      <c r="F336" s="92">
        <v>17154329012</v>
      </c>
      <c r="G336" s="92">
        <v>19778840777</v>
      </c>
      <c r="H336" s="92">
        <v>20626781526</v>
      </c>
      <c r="I336" s="92">
        <v>22915389073</v>
      </c>
      <c r="J336" s="92">
        <v>24275130851</v>
      </c>
      <c r="K336" s="92">
        <v>29621012641</v>
      </c>
      <c r="L336" s="92">
        <v>28960611269</v>
      </c>
      <c r="M336" s="115">
        <v>31662791011.499897</v>
      </c>
      <c r="N336" s="115">
        <v>13764621661.9636</v>
      </c>
      <c r="O336" s="115">
        <v>15065827042.862301</v>
      </c>
      <c r="P336" s="115">
        <v>16566580906.237301</v>
      </c>
      <c r="Q336" s="94">
        <v>17359158789.9137</v>
      </c>
      <c r="R336" s="115">
        <v>18575196301.710197</v>
      </c>
      <c r="S336" s="115">
        <v>19708382553.799999</v>
      </c>
      <c r="T336" s="115">
        <v>20875878617.93</v>
      </c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</row>
    <row r="337" spans="1:45" ht="28">
      <c r="A337" s="89" t="s">
        <v>433</v>
      </c>
      <c r="B337" s="89" t="s">
        <v>15</v>
      </c>
      <c r="C337" s="92">
        <v>4044282.27</v>
      </c>
      <c r="D337" s="92">
        <v>4506865.55</v>
      </c>
      <c r="E337" s="92">
        <v>1922614.68</v>
      </c>
      <c r="F337" s="92">
        <v>49006.23</v>
      </c>
      <c r="G337" s="92">
        <v>839.95</v>
      </c>
      <c r="H337" s="92">
        <v>85205.2</v>
      </c>
      <c r="I337" s="92">
        <v>1885</v>
      </c>
      <c r="J337" s="92">
        <v>77200.2</v>
      </c>
      <c r="K337" s="92">
        <v>1886.88</v>
      </c>
      <c r="L337" s="92">
        <v>191852</v>
      </c>
      <c r="M337" s="115">
        <v>1884.722</v>
      </c>
      <c r="N337" s="115">
        <v>1595.479</v>
      </c>
      <c r="O337" s="115">
        <v>1595.479</v>
      </c>
      <c r="P337" s="115">
        <v>3401.77063</v>
      </c>
      <c r="Q337" s="115">
        <v>10346367.52667</v>
      </c>
      <c r="R337" s="115">
        <v>10346367.52637</v>
      </c>
      <c r="S337" s="115">
        <v>10352108.960000001</v>
      </c>
      <c r="T337" s="115">
        <v>10345873.32</v>
      </c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</row>
    <row r="338" spans="1:45">
      <c r="A338" s="89" t="s">
        <v>434</v>
      </c>
      <c r="B338" s="89" t="s">
        <v>14</v>
      </c>
      <c r="C338" s="92">
        <v>2077149956.54</v>
      </c>
      <c r="D338" s="92">
        <v>2394001911.77</v>
      </c>
      <c r="E338" s="92">
        <v>4771654357.9099998</v>
      </c>
      <c r="F338" s="92">
        <v>5267045374.8100004</v>
      </c>
      <c r="G338" s="92">
        <v>5774447460.7700005</v>
      </c>
      <c r="H338" s="92">
        <v>6010931958.2200003</v>
      </c>
      <c r="I338" s="92">
        <v>6443174380.0500002</v>
      </c>
      <c r="J338" s="92">
        <v>6468763331</v>
      </c>
      <c r="K338" s="92">
        <v>5673420652.4399996</v>
      </c>
      <c r="L338" s="92">
        <v>5443604725.6999998</v>
      </c>
      <c r="M338" s="115">
        <v>5368860851.1424294</v>
      </c>
      <c r="N338" s="115">
        <v>4516218013.6689005</v>
      </c>
      <c r="O338" s="115">
        <v>4642793604.9065704</v>
      </c>
      <c r="P338" s="115">
        <v>4394086695.1268702</v>
      </c>
      <c r="Q338" s="94">
        <v>4325477925.8933697</v>
      </c>
      <c r="R338" s="115">
        <v>4204792804.3070402</v>
      </c>
      <c r="S338" s="115">
        <v>3880114396.3400002</v>
      </c>
      <c r="T338" s="115">
        <v>3951225502.0900002</v>
      </c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</row>
    <row r="339" spans="1:45">
      <c r="A339" s="89" t="s">
        <v>435</v>
      </c>
      <c r="B339" s="89" t="s">
        <v>13</v>
      </c>
      <c r="C339" s="92">
        <v>38555.160000000003</v>
      </c>
      <c r="D339" s="92">
        <v>19063.16</v>
      </c>
      <c r="E339" s="92">
        <v>0</v>
      </c>
      <c r="F339" s="92">
        <v>0</v>
      </c>
      <c r="G339" s="92">
        <v>0</v>
      </c>
      <c r="H339" s="92">
        <v>0</v>
      </c>
      <c r="I339" s="92">
        <v>0</v>
      </c>
      <c r="J339" s="92">
        <v>0</v>
      </c>
      <c r="K339" s="92">
        <v>369</v>
      </c>
      <c r="L339" s="92">
        <v>369</v>
      </c>
      <c r="M339" s="115">
        <v>369</v>
      </c>
      <c r="N339" s="115">
        <v>889637.89500000002</v>
      </c>
      <c r="O339" s="115">
        <v>719031.30700000003</v>
      </c>
      <c r="P339" s="115">
        <v>518440.54300000001</v>
      </c>
      <c r="Q339" s="115">
        <v>517566.30699999997</v>
      </c>
      <c r="R339" s="115">
        <v>505866.30699999997</v>
      </c>
      <c r="S339" s="115">
        <v>1041949.27</v>
      </c>
      <c r="T339" s="115">
        <v>1042857.54</v>
      </c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</row>
    <row r="340" spans="1:45">
      <c r="A340" s="89" t="s">
        <v>436</v>
      </c>
      <c r="B340" s="89" t="s">
        <v>12</v>
      </c>
      <c r="C340" s="92">
        <v>0</v>
      </c>
      <c r="D340" s="92">
        <v>0</v>
      </c>
      <c r="E340" s="92">
        <v>-99213</v>
      </c>
      <c r="F340" s="92">
        <v>-2238470</v>
      </c>
      <c r="G340" s="92">
        <v>0</v>
      </c>
      <c r="H340" s="92">
        <v>0</v>
      </c>
      <c r="I340" s="92">
        <v>0</v>
      </c>
      <c r="J340" s="92">
        <v>0</v>
      </c>
      <c r="K340" s="92">
        <v>0</v>
      </c>
      <c r="L340" s="92">
        <v>0</v>
      </c>
      <c r="M340" s="115">
        <v>0</v>
      </c>
      <c r="N340" s="115">
        <v>0</v>
      </c>
      <c r="O340" s="115">
        <v>0</v>
      </c>
      <c r="P340" s="115">
        <v>0</v>
      </c>
      <c r="Q340" s="115">
        <v>0</v>
      </c>
      <c r="R340" s="115">
        <v>0</v>
      </c>
      <c r="S340" s="115">
        <v>0</v>
      </c>
      <c r="T340" s="115">
        <v>0</v>
      </c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</row>
    <row r="341" spans="1:45">
      <c r="A341" s="89" t="s">
        <v>437</v>
      </c>
      <c r="B341" s="89" t="s">
        <v>11</v>
      </c>
      <c r="C341" s="92">
        <v>602778835.27999997</v>
      </c>
      <c r="D341" s="92">
        <v>352270497.56999999</v>
      </c>
      <c r="E341" s="92">
        <v>-3713050381.0700002</v>
      </c>
      <c r="F341" s="92">
        <v>-3473485128.1599998</v>
      </c>
      <c r="G341" s="92">
        <v>-839909005.09000003</v>
      </c>
      <c r="H341" s="92">
        <v>-2864645359.0999999</v>
      </c>
      <c r="I341" s="92">
        <v>-1230749115.9400001</v>
      </c>
      <c r="J341" s="92">
        <v>38759939.259999998</v>
      </c>
      <c r="K341" s="92">
        <v>11861288129.84</v>
      </c>
      <c r="L341" s="92">
        <v>17680781905.619999</v>
      </c>
      <c r="M341" s="115">
        <v>20411340810.634499</v>
      </c>
      <c r="N341" s="115">
        <v>12312714752.6059</v>
      </c>
      <c r="O341" s="115">
        <v>26802622150.980602</v>
      </c>
      <c r="P341" s="115">
        <v>28879842333.088898</v>
      </c>
      <c r="Q341" s="94">
        <v>30880296261.601398</v>
      </c>
      <c r="R341" s="115">
        <v>32645142409.2187</v>
      </c>
      <c r="S341" s="115">
        <v>34717594259.040001</v>
      </c>
      <c r="T341" s="115">
        <v>37272042257.720001</v>
      </c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</row>
    <row r="342" spans="1:45">
      <c r="A342" s="89" t="s">
        <v>438</v>
      </c>
      <c r="B342" s="89" t="s">
        <v>10</v>
      </c>
      <c r="C342" s="92">
        <v>867932229.22000003</v>
      </c>
      <c r="D342" s="92">
        <v>952836108.07000005</v>
      </c>
      <c r="E342" s="92">
        <v>1137776992.3900001</v>
      </c>
      <c r="F342" s="92">
        <v>1181253933</v>
      </c>
      <c r="G342" s="92">
        <v>1281833962</v>
      </c>
      <c r="H342" s="92">
        <v>1320918322</v>
      </c>
      <c r="I342" s="92">
        <v>1386461016</v>
      </c>
      <c r="J342" s="92">
        <v>1434684520</v>
      </c>
      <c r="K342" s="92">
        <v>1443211792</v>
      </c>
      <c r="L342" s="92">
        <v>1014661046</v>
      </c>
      <c r="M342" s="115">
        <v>1042406433.72953</v>
      </c>
      <c r="N342" s="115">
        <v>0</v>
      </c>
      <c r="O342" s="115">
        <v>0</v>
      </c>
      <c r="P342" s="115">
        <v>0</v>
      </c>
      <c r="Q342" s="94">
        <v>0</v>
      </c>
      <c r="R342" s="115">
        <v>0</v>
      </c>
      <c r="S342" s="115">
        <v>0</v>
      </c>
      <c r="T342" s="115">
        <v>0</v>
      </c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</row>
    <row r="343" spans="1:45">
      <c r="A343" s="89" t="s">
        <v>439</v>
      </c>
      <c r="B343" s="89" t="s">
        <v>9</v>
      </c>
      <c r="C343" s="92">
        <v>4383917</v>
      </c>
      <c r="D343" s="92">
        <v>4383917</v>
      </c>
      <c r="E343" s="92">
        <v>17494476</v>
      </c>
      <c r="F343" s="92">
        <v>17494526</v>
      </c>
      <c r="G343" s="92">
        <v>17140525</v>
      </c>
      <c r="H343" s="92">
        <v>17200400</v>
      </c>
      <c r="I343" s="92">
        <v>17203270</v>
      </c>
      <c r="J343" s="92">
        <v>19134373</v>
      </c>
      <c r="K343" s="92">
        <v>19154576</v>
      </c>
      <c r="L343" s="92">
        <v>16945770</v>
      </c>
      <c r="M343" s="115">
        <v>15671336.892000001</v>
      </c>
      <c r="N343" s="115">
        <v>0</v>
      </c>
      <c r="O343" s="115">
        <v>0</v>
      </c>
      <c r="P343" s="115">
        <v>0</v>
      </c>
      <c r="Q343" s="115">
        <v>0</v>
      </c>
      <c r="R343" s="115">
        <v>0</v>
      </c>
      <c r="S343" s="115">
        <v>0</v>
      </c>
      <c r="T343" s="115">
        <v>0</v>
      </c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</row>
    <row r="344" spans="1:45">
      <c r="A344" s="89" t="s">
        <v>440</v>
      </c>
      <c r="B344" s="89" t="s">
        <v>8</v>
      </c>
      <c r="C344" s="92">
        <v>6832578965.5100002</v>
      </c>
      <c r="D344" s="92">
        <v>7350351590.3699999</v>
      </c>
      <c r="E344" s="92">
        <v>17492713915.450001</v>
      </c>
      <c r="F344" s="92">
        <v>18755536246.689999</v>
      </c>
      <c r="G344" s="92">
        <v>20716653674.82</v>
      </c>
      <c r="H344" s="92">
        <v>22063444205.09</v>
      </c>
      <c r="I344" s="92">
        <v>23125705619.84</v>
      </c>
      <c r="J344" s="92">
        <v>22786592508</v>
      </c>
      <c r="K344" s="92">
        <v>15288340293.25</v>
      </c>
      <c r="L344" s="92">
        <v>9135484258.8299999</v>
      </c>
      <c r="M344" s="115">
        <v>8788656593.4097404</v>
      </c>
      <c r="N344" s="115">
        <v>0</v>
      </c>
      <c r="O344" s="115">
        <v>0</v>
      </c>
      <c r="P344" s="115">
        <v>0</v>
      </c>
      <c r="Q344" s="115">
        <v>0</v>
      </c>
      <c r="R344" s="115">
        <v>0</v>
      </c>
      <c r="S344" s="115">
        <v>0</v>
      </c>
      <c r="T344" s="115">
        <v>0</v>
      </c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</row>
    <row r="345" spans="1:45">
      <c r="A345" s="89" t="s">
        <v>442</v>
      </c>
      <c r="B345" s="89" t="s">
        <v>7</v>
      </c>
      <c r="C345" s="92">
        <v>106479148</v>
      </c>
      <c r="D345" s="92">
        <v>116835514</v>
      </c>
      <c r="E345" s="92">
        <v>978572380.13999999</v>
      </c>
      <c r="F345" s="92">
        <v>1269322526</v>
      </c>
      <c r="G345" s="92">
        <v>1163965719</v>
      </c>
      <c r="H345" s="92">
        <v>713754620</v>
      </c>
      <c r="I345" s="92">
        <v>807378427</v>
      </c>
      <c r="J345" s="92">
        <v>2134930571</v>
      </c>
      <c r="K345" s="92">
        <v>13164258</v>
      </c>
      <c r="L345" s="92">
        <v>5388299.4299999997</v>
      </c>
      <c r="M345" s="115">
        <v>4222643.1634400003</v>
      </c>
      <c r="N345" s="115">
        <v>0</v>
      </c>
      <c r="O345" s="115">
        <v>0</v>
      </c>
      <c r="P345" s="115">
        <v>0</v>
      </c>
      <c r="Q345" s="115">
        <v>0</v>
      </c>
      <c r="R345" s="115">
        <v>0</v>
      </c>
      <c r="S345" s="115">
        <v>0</v>
      </c>
      <c r="T345" s="115">
        <v>0</v>
      </c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</row>
    <row r="346" spans="1:45">
      <c r="A346" s="89" t="s">
        <v>443</v>
      </c>
      <c r="B346" s="89" t="s">
        <v>6</v>
      </c>
      <c r="C346" s="92">
        <v>1029271495.85</v>
      </c>
      <c r="D346" s="92">
        <v>1004387111.0599999</v>
      </c>
      <c r="E346" s="92">
        <v>3334929501.04</v>
      </c>
      <c r="F346" s="92">
        <v>3306753398.1700001</v>
      </c>
      <c r="G346" s="92">
        <v>2979919609.04</v>
      </c>
      <c r="H346" s="92">
        <v>3107397219</v>
      </c>
      <c r="I346" s="92">
        <v>2372149218.5599999</v>
      </c>
      <c r="J346" s="92">
        <v>2374966588</v>
      </c>
      <c r="K346" s="92">
        <v>393003256.38999999</v>
      </c>
      <c r="L346" s="92">
        <v>390575970</v>
      </c>
      <c r="M346" s="115">
        <v>462829049.45374</v>
      </c>
      <c r="N346" s="115">
        <v>0</v>
      </c>
      <c r="O346" s="115">
        <v>0</v>
      </c>
      <c r="P346" s="115">
        <v>0</v>
      </c>
      <c r="Q346" s="115">
        <v>0</v>
      </c>
      <c r="R346" s="115">
        <v>0</v>
      </c>
      <c r="S346" s="115">
        <v>0</v>
      </c>
      <c r="T346" s="115">
        <v>0</v>
      </c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</row>
    <row r="347" spans="1:45">
      <c r="A347" s="89" t="s">
        <v>444</v>
      </c>
      <c r="B347" s="89" t="s">
        <v>5</v>
      </c>
      <c r="C347" s="92">
        <v>480684401.00999999</v>
      </c>
      <c r="D347" s="92">
        <v>675790973.00999999</v>
      </c>
      <c r="E347" s="92">
        <v>750605068.69000006</v>
      </c>
      <c r="F347" s="92">
        <v>3362834109.5</v>
      </c>
      <c r="G347" s="92">
        <v>1420330633.5</v>
      </c>
      <c r="H347" s="92">
        <v>1580973455</v>
      </c>
      <c r="I347" s="92">
        <v>1718588932.5999999</v>
      </c>
      <c r="J347" s="92">
        <v>1717275165</v>
      </c>
      <c r="K347" s="92">
        <v>1961738961</v>
      </c>
      <c r="L347" s="92">
        <v>3517695400</v>
      </c>
      <c r="M347" s="115">
        <v>1987441836.5248301</v>
      </c>
      <c r="N347" s="115">
        <v>0</v>
      </c>
      <c r="O347" s="115">
        <v>0</v>
      </c>
      <c r="P347" s="115">
        <v>0</v>
      </c>
      <c r="Q347" s="115">
        <v>0</v>
      </c>
      <c r="R347" s="115">
        <v>0</v>
      </c>
      <c r="S347" s="115">
        <v>0</v>
      </c>
      <c r="T347" s="115">
        <v>0</v>
      </c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</row>
    <row r="348" spans="1:45">
      <c r="A348" s="89" t="s">
        <v>445</v>
      </c>
      <c r="B348" s="89" t="s">
        <v>4</v>
      </c>
      <c r="C348" s="92">
        <v>89692644.450000003</v>
      </c>
      <c r="D348" s="92">
        <v>62220745.07</v>
      </c>
      <c r="E348" s="92">
        <v>52949237.090000004</v>
      </c>
      <c r="F348" s="92">
        <v>54165767</v>
      </c>
      <c r="G348" s="92">
        <v>49556313</v>
      </c>
      <c r="H348" s="92">
        <v>21144978</v>
      </c>
      <c r="I348" s="92">
        <v>18896066</v>
      </c>
      <c r="J348" s="92">
        <v>40940863</v>
      </c>
      <c r="K348" s="92">
        <v>20924138</v>
      </c>
      <c r="L348" s="92">
        <v>47276666</v>
      </c>
      <c r="M348" s="115">
        <v>183017387.05067003</v>
      </c>
      <c r="N348" s="115">
        <v>0</v>
      </c>
      <c r="O348" s="115">
        <v>0</v>
      </c>
      <c r="P348" s="115">
        <v>0</v>
      </c>
      <c r="Q348" s="115">
        <v>0</v>
      </c>
      <c r="R348" s="115">
        <v>0</v>
      </c>
      <c r="S348" s="115">
        <v>0</v>
      </c>
      <c r="T348" s="115">
        <v>0</v>
      </c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</row>
    <row r="349" spans="1:45" ht="28">
      <c r="A349" s="89" t="s">
        <v>446</v>
      </c>
      <c r="B349" s="89" t="s">
        <v>3</v>
      </c>
      <c r="C349" s="92">
        <v>677130</v>
      </c>
      <c r="D349" s="92">
        <v>-165879</v>
      </c>
      <c r="E349" s="92">
        <v>-1876730</v>
      </c>
      <c r="F349" s="92">
        <v>-1902254</v>
      </c>
      <c r="G349" s="92">
        <v>-1513432</v>
      </c>
      <c r="H349" s="92">
        <v>-1295422</v>
      </c>
      <c r="I349" s="92">
        <v>-1414363</v>
      </c>
      <c r="J349" s="92">
        <v>-1124319</v>
      </c>
      <c r="K349" s="92">
        <v>-1252290</v>
      </c>
      <c r="L349" s="92">
        <v>-1382135</v>
      </c>
      <c r="M349" s="115">
        <v>-3232189.1088700001</v>
      </c>
      <c r="N349" s="115">
        <v>0</v>
      </c>
      <c r="O349" s="115">
        <v>0</v>
      </c>
      <c r="P349" s="115">
        <v>0</v>
      </c>
      <c r="Q349" s="115">
        <v>0</v>
      </c>
      <c r="R349" s="115">
        <v>0</v>
      </c>
      <c r="S349" s="115">
        <v>0</v>
      </c>
      <c r="T349" s="115">
        <v>0</v>
      </c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</row>
    <row r="350" spans="1:45">
      <c r="A350" s="89" t="s">
        <v>447</v>
      </c>
      <c r="B350" s="89" t="s">
        <v>2</v>
      </c>
      <c r="C350" s="92">
        <v>703537809</v>
      </c>
      <c r="D350" s="92">
        <v>618022944</v>
      </c>
      <c r="E350" s="92">
        <v>664344577.52999997</v>
      </c>
      <c r="F350" s="92">
        <v>-55507981.469999999</v>
      </c>
      <c r="G350" s="92">
        <v>-102929288</v>
      </c>
      <c r="H350" s="92">
        <v>-111671311.56</v>
      </c>
      <c r="I350" s="92">
        <v>-117248096.56</v>
      </c>
      <c r="J350" s="92">
        <v>-66359180.68</v>
      </c>
      <c r="K350" s="92">
        <v>-29491116.559999999</v>
      </c>
      <c r="L350" s="92">
        <v>193674003.44</v>
      </c>
      <c r="M350" s="115">
        <v>95250664.917350009</v>
      </c>
      <c r="N350" s="115">
        <v>0</v>
      </c>
      <c r="O350" s="115">
        <v>0</v>
      </c>
      <c r="P350" s="115">
        <v>0</v>
      </c>
      <c r="Q350" s="115">
        <v>0</v>
      </c>
      <c r="R350" s="115">
        <v>0</v>
      </c>
      <c r="S350" s="115">
        <v>0</v>
      </c>
      <c r="T350" s="115">
        <v>0</v>
      </c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</row>
    <row r="351" spans="1:45">
      <c r="A351" s="89" t="s">
        <v>448</v>
      </c>
      <c r="B351" s="89" t="s">
        <v>1</v>
      </c>
      <c r="C351" s="92">
        <v>1094532104</v>
      </c>
      <c r="D351" s="92">
        <v>1306906364</v>
      </c>
      <c r="E351" s="92">
        <v>4209044726</v>
      </c>
      <c r="F351" s="92">
        <v>2187386817.5</v>
      </c>
      <c r="G351" s="92">
        <v>2243095456.5</v>
      </c>
      <c r="H351" s="92">
        <v>4613132938</v>
      </c>
      <c r="I351" s="92">
        <v>4751940889</v>
      </c>
      <c r="J351" s="92">
        <v>4876657681</v>
      </c>
      <c r="K351" s="92">
        <v>5009270068.8199997</v>
      </c>
      <c r="L351" s="92">
        <v>5007636920</v>
      </c>
      <c r="M351" s="115">
        <v>5007636921.3739996</v>
      </c>
      <c r="N351" s="115">
        <v>0</v>
      </c>
      <c r="O351" s="115">
        <v>0</v>
      </c>
      <c r="P351" s="115">
        <v>0</v>
      </c>
      <c r="Q351" s="115">
        <v>0</v>
      </c>
      <c r="R351" s="115">
        <v>0</v>
      </c>
      <c r="S351" s="115">
        <v>0</v>
      </c>
      <c r="T351" s="115">
        <v>0</v>
      </c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</row>
    <row r="352" spans="1:45" ht="28">
      <c r="A352" s="89" t="s">
        <v>3582</v>
      </c>
      <c r="B352" s="89" t="s">
        <v>3472</v>
      </c>
      <c r="C352" s="92">
        <v>0</v>
      </c>
      <c r="D352" s="92">
        <v>0</v>
      </c>
      <c r="E352" s="92">
        <v>0</v>
      </c>
      <c r="F352" s="92">
        <v>0</v>
      </c>
      <c r="G352" s="92">
        <v>0</v>
      </c>
      <c r="H352" s="92">
        <v>0</v>
      </c>
      <c r="I352" s="92">
        <v>0</v>
      </c>
      <c r="J352" s="92">
        <v>0</v>
      </c>
      <c r="K352" s="92">
        <v>0</v>
      </c>
      <c r="L352" s="92">
        <v>0</v>
      </c>
      <c r="M352" s="115">
        <v>0</v>
      </c>
      <c r="N352" s="115">
        <v>16213349724.731001</v>
      </c>
      <c r="O352" s="115">
        <v>0</v>
      </c>
      <c r="P352" s="115">
        <v>0</v>
      </c>
      <c r="Q352" s="115">
        <v>0</v>
      </c>
      <c r="R352" s="115">
        <v>0</v>
      </c>
      <c r="S352" s="115">
        <v>0</v>
      </c>
      <c r="T352" s="115">
        <v>0</v>
      </c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</row>
    <row r="353" spans="1:45">
      <c r="A353" s="89" t="s">
        <v>449</v>
      </c>
      <c r="B353" s="89" t="s">
        <v>0</v>
      </c>
      <c r="C353" s="92">
        <v>-135047021</v>
      </c>
      <c r="D353" s="92">
        <v>-134869111</v>
      </c>
      <c r="E353" s="92">
        <v>-338540232.68000001</v>
      </c>
      <c r="F353" s="92">
        <v>-390558476.99000001</v>
      </c>
      <c r="G353" s="92">
        <v>-466138104.25999999</v>
      </c>
      <c r="H353" s="92">
        <v>-661160677.89999998</v>
      </c>
      <c r="I353" s="92">
        <v>-774182482.65999997</v>
      </c>
      <c r="J353" s="92">
        <v>-810256496.47000003</v>
      </c>
      <c r="K353" s="92">
        <v>-916496497.38</v>
      </c>
      <c r="L353" s="92">
        <v>-957441431.09000003</v>
      </c>
      <c r="M353" s="115">
        <v>-1056374589.45603</v>
      </c>
      <c r="N353" s="115">
        <v>0</v>
      </c>
      <c r="O353" s="115">
        <v>0</v>
      </c>
      <c r="P353" s="115">
        <v>0</v>
      </c>
      <c r="Q353" s="115">
        <v>0</v>
      </c>
      <c r="R353" s="115">
        <v>0</v>
      </c>
      <c r="S353" s="115">
        <v>0</v>
      </c>
      <c r="T353" s="115">
        <v>0</v>
      </c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</row>
    <row r="354" spans="1:45" ht="42">
      <c r="A354" s="89" t="s">
        <v>3602</v>
      </c>
      <c r="B354" s="89" t="s">
        <v>3603</v>
      </c>
      <c r="C354" s="92">
        <v>0</v>
      </c>
      <c r="D354" s="92">
        <v>0</v>
      </c>
      <c r="E354" s="92">
        <v>0</v>
      </c>
      <c r="F354" s="92">
        <v>0</v>
      </c>
      <c r="G354" s="92">
        <v>0</v>
      </c>
      <c r="H354" s="92">
        <v>0</v>
      </c>
      <c r="I354" s="92">
        <v>0</v>
      </c>
      <c r="J354" s="92">
        <v>0</v>
      </c>
      <c r="K354" s="92">
        <v>0</v>
      </c>
      <c r="L354" s="92">
        <v>0</v>
      </c>
      <c r="M354" s="115">
        <v>0</v>
      </c>
      <c r="N354" s="115">
        <v>59445208.003519997</v>
      </c>
      <c r="O354" s="115">
        <v>2077174353.0307801</v>
      </c>
      <c r="P354" s="115">
        <v>2820238310.86128</v>
      </c>
      <c r="Q354" s="115">
        <v>3431603999.8386202</v>
      </c>
      <c r="R354" s="115">
        <v>3087033134.7777996</v>
      </c>
      <c r="S354" s="115">
        <v>2681372373.4200001</v>
      </c>
      <c r="T354" s="115">
        <v>2207500136.2199998</v>
      </c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</row>
    <row r="355" spans="1:45" ht="28">
      <c r="A355" s="89" t="s">
        <v>3614</v>
      </c>
      <c r="B355" s="89" t="s">
        <v>3504</v>
      </c>
      <c r="C355" s="92">
        <v>0</v>
      </c>
      <c r="D355" s="92">
        <v>0</v>
      </c>
      <c r="E355" s="92">
        <v>0</v>
      </c>
      <c r="F355" s="92">
        <v>0</v>
      </c>
      <c r="G355" s="92">
        <v>0</v>
      </c>
      <c r="H355" s="92">
        <v>0</v>
      </c>
      <c r="I355" s="92">
        <v>0</v>
      </c>
      <c r="J355" s="92">
        <v>0</v>
      </c>
      <c r="K355" s="92">
        <v>0</v>
      </c>
      <c r="L355" s="92">
        <v>0</v>
      </c>
      <c r="M355" s="115">
        <v>0</v>
      </c>
      <c r="N355" s="115">
        <v>-107538.376</v>
      </c>
      <c r="O355" s="115">
        <v>-78573133.801289991</v>
      </c>
      <c r="P355" s="115">
        <v>-22638913.417919997</v>
      </c>
      <c r="Q355" s="94">
        <v>-35379464.459069997</v>
      </c>
      <c r="R355" s="115">
        <v>-342462099.62783003</v>
      </c>
      <c r="S355" s="115">
        <v>-745418740.29999995</v>
      </c>
      <c r="T355" s="115">
        <v>-455068423.68000001</v>
      </c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</row>
    <row r="356" spans="1:45" ht="28">
      <c r="A356" s="89" t="s">
        <v>3616</v>
      </c>
      <c r="B356" s="89" t="s">
        <v>3617</v>
      </c>
      <c r="C356" s="92">
        <v>0</v>
      </c>
      <c r="D356" s="92">
        <v>0</v>
      </c>
      <c r="E356" s="92">
        <v>0</v>
      </c>
      <c r="F356" s="92">
        <v>0</v>
      </c>
      <c r="G356" s="92">
        <v>0</v>
      </c>
      <c r="H356" s="92">
        <v>0</v>
      </c>
      <c r="I356" s="92">
        <v>0</v>
      </c>
      <c r="J356" s="92">
        <v>0</v>
      </c>
      <c r="K356" s="92">
        <v>0</v>
      </c>
      <c r="L356" s="92">
        <v>0</v>
      </c>
      <c r="M356" s="115">
        <v>0</v>
      </c>
      <c r="N356" s="115">
        <v>0</v>
      </c>
      <c r="O356" s="115">
        <v>0</v>
      </c>
      <c r="P356" s="115">
        <v>0</v>
      </c>
      <c r="Q356" s="94">
        <v>0</v>
      </c>
      <c r="R356" s="115">
        <v>-61508707.049949996</v>
      </c>
      <c r="S356" s="115">
        <v>-182390111.93000001</v>
      </c>
      <c r="T356" s="115">
        <v>4033677.07</v>
      </c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</row>
    <row r="357" spans="1:45" ht="28">
      <c r="A357" s="89" t="s">
        <v>3619</v>
      </c>
      <c r="B357" s="89" t="s">
        <v>3508</v>
      </c>
      <c r="C357" s="92">
        <v>0</v>
      </c>
      <c r="D357" s="92">
        <v>0</v>
      </c>
      <c r="E357" s="92">
        <v>0</v>
      </c>
      <c r="F357" s="92">
        <v>0</v>
      </c>
      <c r="G357" s="92">
        <v>0</v>
      </c>
      <c r="H357" s="92">
        <v>0</v>
      </c>
      <c r="I357" s="92">
        <v>0</v>
      </c>
      <c r="J357" s="92">
        <v>0</v>
      </c>
      <c r="K357" s="92">
        <v>0</v>
      </c>
      <c r="L357" s="92">
        <v>0</v>
      </c>
      <c r="M357" s="115">
        <v>0</v>
      </c>
      <c r="N357" s="115">
        <v>13007857.877</v>
      </c>
      <c r="O357" s="115">
        <v>812309058.20388997</v>
      </c>
      <c r="P357" s="115">
        <v>521109498.97746998</v>
      </c>
      <c r="Q357" s="115">
        <v>930757178.10725999</v>
      </c>
      <c r="R357" s="115">
        <v>1231497814.1129298</v>
      </c>
      <c r="S357" s="115">
        <v>2164213473.6399999</v>
      </c>
      <c r="T357" s="115">
        <v>440576011.82999998</v>
      </c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</row>
    <row r="358" spans="1:45" ht="28">
      <c r="A358" s="89" t="s">
        <v>3626</v>
      </c>
      <c r="B358" s="89" t="s">
        <v>3518</v>
      </c>
      <c r="C358" s="92">
        <v>0</v>
      </c>
      <c r="D358" s="92">
        <v>0</v>
      </c>
      <c r="E358" s="92">
        <v>0</v>
      </c>
      <c r="F358" s="92">
        <v>0</v>
      </c>
      <c r="G358" s="92">
        <v>0</v>
      </c>
      <c r="H358" s="92">
        <v>0</v>
      </c>
      <c r="I358" s="92">
        <v>0</v>
      </c>
      <c r="J358" s="92">
        <v>0</v>
      </c>
      <c r="K358" s="92">
        <v>0</v>
      </c>
      <c r="L358" s="92">
        <v>0</v>
      </c>
      <c r="M358" s="115">
        <v>0</v>
      </c>
      <c r="N358" s="115">
        <v>39061618.785999998</v>
      </c>
      <c r="O358" s="115">
        <v>72325463.186279997</v>
      </c>
      <c r="P358" s="115">
        <v>58833663.38256</v>
      </c>
      <c r="Q358" s="94">
        <v>64484935.574359998</v>
      </c>
      <c r="R358" s="115">
        <v>77912572.434359998</v>
      </c>
      <c r="S358" s="115">
        <v>63720207.409999996</v>
      </c>
      <c r="T358" s="115">
        <v>72526656.590000004</v>
      </c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</row>
    <row r="359" spans="1:45" ht="42">
      <c r="A359" s="89" t="s">
        <v>3631</v>
      </c>
      <c r="B359" s="89" t="s">
        <v>3524</v>
      </c>
      <c r="C359" s="92">
        <v>0</v>
      </c>
      <c r="D359" s="92">
        <v>0</v>
      </c>
      <c r="E359" s="92">
        <v>0</v>
      </c>
      <c r="F359" s="92">
        <v>0</v>
      </c>
      <c r="G359" s="92">
        <v>0</v>
      </c>
      <c r="H359" s="92">
        <v>0</v>
      </c>
      <c r="I359" s="92">
        <v>0</v>
      </c>
      <c r="J359" s="92">
        <v>0</v>
      </c>
      <c r="K359" s="92">
        <v>0</v>
      </c>
      <c r="L359" s="92">
        <v>0</v>
      </c>
      <c r="M359" s="115">
        <v>0</v>
      </c>
      <c r="N359" s="115">
        <v>570242.45799999998</v>
      </c>
      <c r="O359" s="115">
        <v>610500.46499999997</v>
      </c>
      <c r="P359" s="115">
        <v>670475.071</v>
      </c>
      <c r="Q359" s="115">
        <v>1809031.52201</v>
      </c>
      <c r="R359" s="115">
        <v>951240.06900999998</v>
      </c>
      <c r="S359" s="115">
        <v>1133391.26</v>
      </c>
      <c r="T359" s="115">
        <v>1749689.77</v>
      </c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</row>
    <row r="360" spans="1:45" ht="28">
      <c r="A360" s="89" t="s">
        <v>3635</v>
      </c>
      <c r="B360" s="89" t="s">
        <v>3636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115">
        <v>0</v>
      </c>
      <c r="N360" s="115">
        <v>0</v>
      </c>
      <c r="O360" s="115">
        <v>12079214.229379999</v>
      </c>
      <c r="P360" s="115">
        <v>12079214.229379999</v>
      </c>
      <c r="Q360" s="115">
        <v>12079214.229379999</v>
      </c>
      <c r="R360" s="115">
        <v>12079214.229379999</v>
      </c>
      <c r="S360" s="115">
        <v>12079214.23</v>
      </c>
      <c r="T360" s="115">
        <v>12079214.23</v>
      </c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</row>
    <row r="361" spans="1:45">
      <c r="A361" s="89" t="s">
        <v>3640</v>
      </c>
      <c r="B361" s="89" t="s">
        <v>7672</v>
      </c>
      <c r="C361" s="92">
        <v>0</v>
      </c>
      <c r="D361" s="92">
        <v>0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115">
        <v>0</v>
      </c>
      <c r="N361" s="115">
        <v>-729426341.19535995</v>
      </c>
      <c r="O361" s="115">
        <v>-731319137.5381999</v>
      </c>
      <c r="P361" s="115">
        <v>-532561145.94428003</v>
      </c>
      <c r="Q361" s="115">
        <v>-351429901.55017</v>
      </c>
      <c r="R361" s="115">
        <v>-379260527.25226003</v>
      </c>
      <c r="S361" s="115">
        <v>-219748052.00999999</v>
      </c>
      <c r="T361" s="115">
        <v>-120930943.81</v>
      </c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</row>
    <row r="362" spans="1:45" ht="28">
      <c r="A362" s="89" t="s">
        <v>3647</v>
      </c>
      <c r="B362" s="89" t="s">
        <v>3648</v>
      </c>
      <c r="C362" s="92">
        <v>0</v>
      </c>
      <c r="D362" s="92">
        <v>0</v>
      </c>
      <c r="E362" s="92">
        <v>0</v>
      </c>
      <c r="F362" s="92">
        <v>0</v>
      </c>
      <c r="G362" s="92">
        <v>0</v>
      </c>
      <c r="H362" s="92">
        <v>0</v>
      </c>
      <c r="I362" s="92">
        <v>0</v>
      </c>
      <c r="J362" s="92">
        <v>0</v>
      </c>
      <c r="K362" s="92">
        <v>0</v>
      </c>
      <c r="L362" s="92">
        <v>0</v>
      </c>
      <c r="M362" s="115">
        <v>0</v>
      </c>
      <c r="N362" s="115">
        <v>8161119.8480000002</v>
      </c>
      <c r="O362" s="115">
        <v>98410515.87974</v>
      </c>
      <c r="P362" s="115">
        <v>0</v>
      </c>
      <c r="Q362" s="115">
        <v>0</v>
      </c>
      <c r="R362" s="115">
        <v>0</v>
      </c>
      <c r="S362" s="115">
        <v>0</v>
      </c>
      <c r="T362" s="115">
        <v>0</v>
      </c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</row>
    <row r="363" spans="1:45" ht="56">
      <c r="A363" s="89" t="s">
        <v>7650</v>
      </c>
      <c r="B363" s="89" t="s">
        <v>7651</v>
      </c>
      <c r="C363" s="92">
        <v>0</v>
      </c>
      <c r="D363" s="92">
        <v>0</v>
      </c>
      <c r="E363" s="92">
        <v>0</v>
      </c>
      <c r="F363" s="92">
        <v>0</v>
      </c>
      <c r="G363" s="92">
        <v>0</v>
      </c>
      <c r="H363" s="92">
        <v>0</v>
      </c>
      <c r="I363" s="92">
        <v>0</v>
      </c>
      <c r="J363" s="92">
        <v>0</v>
      </c>
      <c r="K363" s="92">
        <v>0</v>
      </c>
      <c r="L363" s="92">
        <v>0</v>
      </c>
      <c r="M363" s="115">
        <v>0</v>
      </c>
      <c r="N363" s="115">
        <v>0</v>
      </c>
      <c r="O363" s="115">
        <v>0</v>
      </c>
      <c r="P363" s="115">
        <v>4721233.0379799996</v>
      </c>
      <c r="Q363" s="115">
        <v>-297103.64327</v>
      </c>
      <c r="R363" s="115">
        <v>-376017.89899999998</v>
      </c>
      <c r="S363" s="115">
        <v>-334088.76</v>
      </c>
      <c r="T363" s="115">
        <v>5302198.68</v>
      </c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</row>
    <row r="364" spans="1:45" ht="28">
      <c r="A364" s="89" t="s">
        <v>7817</v>
      </c>
      <c r="B364" s="89" t="s">
        <v>7661</v>
      </c>
      <c r="C364" s="92">
        <v>0</v>
      </c>
      <c r="D364" s="92">
        <v>0</v>
      </c>
      <c r="E364" s="92">
        <v>0</v>
      </c>
      <c r="F364" s="92">
        <v>0</v>
      </c>
      <c r="G364" s="92">
        <v>0</v>
      </c>
      <c r="H364" s="92">
        <v>0</v>
      </c>
      <c r="I364" s="92">
        <v>0</v>
      </c>
      <c r="J364" s="92">
        <v>0</v>
      </c>
      <c r="K364" s="92">
        <v>0</v>
      </c>
      <c r="L364" s="92">
        <v>0</v>
      </c>
      <c r="M364" s="92">
        <v>0</v>
      </c>
      <c r="N364" s="92">
        <v>0</v>
      </c>
      <c r="O364" s="92">
        <v>0</v>
      </c>
      <c r="P364" s="92">
        <v>0</v>
      </c>
      <c r="Q364" s="92">
        <v>0</v>
      </c>
      <c r="R364" s="92">
        <v>0</v>
      </c>
      <c r="S364" s="92">
        <v>0</v>
      </c>
      <c r="T364" s="92">
        <v>30925.96</v>
      </c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</row>
    <row r="365" spans="1:45">
      <c r="A365" s="89" t="s">
        <v>450</v>
      </c>
      <c r="B365" s="89" t="s">
        <v>164</v>
      </c>
      <c r="C365" s="95">
        <v>8363391479.0900002</v>
      </c>
      <c r="D365" s="95">
        <v>11001332528.99</v>
      </c>
      <c r="E365" s="95">
        <v>9413133121.2800007</v>
      </c>
      <c r="F365" s="95">
        <v>13727459849.35</v>
      </c>
      <c r="G365" s="95">
        <v>10368464874.83</v>
      </c>
      <c r="H365" s="95">
        <v>23260087528.310001</v>
      </c>
      <c r="I365" s="95">
        <v>22322037372.09</v>
      </c>
      <c r="J365" s="95">
        <v>19138722359.529999</v>
      </c>
      <c r="K365" s="95">
        <v>12647636839.9</v>
      </c>
      <c r="L365" s="95">
        <v>21608082185.209999</v>
      </c>
      <c r="M365" s="95">
        <v>17247439867.044601</v>
      </c>
      <c r="N365" s="115">
        <v>18292390401.087601</v>
      </c>
      <c r="O365" s="115">
        <v>22754244926.625397</v>
      </c>
      <c r="P365" s="115">
        <v>16415315246.9242</v>
      </c>
      <c r="Q365" s="115">
        <v>21313378366.5415</v>
      </c>
      <c r="R365" s="115">
        <v>23534829619.836102</v>
      </c>
      <c r="S365" s="115">
        <v>27908643871.380001</v>
      </c>
      <c r="T365" s="115">
        <v>34547646070.43</v>
      </c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</row>
    <row r="366" spans="1:45">
      <c r="A366" s="89" t="s">
        <v>3651</v>
      </c>
      <c r="B366" s="89" t="s">
        <v>3652</v>
      </c>
      <c r="C366" s="95">
        <v>8363391479.0900002</v>
      </c>
      <c r="D366" s="95">
        <v>11001332528.99</v>
      </c>
      <c r="E366" s="95">
        <v>9413133121.2800007</v>
      </c>
      <c r="F366" s="95">
        <v>13727459849.35</v>
      </c>
      <c r="G366" s="95">
        <v>10368464991</v>
      </c>
      <c r="H366" s="95">
        <v>23260087528.310001</v>
      </c>
      <c r="I366" s="95">
        <v>22322037372.09</v>
      </c>
      <c r="J366" s="95">
        <v>19138722359.529999</v>
      </c>
      <c r="K366" s="95">
        <v>12647636839.9</v>
      </c>
      <c r="L366" s="95">
        <v>21608082185.209999</v>
      </c>
      <c r="M366" s="95">
        <v>17247439867.044601</v>
      </c>
      <c r="N366" s="115">
        <v>18292390401.087601</v>
      </c>
      <c r="O366" s="115">
        <v>22754244926.625397</v>
      </c>
      <c r="P366" s="115">
        <v>16415315246.9242</v>
      </c>
      <c r="Q366" s="115">
        <v>21313378366.5415</v>
      </c>
      <c r="R366" s="115">
        <v>23534829619.836102</v>
      </c>
      <c r="S366" s="115">
        <v>27908643871.380001</v>
      </c>
      <c r="T366" s="115">
        <v>34547646070.43</v>
      </c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</row>
    <row r="367" spans="1:45">
      <c r="A367" s="89" t="s">
        <v>3657</v>
      </c>
      <c r="B367" s="89" t="s">
        <v>3658</v>
      </c>
      <c r="C367" s="95">
        <v>0</v>
      </c>
      <c r="D367" s="95">
        <v>0</v>
      </c>
      <c r="E367" s="95">
        <v>0</v>
      </c>
      <c r="F367" s="95">
        <v>0</v>
      </c>
      <c r="G367" s="95">
        <v>0</v>
      </c>
      <c r="H367" s="95">
        <v>0</v>
      </c>
      <c r="I367" s="95">
        <v>0</v>
      </c>
      <c r="J367" s="95">
        <v>0</v>
      </c>
      <c r="K367" s="95">
        <v>0</v>
      </c>
      <c r="L367" s="95">
        <v>0</v>
      </c>
      <c r="M367" s="95">
        <v>0</v>
      </c>
      <c r="N367" s="115">
        <v>0</v>
      </c>
      <c r="O367" s="115">
        <v>0</v>
      </c>
      <c r="P367" s="115">
        <v>0</v>
      </c>
      <c r="Q367" s="94">
        <v>0</v>
      </c>
      <c r="R367" s="115">
        <v>0</v>
      </c>
      <c r="S367" s="115">
        <v>0</v>
      </c>
      <c r="T367" s="115">
        <v>0</v>
      </c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</row>
    <row r="368" spans="1:45">
      <c r="A368" s="89" t="s">
        <v>3663</v>
      </c>
      <c r="B368" s="89" t="s">
        <v>3664</v>
      </c>
      <c r="C368" s="95">
        <v>0</v>
      </c>
      <c r="D368" s="95">
        <v>0</v>
      </c>
      <c r="E368" s="95">
        <v>0</v>
      </c>
      <c r="F368" s="95">
        <v>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115">
        <v>-740641123.51158893</v>
      </c>
      <c r="O368" s="115">
        <v>-4047777907.7324901</v>
      </c>
      <c r="P368" s="115">
        <v>-2637091820.14501</v>
      </c>
      <c r="Q368" s="94">
        <v>-887928156.96867001</v>
      </c>
      <c r="R368" s="115">
        <v>-1858102944.4361999</v>
      </c>
      <c r="S368" s="115">
        <v>-83084807.370000005</v>
      </c>
      <c r="T368" s="115">
        <v>1495221246.4000001</v>
      </c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</row>
    <row r="369" spans="1:45">
      <c r="A369" s="89" t="s">
        <v>3671</v>
      </c>
      <c r="B369" s="89" t="s">
        <v>3672</v>
      </c>
      <c r="C369" s="95">
        <v>0</v>
      </c>
      <c r="D369" s="95">
        <v>0</v>
      </c>
      <c r="E369" s="95">
        <v>0</v>
      </c>
      <c r="F369" s="95">
        <v>0</v>
      </c>
      <c r="G369" s="95">
        <v>0</v>
      </c>
      <c r="H369" s="95">
        <v>0</v>
      </c>
      <c r="I369" s="95">
        <v>0</v>
      </c>
      <c r="J369" s="95">
        <v>0</v>
      </c>
      <c r="K369" s="95">
        <v>0</v>
      </c>
      <c r="L369" s="95">
        <v>0</v>
      </c>
      <c r="M369" s="95">
        <v>0</v>
      </c>
      <c r="N369" s="115">
        <v>4116620414.9023499</v>
      </c>
      <c r="O369" s="115">
        <v>5547853424.8147802</v>
      </c>
      <c r="P369" s="115">
        <v>5897606640.1009598</v>
      </c>
      <c r="Q369" s="94">
        <v>6017427922.77038</v>
      </c>
      <c r="R369" s="115">
        <v>7045006842.7494001</v>
      </c>
      <c r="S369" s="115">
        <v>7384091538.2600002</v>
      </c>
      <c r="T369" s="115">
        <v>7443726592.5799999</v>
      </c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</row>
    <row r="370" spans="1:45">
      <c r="A370" s="87">
        <v>4</v>
      </c>
      <c r="B370" s="88" t="s">
        <v>3677</v>
      </c>
      <c r="C370" s="113">
        <v>62665643086</v>
      </c>
      <c r="D370" s="113">
        <v>70455208460</v>
      </c>
      <c r="E370" s="113">
        <v>80133390254</v>
      </c>
      <c r="F370" s="113">
        <v>85078201185</v>
      </c>
      <c r="G370" s="113">
        <v>90109212959</v>
      </c>
      <c r="H370" s="113">
        <v>102181325921</v>
      </c>
      <c r="I370" s="113">
        <v>113355165514</v>
      </c>
      <c r="J370" s="113">
        <v>122811593052</v>
      </c>
      <c r="K370" s="113">
        <v>135809687266</v>
      </c>
      <c r="L370" s="113">
        <v>148921198882</v>
      </c>
      <c r="M370" s="113">
        <v>148768234897.44</v>
      </c>
      <c r="N370" s="113">
        <v>172459027597.98499</v>
      </c>
      <c r="O370" s="113">
        <v>191409222328.37</v>
      </c>
      <c r="P370" s="113">
        <v>182871798195.94</v>
      </c>
      <c r="Q370" s="113">
        <v>217922977829.90701</v>
      </c>
      <c r="R370" s="113">
        <v>248365147911.82901</v>
      </c>
      <c r="S370" s="113">
        <v>301734964052.40997</v>
      </c>
      <c r="T370" s="113">
        <v>318749249059.10999</v>
      </c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</row>
    <row r="371" spans="1:45">
      <c r="A371" s="89" t="s">
        <v>3679</v>
      </c>
      <c r="B371" s="89" t="s">
        <v>4680</v>
      </c>
      <c r="C371" s="115">
        <v>18422367275</v>
      </c>
      <c r="D371" s="115">
        <v>20313454350</v>
      </c>
      <c r="E371" s="115">
        <v>22017399050</v>
      </c>
      <c r="F371" s="115">
        <v>23782372287</v>
      </c>
      <c r="G371" s="115">
        <v>27727938546</v>
      </c>
      <c r="H371" s="115">
        <v>24914107785</v>
      </c>
      <c r="I371" s="115">
        <v>26646334251</v>
      </c>
      <c r="J371" s="115">
        <v>28943092331</v>
      </c>
      <c r="K371" s="115">
        <v>32259351533</v>
      </c>
      <c r="L371" s="115">
        <v>34261753449</v>
      </c>
      <c r="M371" s="115">
        <v>37994098192.334793</v>
      </c>
      <c r="N371" s="115">
        <v>41285753288.733604</v>
      </c>
      <c r="O371" s="115">
        <v>45722252038.590401</v>
      </c>
      <c r="P371" s="115">
        <v>41580481327.743103</v>
      </c>
      <c r="Q371" s="115">
        <v>50030883897.941605</v>
      </c>
      <c r="R371" s="115">
        <v>61276989139.103203</v>
      </c>
      <c r="S371" s="115">
        <v>74212227945.589996</v>
      </c>
      <c r="T371" s="115">
        <v>75471489681.919998</v>
      </c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</row>
    <row r="372" spans="1:45">
      <c r="A372" s="89" t="s">
        <v>7673</v>
      </c>
      <c r="B372" s="89" t="s">
        <v>1334</v>
      </c>
      <c r="C372" s="115">
        <v>12020857264</v>
      </c>
      <c r="D372" s="115">
        <v>12948043743</v>
      </c>
      <c r="E372" s="115">
        <v>13493782660</v>
      </c>
      <c r="F372" s="115">
        <v>14960245693</v>
      </c>
      <c r="G372" s="115">
        <v>16830458457</v>
      </c>
      <c r="H372" s="115">
        <v>18395716588</v>
      </c>
      <c r="I372" s="115">
        <v>20629401756</v>
      </c>
      <c r="J372" s="115">
        <v>22334682697</v>
      </c>
      <c r="K372" s="115">
        <v>24354996310</v>
      </c>
      <c r="L372" s="115">
        <v>26541649002</v>
      </c>
      <c r="M372" s="115">
        <v>29371610562.637802</v>
      </c>
      <c r="N372" s="115">
        <v>31219230660.528103</v>
      </c>
      <c r="O372" s="115">
        <v>34225779019.122501</v>
      </c>
      <c r="P372" s="115">
        <v>33339733893.490101</v>
      </c>
      <c r="Q372" s="115">
        <v>40843019923.892899</v>
      </c>
      <c r="R372" s="115">
        <v>49157491242.680901</v>
      </c>
      <c r="S372" s="115">
        <v>57016612438.559998</v>
      </c>
      <c r="T372" s="115">
        <v>60423769160.949997</v>
      </c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</row>
    <row r="373" spans="1:45">
      <c r="A373" s="89" t="s">
        <v>3740</v>
      </c>
      <c r="B373" s="89" t="s">
        <v>3741</v>
      </c>
      <c r="C373" s="115">
        <v>6671294457</v>
      </c>
      <c r="D373" s="115">
        <v>7860862375</v>
      </c>
      <c r="E373" s="115">
        <v>8810929169</v>
      </c>
      <c r="F373" s="115">
        <v>9165596441</v>
      </c>
      <c r="G373" s="115">
        <v>11604796545</v>
      </c>
      <c r="H373" s="115">
        <v>5816384196</v>
      </c>
      <c r="I373" s="115">
        <v>6308357501</v>
      </c>
      <c r="J373" s="115">
        <v>7501158481</v>
      </c>
      <c r="K373" s="115">
        <v>12514680318</v>
      </c>
      <c r="L373" s="115">
        <v>8851660657</v>
      </c>
      <c r="M373" s="115">
        <v>9650417763.8907509</v>
      </c>
      <c r="N373" s="115">
        <v>11161371106.961599</v>
      </c>
      <c r="O373" s="115">
        <v>12833293072.6091</v>
      </c>
      <c r="P373" s="115">
        <v>10087733962.8102</v>
      </c>
      <c r="Q373" s="115">
        <v>10836901163.125099</v>
      </c>
      <c r="R373" s="115">
        <v>13905924053.7514</v>
      </c>
      <c r="S373" s="115">
        <v>19152040877.150002</v>
      </c>
      <c r="T373" s="115">
        <v>17251590281.48</v>
      </c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</row>
    <row r="374" spans="1:45">
      <c r="A374" s="89" t="s">
        <v>3791</v>
      </c>
      <c r="B374" s="89" t="s">
        <v>154</v>
      </c>
      <c r="C374" s="115">
        <v>0</v>
      </c>
      <c r="D374" s="115">
        <v>0</v>
      </c>
      <c r="E374" s="115">
        <v>0</v>
      </c>
      <c r="F374" s="115">
        <v>0</v>
      </c>
      <c r="G374" s="115">
        <v>0</v>
      </c>
      <c r="H374" s="115">
        <v>1301697648</v>
      </c>
      <c r="I374" s="115">
        <v>412128743</v>
      </c>
      <c r="J374" s="115">
        <v>220607546</v>
      </c>
      <c r="K374" s="115">
        <v>197748252</v>
      </c>
      <c r="L374" s="115">
        <v>85007435</v>
      </c>
      <c r="M374" s="115">
        <v>158255110.85510001</v>
      </c>
      <c r="N374" s="115">
        <v>62509784.783809997</v>
      </c>
      <c r="O374" s="115">
        <v>245822519.72389999</v>
      </c>
      <c r="P374" s="115">
        <v>32731944.39364</v>
      </c>
      <c r="Q374" s="115">
        <v>11387771.016690001</v>
      </c>
      <c r="R374" s="115">
        <v>11473512.59333</v>
      </c>
      <c r="S374" s="115">
        <v>15676147.300000001</v>
      </c>
      <c r="T374" s="115">
        <v>19435929.629999999</v>
      </c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</row>
    <row r="375" spans="1:45">
      <c r="A375" s="89" t="s">
        <v>3795</v>
      </c>
      <c r="B375" s="89" t="s">
        <v>133</v>
      </c>
      <c r="C375" s="115">
        <v>44358</v>
      </c>
      <c r="D375" s="115">
        <v>0</v>
      </c>
      <c r="E375" s="115">
        <v>0</v>
      </c>
      <c r="F375" s="115">
        <v>0</v>
      </c>
      <c r="G375" s="115">
        <v>17952</v>
      </c>
      <c r="H375" s="115">
        <v>0</v>
      </c>
      <c r="I375" s="115">
        <v>0</v>
      </c>
      <c r="J375" s="115">
        <v>16297</v>
      </c>
      <c r="K375" s="115">
        <v>1389</v>
      </c>
      <c r="L375" s="115">
        <v>2461</v>
      </c>
      <c r="M375" s="115">
        <v>1870.232</v>
      </c>
      <c r="N375" s="115">
        <v>6108.5</v>
      </c>
      <c r="O375" s="115">
        <v>3</v>
      </c>
      <c r="P375" s="115">
        <v>0</v>
      </c>
      <c r="Q375" s="115">
        <v>19701.099999999999</v>
      </c>
      <c r="R375" s="115">
        <v>15390.198</v>
      </c>
      <c r="S375" s="115">
        <v>0</v>
      </c>
      <c r="T375" s="115">
        <v>64823.9</v>
      </c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</row>
    <row r="376" spans="1:45">
      <c r="A376" s="89" t="s">
        <v>3800</v>
      </c>
      <c r="B376" s="89" t="s">
        <v>166</v>
      </c>
      <c r="C376" s="115">
        <v>0</v>
      </c>
      <c r="D376" s="115">
        <v>0</v>
      </c>
      <c r="E376" s="115">
        <v>0</v>
      </c>
      <c r="F376" s="115">
        <v>135173</v>
      </c>
      <c r="G376" s="115">
        <v>1</v>
      </c>
      <c r="H376" s="115">
        <v>313</v>
      </c>
      <c r="I376" s="115">
        <v>0</v>
      </c>
      <c r="J376" s="115">
        <v>0</v>
      </c>
      <c r="K376" s="115">
        <v>0</v>
      </c>
      <c r="L376" s="115">
        <v>0</v>
      </c>
      <c r="M376" s="115">
        <v>0</v>
      </c>
      <c r="N376" s="115">
        <v>1933516.6291</v>
      </c>
      <c r="O376" s="115">
        <v>2128823.4432799998</v>
      </c>
      <c r="P376" s="115">
        <v>3681047.8196900003</v>
      </c>
      <c r="Q376" s="115">
        <v>8860070.5332199987</v>
      </c>
      <c r="R376" s="115">
        <v>9329738.60592</v>
      </c>
      <c r="S376" s="115">
        <v>12510784.66</v>
      </c>
      <c r="T376" s="115">
        <v>11519098.789999999</v>
      </c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</row>
    <row r="377" spans="1:45" ht="28">
      <c r="A377" s="89" t="s">
        <v>3808</v>
      </c>
      <c r="B377" s="89" t="s">
        <v>1114</v>
      </c>
      <c r="C377" s="115">
        <v>0</v>
      </c>
      <c r="D377" s="115">
        <v>0</v>
      </c>
      <c r="E377" s="115">
        <v>0</v>
      </c>
      <c r="F377" s="115">
        <v>0</v>
      </c>
      <c r="G377" s="115">
        <v>0</v>
      </c>
      <c r="H377" s="115">
        <v>0</v>
      </c>
      <c r="I377" s="115">
        <v>0</v>
      </c>
      <c r="J377" s="115">
        <v>0</v>
      </c>
      <c r="K377" s="115">
        <v>0</v>
      </c>
      <c r="L377" s="115">
        <v>0</v>
      </c>
      <c r="M377" s="115">
        <v>0</v>
      </c>
      <c r="N377" s="115">
        <v>0</v>
      </c>
      <c r="O377" s="115">
        <v>0</v>
      </c>
      <c r="P377" s="115">
        <v>0</v>
      </c>
      <c r="Q377" s="115">
        <v>0</v>
      </c>
      <c r="R377" s="115">
        <v>0</v>
      </c>
      <c r="S377" s="115">
        <v>0</v>
      </c>
      <c r="T377" s="115">
        <v>0</v>
      </c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</row>
    <row r="378" spans="1:45" ht="42">
      <c r="A378" s="89" t="s">
        <v>7818</v>
      </c>
      <c r="B378" s="89" t="s">
        <v>7822</v>
      </c>
      <c r="C378" s="115">
        <v>0</v>
      </c>
      <c r="D378" s="115">
        <v>0</v>
      </c>
      <c r="E378" s="115">
        <v>0</v>
      </c>
      <c r="F378" s="115">
        <v>0</v>
      </c>
      <c r="G378" s="115">
        <v>0</v>
      </c>
      <c r="H378" s="115">
        <v>0</v>
      </c>
      <c r="I378" s="115">
        <v>0</v>
      </c>
      <c r="J378" s="115">
        <v>0</v>
      </c>
      <c r="K378" s="115">
        <v>0</v>
      </c>
      <c r="L378" s="115">
        <v>0</v>
      </c>
      <c r="M378" s="115">
        <v>0</v>
      </c>
      <c r="N378" s="115">
        <v>0</v>
      </c>
      <c r="O378" s="115">
        <v>0</v>
      </c>
      <c r="P378" s="115">
        <v>0</v>
      </c>
      <c r="Q378" s="115">
        <v>0</v>
      </c>
      <c r="R378" s="115">
        <v>0</v>
      </c>
      <c r="S378" s="115">
        <v>0</v>
      </c>
      <c r="T378" s="115">
        <v>15266.16</v>
      </c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</row>
    <row r="379" spans="1:45">
      <c r="A379" s="89" t="s">
        <v>3818</v>
      </c>
      <c r="B379" s="89" t="s">
        <v>3819</v>
      </c>
      <c r="C379" s="115">
        <v>-269828804</v>
      </c>
      <c r="D379" s="115">
        <v>-495451768</v>
      </c>
      <c r="E379" s="115">
        <v>-287312779</v>
      </c>
      <c r="F379" s="115">
        <v>-343605020</v>
      </c>
      <c r="G379" s="115">
        <v>-707334409</v>
      </c>
      <c r="H379" s="115">
        <v>-599690960</v>
      </c>
      <c r="I379" s="115">
        <v>-703553749</v>
      </c>
      <c r="J379" s="115">
        <v>-1113372690</v>
      </c>
      <c r="K379" s="115">
        <v>-4808074736</v>
      </c>
      <c r="L379" s="115">
        <v>-1216566106</v>
      </c>
      <c r="M379" s="115">
        <v>-1186187115.2807901</v>
      </c>
      <c r="N379" s="115">
        <v>-1159297888.6690199</v>
      </c>
      <c r="O379" s="115">
        <v>-1584771399.3083401</v>
      </c>
      <c r="P379" s="115">
        <v>-1883399520.7706001</v>
      </c>
      <c r="Q379" s="115">
        <v>-1669304731.72633</v>
      </c>
      <c r="R379" s="115">
        <v>-1807244798.7263401</v>
      </c>
      <c r="S379" s="115">
        <v>-1984612302.0699999</v>
      </c>
      <c r="T379" s="115">
        <v>-2234904878.9899998</v>
      </c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</row>
    <row r="380" spans="1:45">
      <c r="A380" s="89" t="s">
        <v>3858</v>
      </c>
      <c r="B380" s="89" t="s">
        <v>132</v>
      </c>
      <c r="C380" s="115">
        <v>948977449</v>
      </c>
      <c r="D380" s="115">
        <v>889185266</v>
      </c>
      <c r="E380" s="115">
        <v>1010483781</v>
      </c>
      <c r="F380" s="115">
        <v>1018460556</v>
      </c>
      <c r="G380" s="115">
        <v>1035379011</v>
      </c>
      <c r="H380" s="115">
        <v>1057305699</v>
      </c>
      <c r="I380" s="115">
        <v>1098909135</v>
      </c>
      <c r="J380" s="115">
        <v>1137193766</v>
      </c>
      <c r="K380" s="115">
        <v>945818356</v>
      </c>
      <c r="L380" s="115">
        <v>1232414696</v>
      </c>
      <c r="M380" s="115">
        <v>915034423.49265003</v>
      </c>
      <c r="N380" s="115">
        <v>1218223266.85917</v>
      </c>
      <c r="O380" s="115">
        <v>1140911025.8833401</v>
      </c>
      <c r="P380" s="115">
        <v>825847045.49090004</v>
      </c>
      <c r="Q380" s="115">
        <v>1408299397.98419</v>
      </c>
      <c r="R380" s="115">
        <v>1573855995.4606299</v>
      </c>
      <c r="S380" s="115">
        <v>1736491546.3699999</v>
      </c>
      <c r="T380" s="115">
        <v>1811682515.26</v>
      </c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</row>
    <row r="381" spans="1:45" ht="28">
      <c r="A381" s="89" t="s">
        <v>3859</v>
      </c>
      <c r="B381" s="89" t="s">
        <v>951</v>
      </c>
      <c r="C381" s="115">
        <v>5444774</v>
      </c>
      <c r="D381" s="115">
        <v>6347433</v>
      </c>
      <c r="E381" s="115">
        <v>4366732</v>
      </c>
      <c r="F381" s="115">
        <v>5194794</v>
      </c>
      <c r="G381" s="115">
        <v>6437208</v>
      </c>
      <c r="H381" s="115">
        <v>6003837</v>
      </c>
      <c r="I381" s="115">
        <v>7683296</v>
      </c>
      <c r="J381" s="115">
        <v>7467188</v>
      </c>
      <c r="K381" s="115">
        <v>6760761</v>
      </c>
      <c r="L381" s="115">
        <v>5008624</v>
      </c>
      <c r="M381" s="115">
        <v>3513131.5</v>
      </c>
      <c r="N381" s="115">
        <v>6210281.1730000004</v>
      </c>
      <c r="O381" s="115">
        <v>5596125.0159999998</v>
      </c>
      <c r="P381" s="115">
        <v>6135824.1279999996</v>
      </c>
      <c r="Q381" s="115">
        <v>10446823.48731</v>
      </c>
      <c r="R381" s="115">
        <v>0</v>
      </c>
      <c r="S381" s="115">
        <v>0</v>
      </c>
      <c r="T381" s="115">
        <v>0</v>
      </c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</row>
    <row r="382" spans="1:45">
      <c r="A382" s="89" t="s">
        <v>3873</v>
      </c>
      <c r="B382" s="89" t="s">
        <v>953</v>
      </c>
      <c r="C382" s="115">
        <v>0</v>
      </c>
      <c r="D382" s="115">
        <v>0</v>
      </c>
      <c r="E382" s="115">
        <v>0</v>
      </c>
      <c r="F382" s="115">
        <v>0</v>
      </c>
      <c r="G382" s="115">
        <v>0</v>
      </c>
      <c r="H382" s="115">
        <v>0</v>
      </c>
      <c r="I382" s="115">
        <v>0</v>
      </c>
      <c r="J382" s="115">
        <v>0</v>
      </c>
      <c r="K382" s="115">
        <v>0</v>
      </c>
      <c r="L382" s="115">
        <v>0</v>
      </c>
      <c r="M382" s="115">
        <v>0</v>
      </c>
      <c r="N382" s="115">
        <v>0</v>
      </c>
      <c r="O382" s="115">
        <v>0</v>
      </c>
      <c r="P382" s="115">
        <v>0</v>
      </c>
      <c r="Q382" s="115">
        <v>0</v>
      </c>
      <c r="R382" s="115">
        <v>0</v>
      </c>
      <c r="S382" s="115">
        <v>0</v>
      </c>
      <c r="T382" s="115">
        <v>0</v>
      </c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</row>
    <row r="383" spans="1:45">
      <c r="A383" s="89" t="s">
        <v>3878</v>
      </c>
      <c r="B383" s="89" t="s">
        <v>955</v>
      </c>
      <c r="C383" s="115">
        <v>525093538</v>
      </c>
      <c r="D383" s="115">
        <v>574346036</v>
      </c>
      <c r="E383" s="115">
        <v>653804436</v>
      </c>
      <c r="F383" s="115">
        <v>693659993</v>
      </c>
      <c r="G383" s="115">
        <v>679159684</v>
      </c>
      <c r="H383" s="115">
        <v>847592046</v>
      </c>
      <c r="I383" s="115">
        <v>841254886</v>
      </c>
      <c r="J383" s="115">
        <v>848114852</v>
      </c>
      <c r="K383" s="115">
        <v>667620247</v>
      </c>
      <c r="L383" s="115">
        <v>1044286519</v>
      </c>
      <c r="M383" s="115">
        <v>807220646.17799997</v>
      </c>
      <c r="N383" s="115">
        <v>1155274869.25488</v>
      </c>
      <c r="O383" s="115">
        <v>1000226799.31304</v>
      </c>
      <c r="P383" s="115">
        <v>564305823.36821997</v>
      </c>
      <c r="Q383" s="115">
        <v>1103639286.01126</v>
      </c>
      <c r="R383" s="115">
        <v>0</v>
      </c>
      <c r="S383" s="115">
        <v>0</v>
      </c>
      <c r="T383" s="115">
        <v>0</v>
      </c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</row>
    <row r="384" spans="1:45">
      <c r="A384" s="89" t="s">
        <v>3881</v>
      </c>
      <c r="B384" s="89" t="s">
        <v>115</v>
      </c>
      <c r="C384" s="115">
        <v>12455578</v>
      </c>
      <c r="D384" s="115">
        <v>17928497</v>
      </c>
      <c r="E384" s="115">
        <v>17599410</v>
      </c>
      <c r="F384" s="115">
        <v>18584013</v>
      </c>
      <c r="G384" s="115">
        <v>19752868</v>
      </c>
      <c r="H384" s="115">
        <v>32102720</v>
      </c>
      <c r="I384" s="115">
        <v>28894166</v>
      </c>
      <c r="J384" s="115">
        <v>33776896</v>
      </c>
      <c r="K384" s="115">
        <v>41502934</v>
      </c>
      <c r="L384" s="115">
        <v>47564229</v>
      </c>
      <c r="M384" s="115">
        <v>47376300.162029997</v>
      </c>
      <c r="N384" s="115">
        <v>40727027.791000001</v>
      </c>
      <c r="O384" s="115">
        <v>62748221.202</v>
      </c>
      <c r="P384" s="115">
        <v>96583126.076440006</v>
      </c>
      <c r="Q384" s="115">
        <v>645061654.94560993</v>
      </c>
      <c r="R384" s="115">
        <v>1425752387.3912101</v>
      </c>
      <c r="S384" s="115">
        <v>1634247678.27</v>
      </c>
      <c r="T384" s="115">
        <v>1693021949.46</v>
      </c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</row>
    <row r="385" spans="1:45">
      <c r="A385" s="89" t="s">
        <v>3896</v>
      </c>
      <c r="B385" s="89" t="s">
        <v>959</v>
      </c>
      <c r="C385" s="115">
        <v>6667458</v>
      </c>
      <c r="D385" s="115">
        <v>7619197</v>
      </c>
      <c r="E385" s="115">
        <v>6363166</v>
      </c>
      <c r="F385" s="115">
        <v>11114347</v>
      </c>
      <c r="G385" s="115">
        <v>8429761</v>
      </c>
      <c r="H385" s="115">
        <v>6536854</v>
      </c>
      <c r="I385" s="115">
        <v>4154542</v>
      </c>
      <c r="J385" s="115">
        <v>17236513</v>
      </c>
      <c r="K385" s="115">
        <v>5306024</v>
      </c>
      <c r="L385" s="115">
        <v>8341032</v>
      </c>
      <c r="M385" s="115">
        <v>16425906.98425</v>
      </c>
      <c r="N385" s="115">
        <v>6773544.4629700007</v>
      </c>
      <c r="O385" s="115">
        <v>1499163.1975999998</v>
      </c>
      <c r="P385" s="115">
        <v>801681.84788000002</v>
      </c>
      <c r="Q385" s="115">
        <v>7030574.8505100003</v>
      </c>
      <c r="R385" s="115">
        <v>0</v>
      </c>
      <c r="S385" s="115">
        <v>0</v>
      </c>
      <c r="T385" s="115">
        <v>0</v>
      </c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</row>
    <row r="386" spans="1:45">
      <c r="A386" s="89" t="s">
        <v>3901</v>
      </c>
      <c r="B386" s="89" t="s">
        <v>961</v>
      </c>
      <c r="C386" s="115">
        <v>422682048</v>
      </c>
      <c r="D386" s="115">
        <v>300283239</v>
      </c>
      <c r="E386" s="115">
        <v>358286330</v>
      </c>
      <c r="F386" s="115">
        <v>323595805</v>
      </c>
      <c r="G386" s="115">
        <v>365171067</v>
      </c>
      <c r="H386" s="115">
        <v>221085022</v>
      </c>
      <c r="I386" s="115">
        <v>272662413</v>
      </c>
      <c r="J386" s="115">
        <v>276065724</v>
      </c>
      <c r="K386" s="115">
        <v>245757963</v>
      </c>
      <c r="L386" s="115">
        <v>209765071</v>
      </c>
      <c r="M386" s="115">
        <v>158155968.05470002</v>
      </c>
      <c r="N386" s="115">
        <v>155183456.31</v>
      </c>
      <c r="O386" s="115">
        <v>191543135.1063</v>
      </c>
      <c r="P386" s="115">
        <v>199502700.43395001</v>
      </c>
      <c r="Q386" s="115">
        <v>222093048.02111998</v>
      </c>
      <c r="R386" s="115">
        <v>256772451.09957001</v>
      </c>
      <c r="S386" s="115">
        <v>228110081.84999999</v>
      </c>
      <c r="T386" s="115">
        <v>246878075.31</v>
      </c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</row>
    <row r="387" spans="1:45" ht="28">
      <c r="A387" s="89" t="s">
        <v>3933</v>
      </c>
      <c r="B387" s="89" t="s">
        <v>3934</v>
      </c>
      <c r="C387" s="115">
        <v>-23365947</v>
      </c>
      <c r="D387" s="115">
        <v>-17339136</v>
      </c>
      <c r="E387" s="115">
        <v>-29936293</v>
      </c>
      <c r="F387" s="115">
        <v>-33688396</v>
      </c>
      <c r="G387" s="115">
        <v>-43571577</v>
      </c>
      <c r="H387" s="115">
        <v>-56014780</v>
      </c>
      <c r="I387" s="115">
        <v>-55740168</v>
      </c>
      <c r="J387" s="115">
        <v>-45467407</v>
      </c>
      <c r="K387" s="115">
        <v>-21129573</v>
      </c>
      <c r="L387" s="115">
        <v>-82550779</v>
      </c>
      <c r="M387" s="115">
        <v>-117657529.38632999</v>
      </c>
      <c r="N387" s="115">
        <v>-145945912.13268</v>
      </c>
      <c r="O387" s="115">
        <v>-120702417.9516</v>
      </c>
      <c r="P387" s="115">
        <v>-41482110.363590002</v>
      </c>
      <c r="Q387" s="115">
        <v>-579971989.33161998</v>
      </c>
      <c r="R387" s="115">
        <v>-108668843.03015</v>
      </c>
      <c r="S387" s="115">
        <v>-125866213.75</v>
      </c>
      <c r="T387" s="115">
        <v>-128217509.52</v>
      </c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</row>
    <row r="388" spans="1:45">
      <c r="A388" s="89" t="s">
        <v>3940</v>
      </c>
      <c r="B388" s="89" t="s">
        <v>2861</v>
      </c>
      <c r="C388" s="115">
        <v>18167373270</v>
      </c>
      <c r="D388" s="115">
        <v>19728763556</v>
      </c>
      <c r="E388" s="115">
        <v>22084033415</v>
      </c>
      <c r="F388" s="115">
        <v>22680797260</v>
      </c>
      <c r="G388" s="115">
        <v>25502943376</v>
      </c>
      <c r="H388" s="115">
        <v>24838478843</v>
      </c>
      <c r="I388" s="115">
        <v>28410765533</v>
      </c>
      <c r="J388" s="115">
        <v>30168975484</v>
      </c>
      <c r="K388" s="115">
        <v>36436807703</v>
      </c>
      <c r="L388" s="115">
        <v>37622196075</v>
      </c>
      <c r="M388" s="115">
        <v>39042365188.186501</v>
      </c>
      <c r="N388" s="115">
        <v>45257170604.984001</v>
      </c>
      <c r="O388" s="115">
        <v>48393710297.186996</v>
      </c>
      <c r="P388" s="115">
        <v>48451469998.340294</v>
      </c>
      <c r="Q388" s="115">
        <v>59789813762.725296</v>
      </c>
      <c r="R388" s="115">
        <v>67405441146.801399</v>
      </c>
      <c r="S388" s="115">
        <v>78109799457.429993</v>
      </c>
      <c r="T388" s="115">
        <v>87265870905.270004</v>
      </c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</row>
    <row r="389" spans="1:45">
      <c r="A389" s="89" t="s">
        <v>3941</v>
      </c>
      <c r="B389" s="89" t="s">
        <v>964</v>
      </c>
      <c r="C389" s="115">
        <v>519374755</v>
      </c>
      <c r="D389" s="115">
        <v>559197782</v>
      </c>
      <c r="E389" s="115">
        <v>625287877</v>
      </c>
      <c r="F389" s="115">
        <v>653521849</v>
      </c>
      <c r="G389" s="115">
        <v>662815266</v>
      </c>
      <c r="H389" s="115">
        <v>683019708</v>
      </c>
      <c r="I389" s="115">
        <v>734961808</v>
      </c>
      <c r="J389" s="115">
        <v>779903290</v>
      </c>
      <c r="K389" s="115">
        <v>840787415</v>
      </c>
      <c r="L389" s="115">
        <v>907556572</v>
      </c>
      <c r="M389" s="115">
        <v>1009894932.0677199</v>
      </c>
      <c r="N389" s="115">
        <v>1155355962.51687</v>
      </c>
      <c r="O389" s="115">
        <v>1302693220.12521</v>
      </c>
      <c r="P389" s="115">
        <v>1136593608.6628799</v>
      </c>
      <c r="Q389" s="115">
        <v>1336491211.6958001</v>
      </c>
      <c r="R389" s="115">
        <v>1487924006.20415</v>
      </c>
      <c r="S389" s="115">
        <v>1764997658.22</v>
      </c>
      <c r="T389" s="115">
        <v>2112130544.3800001</v>
      </c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</row>
    <row r="390" spans="1:45">
      <c r="A390" s="89" t="s">
        <v>3976</v>
      </c>
      <c r="B390" s="89" t="s">
        <v>176</v>
      </c>
      <c r="C390" s="115">
        <v>507643836</v>
      </c>
      <c r="D390" s="115">
        <v>201995967</v>
      </c>
      <c r="E390" s="115">
        <v>227072994</v>
      </c>
      <c r="F390" s="115">
        <v>225064304</v>
      </c>
      <c r="G390" s="115">
        <v>318523469</v>
      </c>
      <c r="H390" s="115">
        <v>456871265</v>
      </c>
      <c r="I390" s="115">
        <v>1957883185</v>
      </c>
      <c r="J390" s="115">
        <v>1935515245</v>
      </c>
      <c r="K390" s="115">
        <v>3206872277</v>
      </c>
      <c r="L390" s="115">
        <v>3765927503</v>
      </c>
      <c r="M390" s="115">
        <v>4121631868.0171499</v>
      </c>
      <c r="N390" s="115">
        <v>4640931132.9498396</v>
      </c>
      <c r="O390" s="115">
        <v>4856465974.6577806</v>
      </c>
      <c r="P390" s="115">
        <v>5392516657.7477598</v>
      </c>
      <c r="Q390" s="115">
        <v>6264855703.4659805</v>
      </c>
      <c r="R390" s="115">
        <v>6141301486.3477001</v>
      </c>
      <c r="S390" s="115">
        <v>7114226961.5799999</v>
      </c>
      <c r="T390" s="115">
        <v>8062181927.0299997</v>
      </c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</row>
    <row r="391" spans="1:45">
      <c r="A391" s="89" t="s">
        <v>4001</v>
      </c>
      <c r="B391" s="89" t="s">
        <v>129</v>
      </c>
      <c r="C391" s="115">
        <v>4582513760</v>
      </c>
      <c r="D391" s="115">
        <v>4809363115</v>
      </c>
      <c r="E391" s="115">
        <v>5356780070</v>
      </c>
      <c r="F391" s="115">
        <v>5710137884</v>
      </c>
      <c r="G391" s="115">
        <v>6054684981</v>
      </c>
      <c r="H391" s="115">
        <v>6728040527</v>
      </c>
      <c r="I391" s="115">
        <v>7489751349</v>
      </c>
      <c r="J391" s="115">
        <v>7747255548</v>
      </c>
      <c r="K391" s="115">
        <v>8478629188</v>
      </c>
      <c r="L391" s="115">
        <v>7957314631</v>
      </c>
      <c r="M391" s="115">
        <v>8935784999.3226509</v>
      </c>
      <c r="N391" s="115">
        <v>11697380350.7994</v>
      </c>
      <c r="O391" s="115">
        <v>12905289409.788801</v>
      </c>
      <c r="P391" s="115">
        <v>12069611275.834301</v>
      </c>
      <c r="Q391" s="115">
        <v>15350793161.913801</v>
      </c>
      <c r="R391" s="115">
        <v>16355819573.910099</v>
      </c>
      <c r="S391" s="115">
        <v>19366226841.75</v>
      </c>
      <c r="T391" s="115">
        <v>22721631948.82</v>
      </c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</row>
    <row r="392" spans="1:45" ht="28">
      <c r="A392" s="89" t="s">
        <v>4072</v>
      </c>
      <c r="B392" s="89" t="s">
        <v>1186</v>
      </c>
      <c r="C392" s="115">
        <v>37314</v>
      </c>
      <c r="D392" s="115">
        <v>316016</v>
      </c>
      <c r="E392" s="115">
        <v>315146</v>
      </c>
      <c r="F392" s="115">
        <v>316</v>
      </c>
      <c r="G392" s="115">
        <v>250206</v>
      </c>
      <c r="H392" s="115">
        <v>10000</v>
      </c>
      <c r="I392" s="115">
        <v>283235</v>
      </c>
      <c r="J392" s="115">
        <v>56108</v>
      </c>
      <c r="K392" s="115">
        <v>258891</v>
      </c>
      <c r="L392" s="115">
        <v>8790</v>
      </c>
      <c r="M392" s="115">
        <v>337548.353</v>
      </c>
      <c r="N392" s="115">
        <v>706464.61530999991</v>
      </c>
      <c r="O392" s="115">
        <v>0</v>
      </c>
      <c r="P392" s="115">
        <v>0</v>
      </c>
      <c r="Q392" s="115">
        <v>0</v>
      </c>
      <c r="R392" s="115">
        <v>0</v>
      </c>
      <c r="S392" s="115">
        <v>0</v>
      </c>
      <c r="T392" s="115">
        <v>0</v>
      </c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</row>
    <row r="393" spans="1:45">
      <c r="A393" s="89" t="s">
        <v>4079</v>
      </c>
      <c r="B393" s="89" t="s">
        <v>1024</v>
      </c>
      <c r="C393" s="115">
        <v>3712657482</v>
      </c>
      <c r="D393" s="115">
        <v>4461660383</v>
      </c>
      <c r="E393" s="115">
        <v>6029553629</v>
      </c>
      <c r="F393" s="115">
        <v>6309444818</v>
      </c>
      <c r="G393" s="115">
        <v>6424703915</v>
      </c>
      <c r="H393" s="115">
        <v>6227676209</v>
      </c>
      <c r="I393" s="115">
        <v>7135326193</v>
      </c>
      <c r="J393" s="115">
        <v>7643119613</v>
      </c>
      <c r="K393" s="115">
        <v>8161642244</v>
      </c>
      <c r="L393" s="115">
        <v>8983730753</v>
      </c>
      <c r="M393" s="115">
        <v>9215148139.5151596</v>
      </c>
      <c r="N393" s="115">
        <v>10132512490.691301</v>
      </c>
      <c r="O393" s="115">
        <v>10974135788.697802</v>
      </c>
      <c r="P393" s="115">
        <v>12189362839.1856</v>
      </c>
      <c r="Q393" s="115">
        <v>17815336453.521301</v>
      </c>
      <c r="R393" s="115">
        <v>22485951450.229103</v>
      </c>
      <c r="S393" s="115">
        <v>25975138325.25</v>
      </c>
      <c r="T393" s="115">
        <v>28702138603.330002</v>
      </c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</row>
    <row r="394" spans="1:45">
      <c r="A394" s="89" t="s">
        <v>4088</v>
      </c>
      <c r="B394" s="89" t="s">
        <v>1026</v>
      </c>
      <c r="C394" s="115">
        <v>1710807381</v>
      </c>
      <c r="D394" s="115">
        <v>1817469944</v>
      </c>
      <c r="E394" s="115">
        <v>1904691120</v>
      </c>
      <c r="F394" s="115">
        <v>1961575496</v>
      </c>
      <c r="G394" s="115">
        <v>2400742748</v>
      </c>
      <c r="H394" s="115">
        <v>2329568116</v>
      </c>
      <c r="I394" s="115">
        <v>2280478576</v>
      </c>
      <c r="J394" s="115">
        <v>2402551345</v>
      </c>
      <c r="K394" s="115">
        <v>2543957960</v>
      </c>
      <c r="L394" s="115">
        <v>2601404181</v>
      </c>
      <c r="M394" s="115">
        <v>2806013595.08183</v>
      </c>
      <c r="N394" s="115">
        <v>3143407254.9435096</v>
      </c>
      <c r="O394" s="115">
        <v>3396893902.0900698</v>
      </c>
      <c r="P394" s="115">
        <v>3487500731.5162997</v>
      </c>
      <c r="Q394" s="115">
        <v>3714879024.7441401</v>
      </c>
      <c r="R394" s="115">
        <v>4196959825.7127004</v>
      </c>
      <c r="S394" s="115">
        <v>4833591414.3999996</v>
      </c>
      <c r="T394" s="115">
        <v>5902939418.4399996</v>
      </c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</row>
    <row r="395" spans="1:45">
      <c r="A395" s="89" t="s">
        <v>4093</v>
      </c>
      <c r="B395" s="89" t="s">
        <v>1028</v>
      </c>
      <c r="C395" s="115">
        <v>1121466301</v>
      </c>
      <c r="D395" s="115">
        <v>1248070455</v>
      </c>
      <c r="E395" s="115">
        <v>1295618238</v>
      </c>
      <c r="F395" s="115">
        <v>1304705035</v>
      </c>
      <c r="G395" s="115">
        <v>1572872206</v>
      </c>
      <c r="H395" s="115">
        <v>1530025443</v>
      </c>
      <c r="I395" s="115">
        <v>1513655332</v>
      </c>
      <c r="J395" s="115">
        <v>1599137777</v>
      </c>
      <c r="K395" s="115">
        <v>1672503779</v>
      </c>
      <c r="L395" s="115">
        <v>1817081530</v>
      </c>
      <c r="M395" s="115">
        <v>2076154752.09729</v>
      </c>
      <c r="N395" s="115">
        <v>2300086660.4966497</v>
      </c>
      <c r="O395" s="115">
        <v>2836283419.57231</v>
      </c>
      <c r="P395" s="115">
        <v>2857259879.03403</v>
      </c>
      <c r="Q395" s="115">
        <v>3082163607.5133801</v>
      </c>
      <c r="R395" s="115">
        <v>3110158219.06706</v>
      </c>
      <c r="S395" s="115">
        <v>3873039575.0799999</v>
      </c>
      <c r="T395" s="115">
        <v>4148758264.6199999</v>
      </c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</row>
    <row r="396" spans="1:45">
      <c r="A396" s="89" t="s">
        <v>4099</v>
      </c>
      <c r="B396" s="89" t="s">
        <v>1030</v>
      </c>
      <c r="C396" s="115">
        <v>306081944</v>
      </c>
      <c r="D396" s="115">
        <v>337015616</v>
      </c>
      <c r="E396" s="115">
        <v>306203203</v>
      </c>
      <c r="F396" s="115">
        <v>337950475</v>
      </c>
      <c r="G396" s="115">
        <v>1129897777</v>
      </c>
      <c r="H396" s="115">
        <v>473295897</v>
      </c>
      <c r="I396" s="115">
        <v>525212614</v>
      </c>
      <c r="J396" s="115">
        <v>762752927</v>
      </c>
      <c r="K396" s="115">
        <v>667060022</v>
      </c>
      <c r="L396" s="115">
        <v>982886288</v>
      </c>
      <c r="M396" s="115">
        <v>1051105722.88442</v>
      </c>
      <c r="N396" s="115">
        <v>731737831.91664004</v>
      </c>
      <c r="O396" s="115">
        <v>777868419.74877</v>
      </c>
      <c r="P396" s="115">
        <v>748838880.10807991</v>
      </c>
      <c r="Q396" s="115">
        <v>815525403.52671993</v>
      </c>
      <c r="R396" s="115">
        <v>885797544.60944998</v>
      </c>
      <c r="S396" s="115">
        <v>1053767968.67</v>
      </c>
      <c r="T396" s="115">
        <v>1486760592.3299999</v>
      </c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</row>
    <row r="397" spans="1:45">
      <c r="A397" s="89" t="s">
        <v>4121</v>
      </c>
      <c r="B397" s="89" t="s">
        <v>1032</v>
      </c>
      <c r="C397" s="115">
        <v>570712231</v>
      </c>
      <c r="D397" s="115">
        <v>830081646</v>
      </c>
      <c r="E397" s="115">
        <v>877962662</v>
      </c>
      <c r="F397" s="115">
        <v>876856940</v>
      </c>
      <c r="G397" s="115">
        <v>1031664608</v>
      </c>
      <c r="H397" s="115">
        <v>1096356247</v>
      </c>
      <c r="I397" s="115">
        <v>1314831680</v>
      </c>
      <c r="J397" s="115">
        <v>1376043008</v>
      </c>
      <c r="K397" s="115">
        <v>1794218511</v>
      </c>
      <c r="L397" s="115">
        <v>1991505335</v>
      </c>
      <c r="M397" s="115">
        <v>1845341096.40399</v>
      </c>
      <c r="N397" s="115">
        <v>2168465951.7516799</v>
      </c>
      <c r="O397" s="115">
        <v>2407315615.7188101</v>
      </c>
      <c r="P397" s="115">
        <v>2592045956.0114198</v>
      </c>
      <c r="Q397" s="115">
        <v>2463304471.4881001</v>
      </c>
      <c r="R397" s="115">
        <v>2933017980.12183</v>
      </c>
      <c r="S397" s="115">
        <v>3520798392.0799999</v>
      </c>
      <c r="T397" s="115">
        <v>3480477539.6799998</v>
      </c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</row>
    <row r="398" spans="1:45">
      <c r="A398" s="89" t="s">
        <v>4128</v>
      </c>
      <c r="B398" s="89" t="s">
        <v>966</v>
      </c>
      <c r="C398" s="115">
        <v>327249002</v>
      </c>
      <c r="D398" s="115">
        <v>318417760</v>
      </c>
      <c r="E398" s="115">
        <v>346300743</v>
      </c>
      <c r="F398" s="115">
        <v>408458694</v>
      </c>
      <c r="G398" s="115">
        <v>403060386</v>
      </c>
      <c r="H398" s="115">
        <v>442481673</v>
      </c>
      <c r="I398" s="115">
        <v>508820833</v>
      </c>
      <c r="J398" s="115">
        <v>584535412</v>
      </c>
      <c r="K398" s="115">
        <v>667353161</v>
      </c>
      <c r="L398" s="115">
        <v>717110973</v>
      </c>
      <c r="M398" s="115">
        <v>821292816.24787998</v>
      </c>
      <c r="N398" s="115">
        <v>693388562.27304006</v>
      </c>
      <c r="O398" s="115">
        <v>802788017.06386995</v>
      </c>
      <c r="P398" s="115">
        <v>489234181.64023</v>
      </c>
      <c r="Q398" s="115">
        <v>655430277.98032999</v>
      </c>
      <c r="R398" s="115">
        <v>846028283.69588006</v>
      </c>
      <c r="S398" s="115">
        <v>1034801609.3099999</v>
      </c>
      <c r="T398" s="115">
        <v>1165305978.24</v>
      </c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</row>
    <row r="399" spans="1:45">
      <c r="A399" s="89" t="s">
        <v>4143</v>
      </c>
      <c r="B399" s="89" t="s">
        <v>980</v>
      </c>
      <c r="C399" s="115">
        <v>124063011</v>
      </c>
      <c r="D399" s="115">
        <v>173246243</v>
      </c>
      <c r="E399" s="115">
        <v>217923422</v>
      </c>
      <c r="F399" s="115">
        <v>247701756</v>
      </c>
      <c r="G399" s="115">
        <v>249013224</v>
      </c>
      <c r="H399" s="115">
        <v>328087000</v>
      </c>
      <c r="I399" s="115">
        <v>377304024</v>
      </c>
      <c r="J399" s="115">
        <v>422166209</v>
      </c>
      <c r="K399" s="115">
        <v>509704721</v>
      </c>
      <c r="L399" s="115">
        <v>678783214</v>
      </c>
      <c r="M399" s="115">
        <v>688179198.49800003</v>
      </c>
      <c r="N399" s="115">
        <v>687875966.58247995</v>
      </c>
      <c r="O399" s="115">
        <v>699552513.79696</v>
      </c>
      <c r="P399" s="115">
        <v>718278961.70238996</v>
      </c>
      <c r="Q399" s="115">
        <v>771429786.48440003</v>
      </c>
      <c r="R399" s="115">
        <v>705633304.42835999</v>
      </c>
      <c r="S399" s="115">
        <v>689894482.16999996</v>
      </c>
      <c r="T399" s="115">
        <v>584853374.57000005</v>
      </c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</row>
    <row r="400" spans="1:45">
      <c r="A400" s="89" t="s">
        <v>4158</v>
      </c>
      <c r="B400" s="89" t="s">
        <v>1034</v>
      </c>
      <c r="C400" s="115">
        <v>3524750142</v>
      </c>
      <c r="D400" s="115">
        <v>3966466379</v>
      </c>
      <c r="E400" s="115">
        <v>3954007109</v>
      </c>
      <c r="F400" s="115">
        <v>3442325913</v>
      </c>
      <c r="G400" s="115">
        <v>3488274931</v>
      </c>
      <c r="H400" s="115">
        <v>3486717611</v>
      </c>
      <c r="I400" s="115">
        <v>3498121132</v>
      </c>
      <c r="J400" s="115">
        <v>3717045632</v>
      </c>
      <c r="K400" s="115">
        <v>6174970256</v>
      </c>
      <c r="L400" s="115">
        <v>5842863418</v>
      </c>
      <c r="M400" s="115">
        <v>5426410126.4420996</v>
      </c>
      <c r="N400" s="115">
        <v>5799272659.6850004</v>
      </c>
      <c r="O400" s="115">
        <v>5580445621.1163702</v>
      </c>
      <c r="P400" s="115">
        <v>5426955648.8038301</v>
      </c>
      <c r="Q400" s="115">
        <v>5677910364.0799999</v>
      </c>
      <c r="R400" s="115">
        <v>6009499211.2159996</v>
      </c>
      <c r="S400" s="115">
        <v>5740421901.7799997</v>
      </c>
      <c r="T400" s="115">
        <v>5826718202.79</v>
      </c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</row>
    <row r="401" spans="1:45">
      <c r="A401" s="89" t="s">
        <v>4174</v>
      </c>
      <c r="B401" s="89" t="s">
        <v>968</v>
      </c>
      <c r="C401" s="115">
        <v>709743359</v>
      </c>
      <c r="D401" s="115">
        <v>598064084</v>
      </c>
      <c r="E401" s="115">
        <v>536196803</v>
      </c>
      <c r="F401" s="115">
        <v>481669117</v>
      </c>
      <c r="G401" s="115">
        <v>488491109</v>
      </c>
      <c r="H401" s="115">
        <v>435475713</v>
      </c>
      <c r="I401" s="115">
        <v>458644966</v>
      </c>
      <c r="J401" s="115">
        <v>434728683</v>
      </c>
      <c r="K401" s="115">
        <v>472135709</v>
      </c>
      <c r="L401" s="115">
        <v>505446845</v>
      </c>
      <c r="M401" s="115">
        <v>538560582.58200002</v>
      </c>
      <c r="N401" s="115">
        <v>557011362.51499999</v>
      </c>
      <c r="O401" s="115">
        <v>583327349.36899996</v>
      </c>
      <c r="P401" s="115">
        <v>433325387.81560999</v>
      </c>
      <c r="Q401" s="115">
        <v>607915345.3211</v>
      </c>
      <c r="R401" s="115">
        <v>708487904.88739002</v>
      </c>
      <c r="S401" s="115">
        <v>812873622.29999995</v>
      </c>
      <c r="T401" s="115">
        <v>853325169.22000003</v>
      </c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</row>
    <row r="402" spans="1:45">
      <c r="A402" s="89" t="s">
        <v>4191</v>
      </c>
      <c r="B402" s="89" t="s">
        <v>970</v>
      </c>
      <c r="C402" s="115">
        <v>2324940</v>
      </c>
      <c r="D402" s="115">
        <v>3114560</v>
      </c>
      <c r="E402" s="115">
        <v>2827214</v>
      </c>
      <c r="F402" s="115">
        <v>3706635</v>
      </c>
      <c r="G402" s="115">
        <v>4704339</v>
      </c>
      <c r="H402" s="115">
        <v>5590398</v>
      </c>
      <c r="I402" s="115">
        <v>6770030</v>
      </c>
      <c r="J402" s="115">
        <v>7047827</v>
      </c>
      <c r="K402" s="115">
        <v>6931159</v>
      </c>
      <c r="L402" s="115">
        <v>13860845</v>
      </c>
      <c r="M402" s="115">
        <v>14076102.141120002</v>
      </c>
      <c r="N402" s="115">
        <v>16516951.514600001</v>
      </c>
      <c r="O402" s="115">
        <v>18992998.81134</v>
      </c>
      <c r="P402" s="115">
        <v>10723202.55312</v>
      </c>
      <c r="Q402" s="115">
        <v>31693456.652240001</v>
      </c>
      <c r="R402" s="115">
        <v>60583998.599930003</v>
      </c>
      <c r="S402" s="115">
        <v>85617362.75</v>
      </c>
      <c r="T402" s="115">
        <v>90296158.489999995</v>
      </c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</row>
    <row r="403" spans="1:45">
      <c r="A403" s="89" t="s">
        <v>7701</v>
      </c>
      <c r="B403" s="89" t="s">
        <v>7749</v>
      </c>
      <c r="C403" s="115">
        <v>37898467</v>
      </c>
      <c r="D403" s="115">
        <v>62336564</v>
      </c>
      <c r="E403" s="115">
        <v>80959323</v>
      </c>
      <c r="F403" s="115">
        <v>69982671</v>
      </c>
      <c r="G403" s="115">
        <v>81933169</v>
      </c>
      <c r="H403" s="115">
        <v>99617675</v>
      </c>
      <c r="I403" s="115">
        <v>88370719</v>
      </c>
      <c r="J403" s="115">
        <v>85836157</v>
      </c>
      <c r="K403" s="115">
        <v>81910379</v>
      </c>
      <c r="L403" s="115">
        <v>96928427</v>
      </c>
      <c r="M403" s="115">
        <v>95741459.679740012</v>
      </c>
      <c r="N403" s="115">
        <v>0</v>
      </c>
      <c r="O403" s="115">
        <v>0</v>
      </c>
      <c r="P403" s="115">
        <v>0</v>
      </c>
      <c r="Q403" s="115">
        <v>0</v>
      </c>
      <c r="R403" s="115">
        <v>0</v>
      </c>
      <c r="S403" s="115">
        <v>0</v>
      </c>
      <c r="T403" s="115">
        <v>0</v>
      </c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</row>
    <row r="404" spans="1:45">
      <c r="A404" s="89" t="s">
        <v>4202</v>
      </c>
      <c r="B404" s="89" t="s">
        <v>215</v>
      </c>
      <c r="C404" s="115">
        <v>0</v>
      </c>
      <c r="D404" s="115">
        <v>0</v>
      </c>
      <c r="E404" s="115">
        <v>0</v>
      </c>
      <c r="F404" s="115">
        <v>0</v>
      </c>
      <c r="G404" s="115">
        <v>0</v>
      </c>
      <c r="H404" s="115">
        <v>0</v>
      </c>
      <c r="I404" s="115">
        <v>0</v>
      </c>
      <c r="J404" s="115">
        <v>0</v>
      </c>
      <c r="K404" s="115">
        <v>0</v>
      </c>
      <c r="L404" s="115">
        <v>0</v>
      </c>
      <c r="M404" s="115">
        <v>0</v>
      </c>
      <c r="N404" s="115">
        <v>0</v>
      </c>
      <c r="O404" s="115">
        <v>0</v>
      </c>
      <c r="P404" s="115">
        <v>0</v>
      </c>
      <c r="Q404" s="115">
        <v>0</v>
      </c>
      <c r="R404" s="115">
        <v>0</v>
      </c>
      <c r="S404" s="115">
        <v>0</v>
      </c>
      <c r="T404" s="115">
        <v>0</v>
      </c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</row>
    <row r="405" spans="1:45">
      <c r="A405" s="89" t="s">
        <v>4213</v>
      </c>
      <c r="B405" s="89" t="s">
        <v>974</v>
      </c>
      <c r="C405" s="115">
        <v>0</v>
      </c>
      <c r="D405" s="115">
        <v>22967</v>
      </c>
      <c r="E405" s="115">
        <v>55990</v>
      </c>
      <c r="F405" s="115">
        <v>176368</v>
      </c>
      <c r="G405" s="115">
        <v>12885</v>
      </c>
      <c r="H405" s="115">
        <v>80641</v>
      </c>
      <c r="I405" s="115">
        <v>22004</v>
      </c>
      <c r="J405" s="115">
        <v>94430</v>
      </c>
      <c r="K405" s="115">
        <v>184307</v>
      </c>
      <c r="L405" s="115">
        <v>222034</v>
      </c>
      <c r="M405" s="115">
        <v>982911.59199999995</v>
      </c>
      <c r="N405" s="115">
        <v>0</v>
      </c>
      <c r="O405" s="115">
        <v>0</v>
      </c>
      <c r="P405" s="115">
        <v>0</v>
      </c>
      <c r="Q405" s="115">
        <v>0</v>
      </c>
      <c r="R405" s="115">
        <v>0</v>
      </c>
      <c r="S405" s="115">
        <v>0</v>
      </c>
      <c r="T405" s="115">
        <v>0</v>
      </c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</row>
    <row r="406" spans="1:45">
      <c r="A406" s="89" t="s">
        <v>4226</v>
      </c>
      <c r="B406" s="89" t="s">
        <v>976</v>
      </c>
      <c r="C406" s="115">
        <v>4674435</v>
      </c>
      <c r="D406" s="115">
        <v>5372364</v>
      </c>
      <c r="E406" s="115">
        <v>9150463</v>
      </c>
      <c r="F406" s="115">
        <v>8384955</v>
      </c>
      <c r="G406" s="115">
        <v>5103516</v>
      </c>
      <c r="H406" s="115">
        <v>5344263</v>
      </c>
      <c r="I406" s="115">
        <v>6300365</v>
      </c>
      <c r="J406" s="115">
        <v>33912960</v>
      </c>
      <c r="K406" s="115">
        <v>20342308</v>
      </c>
      <c r="L406" s="115">
        <v>21991180</v>
      </c>
      <c r="M406" s="115">
        <v>17167346.021499999</v>
      </c>
      <c r="N406" s="115">
        <v>13747954.533</v>
      </c>
      <c r="O406" s="115">
        <v>15183380.664959999</v>
      </c>
      <c r="P406" s="115">
        <v>11725301.187999999</v>
      </c>
      <c r="Q406" s="115">
        <v>15761377.85936</v>
      </c>
      <c r="R406" s="115">
        <v>22547331.717289999</v>
      </c>
      <c r="S406" s="115">
        <v>28005640.18</v>
      </c>
      <c r="T406" s="115">
        <v>0</v>
      </c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</row>
    <row r="407" spans="1:45">
      <c r="A407" s="89" t="s">
        <v>4243</v>
      </c>
      <c r="B407" s="89" t="s">
        <v>978</v>
      </c>
      <c r="C407" s="115">
        <v>9045203</v>
      </c>
      <c r="D407" s="115">
        <v>20771850</v>
      </c>
      <c r="E407" s="115">
        <v>34402097</v>
      </c>
      <c r="F407" s="115">
        <v>46345073</v>
      </c>
      <c r="G407" s="115">
        <v>43377024</v>
      </c>
      <c r="H407" s="115">
        <v>55912630</v>
      </c>
      <c r="I407" s="115">
        <v>54107297</v>
      </c>
      <c r="J407" s="115">
        <v>47111049</v>
      </c>
      <c r="K407" s="115">
        <v>65338680</v>
      </c>
      <c r="L407" s="115">
        <v>78301720</v>
      </c>
      <c r="M407" s="115">
        <v>52334421.309139997</v>
      </c>
      <c r="N407" s="115">
        <v>97443938.068820015</v>
      </c>
      <c r="O407" s="115">
        <v>82191783.283309996</v>
      </c>
      <c r="P407" s="115">
        <v>82695914.20863001</v>
      </c>
      <c r="Q407" s="115">
        <v>102361163.88350999</v>
      </c>
      <c r="R407" s="115">
        <v>108663040.91275001</v>
      </c>
      <c r="S407" s="115">
        <v>139385325.75999999</v>
      </c>
      <c r="T407" s="115">
        <v>198980894.38999999</v>
      </c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</row>
    <row r="408" spans="1:45">
      <c r="A408" s="89" t="s">
        <v>4252</v>
      </c>
      <c r="B408" s="89" t="s">
        <v>210</v>
      </c>
      <c r="C408" s="115">
        <v>0</v>
      </c>
      <c r="D408" s="115">
        <v>0</v>
      </c>
      <c r="E408" s="115">
        <v>0</v>
      </c>
      <c r="F408" s="115">
        <v>0</v>
      </c>
      <c r="G408" s="115">
        <v>0</v>
      </c>
      <c r="H408" s="115">
        <v>0</v>
      </c>
      <c r="I408" s="115">
        <v>0</v>
      </c>
      <c r="J408" s="115">
        <v>0</v>
      </c>
      <c r="K408" s="115">
        <v>0</v>
      </c>
      <c r="L408" s="115">
        <v>0</v>
      </c>
      <c r="M408" s="115">
        <v>0</v>
      </c>
      <c r="N408" s="115">
        <v>0</v>
      </c>
      <c r="O408" s="115">
        <v>0</v>
      </c>
      <c r="P408" s="115">
        <v>0</v>
      </c>
      <c r="Q408" s="115">
        <v>0</v>
      </c>
      <c r="R408" s="115">
        <v>0</v>
      </c>
      <c r="S408" s="115">
        <v>0</v>
      </c>
      <c r="T408" s="115">
        <v>0</v>
      </c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</row>
    <row r="409" spans="1:45">
      <c r="A409" s="89" t="s">
        <v>4255</v>
      </c>
      <c r="B409" s="89" t="s">
        <v>1020</v>
      </c>
      <c r="C409" s="115">
        <v>731946805</v>
      </c>
      <c r="D409" s="115">
        <v>585350563</v>
      </c>
      <c r="E409" s="115">
        <v>598195053</v>
      </c>
      <c r="F409" s="115">
        <v>821771555</v>
      </c>
      <c r="G409" s="115">
        <v>1354786468</v>
      </c>
      <c r="H409" s="115">
        <v>694665592</v>
      </c>
      <c r="I409" s="115">
        <v>773374223</v>
      </c>
      <c r="J409" s="115">
        <v>867498634</v>
      </c>
      <c r="K409" s="115">
        <v>1409544607</v>
      </c>
      <c r="L409" s="115">
        <v>1000340992</v>
      </c>
      <c r="M409" s="115">
        <v>909689825.30595994</v>
      </c>
      <c r="N409" s="115">
        <v>2044602204.41609</v>
      </c>
      <c r="O409" s="115">
        <v>1853668663.1206598</v>
      </c>
      <c r="P409" s="115">
        <v>1541644981.46907</v>
      </c>
      <c r="Q409" s="115">
        <v>2117479252.81441</v>
      </c>
      <c r="R409" s="115">
        <v>3955316312.0637999</v>
      </c>
      <c r="S409" s="115">
        <v>3405839945.2600002</v>
      </c>
      <c r="T409" s="115">
        <v>3392361486.4299998</v>
      </c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</row>
    <row r="410" spans="1:45" ht="28">
      <c r="A410" s="89" t="s">
        <v>4277</v>
      </c>
      <c r="B410" s="89" t="s">
        <v>4278</v>
      </c>
      <c r="C410" s="115">
        <v>-335617098</v>
      </c>
      <c r="D410" s="115">
        <v>-269570702</v>
      </c>
      <c r="E410" s="115">
        <v>-319469741</v>
      </c>
      <c r="F410" s="115">
        <v>-228982594</v>
      </c>
      <c r="G410" s="115">
        <v>-211968851</v>
      </c>
      <c r="H410" s="115">
        <v>-240357765</v>
      </c>
      <c r="I410" s="115">
        <v>-313454032</v>
      </c>
      <c r="J410" s="115">
        <v>-277336370</v>
      </c>
      <c r="K410" s="115">
        <v>-337537871</v>
      </c>
      <c r="L410" s="115">
        <v>-341069156</v>
      </c>
      <c r="M410" s="115">
        <v>-583482255.37618005</v>
      </c>
      <c r="N410" s="115">
        <v>-623273095.28526998</v>
      </c>
      <c r="O410" s="115">
        <v>-699385780.43902004</v>
      </c>
      <c r="P410" s="115">
        <v>-736843409.14092004</v>
      </c>
      <c r="Q410" s="115">
        <v>-1033516300.21927</v>
      </c>
      <c r="R410" s="115">
        <v>-2608248326.9221501</v>
      </c>
      <c r="S410" s="115">
        <v>-1328827569.1199999</v>
      </c>
      <c r="T410" s="115">
        <v>-1462989197.49</v>
      </c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</row>
    <row r="411" spans="1:45">
      <c r="A411" s="89" t="s">
        <v>4295</v>
      </c>
      <c r="B411" s="89" t="s">
        <v>4296</v>
      </c>
      <c r="C411" s="115">
        <v>19962177537</v>
      </c>
      <c r="D411" s="115">
        <v>23412263842</v>
      </c>
      <c r="E411" s="115">
        <v>26512988094</v>
      </c>
      <c r="F411" s="115">
        <v>27783793880</v>
      </c>
      <c r="G411" s="115">
        <v>28454462201</v>
      </c>
      <c r="H411" s="115">
        <v>38932056801</v>
      </c>
      <c r="I411" s="115">
        <v>47137643484</v>
      </c>
      <c r="J411" s="115">
        <v>46679507775</v>
      </c>
      <c r="K411" s="115">
        <v>48551803912</v>
      </c>
      <c r="L411" s="115">
        <v>53632842988</v>
      </c>
      <c r="M411" s="115">
        <v>54182231825.3759</v>
      </c>
      <c r="N411" s="115">
        <v>65484919942.358398</v>
      </c>
      <c r="O411" s="115">
        <v>73419326372.130493</v>
      </c>
      <c r="P411" s="115">
        <v>75070532845.360901</v>
      </c>
      <c r="Q411" s="115">
        <v>86685646876.789902</v>
      </c>
      <c r="R411" s="115">
        <v>92380347595.405502</v>
      </c>
      <c r="S411" s="115">
        <v>112534765280.98</v>
      </c>
      <c r="T411" s="115">
        <v>122430471199.5</v>
      </c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</row>
    <row r="412" spans="1:45">
      <c r="A412" s="89" t="s">
        <v>4297</v>
      </c>
      <c r="B412" s="89" t="s">
        <v>4298</v>
      </c>
      <c r="C412" s="115">
        <v>15915807666</v>
      </c>
      <c r="D412" s="115">
        <v>18526912277</v>
      </c>
      <c r="E412" s="115">
        <v>20873438532</v>
      </c>
      <c r="F412" s="115">
        <v>22168036819</v>
      </c>
      <c r="G412" s="115">
        <v>23409250810</v>
      </c>
      <c r="H412" s="115">
        <v>26209237288</v>
      </c>
      <c r="I412" s="115">
        <v>27711432703</v>
      </c>
      <c r="J412" s="115">
        <v>28355972800</v>
      </c>
      <c r="K412" s="115">
        <v>30602272367</v>
      </c>
      <c r="L412" s="115">
        <v>33609454651</v>
      </c>
      <c r="M412" s="115">
        <v>36051298880.013496</v>
      </c>
      <c r="N412" s="115">
        <v>37173560842.499794</v>
      </c>
      <c r="O412" s="115">
        <v>41211809141.644997</v>
      </c>
      <c r="P412" s="115">
        <v>44142990158.839706</v>
      </c>
      <c r="Q412" s="115">
        <v>47440868016.429604</v>
      </c>
      <c r="R412" s="115">
        <v>49874563153.322601</v>
      </c>
      <c r="S412" s="115">
        <v>56011296401.980003</v>
      </c>
      <c r="T412" s="115">
        <v>69075780612.809998</v>
      </c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</row>
    <row r="413" spans="1:45">
      <c r="A413" s="89" t="s">
        <v>4317</v>
      </c>
      <c r="B413" s="89" t="s">
        <v>550</v>
      </c>
      <c r="C413" s="115">
        <v>0</v>
      </c>
      <c r="D413" s="115">
        <v>0</v>
      </c>
      <c r="E413" s="115">
        <v>0</v>
      </c>
      <c r="F413" s="115">
        <v>0</v>
      </c>
      <c r="G413" s="115">
        <v>0</v>
      </c>
      <c r="H413" s="115">
        <v>4033039582</v>
      </c>
      <c r="I413" s="115">
        <v>6737732368</v>
      </c>
      <c r="J413" s="115">
        <v>5584585646</v>
      </c>
      <c r="K413" s="115">
        <v>5163891554</v>
      </c>
      <c r="L413" s="115">
        <v>4512710213</v>
      </c>
      <c r="M413" s="115">
        <v>3389695303.3120999</v>
      </c>
      <c r="N413" s="115">
        <v>9870765503.0734501</v>
      </c>
      <c r="O413" s="115">
        <v>9085254447.8202496</v>
      </c>
      <c r="P413" s="115">
        <v>5577333377.0295095</v>
      </c>
      <c r="Q413" s="115">
        <v>9456915838.85853</v>
      </c>
      <c r="R413" s="115">
        <v>9339244492.9747505</v>
      </c>
      <c r="S413" s="115">
        <v>15515130723.34</v>
      </c>
      <c r="T413" s="115">
        <v>8313978205.1700001</v>
      </c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</row>
    <row r="414" spans="1:45">
      <c r="A414" s="89" t="s">
        <v>4340</v>
      </c>
      <c r="B414" s="89" t="s">
        <v>1209</v>
      </c>
      <c r="C414" s="115">
        <v>1002105125</v>
      </c>
      <c r="D414" s="115">
        <v>1534513950</v>
      </c>
      <c r="E414" s="115">
        <v>1782819950</v>
      </c>
      <c r="F414" s="115">
        <v>1831841824</v>
      </c>
      <c r="G414" s="115">
        <v>1075151946</v>
      </c>
      <c r="H414" s="115">
        <v>3194774295</v>
      </c>
      <c r="I414" s="115">
        <v>5249293141</v>
      </c>
      <c r="J414" s="115">
        <v>6129958561</v>
      </c>
      <c r="K414" s="115">
        <v>6234973662</v>
      </c>
      <c r="L414" s="115">
        <v>7357402976</v>
      </c>
      <c r="M414" s="115">
        <v>7725671914.0833607</v>
      </c>
      <c r="N414" s="115">
        <v>8201589293.8213491</v>
      </c>
      <c r="O414" s="115">
        <v>10406651456.994099</v>
      </c>
      <c r="P414" s="115">
        <v>13232614823.431599</v>
      </c>
      <c r="Q414" s="115">
        <v>13866409571.527</v>
      </c>
      <c r="R414" s="115">
        <v>16914425110.946699</v>
      </c>
      <c r="S414" s="115">
        <v>22071083009.150002</v>
      </c>
      <c r="T414" s="115">
        <v>23372391210.970001</v>
      </c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</row>
    <row r="415" spans="1:45">
      <c r="A415" s="89" t="s">
        <v>4343</v>
      </c>
      <c r="B415" s="89" t="s">
        <v>1230</v>
      </c>
      <c r="C415" s="115">
        <v>3044264746</v>
      </c>
      <c r="D415" s="115">
        <v>3350837615</v>
      </c>
      <c r="E415" s="115">
        <v>3856729612</v>
      </c>
      <c r="F415" s="115">
        <v>3783915237</v>
      </c>
      <c r="G415" s="115">
        <v>3970059445</v>
      </c>
      <c r="H415" s="115">
        <v>5495005636</v>
      </c>
      <c r="I415" s="115">
        <v>7439185272</v>
      </c>
      <c r="J415" s="115">
        <v>6608990768</v>
      </c>
      <c r="K415" s="115">
        <v>6550666329</v>
      </c>
      <c r="L415" s="115">
        <v>8153275148</v>
      </c>
      <c r="M415" s="115">
        <v>7015565727.9668894</v>
      </c>
      <c r="N415" s="115">
        <v>9525989717.8110695</v>
      </c>
      <c r="O415" s="115">
        <v>11844826642.359699</v>
      </c>
      <c r="P415" s="115">
        <v>10778745202.722</v>
      </c>
      <c r="Q415" s="115">
        <v>14576638470.861301</v>
      </c>
      <c r="R415" s="115">
        <v>15099168147.381802</v>
      </c>
      <c r="S415" s="115">
        <v>17093216275.98</v>
      </c>
      <c r="T415" s="115">
        <v>19388031769.209999</v>
      </c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</row>
    <row r="416" spans="1:45">
      <c r="A416" s="89" t="s">
        <v>4380</v>
      </c>
      <c r="B416" s="89" t="s">
        <v>2473</v>
      </c>
      <c r="C416" s="115">
        <v>0</v>
      </c>
      <c r="D416" s="115">
        <v>0</v>
      </c>
      <c r="E416" s="115">
        <v>0</v>
      </c>
      <c r="F416" s="115">
        <v>0</v>
      </c>
      <c r="G416" s="115">
        <v>0</v>
      </c>
      <c r="H416" s="115">
        <v>0</v>
      </c>
      <c r="I416" s="115">
        <v>0</v>
      </c>
      <c r="J416" s="115">
        <v>0</v>
      </c>
      <c r="K416" s="115">
        <v>0</v>
      </c>
      <c r="L416" s="115">
        <v>0</v>
      </c>
      <c r="M416" s="115">
        <v>0</v>
      </c>
      <c r="N416" s="115">
        <v>713014585.15266001</v>
      </c>
      <c r="O416" s="115">
        <v>870784683.31141007</v>
      </c>
      <c r="P416" s="115">
        <v>1338849283.3381002</v>
      </c>
      <c r="Q416" s="115">
        <v>1344814979.1135099</v>
      </c>
      <c r="R416" s="115">
        <v>1152946690.7796102</v>
      </c>
      <c r="S416" s="115">
        <v>1844038870.53</v>
      </c>
      <c r="T416" s="115">
        <v>2280289401.3499999</v>
      </c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</row>
    <row r="417" spans="1:45">
      <c r="A417" s="89" t="s">
        <v>7760</v>
      </c>
      <c r="B417" s="89" t="s">
        <v>7742</v>
      </c>
      <c r="C417" s="115">
        <v>85560845</v>
      </c>
      <c r="D417" s="115">
        <v>24770022</v>
      </c>
      <c r="E417" s="115">
        <v>195423011</v>
      </c>
      <c r="F417" s="115">
        <v>23692379</v>
      </c>
      <c r="G417" s="115">
        <v>24895689</v>
      </c>
      <c r="H417" s="115">
        <v>31169213</v>
      </c>
      <c r="I417" s="115">
        <v>15308329</v>
      </c>
      <c r="J417" s="115">
        <v>27741095</v>
      </c>
      <c r="K417" s="115">
        <v>0</v>
      </c>
      <c r="L417" s="115">
        <v>0</v>
      </c>
      <c r="M417" s="115">
        <v>0</v>
      </c>
      <c r="N417" s="115">
        <v>0</v>
      </c>
      <c r="O417" s="115">
        <v>0</v>
      </c>
      <c r="P417" s="115">
        <v>0</v>
      </c>
      <c r="Q417" s="115">
        <v>0</v>
      </c>
      <c r="R417" s="115">
        <v>0</v>
      </c>
      <c r="S417" s="115">
        <v>0</v>
      </c>
      <c r="T417" s="115">
        <v>0</v>
      </c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</row>
    <row r="418" spans="1:45">
      <c r="A418" s="89" t="s">
        <v>7761</v>
      </c>
      <c r="B418" s="89" t="s">
        <v>1188</v>
      </c>
      <c r="C418" s="115">
        <v>0</v>
      </c>
      <c r="D418" s="115">
        <v>0</v>
      </c>
      <c r="E418" s="115">
        <v>45259</v>
      </c>
      <c r="F418" s="115">
        <v>5408892</v>
      </c>
      <c r="G418" s="115">
        <v>1740609</v>
      </c>
      <c r="H418" s="115">
        <v>2154744</v>
      </c>
      <c r="I418" s="115">
        <v>925709</v>
      </c>
      <c r="J418" s="115">
        <v>3603</v>
      </c>
      <c r="K418" s="115">
        <v>0</v>
      </c>
      <c r="L418" s="115">
        <v>0</v>
      </c>
      <c r="M418" s="115">
        <v>0</v>
      </c>
      <c r="N418" s="115">
        <v>0</v>
      </c>
      <c r="O418" s="115">
        <v>0</v>
      </c>
      <c r="P418" s="115">
        <v>0</v>
      </c>
      <c r="Q418" s="115">
        <v>0</v>
      </c>
      <c r="R418" s="115">
        <v>0</v>
      </c>
      <c r="S418" s="115">
        <v>0</v>
      </c>
      <c r="T418" s="115">
        <v>0</v>
      </c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</row>
    <row r="419" spans="1:45">
      <c r="A419" s="89" t="s">
        <v>7762</v>
      </c>
      <c r="B419" s="89" t="s">
        <v>4075</v>
      </c>
      <c r="C419" s="115">
        <v>5334</v>
      </c>
      <c r="D419" s="115">
        <v>1311510</v>
      </c>
      <c r="E419" s="115">
        <v>1217236</v>
      </c>
      <c r="F419" s="115">
        <v>614975</v>
      </c>
      <c r="G419" s="115">
        <v>697348</v>
      </c>
      <c r="H419" s="115">
        <v>816791</v>
      </c>
      <c r="I419" s="115">
        <v>858012</v>
      </c>
      <c r="J419" s="115">
        <v>417841</v>
      </c>
      <c r="K419" s="115">
        <v>0</v>
      </c>
      <c r="L419" s="115">
        <v>0</v>
      </c>
      <c r="M419" s="115">
        <v>0</v>
      </c>
      <c r="N419" s="115">
        <v>0</v>
      </c>
      <c r="O419" s="115">
        <v>0</v>
      </c>
      <c r="P419" s="115">
        <v>0</v>
      </c>
      <c r="Q419" s="115">
        <v>0</v>
      </c>
      <c r="R419" s="115">
        <v>0</v>
      </c>
      <c r="S419" s="115">
        <v>0</v>
      </c>
      <c r="T419" s="115">
        <v>0</v>
      </c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</row>
    <row r="420" spans="1:45" ht="28">
      <c r="A420" s="89" t="s">
        <v>7763</v>
      </c>
      <c r="B420" s="89" t="s">
        <v>7771</v>
      </c>
      <c r="C420" s="115">
        <v>0</v>
      </c>
      <c r="D420" s="115">
        <v>81385</v>
      </c>
      <c r="E420" s="115">
        <v>876541</v>
      </c>
      <c r="F420" s="115">
        <v>566802</v>
      </c>
      <c r="G420" s="115">
        <v>1845223</v>
      </c>
      <c r="H420" s="115">
        <v>1527227</v>
      </c>
      <c r="I420" s="115">
        <v>6595</v>
      </c>
      <c r="J420" s="115">
        <v>371728</v>
      </c>
      <c r="K420" s="115">
        <v>0</v>
      </c>
      <c r="L420" s="115">
        <v>0</v>
      </c>
      <c r="M420" s="115">
        <v>0</v>
      </c>
      <c r="N420" s="115">
        <v>0</v>
      </c>
      <c r="O420" s="115">
        <v>0</v>
      </c>
      <c r="P420" s="115">
        <v>0</v>
      </c>
      <c r="Q420" s="115">
        <v>0</v>
      </c>
      <c r="R420" s="115">
        <v>0</v>
      </c>
      <c r="S420" s="115">
        <v>0</v>
      </c>
      <c r="T420" s="115">
        <v>0</v>
      </c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</row>
    <row r="421" spans="1:45">
      <c r="A421" s="89" t="s">
        <v>7764</v>
      </c>
      <c r="B421" s="89" t="s">
        <v>1120</v>
      </c>
      <c r="C421" s="115">
        <v>0</v>
      </c>
      <c r="D421" s="115">
        <v>0</v>
      </c>
      <c r="E421" s="115">
        <v>0</v>
      </c>
      <c r="F421" s="115">
        <v>309175</v>
      </c>
      <c r="G421" s="115">
        <v>80522</v>
      </c>
      <c r="H421" s="115">
        <v>0</v>
      </c>
      <c r="I421" s="115">
        <v>0</v>
      </c>
      <c r="J421" s="115">
        <v>0</v>
      </c>
      <c r="K421" s="115">
        <v>0</v>
      </c>
      <c r="L421" s="115">
        <v>0</v>
      </c>
      <c r="M421" s="115">
        <v>0</v>
      </c>
      <c r="N421" s="115">
        <v>0</v>
      </c>
      <c r="O421" s="115">
        <v>0</v>
      </c>
      <c r="P421" s="115">
        <v>0</v>
      </c>
      <c r="Q421" s="115">
        <v>0</v>
      </c>
      <c r="R421" s="115">
        <v>0</v>
      </c>
      <c r="S421" s="115">
        <v>0</v>
      </c>
      <c r="T421" s="115">
        <v>0</v>
      </c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</row>
    <row r="422" spans="1:45">
      <c r="A422" s="89" t="s">
        <v>7765</v>
      </c>
      <c r="B422" s="89" t="s">
        <v>1184</v>
      </c>
      <c r="C422" s="115">
        <v>0</v>
      </c>
      <c r="D422" s="115">
        <v>0</v>
      </c>
      <c r="E422" s="115">
        <v>806840</v>
      </c>
      <c r="F422" s="115">
        <v>0</v>
      </c>
      <c r="G422" s="115">
        <v>0</v>
      </c>
      <c r="H422" s="115">
        <v>0</v>
      </c>
      <c r="I422" s="115">
        <v>0</v>
      </c>
      <c r="J422" s="115">
        <v>0</v>
      </c>
      <c r="K422" s="115">
        <v>0</v>
      </c>
      <c r="L422" s="115">
        <v>0</v>
      </c>
      <c r="M422" s="115">
        <v>0</v>
      </c>
      <c r="N422" s="115">
        <v>0</v>
      </c>
      <c r="O422" s="115">
        <v>0</v>
      </c>
      <c r="P422" s="115">
        <v>0</v>
      </c>
      <c r="Q422" s="115">
        <v>0</v>
      </c>
      <c r="R422" s="115">
        <v>0</v>
      </c>
      <c r="S422" s="115">
        <v>0</v>
      </c>
      <c r="T422" s="115">
        <v>0</v>
      </c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</row>
    <row r="423" spans="1:45">
      <c r="A423" s="89" t="s">
        <v>7766</v>
      </c>
      <c r="B423" s="89" t="s">
        <v>7772</v>
      </c>
      <c r="C423" s="115">
        <v>0</v>
      </c>
      <c r="D423" s="115">
        <v>0</v>
      </c>
      <c r="E423" s="115">
        <v>0</v>
      </c>
      <c r="F423" s="115">
        <v>0</v>
      </c>
      <c r="G423" s="115">
        <v>0</v>
      </c>
      <c r="H423" s="115">
        <v>0</v>
      </c>
      <c r="I423" s="115">
        <v>0</v>
      </c>
      <c r="J423" s="115">
        <v>0</v>
      </c>
      <c r="K423" s="115">
        <v>0</v>
      </c>
      <c r="L423" s="115">
        <v>0</v>
      </c>
      <c r="M423" s="115">
        <v>0</v>
      </c>
      <c r="N423" s="115">
        <v>0</v>
      </c>
      <c r="O423" s="115">
        <v>0</v>
      </c>
      <c r="P423" s="115">
        <v>0</v>
      </c>
      <c r="Q423" s="115">
        <v>0</v>
      </c>
      <c r="R423" s="115">
        <v>0</v>
      </c>
      <c r="S423" s="115">
        <v>0</v>
      </c>
      <c r="T423" s="115">
        <v>0</v>
      </c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</row>
    <row r="424" spans="1:45">
      <c r="A424" s="89" t="s">
        <v>7767</v>
      </c>
      <c r="B424" s="89" t="s">
        <v>7773</v>
      </c>
      <c r="C424" s="115">
        <v>0</v>
      </c>
      <c r="D424" s="115">
        <v>0</v>
      </c>
      <c r="E424" s="115">
        <v>0</v>
      </c>
      <c r="F424" s="115">
        <v>0</v>
      </c>
      <c r="G424" s="115">
        <v>0</v>
      </c>
      <c r="H424" s="115">
        <v>0</v>
      </c>
      <c r="I424" s="115">
        <v>0</v>
      </c>
      <c r="J424" s="115">
        <v>0</v>
      </c>
      <c r="K424" s="115">
        <v>0</v>
      </c>
      <c r="L424" s="115">
        <v>0</v>
      </c>
      <c r="M424" s="115">
        <v>0</v>
      </c>
      <c r="N424" s="115">
        <v>0</v>
      </c>
      <c r="O424" s="115">
        <v>0</v>
      </c>
      <c r="P424" s="115">
        <v>0</v>
      </c>
      <c r="Q424" s="115">
        <v>0</v>
      </c>
      <c r="R424" s="115">
        <v>0</v>
      </c>
      <c r="S424" s="115">
        <v>0</v>
      </c>
      <c r="T424" s="115">
        <v>0</v>
      </c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</row>
    <row r="425" spans="1:45">
      <c r="A425" s="89" t="s">
        <v>7768</v>
      </c>
      <c r="B425" s="89" t="s">
        <v>1180</v>
      </c>
      <c r="C425" s="115">
        <v>69834</v>
      </c>
      <c r="D425" s="115">
        <v>1566916</v>
      </c>
      <c r="E425" s="115">
        <v>85149</v>
      </c>
      <c r="F425" s="115">
        <v>40023</v>
      </c>
      <c r="G425" s="115">
        <v>98774</v>
      </c>
      <c r="H425" s="115">
        <v>0</v>
      </c>
      <c r="I425" s="115">
        <v>0</v>
      </c>
      <c r="J425" s="115">
        <v>0</v>
      </c>
      <c r="K425" s="115">
        <v>0</v>
      </c>
      <c r="L425" s="115">
        <v>0</v>
      </c>
      <c r="M425" s="115">
        <v>0</v>
      </c>
      <c r="N425" s="115">
        <v>0</v>
      </c>
      <c r="O425" s="115">
        <v>0</v>
      </c>
      <c r="P425" s="115">
        <v>0</v>
      </c>
      <c r="Q425" s="115">
        <v>0</v>
      </c>
      <c r="R425" s="115">
        <v>0</v>
      </c>
      <c r="S425" s="115">
        <v>0</v>
      </c>
      <c r="T425" s="115">
        <v>0</v>
      </c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</row>
    <row r="426" spans="1:45">
      <c r="A426" s="89" t="s">
        <v>7769</v>
      </c>
      <c r="B426" s="89" t="s">
        <v>1178</v>
      </c>
      <c r="C426" s="115">
        <v>85485677</v>
      </c>
      <c r="D426" s="115">
        <v>21810211</v>
      </c>
      <c r="E426" s="115">
        <v>192391986</v>
      </c>
      <c r="F426" s="115">
        <v>16752512</v>
      </c>
      <c r="G426" s="115">
        <v>20433213</v>
      </c>
      <c r="H426" s="115">
        <v>26670451</v>
      </c>
      <c r="I426" s="115">
        <v>13518013</v>
      </c>
      <c r="J426" s="115">
        <v>26947923</v>
      </c>
      <c r="K426" s="115">
        <v>0</v>
      </c>
      <c r="L426" s="115">
        <v>0</v>
      </c>
      <c r="M426" s="115">
        <v>0</v>
      </c>
      <c r="N426" s="115">
        <v>0</v>
      </c>
      <c r="O426" s="115">
        <v>0</v>
      </c>
      <c r="P426" s="115">
        <v>0</v>
      </c>
      <c r="Q426" s="115">
        <v>0</v>
      </c>
      <c r="R426" s="115">
        <v>0</v>
      </c>
      <c r="S426" s="115">
        <v>0</v>
      </c>
      <c r="T426" s="115">
        <v>0</v>
      </c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</row>
    <row r="427" spans="1:45">
      <c r="A427" s="89" t="s">
        <v>7770</v>
      </c>
      <c r="B427" s="89" t="s">
        <v>7774</v>
      </c>
      <c r="C427" s="115">
        <v>0</v>
      </c>
      <c r="D427" s="115">
        <v>0</v>
      </c>
      <c r="E427" s="115">
        <v>0</v>
      </c>
      <c r="F427" s="115">
        <v>0</v>
      </c>
      <c r="G427" s="115">
        <v>0</v>
      </c>
      <c r="H427" s="115">
        <v>0</v>
      </c>
      <c r="I427" s="115">
        <v>0</v>
      </c>
      <c r="J427" s="115">
        <v>0</v>
      </c>
      <c r="K427" s="115">
        <v>0</v>
      </c>
      <c r="L427" s="115">
        <v>0</v>
      </c>
      <c r="M427" s="115">
        <v>0</v>
      </c>
      <c r="N427" s="115">
        <v>0</v>
      </c>
      <c r="O427" s="115">
        <v>0</v>
      </c>
      <c r="P427" s="115">
        <v>0</v>
      </c>
      <c r="Q427" s="115">
        <v>0</v>
      </c>
      <c r="R427" s="115">
        <v>0</v>
      </c>
      <c r="S427" s="115">
        <v>0</v>
      </c>
      <c r="T427" s="115">
        <v>0</v>
      </c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</row>
    <row r="428" spans="1:45">
      <c r="A428" s="89" t="s">
        <v>4394</v>
      </c>
      <c r="B428" s="89" t="s">
        <v>4395</v>
      </c>
      <c r="C428" s="115">
        <v>501718138</v>
      </c>
      <c r="D428" s="115">
        <v>419328388</v>
      </c>
      <c r="E428" s="115">
        <v>421675733</v>
      </c>
      <c r="F428" s="115">
        <v>510047331</v>
      </c>
      <c r="G428" s="115">
        <v>595306718</v>
      </c>
      <c r="H428" s="115">
        <v>638147446</v>
      </c>
      <c r="I428" s="115">
        <v>835328283</v>
      </c>
      <c r="J428" s="115">
        <v>651873561</v>
      </c>
      <c r="K428" s="115">
        <v>548727719</v>
      </c>
      <c r="L428" s="115">
        <v>361161814</v>
      </c>
      <c r="M428" s="115">
        <v>235178116.84975001</v>
      </c>
      <c r="N428" s="115">
        <v>193759571.64267001</v>
      </c>
      <c r="O428" s="115">
        <v>148671072.34933999</v>
      </c>
      <c r="P428" s="115">
        <v>83481425.500380009</v>
      </c>
      <c r="Q428" s="115">
        <v>63502871.088370003</v>
      </c>
      <c r="R428" s="115">
        <v>90292597.761140004</v>
      </c>
      <c r="S428" s="115">
        <v>658078053.75999999</v>
      </c>
      <c r="T428" s="115">
        <v>1046526920.5700001</v>
      </c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</row>
    <row r="429" spans="1:45">
      <c r="A429" s="89" t="s">
        <v>4396</v>
      </c>
      <c r="B429" s="89" t="s">
        <v>4397</v>
      </c>
      <c r="C429" s="115">
        <v>138778303</v>
      </c>
      <c r="D429" s="115">
        <v>175525229</v>
      </c>
      <c r="E429" s="115">
        <v>73656315</v>
      </c>
      <c r="F429" s="115">
        <v>104913670</v>
      </c>
      <c r="G429" s="115">
        <v>94728074</v>
      </c>
      <c r="H429" s="115">
        <v>85428367</v>
      </c>
      <c r="I429" s="115">
        <v>88873827</v>
      </c>
      <c r="J429" s="115">
        <v>82859259</v>
      </c>
      <c r="K429" s="115">
        <v>65118540</v>
      </c>
      <c r="L429" s="115">
        <v>105187384</v>
      </c>
      <c r="M429" s="115">
        <v>32105421.472229999</v>
      </c>
      <c r="N429" s="115">
        <v>58548485.048260003</v>
      </c>
      <c r="O429" s="115">
        <v>35713265.220490001</v>
      </c>
      <c r="P429" s="115">
        <v>19346631.661900003</v>
      </c>
      <c r="Q429" s="115">
        <v>6900006.4028500002</v>
      </c>
      <c r="R429" s="115">
        <v>25594917.478</v>
      </c>
      <c r="S429" s="115">
        <v>625257844.94000006</v>
      </c>
      <c r="T429" s="115">
        <v>1030753423.26</v>
      </c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</row>
    <row r="430" spans="1:45">
      <c r="A430" s="89" t="s">
        <v>4404</v>
      </c>
      <c r="B430" s="89" t="s">
        <v>4702</v>
      </c>
      <c r="C430" s="115">
        <v>0</v>
      </c>
      <c r="D430" s="115">
        <v>13279</v>
      </c>
      <c r="E430" s="115">
        <v>0</v>
      </c>
      <c r="F430" s="115">
        <v>4762</v>
      </c>
      <c r="G430" s="115">
        <v>45545964</v>
      </c>
      <c r="H430" s="115">
        <v>2236014</v>
      </c>
      <c r="I430" s="115">
        <v>0</v>
      </c>
      <c r="J430" s="115">
        <v>0</v>
      </c>
      <c r="K430" s="115">
        <v>0</v>
      </c>
      <c r="L430" s="115">
        <v>69421</v>
      </c>
      <c r="M430" s="115">
        <v>4775.5720000000001</v>
      </c>
      <c r="N430" s="115">
        <v>1504903.72695</v>
      </c>
      <c r="O430" s="115">
        <v>611.01300000000003</v>
      </c>
      <c r="P430" s="115">
        <v>4219.1530000000002</v>
      </c>
      <c r="Q430" s="115">
        <v>155603.90900000001</v>
      </c>
      <c r="R430" s="115">
        <v>96402.217999999993</v>
      </c>
      <c r="S430" s="115">
        <v>175645.43</v>
      </c>
      <c r="T430" s="115">
        <v>1131799.7</v>
      </c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</row>
    <row r="431" spans="1:45">
      <c r="A431" s="89" t="s">
        <v>4410</v>
      </c>
      <c r="B431" s="89" t="s">
        <v>4411</v>
      </c>
      <c r="C431" s="115">
        <v>362939835</v>
      </c>
      <c r="D431" s="115">
        <v>243789880</v>
      </c>
      <c r="E431" s="115">
        <v>348019418</v>
      </c>
      <c r="F431" s="115">
        <v>405128899</v>
      </c>
      <c r="G431" s="115">
        <v>455032680</v>
      </c>
      <c r="H431" s="115">
        <v>550483065</v>
      </c>
      <c r="I431" s="115">
        <v>746454456</v>
      </c>
      <c r="J431" s="115">
        <v>569014302</v>
      </c>
      <c r="K431" s="115">
        <v>483609179</v>
      </c>
      <c r="L431" s="115">
        <v>255905009</v>
      </c>
      <c r="M431" s="115">
        <v>203067919.80552</v>
      </c>
      <c r="N431" s="115">
        <v>133706182.86746001</v>
      </c>
      <c r="O431" s="115">
        <v>112957196.11585</v>
      </c>
      <c r="P431" s="115">
        <v>64130574.685480006</v>
      </c>
      <c r="Q431" s="115">
        <v>56447260.776519999</v>
      </c>
      <c r="R431" s="115">
        <v>64601278.065140001</v>
      </c>
      <c r="S431" s="115">
        <v>32644563.390000001</v>
      </c>
      <c r="T431" s="115">
        <v>14641697.609999999</v>
      </c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</row>
    <row r="432" spans="1:45">
      <c r="A432" s="89" t="s">
        <v>4423</v>
      </c>
      <c r="B432" s="89" t="s">
        <v>4705</v>
      </c>
      <c r="C432" s="115">
        <v>7066598616</v>
      </c>
      <c r="D432" s="115">
        <v>7893414474</v>
      </c>
      <c r="E432" s="115">
        <v>10934068244</v>
      </c>
      <c r="F432" s="115">
        <v>12287231186</v>
      </c>
      <c r="G432" s="115">
        <v>9749029183</v>
      </c>
      <c r="H432" s="115">
        <v>15343272540</v>
      </c>
      <c r="I432" s="115">
        <v>13730196290</v>
      </c>
      <c r="J432" s="115">
        <v>17192077782</v>
      </c>
      <c r="K432" s="115">
        <v>20238997700</v>
      </c>
      <c r="L432" s="115">
        <v>25646731640</v>
      </c>
      <c r="M432" s="115">
        <v>19281567654.4529</v>
      </c>
      <c r="N432" s="115">
        <v>19019200923.407001</v>
      </c>
      <c r="O432" s="115">
        <v>22584351522.2295</v>
      </c>
      <c r="P432" s="115">
        <v>16859985553.5044</v>
      </c>
      <c r="Q432" s="115">
        <v>19944831023.377201</v>
      </c>
      <c r="R432" s="115">
        <v>25638221437.297398</v>
      </c>
      <c r="S432" s="115">
        <v>34483601768.290001</v>
      </c>
      <c r="T432" s="115">
        <v>30723207836.59</v>
      </c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</row>
    <row r="433" spans="1:45">
      <c r="A433" s="89" t="s">
        <v>4425</v>
      </c>
      <c r="B433" s="89" t="s">
        <v>4426</v>
      </c>
      <c r="C433" s="115">
        <v>0</v>
      </c>
      <c r="D433" s="115">
        <v>0</v>
      </c>
      <c r="E433" s="115">
        <v>0</v>
      </c>
      <c r="F433" s="115">
        <v>0</v>
      </c>
      <c r="G433" s="115">
        <v>0</v>
      </c>
      <c r="H433" s="115">
        <v>0</v>
      </c>
      <c r="I433" s="115">
        <v>0</v>
      </c>
      <c r="J433" s="115">
        <v>0</v>
      </c>
      <c r="K433" s="115">
        <v>0</v>
      </c>
      <c r="L433" s="115">
        <v>0</v>
      </c>
      <c r="M433" s="115">
        <v>0</v>
      </c>
      <c r="N433" s="115">
        <v>5759732840.72647</v>
      </c>
      <c r="O433" s="115">
        <v>6199931730.8919201</v>
      </c>
      <c r="P433" s="115">
        <v>5261813019.0766106</v>
      </c>
      <c r="Q433" s="115">
        <v>4027241470.44979</v>
      </c>
      <c r="R433" s="115">
        <v>9089932095.9763908</v>
      </c>
      <c r="S433" s="115">
        <v>12094956421.219999</v>
      </c>
      <c r="T433" s="115">
        <v>7520521327.6199999</v>
      </c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</row>
    <row r="434" spans="1:45">
      <c r="A434" s="89" t="s">
        <v>7702</v>
      </c>
      <c r="B434" s="89" t="s">
        <v>4426</v>
      </c>
      <c r="C434" s="115">
        <v>2453887011</v>
      </c>
      <c r="D434" s="115">
        <v>3310744744</v>
      </c>
      <c r="E434" s="115">
        <v>3386694536</v>
      </c>
      <c r="F434" s="115">
        <v>3429120882</v>
      </c>
      <c r="G434" s="115">
        <v>2773907661</v>
      </c>
      <c r="H434" s="115">
        <v>4255857276</v>
      </c>
      <c r="I434" s="115">
        <v>3785224310</v>
      </c>
      <c r="J434" s="115">
        <v>6093193257</v>
      </c>
      <c r="K434" s="115">
        <v>6664202856</v>
      </c>
      <c r="L434" s="115">
        <v>6770552383</v>
      </c>
      <c r="M434" s="115">
        <v>6023066848.4043798</v>
      </c>
      <c r="N434" s="115">
        <v>0</v>
      </c>
      <c r="O434" s="115">
        <v>0</v>
      </c>
      <c r="P434" s="115">
        <v>0</v>
      </c>
      <c r="Q434" s="115">
        <v>0</v>
      </c>
      <c r="R434" s="115">
        <v>0</v>
      </c>
      <c r="S434" s="115">
        <v>0</v>
      </c>
      <c r="T434" s="115">
        <v>0</v>
      </c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</row>
    <row r="435" spans="1:45">
      <c r="A435" s="89" t="s">
        <v>4511</v>
      </c>
      <c r="B435" s="89" t="s">
        <v>4512</v>
      </c>
      <c r="C435" s="115">
        <v>1296663319</v>
      </c>
      <c r="D435" s="115">
        <v>879141218</v>
      </c>
      <c r="E435" s="115">
        <v>1262515353</v>
      </c>
      <c r="F435" s="115">
        <v>834336630</v>
      </c>
      <c r="G435" s="115">
        <v>496057125</v>
      </c>
      <c r="H435" s="115">
        <v>971700089</v>
      </c>
      <c r="I435" s="115">
        <v>519005289</v>
      </c>
      <c r="J435" s="115">
        <v>1856302981</v>
      </c>
      <c r="K435" s="115">
        <v>3423506583</v>
      </c>
      <c r="L435" s="115">
        <v>3581938862</v>
      </c>
      <c r="M435" s="115">
        <v>1042326990.56866</v>
      </c>
      <c r="N435" s="115">
        <v>798362149.37777007</v>
      </c>
      <c r="O435" s="115">
        <v>890516628.95311999</v>
      </c>
      <c r="P435" s="115">
        <v>879647808.64442003</v>
      </c>
      <c r="Q435" s="115">
        <v>1670331111.0836899</v>
      </c>
      <c r="R435" s="115">
        <v>1533827758.7261698</v>
      </c>
      <c r="S435" s="115">
        <v>5808553903.1300001</v>
      </c>
      <c r="T435" s="115">
        <v>2137298797.46</v>
      </c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</row>
    <row r="436" spans="1:45">
      <c r="A436" s="89" t="s">
        <v>7703</v>
      </c>
      <c r="B436" s="89" t="s">
        <v>7750</v>
      </c>
      <c r="C436" s="115">
        <v>778723</v>
      </c>
      <c r="D436" s="115">
        <v>7159685</v>
      </c>
      <c r="E436" s="115">
        <v>7112823</v>
      </c>
      <c r="F436" s="115">
        <v>47208776</v>
      </c>
      <c r="G436" s="115">
        <v>219801510</v>
      </c>
      <c r="H436" s="115">
        <v>225709493</v>
      </c>
      <c r="I436" s="115">
        <v>191207118</v>
      </c>
      <c r="J436" s="115">
        <v>233886921</v>
      </c>
      <c r="K436" s="115">
        <v>189465304</v>
      </c>
      <c r="L436" s="115">
        <v>1338877025</v>
      </c>
      <c r="M436" s="115">
        <v>1435881769.2629499</v>
      </c>
      <c r="N436" s="115">
        <v>0</v>
      </c>
      <c r="O436" s="115">
        <v>0</v>
      </c>
      <c r="P436" s="115">
        <v>0</v>
      </c>
      <c r="Q436" s="115">
        <v>0</v>
      </c>
      <c r="R436" s="115">
        <v>0</v>
      </c>
      <c r="S436" s="115">
        <v>0</v>
      </c>
      <c r="T436" s="115">
        <v>0</v>
      </c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</row>
    <row r="437" spans="1:45">
      <c r="A437" s="89" t="s">
        <v>4538</v>
      </c>
      <c r="B437" s="89" t="s">
        <v>4539</v>
      </c>
      <c r="C437" s="115">
        <v>1279832024</v>
      </c>
      <c r="D437" s="115">
        <v>948309205</v>
      </c>
      <c r="E437" s="115">
        <v>1750851446</v>
      </c>
      <c r="F437" s="115">
        <v>3196260241</v>
      </c>
      <c r="G437" s="115">
        <v>1684026574</v>
      </c>
      <c r="H437" s="115">
        <v>2522745196</v>
      </c>
      <c r="I437" s="115">
        <v>3319791160</v>
      </c>
      <c r="J437" s="115">
        <v>3718579213</v>
      </c>
      <c r="K437" s="115">
        <v>2810979770</v>
      </c>
      <c r="L437" s="115">
        <v>5171241450</v>
      </c>
      <c r="M437" s="115">
        <v>4690975928.8608894</v>
      </c>
      <c r="N437" s="115">
        <v>8940799677.0195503</v>
      </c>
      <c r="O437" s="115">
        <v>10023767162.6898</v>
      </c>
      <c r="P437" s="115">
        <v>7329504088.9049196</v>
      </c>
      <c r="Q437" s="115">
        <v>8824434329.8842297</v>
      </c>
      <c r="R437" s="115">
        <v>9578512782.7427216</v>
      </c>
      <c r="S437" s="115">
        <v>8190858033.8299999</v>
      </c>
      <c r="T437" s="115">
        <v>8210935598.3199997</v>
      </c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</row>
    <row r="438" spans="1:45">
      <c r="A438" s="89" t="s">
        <v>4607</v>
      </c>
      <c r="B438" s="89" t="s">
        <v>4608</v>
      </c>
      <c r="C438" s="115">
        <v>0</v>
      </c>
      <c r="D438" s="115">
        <v>0</v>
      </c>
      <c r="E438" s="115">
        <v>0</v>
      </c>
      <c r="F438" s="115">
        <v>0</v>
      </c>
      <c r="G438" s="115">
        <v>0</v>
      </c>
      <c r="H438" s="115">
        <v>0</v>
      </c>
      <c r="I438" s="115">
        <v>0</v>
      </c>
      <c r="J438" s="115">
        <v>0</v>
      </c>
      <c r="K438" s="115">
        <v>0</v>
      </c>
      <c r="L438" s="115">
        <v>0</v>
      </c>
      <c r="M438" s="115">
        <v>0</v>
      </c>
      <c r="N438" s="115">
        <v>29132803.787</v>
      </c>
      <c r="O438" s="115">
        <v>0</v>
      </c>
      <c r="P438" s="115">
        <v>0</v>
      </c>
      <c r="Q438" s="115">
        <v>0</v>
      </c>
      <c r="R438" s="115">
        <v>0</v>
      </c>
      <c r="S438" s="115">
        <v>0</v>
      </c>
      <c r="T438" s="115">
        <v>0</v>
      </c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</row>
    <row r="439" spans="1:45">
      <c r="A439" s="89" t="s">
        <v>7704</v>
      </c>
      <c r="B439" s="89" t="s">
        <v>7751</v>
      </c>
      <c r="C439" s="115">
        <v>1373914032</v>
      </c>
      <c r="D439" s="115">
        <v>1092733193</v>
      </c>
      <c r="E439" s="115">
        <v>2089682621</v>
      </c>
      <c r="F439" s="115">
        <v>1537244393</v>
      </c>
      <c r="G439" s="115">
        <v>1753591195</v>
      </c>
      <c r="H439" s="115">
        <v>2493271789</v>
      </c>
      <c r="I439" s="115">
        <v>2556502275</v>
      </c>
      <c r="J439" s="115">
        <v>2599374444</v>
      </c>
      <c r="K439" s="115">
        <v>3338496290</v>
      </c>
      <c r="L439" s="115">
        <v>2481341080</v>
      </c>
      <c r="M439" s="115">
        <v>3478901138.5991402</v>
      </c>
      <c r="N439" s="115">
        <v>0</v>
      </c>
      <c r="O439" s="115">
        <v>0</v>
      </c>
      <c r="P439" s="115">
        <v>0</v>
      </c>
      <c r="Q439" s="115">
        <v>0</v>
      </c>
      <c r="R439" s="115">
        <v>0</v>
      </c>
      <c r="S439" s="115">
        <v>0</v>
      </c>
      <c r="T439" s="115">
        <v>0</v>
      </c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</row>
    <row r="440" spans="1:45" ht="28">
      <c r="A440" s="89" t="s">
        <v>4619</v>
      </c>
      <c r="B440" s="89" t="s">
        <v>4620</v>
      </c>
      <c r="C440" s="115">
        <v>0</v>
      </c>
      <c r="D440" s="115">
        <v>0</v>
      </c>
      <c r="E440" s="115">
        <v>0</v>
      </c>
      <c r="F440" s="115">
        <v>0</v>
      </c>
      <c r="G440" s="115">
        <v>0</v>
      </c>
      <c r="H440" s="115">
        <v>0</v>
      </c>
      <c r="I440" s="115">
        <v>0</v>
      </c>
      <c r="J440" s="115">
        <v>0</v>
      </c>
      <c r="K440" s="115">
        <v>0</v>
      </c>
      <c r="L440" s="115">
        <v>0</v>
      </c>
      <c r="M440" s="115">
        <v>0</v>
      </c>
      <c r="N440" s="115">
        <v>205657043.81600001</v>
      </c>
      <c r="O440" s="115">
        <v>702206609.89047992</v>
      </c>
      <c r="P440" s="115">
        <v>1348992708.3263798</v>
      </c>
      <c r="Q440" s="115">
        <v>1778853609.5304198</v>
      </c>
      <c r="R440" s="115">
        <v>1987515850.4338601</v>
      </c>
      <c r="S440" s="115">
        <v>1600631852.24</v>
      </c>
      <c r="T440" s="115">
        <v>2015165766.5599999</v>
      </c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</row>
    <row r="441" spans="1:45" ht="28">
      <c r="A441" s="89" t="s">
        <v>4626</v>
      </c>
      <c r="B441" s="89" t="s">
        <v>4627</v>
      </c>
      <c r="C441" s="115">
        <v>0</v>
      </c>
      <c r="D441" s="115">
        <v>0</v>
      </c>
      <c r="E441" s="115">
        <v>0</v>
      </c>
      <c r="F441" s="115">
        <v>0</v>
      </c>
      <c r="G441" s="115">
        <v>0</v>
      </c>
      <c r="H441" s="115">
        <v>0</v>
      </c>
      <c r="I441" s="115">
        <v>0</v>
      </c>
      <c r="J441" s="115">
        <v>0</v>
      </c>
      <c r="K441" s="115">
        <v>0</v>
      </c>
      <c r="L441" s="115">
        <v>0</v>
      </c>
      <c r="M441" s="115">
        <v>0</v>
      </c>
      <c r="N441" s="115">
        <v>1032530982.735</v>
      </c>
      <c r="O441" s="115">
        <v>1300963196.1199999</v>
      </c>
      <c r="P441" s="115">
        <v>17958894.526950002</v>
      </c>
      <c r="Q441" s="115">
        <v>364359929.78029996</v>
      </c>
      <c r="R441" s="115">
        <v>428602578.83678001</v>
      </c>
      <c r="S441" s="115">
        <v>296978382.80000001</v>
      </c>
      <c r="T441" s="115">
        <v>360095900.92000002</v>
      </c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</row>
    <row r="442" spans="1:45" ht="28">
      <c r="A442" s="89" t="s">
        <v>4632</v>
      </c>
      <c r="B442" s="89" t="s">
        <v>4633</v>
      </c>
      <c r="C442" s="115">
        <v>0</v>
      </c>
      <c r="D442" s="115">
        <v>0</v>
      </c>
      <c r="E442" s="115">
        <v>0</v>
      </c>
      <c r="F442" s="115">
        <v>0</v>
      </c>
      <c r="G442" s="115">
        <v>0</v>
      </c>
      <c r="H442" s="115">
        <v>0</v>
      </c>
      <c r="I442" s="115">
        <v>0</v>
      </c>
      <c r="J442" s="115">
        <v>0</v>
      </c>
      <c r="K442" s="115">
        <v>0</v>
      </c>
      <c r="L442" s="115">
        <v>0</v>
      </c>
      <c r="M442" s="115">
        <v>0</v>
      </c>
      <c r="N442" s="115">
        <v>10945.4148</v>
      </c>
      <c r="O442" s="115">
        <v>620</v>
      </c>
      <c r="P442" s="115">
        <v>60.067999999999998</v>
      </c>
      <c r="Q442" s="115">
        <v>101043497.70900001</v>
      </c>
      <c r="R442" s="115">
        <v>211496227.94512001</v>
      </c>
      <c r="S442" s="115">
        <v>232593843.63999999</v>
      </c>
      <c r="T442" s="115">
        <v>260250031.63999999</v>
      </c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</row>
    <row r="443" spans="1:45">
      <c r="A443" s="89" t="s">
        <v>7705</v>
      </c>
      <c r="B443" s="89" t="s">
        <v>7752</v>
      </c>
      <c r="C443" s="115">
        <v>661523507</v>
      </c>
      <c r="D443" s="115">
        <v>1655326429</v>
      </c>
      <c r="E443" s="115">
        <v>2437211465</v>
      </c>
      <c r="F443" s="115">
        <v>3243060264</v>
      </c>
      <c r="G443" s="115">
        <v>2821645118</v>
      </c>
      <c r="H443" s="115">
        <v>4873988697</v>
      </c>
      <c r="I443" s="115">
        <v>3358466138</v>
      </c>
      <c r="J443" s="115">
        <v>2690740966</v>
      </c>
      <c r="K443" s="115">
        <v>3812346897</v>
      </c>
      <c r="L443" s="115">
        <v>6302780840</v>
      </c>
      <c r="M443" s="115">
        <v>2610414978.7568502</v>
      </c>
      <c r="N443" s="115">
        <v>0</v>
      </c>
      <c r="O443" s="115">
        <v>0</v>
      </c>
      <c r="P443" s="115">
        <v>0</v>
      </c>
      <c r="Q443" s="115">
        <v>0</v>
      </c>
      <c r="R443" s="115">
        <v>0</v>
      </c>
      <c r="S443" s="115">
        <v>0</v>
      </c>
      <c r="T443" s="115">
        <v>0</v>
      </c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</row>
    <row r="444" spans="1:45">
      <c r="A444" s="89" t="s">
        <v>4637</v>
      </c>
      <c r="B444" s="89" t="s">
        <v>4638</v>
      </c>
      <c r="C444" s="115">
        <v>0</v>
      </c>
      <c r="D444" s="115">
        <v>0</v>
      </c>
      <c r="E444" s="115">
        <v>0</v>
      </c>
      <c r="F444" s="115">
        <v>0</v>
      </c>
      <c r="G444" s="115">
        <v>0</v>
      </c>
      <c r="H444" s="115">
        <v>0</v>
      </c>
      <c r="I444" s="115">
        <v>0</v>
      </c>
      <c r="J444" s="115">
        <v>0</v>
      </c>
      <c r="K444" s="115">
        <v>0</v>
      </c>
      <c r="L444" s="115">
        <v>0</v>
      </c>
      <c r="M444" s="115">
        <v>0</v>
      </c>
      <c r="N444" s="115">
        <v>77726.5</v>
      </c>
      <c r="O444" s="115">
        <v>17547.673999999999</v>
      </c>
      <c r="P444" s="115">
        <v>1732.2280000000001</v>
      </c>
      <c r="Q444" s="115">
        <v>26024.53</v>
      </c>
      <c r="R444" s="115">
        <v>105980.696</v>
      </c>
      <c r="S444" s="115">
        <v>33294.57</v>
      </c>
      <c r="T444" s="115">
        <v>12690.55</v>
      </c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</row>
    <row r="445" spans="1:45" ht="28">
      <c r="A445" s="89" t="s">
        <v>7674</v>
      </c>
      <c r="B445" s="89" t="s">
        <v>7675</v>
      </c>
      <c r="C445" s="115">
        <v>0</v>
      </c>
      <c r="D445" s="115">
        <v>0</v>
      </c>
      <c r="E445" s="115">
        <v>0</v>
      </c>
      <c r="F445" s="115">
        <v>0</v>
      </c>
      <c r="G445" s="115">
        <v>0</v>
      </c>
      <c r="H445" s="115">
        <v>0</v>
      </c>
      <c r="I445" s="115">
        <v>0</v>
      </c>
      <c r="J445" s="115">
        <v>0</v>
      </c>
      <c r="K445" s="115">
        <v>0</v>
      </c>
      <c r="L445" s="115">
        <v>0</v>
      </c>
      <c r="M445" s="115">
        <v>0</v>
      </c>
      <c r="N445" s="115">
        <v>0</v>
      </c>
      <c r="O445" s="115">
        <v>0</v>
      </c>
      <c r="P445" s="115">
        <v>0</v>
      </c>
      <c r="Q445" s="115">
        <v>2875881.0189999999</v>
      </c>
      <c r="R445" s="115">
        <v>589141.30000000005</v>
      </c>
      <c r="S445" s="115">
        <v>516532.35</v>
      </c>
      <c r="T445" s="115">
        <v>0</v>
      </c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</row>
    <row r="446" spans="1:45" ht="28">
      <c r="A446" s="89" t="s">
        <v>4641</v>
      </c>
      <c r="B446" s="89" t="s">
        <v>4642</v>
      </c>
      <c r="C446" s="115">
        <v>0</v>
      </c>
      <c r="D446" s="115">
        <v>0</v>
      </c>
      <c r="E446" s="115">
        <v>0</v>
      </c>
      <c r="F446" s="115">
        <v>0</v>
      </c>
      <c r="G446" s="115">
        <v>0</v>
      </c>
      <c r="H446" s="115">
        <v>0</v>
      </c>
      <c r="I446" s="115">
        <v>0</v>
      </c>
      <c r="J446" s="115">
        <v>0</v>
      </c>
      <c r="K446" s="115">
        <v>0</v>
      </c>
      <c r="L446" s="115">
        <v>0</v>
      </c>
      <c r="M446" s="115">
        <v>0</v>
      </c>
      <c r="N446" s="115">
        <v>1632040.5379999999</v>
      </c>
      <c r="O446" s="115">
        <v>51978472.004000001</v>
      </c>
      <c r="P446" s="115">
        <v>5762266.4838300003</v>
      </c>
      <c r="Q446" s="115">
        <v>14420701.364319999</v>
      </c>
      <c r="R446" s="115">
        <v>17427948.682009999</v>
      </c>
      <c r="S446" s="115">
        <v>10164133.140000001</v>
      </c>
      <c r="T446" s="115">
        <v>884000.38</v>
      </c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</row>
    <row r="447" spans="1:45">
      <c r="A447" s="89" t="s">
        <v>4645</v>
      </c>
      <c r="B447" s="89" t="s">
        <v>4646</v>
      </c>
      <c r="C447" s="115">
        <v>0</v>
      </c>
      <c r="D447" s="115">
        <v>0</v>
      </c>
      <c r="E447" s="115">
        <v>0</v>
      </c>
      <c r="F447" s="115">
        <v>0</v>
      </c>
      <c r="G447" s="115">
        <v>0</v>
      </c>
      <c r="H447" s="115">
        <v>0</v>
      </c>
      <c r="I447" s="115">
        <v>0</v>
      </c>
      <c r="J447" s="115">
        <v>0</v>
      </c>
      <c r="K447" s="115">
        <v>0</v>
      </c>
      <c r="L447" s="115">
        <v>0</v>
      </c>
      <c r="M447" s="115">
        <v>0</v>
      </c>
      <c r="N447" s="115">
        <v>4384242.1050100001</v>
      </c>
      <c r="O447" s="115">
        <v>5812723.7609999999</v>
      </c>
      <c r="P447" s="115">
        <v>2808068.8679999998</v>
      </c>
      <c r="Q447" s="115">
        <v>0</v>
      </c>
      <c r="R447" s="115">
        <v>13517938.051999999</v>
      </c>
      <c r="S447" s="115">
        <v>35125940.100000001</v>
      </c>
      <c r="T447" s="115">
        <v>1283386.47</v>
      </c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</row>
    <row r="448" spans="1:45">
      <c r="A448" s="89" t="s">
        <v>4649</v>
      </c>
      <c r="B448" s="89" t="s">
        <v>4650</v>
      </c>
      <c r="C448" s="115">
        <v>0</v>
      </c>
      <c r="D448" s="115">
        <v>0</v>
      </c>
      <c r="E448" s="115">
        <v>0</v>
      </c>
      <c r="F448" s="115">
        <v>0</v>
      </c>
      <c r="G448" s="115">
        <v>0</v>
      </c>
      <c r="H448" s="115">
        <v>0</v>
      </c>
      <c r="I448" s="115">
        <v>0</v>
      </c>
      <c r="J448" s="115">
        <v>0</v>
      </c>
      <c r="K448" s="115">
        <v>0</v>
      </c>
      <c r="L448" s="115">
        <v>0</v>
      </c>
      <c r="M448" s="115">
        <v>0</v>
      </c>
      <c r="N448" s="115">
        <v>1719480583.1354399</v>
      </c>
      <c r="O448" s="115">
        <v>1495727994.8561299</v>
      </c>
      <c r="P448" s="115">
        <v>1080642661.3045101</v>
      </c>
      <c r="Q448" s="115">
        <v>1458941816.5243101</v>
      </c>
      <c r="R448" s="115">
        <v>1620014283.0436201</v>
      </c>
      <c r="S448" s="115">
        <v>2335966844.4699998</v>
      </c>
      <c r="T448" s="115">
        <v>2801952581.8600001</v>
      </c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</row>
    <row r="449" spans="1:45">
      <c r="A449" s="89" t="s">
        <v>7686</v>
      </c>
      <c r="B449" s="89" t="s">
        <v>7694</v>
      </c>
      <c r="C449" s="115">
        <v>0</v>
      </c>
      <c r="D449" s="115">
        <v>0</v>
      </c>
      <c r="E449" s="115">
        <v>0</v>
      </c>
      <c r="F449" s="115">
        <v>0</v>
      </c>
      <c r="G449" s="115">
        <v>0</v>
      </c>
      <c r="H449" s="115">
        <v>0</v>
      </c>
      <c r="I449" s="115">
        <v>0</v>
      </c>
      <c r="J449" s="115">
        <v>0</v>
      </c>
      <c r="K449" s="115">
        <v>0</v>
      </c>
      <c r="L449" s="115">
        <v>0</v>
      </c>
      <c r="M449" s="115">
        <v>0</v>
      </c>
      <c r="N449" s="115">
        <v>0</v>
      </c>
      <c r="O449" s="115">
        <v>0</v>
      </c>
      <c r="P449" s="115">
        <v>0</v>
      </c>
      <c r="Q449" s="115">
        <v>326843.54272000003</v>
      </c>
      <c r="R449" s="115">
        <v>2429877.5064499998</v>
      </c>
      <c r="S449" s="115">
        <v>16174111.41</v>
      </c>
      <c r="T449" s="115">
        <v>5843829.4100000001</v>
      </c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</row>
    <row r="450" spans="1:45">
      <c r="A450" s="89" t="s">
        <v>7687</v>
      </c>
      <c r="B450" s="89" t="s">
        <v>7695</v>
      </c>
      <c r="C450" s="115">
        <v>0</v>
      </c>
      <c r="D450" s="115">
        <v>0</v>
      </c>
      <c r="E450" s="115">
        <v>0</v>
      </c>
      <c r="F450" s="115">
        <v>0</v>
      </c>
      <c r="G450" s="115">
        <v>0</v>
      </c>
      <c r="H450" s="115">
        <v>0</v>
      </c>
      <c r="I450" s="115">
        <v>0</v>
      </c>
      <c r="J450" s="115">
        <v>0</v>
      </c>
      <c r="K450" s="115">
        <v>0</v>
      </c>
      <c r="L450" s="115">
        <v>0</v>
      </c>
      <c r="M450" s="115">
        <v>0</v>
      </c>
      <c r="N450" s="115">
        <v>0</v>
      </c>
      <c r="O450" s="115">
        <v>0</v>
      </c>
      <c r="P450" s="115">
        <v>0</v>
      </c>
      <c r="Q450" s="115">
        <v>5073699.2179199997</v>
      </c>
      <c r="R450" s="115">
        <v>12420473.330540001</v>
      </c>
      <c r="S450" s="115">
        <v>40143597.799999997</v>
      </c>
      <c r="T450" s="115">
        <v>25056065.809999999</v>
      </c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</row>
    <row r="451" spans="1:45">
      <c r="A451" s="89" t="s">
        <v>7688</v>
      </c>
      <c r="B451" s="89" t="s">
        <v>7696</v>
      </c>
      <c r="C451" s="115">
        <v>0</v>
      </c>
      <c r="D451" s="115">
        <v>0</v>
      </c>
      <c r="E451" s="115">
        <v>0</v>
      </c>
      <c r="F451" s="115">
        <v>0</v>
      </c>
      <c r="G451" s="115">
        <v>0</v>
      </c>
      <c r="H451" s="115">
        <v>0</v>
      </c>
      <c r="I451" s="115">
        <v>0</v>
      </c>
      <c r="J451" s="115">
        <v>0</v>
      </c>
      <c r="K451" s="115">
        <v>0</v>
      </c>
      <c r="L451" s="115">
        <v>0</v>
      </c>
      <c r="M451" s="115">
        <v>0</v>
      </c>
      <c r="N451" s="115">
        <v>0</v>
      </c>
      <c r="O451" s="115">
        <v>0</v>
      </c>
      <c r="P451" s="115">
        <v>0</v>
      </c>
      <c r="Q451" s="115">
        <v>7356687.2869999995</v>
      </c>
      <c r="R451" s="115">
        <v>3593256.5720000002</v>
      </c>
      <c r="S451" s="115">
        <v>454847.03</v>
      </c>
      <c r="T451" s="115">
        <v>100983269.11</v>
      </c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</row>
    <row r="452" spans="1:45">
      <c r="A452" s="89" t="s">
        <v>7689</v>
      </c>
      <c r="B452" s="89" t="s">
        <v>7697</v>
      </c>
      <c r="C452" s="115">
        <v>0</v>
      </c>
      <c r="D452" s="115">
        <v>0</v>
      </c>
      <c r="E452" s="115">
        <v>0</v>
      </c>
      <c r="F452" s="115">
        <v>0</v>
      </c>
      <c r="G452" s="115">
        <v>0</v>
      </c>
      <c r="H452" s="115">
        <v>0</v>
      </c>
      <c r="I452" s="115">
        <v>0</v>
      </c>
      <c r="J452" s="115">
        <v>0</v>
      </c>
      <c r="K452" s="115">
        <v>0</v>
      </c>
      <c r="L452" s="115">
        <v>0</v>
      </c>
      <c r="M452" s="115">
        <v>0</v>
      </c>
      <c r="N452" s="115">
        <v>0</v>
      </c>
      <c r="O452" s="115">
        <v>0</v>
      </c>
      <c r="P452" s="115">
        <v>0</v>
      </c>
      <c r="Q452" s="115">
        <v>4679524.6859999998</v>
      </c>
      <c r="R452" s="115">
        <v>632500.81799999997</v>
      </c>
      <c r="S452" s="115">
        <v>910.51</v>
      </c>
      <c r="T452" s="115">
        <v>0</v>
      </c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</row>
    <row r="453" spans="1:45">
      <c r="A453" s="89" t="s">
        <v>4666</v>
      </c>
      <c r="B453" s="89" t="s">
        <v>7787</v>
      </c>
      <c r="C453" s="115">
        <v>0</v>
      </c>
      <c r="D453" s="115">
        <v>0</v>
      </c>
      <c r="E453" s="115">
        <v>0</v>
      </c>
      <c r="F453" s="115">
        <v>0</v>
      </c>
      <c r="G453" s="115">
        <v>0</v>
      </c>
      <c r="H453" s="115">
        <v>0</v>
      </c>
      <c r="I453" s="115">
        <v>0</v>
      </c>
      <c r="J453" s="115">
        <v>0</v>
      </c>
      <c r="K453" s="115">
        <v>0</v>
      </c>
      <c r="L453" s="115">
        <v>0</v>
      </c>
      <c r="M453" s="115">
        <v>0</v>
      </c>
      <c r="N453" s="115">
        <v>527399888.25198001</v>
      </c>
      <c r="O453" s="115">
        <v>1913428835.3891101</v>
      </c>
      <c r="P453" s="115">
        <v>932854245.07272995</v>
      </c>
      <c r="Q453" s="115">
        <v>1684865896.76846</v>
      </c>
      <c r="R453" s="115">
        <v>1137602742.6357901</v>
      </c>
      <c r="S453" s="115">
        <v>1627686666.95</v>
      </c>
      <c r="T453" s="115">
        <v>2990253014.29</v>
      </c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</row>
    <row r="454" spans="1:45">
      <c r="A454" s="89" t="s">
        <v>7788</v>
      </c>
      <c r="B454" s="89" t="s">
        <v>7789</v>
      </c>
      <c r="C454" s="115">
        <v>0</v>
      </c>
      <c r="D454" s="115">
        <v>0</v>
      </c>
      <c r="E454" s="115">
        <v>0</v>
      </c>
      <c r="F454" s="115">
        <v>0</v>
      </c>
      <c r="G454" s="115">
        <v>0</v>
      </c>
      <c r="H454" s="115">
        <v>0</v>
      </c>
      <c r="I454" s="115">
        <v>0</v>
      </c>
      <c r="J454" s="115">
        <v>0</v>
      </c>
      <c r="K454" s="115">
        <v>0</v>
      </c>
      <c r="L454" s="115">
        <v>0</v>
      </c>
      <c r="M454" s="115">
        <v>0</v>
      </c>
      <c r="N454" s="115">
        <v>0</v>
      </c>
      <c r="O454" s="115">
        <v>0</v>
      </c>
      <c r="P454" s="115">
        <v>0</v>
      </c>
      <c r="Q454" s="115">
        <v>0</v>
      </c>
      <c r="R454" s="115">
        <v>0</v>
      </c>
      <c r="S454" s="115">
        <v>2192762453.1100001</v>
      </c>
      <c r="T454" s="115">
        <v>4292671576.2199998</v>
      </c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</row>
    <row r="455" spans="1:45">
      <c r="A455" s="89" t="s">
        <v>7706</v>
      </c>
      <c r="B455" s="89" t="s">
        <v>7753</v>
      </c>
      <c r="C455" s="115">
        <v>16504421</v>
      </c>
      <c r="D455" s="115">
        <v>3496442</v>
      </c>
      <c r="E455" s="115">
        <v>449501</v>
      </c>
      <c r="F455" s="115">
        <v>953728</v>
      </c>
      <c r="G455" s="115">
        <v>741009</v>
      </c>
      <c r="H455" s="115">
        <v>110677</v>
      </c>
      <c r="I455" s="115">
        <v>105599</v>
      </c>
      <c r="J455" s="115">
        <v>105600</v>
      </c>
      <c r="K455" s="115">
        <v>122690</v>
      </c>
      <c r="L455" s="115">
        <v>173791</v>
      </c>
      <c r="M455" s="115">
        <v>0</v>
      </c>
      <c r="N455" s="115">
        <v>0</v>
      </c>
      <c r="O455" s="115">
        <v>0</v>
      </c>
      <c r="P455" s="115">
        <v>0</v>
      </c>
      <c r="Q455" s="115">
        <v>0</v>
      </c>
      <c r="R455" s="115">
        <v>0</v>
      </c>
      <c r="S455" s="115">
        <v>0</v>
      </c>
      <c r="T455" s="115">
        <v>0</v>
      </c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</row>
    <row r="456" spans="1:45">
      <c r="A456" s="89" t="s">
        <v>7707</v>
      </c>
      <c r="B456" s="89" t="s">
        <v>7754</v>
      </c>
      <c r="C456" s="115">
        <v>16504421</v>
      </c>
      <c r="D456" s="115">
        <v>3496442</v>
      </c>
      <c r="E456" s="115">
        <v>449501</v>
      </c>
      <c r="F456" s="115">
        <v>953728</v>
      </c>
      <c r="G456" s="115">
        <v>741009</v>
      </c>
      <c r="H456" s="115">
        <v>110677</v>
      </c>
      <c r="I456" s="115">
        <v>105599</v>
      </c>
      <c r="J456" s="115">
        <v>105600</v>
      </c>
      <c r="K456" s="115">
        <v>122690</v>
      </c>
      <c r="L456" s="115">
        <v>173791</v>
      </c>
      <c r="M456" s="115">
        <v>0</v>
      </c>
      <c r="N456" s="115">
        <v>0</v>
      </c>
      <c r="O456" s="115">
        <v>0</v>
      </c>
      <c r="P456" s="115">
        <v>0</v>
      </c>
      <c r="Q456" s="115">
        <v>0</v>
      </c>
      <c r="R456" s="115">
        <v>0</v>
      </c>
      <c r="S456" s="115">
        <v>0</v>
      </c>
      <c r="T456" s="115">
        <v>0</v>
      </c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</row>
    <row r="457" spans="1:45" ht="35.25" customHeight="1">
      <c r="A457" s="89" t="s">
        <v>4677</v>
      </c>
      <c r="B457" s="89" t="s">
        <v>4678</v>
      </c>
      <c r="C457" s="115">
        <v>-2505634465</v>
      </c>
      <c r="D457" s="115">
        <v>-2229467880</v>
      </c>
      <c r="E457" s="115">
        <v>-3043130575</v>
      </c>
      <c r="F457" s="115">
        <v>-3009147422</v>
      </c>
      <c r="G457" s="115">
        <v>-2981482774</v>
      </c>
      <c r="H457" s="115">
        <v>-3573323083</v>
      </c>
      <c r="I457" s="115">
        <v>-4519425390</v>
      </c>
      <c r="J457" s="115">
        <v>-1988974342</v>
      </c>
      <c r="K457" s="115">
        <v>-3171942347</v>
      </c>
      <c r="L457" s="115">
        <v>-3836075571</v>
      </c>
      <c r="M457" s="115">
        <v>-2882240503.2519598</v>
      </c>
      <c r="N457" s="115">
        <v>-2962862310.0840502</v>
      </c>
      <c r="O457" s="115">
        <v>-4142767413.7902999</v>
      </c>
      <c r="P457" s="115">
        <v>-2798479690.8179598</v>
      </c>
      <c r="Q457" s="115">
        <v>-2775494509.8098502</v>
      </c>
      <c r="R457" s="115">
        <v>-2784976641.2806602</v>
      </c>
      <c r="S457" s="115">
        <v>-2718109109.8800001</v>
      </c>
      <c r="T457" s="115">
        <v>-2974893256.98</v>
      </c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</row>
    <row r="458" spans="1:45">
      <c r="A458" s="87">
        <v>5</v>
      </c>
      <c r="B458" s="88" t="s">
        <v>4709</v>
      </c>
      <c r="C458" s="113">
        <v>40260858696.910004</v>
      </c>
      <c r="D458" s="113">
        <v>43383449948.010002</v>
      </c>
      <c r="E458" s="113">
        <v>52397525293.720001</v>
      </c>
      <c r="F458" s="113">
        <v>52427312475.650002</v>
      </c>
      <c r="G458" s="113">
        <v>58338148059.169998</v>
      </c>
      <c r="H458" s="113">
        <v>58350293971.690002</v>
      </c>
      <c r="I458" s="113">
        <v>67165112921.910004</v>
      </c>
      <c r="J458" s="113">
        <v>77848655121.470001</v>
      </c>
      <c r="K458" s="113">
        <v>91421778379.100006</v>
      </c>
      <c r="L458" s="113">
        <v>95480825531.789993</v>
      </c>
      <c r="M458" s="113">
        <v>98608525176.674347</v>
      </c>
      <c r="N458" s="113">
        <v>125160777536.55782</v>
      </c>
      <c r="O458" s="113">
        <v>137394638024.50003</v>
      </c>
      <c r="P458" s="113">
        <v>133792610713.08246</v>
      </c>
      <c r="Q458" s="113">
        <v>152259201693.03229</v>
      </c>
      <c r="R458" s="113">
        <v>175422790705.34546</v>
      </c>
      <c r="S458" s="112">
        <v>216262602532.54999</v>
      </c>
      <c r="T458" s="112">
        <v>222280507865.98001</v>
      </c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</row>
    <row r="459" spans="1:45">
      <c r="A459" s="89" t="s">
        <v>4711</v>
      </c>
      <c r="B459" s="89" t="s">
        <v>4712</v>
      </c>
      <c r="C459" s="115">
        <v>12117979154</v>
      </c>
      <c r="D459" s="115">
        <v>12650881986</v>
      </c>
      <c r="E459" s="115">
        <v>15139187999</v>
      </c>
      <c r="F459" s="115">
        <v>15765410995</v>
      </c>
      <c r="G459" s="115">
        <v>17039225516</v>
      </c>
      <c r="H459" s="115">
        <v>17234754047</v>
      </c>
      <c r="I459" s="115">
        <v>18060797132</v>
      </c>
      <c r="J459" s="115">
        <v>19164450506</v>
      </c>
      <c r="K459" s="115">
        <v>21744539568</v>
      </c>
      <c r="L459" s="115">
        <v>21649107857</v>
      </c>
      <c r="M459" s="115">
        <v>25519242828.734303</v>
      </c>
      <c r="N459" s="115">
        <v>27964103063.573799</v>
      </c>
      <c r="O459" s="115">
        <v>29731894067.867199</v>
      </c>
      <c r="P459" s="115">
        <v>27985854397.546398</v>
      </c>
      <c r="Q459" s="115">
        <v>31711516427.214199</v>
      </c>
      <c r="R459" s="115">
        <v>36877417489.429298</v>
      </c>
      <c r="S459" s="115">
        <v>43948003364.529999</v>
      </c>
      <c r="T459" s="115">
        <v>46599925753.5</v>
      </c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</row>
    <row r="460" spans="1:45">
      <c r="A460" s="89" t="s">
        <v>4713</v>
      </c>
      <c r="B460" s="89" t="s">
        <v>2212</v>
      </c>
      <c r="C460" s="115">
        <v>4189375161</v>
      </c>
      <c r="D460" s="115">
        <v>4394267568</v>
      </c>
      <c r="E460" s="115">
        <v>5038187326</v>
      </c>
      <c r="F460" s="115">
        <v>5137075150</v>
      </c>
      <c r="G460" s="115">
        <v>5508560421</v>
      </c>
      <c r="H460" s="115">
        <v>5912300094</v>
      </c>
      <c r="I460" s="115">
        <v>6112489695</v>
      </c>
      <c r="J460" s="115">
        <v>6828106676</v>
      </c>
      <c r="K460" s="115">
        <v>7436938859</v>
      </c>
      <c r="L460" s="115">
        <v>7700605417</v>
      </c>
      <c r="M460" s="115">
        <v>8545542328.0048599</v>
      </c>
      <c r="N460" s="115">
        <v>5880392015.2587099</v>
      </c>
      <c r="O460" s="115">
        <v>6452282626.0750999</v>
      </c>
      <c r="P460" s="115">
        <v>6890675743.5973492</v>
      </c>
      <c r="Q460" s="115">
        <v>7133576693.8870096</v>
      </c>
      <c r="R460" s="115">
        <v>7730759409.0589294</v>
      </c>
      <c r="S460" s="115">
        <v>9229829600.4799995</v>
      </c>
      <c r="T460" s="115">
        <v>10478086438.67</v>
      </c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</row>
    <row r="461" spans="1:45">
      <c r="A461" s="89" t="s">
        <v>4743</v>
      </c>
      <c r="B461" s="89" t="s">
        <v>4744</v>
      </c>
      <c r="C461" s="115">
        <v>2756943405</v>
      </c>
      <c r="D461" s="115">
        <v>3192693461</v>
      </c>
      <c r="E461" s="115">
        <v>4162488325</v>
      </c>
      <c r="F461" s="115">
        <v>4555687626</v>
      </c>
      <c r="G461" s="115">
        <v>4958306368</v>
      </c>
      <c r="H461" s="115">
        <v>4987041925</v>
      </c>
      <c r="I461" s="115">
        <v>4903666331</v>
      </c>
      <c r="J461" s="115">
        <v>4508018814</v>
      </c>
      <c r="K461" s="115">
        <v>4790122817</v>
      </c>
      <c r="L461" s="115">
        <v>4738325487</v>
      </c>
      <c r="M461" s="115">
        <v>7179271566.9211903</v>
      </c>
      <c r="N461" s="115">
        <v>1173059947.22192</v>
      </c>
      <c r="O461" s="115">
        <v>1536052086.11747</v>
      </c>
      <c r="P461" s="115">
        <v>867026280.86792004</v>
      </c>
      <c r="Q461" s="115">
        <v>756886344.28228009</v>
      </c>
      <c r="R461" s="115">
        <v>695680663.63193989</v>
      </c>
      <c r="S461" s="115">
        <v>871634089.89999998</v>
      </c>
      <c r="T461" s="115">
        <v>909027338.89999998</v>
      </c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</row>
    <row r="462" spans="1:45">
      <c r="A462" s="89" t="s">
        <v>4758</v>
      </c>
      <c r="B462" s="89" t="s">
        <v>2214</v>
      </c>
      <c r="C462" s="115">
        <v>805481579</v>
      </c>
      <c r="D462" s="115">
        <v>940951640</v>
      </c>
      <c r="E462" s="115">
        <v>1222768308</v>
      </c>
      <c r="F462" s="115">
        <v>1086686312</v>
      </c>
      <c r="G462" s="115">
        <v>1156278063</v>
      </c>
      <c r="H462" s="115">
        <v>1141226952</v>
      </c>
      <c r="I462" s="115">
        <v>1131803663</v>
      </c>
      <c r="J462" s="115">
        <v>1235224984</v>
      </c>
      <c r="K462" s="115">
        <v>1261289272</v>
      </c>
      <c r="L462" s="115">
        <v>1471304419</v>
      </c>
      <c r="M462" s="115">
        <v>1456793000.40327</v>
      </c>
      <c r="N462" s="115">
        <v>1758882855.7018101</v>
      </c>
      <c r="O462" s="115">
        <v>1881802035.5352099</v>
      </c>
      <c r="P462" s="115">
        <v>1988700793.73457</v>
      </c>
      <c r="Q462" s="115">
        <v>2132276195.3196499</v>
      </c>
      <c r="R462" s="115">
        <v>2441682410.8800697</v>
      </c>
      <c r="S462" s="115">
        <v>2797479063.3499999</v>
      </c>
      <c r="T462" s="115">
        <v>3219828553.0999999</v>
      </c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</row>
    <row r="463" spans="1:45">
      <c r="A463" s="89" t="s">
        <v>4775</v>
      </c>
      <c r="B463" s="89" t="s">
        <v>133</v>
      </c>
      <c r="C463" s="115">
        <v>134452912</v>
      </c>
      <c r="D463" s="115">
        <v>148731609</v>
      </c>
      <c r="E463" s="115">
        <v>176196925</v>
      </c>
      <c r="F463" s="115">
        <v>168740075</v>
      </c>
      <c r="G463" s="115">
        <v>189402665</v>
      </c>
      <c r="H463" s="115">
        <v>194012295</v>
      </c>
      <c r="I463" s="115">
        <v>193551795</v>
      </c>
      <c r="J463" s="115">
        <v>197111676</v>
      </c>
      <c r="K463" s="115">
        <v>212856360</v>
      </c>
      <c r="L463" s="115">
        <v>279715338</v>
      </c>
      <c r="M463" s="115">
        <v>361337563.88132</v>
      </c>
      <c r="N463" s="115">
        <v>424065476.64984</v>
      </c>
      <c r="O463" s="115">
        <v>483360796.94906002</v>
      </c>
      <c r="P463" s="115">
        <v>651223952.59372997</v>
      </c>
      <c r="Q463" s="115">
        <v>639476561.47075999</v>
      </c>
      <c r="R463" s="115">
        <v>691549593.62141001</v>
      </c>
      <c r="S463" s="115">
        <v>785608617.42999995</v>
      </c>
      <c r="T463" s="115">
        <v>909873566.74000001</v>
      </c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</row>
    <row r="464" spans="1:45">
      <c r="A464" s="89" t="s">
        <v>4784</v>
      </c>
      <c r="B464" s="89" t="s">
        <v>4785</v>
      </c>
      <c r="C464" s="115">
        <v>0</v>
      </c>
      <c r="D464" s="115">
        <v>0</v>
      </c>
      <c r="E464" s="115">
        <v>0</v>
      </c>
      <c r="F464" s="115">
        <v>0</v>
      </c>
      <c r="G464" s="115">
        <v>0</v>
      </c>
      <c r="H464" s="115">
        <v>0</v>
      </c>
      <c r="I464" s="115">
        <v>0</v>
      </c>
      <c r="J464" s="115">
        <v>0</v>
      </c>
      <c r="K464" s="115">
        <v>0</v>
      </c>
      <c r="L464" s="115">
        <v>0</v>
      </c>
      <c r="M464" s="115">
        <v>0</v>
      </c>
      <c r="N464" s="115">
        <v>2663045934.21105</v>
      </c>
      <c r="O464" s="115">
        <v>2797807892.2152205</v>
      </c>
      <c r="P464" s="115">
        <v>2974358043.92522</v>
      </c>
      <c r="Q464" s="115">
        <v>3393211946.2641497</v>
      </c>
      <c r="R464" s="115">
        <v>3893386302.0983</v>
      </c>
      <c r="S464" s="115">
        <v>4178782966.3000002</v>
      </c>
      <c r="T464" s="115">
        <v>4853496423.3999996</v>
      </c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</row>
    <row r="465" spans="1:45">
      <c r="A465" s="89" t="s">
        <v>4801</v>
      </c>
      <c r="B465" s="89" t="s">
        <v>4802</v>
      </c>
      <c r="C465" s="115">
        <v>0</v>
      </c>
      <c r="D465" s="115">
        <v>0</v>
      </c>
      <c r="E465" s="115">
        <v>0</v>
      </c>
      <c r="F465" s="115">
        <v>0</v>
      </c>
      <c r="G465" s="115">
        <v>0</v>
      </c>
      <c r="H465" s="115">
        <v>0</v>
      </c>
      <c r="I465" s="115">
        <v>0</v>
      </c>
      <c r="J465" s="115">
        <v>0</v>
      </c>
      <c r="K465" s="115">
        <v>0</v>
      </c>
      <c r="L465" s="115">
        <v>0</v>
      </c>
      <c r="M465" s="115">
        <v>0</v>
      </c>
      <c r="N465" s="115">
        <v>2988649651.3606801</v>
      </c>
      <c r="O465" s="115">
        <v>2798813131.6229701</v>
      </c>
      <c r="P465" s="115">
        <v>1683567802.2721102</v>
      </c>
      <c r="Q465" s="115">
        <v>1602846757.6540301</v>
      </c>
      <c r="R465" s="115">
        <v>1788256159.1119099</v>
      </c>
      <c r="S465" s="115">
        <v>2081277346.46</v>
      </c>
      <c r="T465" s="115">
        <v>2113568188.1400001</v>
      </c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</row>
    <row r="466" spans="1:45">
      <c r="A466" s="89" t="s">
        <v>4822</v>
      </c>
      <c r="B466" s="89" t="s">
        <v>4823</v>
      </c>
      <c r="C466" s="115">
        <v>3939533429</v>
      </c>
      <c r="D466" s="115">
        <v>3690745207</v>
      </c>
      <c r="E466" s="115">
        <v>4221117137</v>
      </c>
      <c r="F466" s="115">
        <v>4506017999</v>
      </c>
      <c r="G466" s="115">
        <v>4789381823</v>
      </c>
      <c r="H466" s="115">
        <v>4625379189</v>
      </c>
      <c r="I466" s="115">
        <v>5377623920</v>
      </c>
      <c r="J466" s="115">
        <v>6036363435</v>
      </c>
      <c r="K466" s="115">
        <v>7484869141</v>
      </c>
      <c r="L466" s="115">
        <v>6842570281</v>
      </c>
      <c r="M466" s="115">
        <v>7561897188.7290001</v>
      </c>
      <c r="N466" s="115">
        <v>12679381166.094099</v>
      </c>
      <c r="O466" s="115">
        <v>13285994836.5979</v>
      </c>
      <c r="P466" s="115">
        <v>12282376839.752901</v>
      </c>
      <c r="Q466" s="115">
        <v>15416888024.7693</v>
      </c>
      <c r="R466" s="115">
        <v>18838527008.103001</v>
      </c>
      <c r="S466" s="115">
        <v>22462825952.810001</v>
      </c>
      <c r="T466" s="115">
        <v>22892740084.439999</v>
      </c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</row>
    <row r="467" spans="1:45">
      <c r="A467" s="89" t="s">
        <v>4944</v>
      </c>
      <c r="B467" s="89" t="s">
        <v>2822</v>
      </c>
      <c r="C467" s="115">
        <v>292192668</v>
      </c>
      <c r="D467" s="115">
        <v>283492501</v>
      </c>
      <c r="E467" s="115">
        <v>318429978</v>
      </c>
      <c r="F467" s="115">
        <v>311203833</v>
      </c>
      <c r="G467" s="115">
        <v>437296176</v>
      </c>
      <c r="H467" s="115">
        <v>374793592</v>
      </c>
      <c r="I467" s="115">
        <v>341661728</v>
      </c>
      <c r="J467" s="115">
        <v>359624921</v>
      </c>
      <c r="K467" s="115">
        <v>558463119</v>
      </c>
      <c r="L467" s="115">
        <v>616586915</v>
      </c>
      <c r="M467" s="115">
        <v>414401180.79466999</v>
      </c>
      <c r="N467" s="115">
        <v>396626017.07565004</v>
      </c>
      <c r="O467" s="115">
        <v>495780662.7543</v>
      </c>
      <c r="P467" s="115">
        <v>647924940.80259001</v>
      </c>
      <c r="Q467" s="115">
        <v>636353903.56695998</v>
      </c>
      <c r="R467" s="115">
        <v>797575942.92372</v>
      </c>
      <c r="S467" s="115">
        <v>1540565727.79</v>
      </c>
      <c r="T467" s="115">
        <v>1221749672.05</v>
      </c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</row>
    <row r="468" spans="1:45" ht="28">
      <c r="A468" s="89" t="s">
        <v>4973</v>
      </c>
      <c r="B468" s="89" t="s">
        <v>1114</v>
      </c>
      <c r="C468" s="115">
        <v>0</v>
      </c>
      <c r="D468" s="115">
        <v>0</v>
      </c>
      <c r="E468" s="115">
        <v>0</v>
      </c>
      <c r="F468" s="115">
        <v>0</v>
      </c>
      <c r="G468" s="115">
        <v>0</v>
      </c>
      <c r="H468" s="115">
        <v>0</v>
      </c>
      <c r="I468" s="115">
        <v>0</v>
      </c>
      <c r="J468" s="115">
        <v>0</v>
      </c>
      <c r="K468" s="115">
        <v>0</v>
      </c>
      <c r="L468" s="115">
        <v>0</v>
      </c>
      <c r="M468" s="115">
        <v>0</v>
      </c>
      <c r="N468" s="115">
        <v>0</v>
      </c>
      <c r="O468" s="115">
        <v>0</v>
      </c>
      <c r="P468" s="115">
        <v>0</v>
      </c>
      <c r="Q468" s="115">
        <v>0</v>
      </c>
      <c r="R468" s="115">
        <v>0</v>
      </c>
      <c r="S468" s="115">
        <v>0</v>
      </c>
      <c r="T468" s="115">
        <v>0</v>
      </c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</row>
    <row r="469" spans="1:45" ht="42">
      <c r="A469" s="89" t="s">
        <v>7819</v>
      </c>
      <c r="B469" s="89" t="s">
        <v>7822</v>
      </c>
      <c r="C469" s="115">
        <v>0</v>
      </c>
      <c r="D469" s="115">
        <v>0</v>
      </c>
      <c r="E469" s="115">
        <v>0</v>
      </c>
      <c r="F469" s="115">
        <v>0</v>
      </c>
      <c r="G469" s="115">
        <v>0</v>
      </c>
      <c r="H469" s="115">
        <v>0</v>
      </c>
      <c r="I469" s="115">
        <v>0</v>
      </c>
      <c r="J469" s="115">
        <v>0</v>
      </c>
      <c r="K469" s="115">
        <v>0</v>
      </c>
      <c r="L469" s="115">
        <v>0</v>
      </c>
      <c r="M469" s="115">
        <v>0</v>
      </c>
      <c r="N469" s="115">
        <v>0</v>
      </c>
      <c r="O469" s="115">
        <v>0</v>
      </c>
      <c r="P469" s="115">
        <v>0</v>
      </c>
      <c r="Q469" s="115">
        <v>0</v>
      </c>
      <c r="R469" s="115">
        <v>0</v>
      </c>
      <c r="S469" s="115">
        <v>0</v>
      </c>
      <c r="T469" s="115">
        <v>1555488.05</v>
      </c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</row>
    <row r="470" spans="1:45">
      <c r="A470" s="89" t="s">
        <v>4987</v>
      </c>
      <c r="B470" s="89" t="s">
        <v>4988</v>
      </c>
      <c r="C470" s="115">
        <v>2827929198</v>
      </c>
      <c r="D470" s="115">
        <v>2508233733</v>
      </c>
      <c r="E470" s="115">
        <v>2688393216</v>
      </c>
      <c r="F470" s="115">
        <v>3073147932</v>
      </c>
      <c r="G470" s="115">
        <v>3399921259</v>
      </c>
      <c r="H470" s="115">
        <v>2860769475</v>
      </c>
      <c r="I470" s="115">
        <v>3651996472</v>
      </c>
      <c r="J470" s="115">
        <v>4793101450</v>
      </c>
      <c r="K470" s="115">
        <v>5393619926</v>
      </c>
      <c r="L470" s="115">
        <v>4124804319</v>
      </c>
      <c r="M470" s="115">
        <v>4955308023.2811203</v>
      </c>
      <c r="N470" s="115">
        <v>900482836.91966009</v>
      </c>
      <c r="O470" s="115">
        <v>965106013.76962996</v>
      </c>
      <c r="P470" s="115">
        <v>615814231.09406006</v>
      </c>
      <c r="Q470" s="115">
        <v>660840273.27531993</v>
      </c>
      <c r="R470" s="115">
        <v>841843703.56914997</v>
      </c>
      <c r="S470" s="115">
        <v>905041614.98000002</v>
      </c>
      <c r="T470" s="115">
        <v>880572579.53999996</v>
      </c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</row>
    <row r="471" spans="1:45">
      <c r="A471" s="89" t="s">
        <v>4989</v>
      </c>
      <c r="B471" s="89" t="s">
        <v>2212</v>
      </c>
      <c r="C471" s="115">
        <v>513495482</v>
      </c>
      <c r="D471" s="115">
        <v>461807945</v>
      </c>
      <c r="E471" s="115">
        <v>459281968</v>
      </c>
      <c r="F471" s="115">
        <v>473045747</v>
      </c>
      <c r="G471" s="115">
        <v>480598670</v>
      </c>
      <c r="H471" s="115">
        <v>511568717</v>
      </c>
      <c r="I471" s="115">
        <v>617646396</v>
      </c>
      <c r="J471" s="115">
        <v>712979013</v>
      </c>
      <c r="K471" s="115">
        <v>775768564</v>
      </c>
      <c r="L471" s="115">
        <v>777379857</v>
      </c>
      <c r="M471" s="115">
        <v>939624541.67456007</v>
      </c>
      <c r="N471" s="115">
        <v>67688874.505910009</v>
      </c>
      <c r="O471" s="115">
        <v>68169971.254610002</v>
      </c>
      <c r="P471" s="115">
        <v>47666869.724430002</v>
      </c>
      <c r="Q471" s="115">
        <v>39971717.956469998</v>
      </c>
      <c r="R471" s="115">
        <v>43832370.417230003</v>
      </c>
      <c r="S471" s="115">
        <v>50516682.25</v>
      </c>
      <c r="T471" s="115">
        <v>65681944.539999999</v>
      </c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</row>
    <row r="472" spans="1:45">
      <c r="A472" s="89" t="s">
        <v>5004</v>
      </c>
      <c r="B472" s="89" t="s">
        <v>4744</v>
      </c>
      <c r="C472" s="115">
        <v>41735575</v>
      </c>
      <c r="D472" s="115">
        <v>76905168</v>
      </c>
      <c r="E472" s="115">
        <v>99093146</v>
      </c>
      <c r="F472" s="115">
        <v>32181684</v>
      </c>
      <c r="G472" s="115">
        <v>20733431</v>
      </c>
      <c r="H472" s="115">
        <v>14679292</v>
      </c>
      <c r="I472" s="115">
        <v>23566078</v>
      </c>
      <c r="J472" s="115">
        <v>10954142</v>
      </c>
      <c r="K472" s="115">
        <v>14462906</v>
      </c>
      <c r="L472" s="115">
        <v>10039543</v>
      </c>
      <c r="M472" s="115">
        <v>9316266.1445000004</v>
      </c>
      <c r="N472" s="115">
        <v>1043686.461</v>
      </c>
      <c r="O472" s="115">
        <v>2121363.74627</v>
      </c>
      <c r="P472" s="115">
        <v>893838.12557000003</v>
      </c>
      <c r="Q472" s="115">
        <v>710565.65128999995</v>
      </c>
      <c r="R472" s="115">
        <v>621318.19900000002</v>
      </c>
      <c r="S472" s="115">
        <v>1513369.49</v>
      </c>
      <c r="T472" s="115">
        <v>1204219.96</v>
      </c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</row>
    <row r="473" spans="1:45">
      <c r="A473" s="89" t="s">
        <v>5013</v>
      </c>
      <c r="B473" s="89" t="s">
        <v>2214</v>
      </c>
      <c r="C473" s="115">
        <v>51480704</v>
      </c>
      <c r="D473" s="115">
        <v>57616257</v>
      </c>
      <c r="E473" s="115">
        <v>59674702</v>
      </c>
      <c r="F473" s="115">
        <v>60686045</v>
      </c>
      <c r="G473" s="115">
        <v>61663714</v>
      </c>
      <c r="H473" s="115">
        <v>70404349</v>
      </c>
      <c r="I473" s="115">
        <v>91504140</v>
      </c>
      <c r="J473" s="115">
        <v>91134193</v>
      </c>
      <c r="K473" s="115">
        <v>98049184</v>
      </c>
      <c r="L473" s="115">
        <v>107126697</v>
      </c>
      <c r="M473" s="115">
        <v>133000344.39949</v>
      </c>
      <c r="N473" s="115">
        <v>45178913.493110001</v>
      </c>
      <c r="O473" s="115">
        <v>15526079.26936</v>
      </c>
      <c r="P473" s="115">
        <v>9406357.8825499993</v>
      </c>
      <c r="Q473" s="115">
        <v>18384713.579060003</v>
      </c>
      <c r="R473" s="115">
        <v>11063944.4178</v>
      </c>
      <c r="S473" s="115">
        <v>13350483.08</v>
      </c>
      <c r="T473" s="115">
        <v>16037194.109999999</v>
      </c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</row>
    <row r="474" spans="1:45">
      <c r="A474" s="89" t="s">
        <v>7708</v>
      </c>
      <c r="B474" s="89" t="s">
        <v>218</v>
      </c>
      <c r="C474" s="115">
        <v>0</v>
      </c>
      <c r="D474" s="115">
        <v>0</v>
      </c>
      <c r="E474" s="115">
        <v>0</v>
      </c>
      <c r="F474" s="115">
        <v>0</v>
      </c>
      <c r="G474" s="115">
        <v>0</v>
      </c>
      <c r="H474" s="115">
        <v>0</v>
      </c>
      <c r="I474" s="115">
        <v>0</v>
      </c>
      <c r="J474" s="115">
        <v>0</v>
      </c>
      <c r="K474" s="115">
        <v>0</v>
      </c>
      <c r="L474" s="115">
        <v>0</v>
      </c>
      <c r="M474" s="115">
        <v>0</v>
      </c>
      <c r="N474" s="115">
        <v>0</v>
      </c>
      <c r="O474" s="115"/>
      <c r="P474" s="115">
        <v>0</v>
      </c>
      <c r="Q474" s="115">
        <v>0</v>
      </c>
      <c r="R474" s="115">
        <v>0</v>
      </c>
      <c r="S474" s="115">
        <v>0</v>
      </c>
      <c r="T474" s="115">
        <v>0</v>
      </c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</row>
    <row r="475" spans="1:45">
      <c r="A475" s="89" t="s">
        <v>5023</v>
      </c>
      <c r="B475" s="89" t="s">
        <v>133</v>
      </c>
      <c r="C475" s="115">
        <v>10649566</v>
      </c>
      <c r="D475" s="115">
        <v>10513478</v>
      </c>
      <c r="E475" s="115">
        <v>10123176</v>
      </c>
      <c r="F475" s="115">
        <v>12560548</v>
      </c>
      <c r="G475" s="115">
        <v>12261933</v>
      </c>
      <c r="H475" s="115">
        <v>15010302</v>
      </c>
      <c r="I475" s="115">
        <v>15644487</v>
      </c>
      <c r="J475" s="115">
        <v>16808059</v>
      </c>
      <c r="K475" s="115">
        <v>18511470</v>
      </c>
      <c r="L475" s="115">
        <v>26114546</v>
      </c>
      <c r="M475" s="115">
        <v>39568816.120569997</v>
      </c>
      <c r="N475" s="115">
        <v>7747753.5243000006</v>
      </c>
      <c r="O475" s="115">
        <v>3463266.9393000002</v>
      </c>
      <c r="P475" s="115">
        <v>2567285.5180000002</v>
      </c>
      <c r="Q475" s="115">
        <v>3316028.4610000001</v>
      </c>
      <c r="R475" s="115">
        <v>3557784.2606599997</v>
      </c>
      <c r="S475" s="115">
        <v>3853822.9</v>
      </c>
      <c r="T475" s="115">
        <v>4522380.12</v>
      </c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</row>
    <row r="476" spans="1:45">
      <c r="A476" s="89" t="s">
        <v>5028</v>
      </c>
      <c r="B476" s="89" t="s">
        <v>4785</v>
      </c>
      <c r="C476" s="115">
        <v>0</v>
      </c>
      <c r="D476" s="115">
        <v>0</v>
      </c>
      <c r="E476" s="115">
        <v>0</v>
      </c>
      <c r="F476" s="115">
        <v>0</v>
      </c>
      <c r="G476" s="115">
        <v>0</v>
      </c>
      <c r="H476" s="115">
        <v>0</v>
      </c>
      <c r="I476" s="115">
        <v>0</v>
      </c>
      <c r="J476" s="115">
        <v>0</v>
      </c>
      <c r="K476" s="115">
        <v>0</v>
      </c>
      <c r="L476" s="115">
        <v>0</v>
      </c>
      <c r="M476" s="115">
        <v>0</v>
      </c>
      <c r="N476" s="115">
        <v>19347876.614490002</v>
      </c>
      <c r="O476" s="115">
        <v>19650708.01151</v>
      </c>
      <c r="P476" s="115">
        <v>14519136.7949</v>
      </c>
      <c r="Q476" s="115">
        <v>13952513.157</v>
      </c>
      <c r="R476" s="115">
        <v>15753791.886780001</v>
      </c>
      <c r="S476" s="115">
        <v>21538159.140000001</v>
      </c>
      <c r="T476" s="115">
        <v>22757988.649999999</v>
      </c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</row>
    <row r="477" spans="1:45">
      <c r="A477" s="89" t="s">
        <v>5038</v>
      </c>
      <c r="B477" s="89" t="s">
        <v>4823</v>
      </c>
      <c r="C477" s="115">
        <v>2203814773</v>
      </c>
      <c r="D477" s="115">
        <v>1895608093</v>
      </c>
      <c r="E477" s="115">
        <v>2054064515</v>
      </c>
      <c r="F477" s="115">
        <v>2489051580</v>
      </c>
      <c r="G477" s="115">
        <v>2807931813</v>
      </c>
      <c r="H477" s="115">
        <v>2243798305</v>
      </c>
      <c r="I477" s="115">
        <v>2896710960</v>
      </c>
      <c r="J477" s="115">
        <v>3952177626</v>
      </c>
      <c r="K477" s="115">
        <v>4476302105</v>
      </c>
      <c r="L477" s="115">
        <v>3192115654</v>
      </c>
      <c r="M477" s="115">
        <v>3823382410.2410603</v>
      </c>
      <c r="N477" s="115">
        <v>544661813.71659005</v>
      </c>
      <c r="O477" s="115">
        <v>604678143.44122994</v>
      </c>
      <c r="P477" s="115">
        <v>414323876.46404999</v>
      </c>
      <c r="Q477" s="115">
        <v>451034963.05865997</v>
      </c>
      <c r="R477" s="115">
        <v>614363812.36540008</v>
      </c>
      <c r="S477" s="115">
        <v>636361276.59000003</v>
      </c>
      <c r="T477" s="115">
        <v>621161046.44000006</v>
      </c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</row>
    <row r="478" spans="1:45">
      <c r="A478" s="89" t="s">
        <v>5065</v>
      </c>
      <c r="B478" s="89" t="s">
        <v>4802</v>
      </c>
      <c r="C478" s="115">
        <v>0</v>
      </c>
      <c r="D478" s="115">
        <v>0</v>
      </c>
      <c r="E478" s="115">
        <v>0</v>
      </c>
      <c r="F478" s="115">
        <v>0</v>
      </c>
      <c r="G478" s="115">
        <v>0</v>
      </c>
      <c r="H478" s="115">
        <v>0</v>
      </c>
      <c r="I478" s="115">
        <v>0</v>
      </c>
      <c r="J478" s="115">
        <v>0</v>
      </c>
      <c r="K478" s="115">
        <v>0</v>
      </c>
      <c r="L478" s="115">
        <v>0</v>
      </c>
      <c r="M478" s="115">
        <v>0</v>
      </c>
      <c r="N478" s="115">
        <v>204733503.35926002</v>
      </c>
      <c r="O478" s="115">
        <v>235275903.16617998</v>
      </c>
      <c r="P478" s="115">
        <v>106977636.79942</v>
      </c>
      <c r="Q478" s="115">
        <v>109282101.93507001</v>
      </c>
      <c r="R478" s="115">
        <v>130273525.27242999</v>
      </c>
      <c r="S478" s="115">
        <v>150588243.5</v>
      </c>
      <c r="T478" s="115">
        <v>128292126.87</v>
      </c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</row>
    <row r="479" spans="1:45">
      <c r="A479" s="89" t="s">
        <v>5078</v>
      </c>
      <c r="B479" s="89" t="s">
        <v>2822</v>
      </c>
      <c r="C479" s="115">
        <v>6753098</v>
      </c>
      <c r="D479" s="115">
        <v>5782792</v>
      </c>
      <c r="E479" s="115">
        <v>6155709</v>
      </c>
      <c r="F479" s="115">
        <v>5622328</v>
      </c>
      <c r="G479" s="115">
        <v>16731698</v>
      </c>
      <c r="H479" s="115">
        <v>5308510</v>
      </c>
      <c r="I479" s="115">
        <v>6924411</v>
      </c>
      <c r="J479" s="115">
        <v>9048417</v>
      </c>
      <c r="K479" s="115">
        <v>10525697</v>
      </c>
      <c r="L479" s="115">
        <v>12028022</v>
      </c>
      <c r="M479" s="115">
        <v>10415644.70094</v>
      </c>
      <c r="N479" s="115">
        <v>10080415.244999999</v>
      </c>
      <c r="O479" s="115">
        <v>16220577.94117</v>
      </c>
      <c r="P479" s="115">
        <v>19459229.78514</v>
      </c>
      <c r="Q479" s="115">
        <v>24187669.476769999</v>
      </c>
      <c r="R479" s="115">
        <v>22377156.749849997</v>
      </c>
      <c r="S479" s="115">
        <v>27319578.030000001</v>
      </c>
      <c r="T479" s="115">
        <v>20915678.84</v>
      </c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</row>
    <row r="480" spans="1:45">
      <c r="A480" s="89" t="s">
        <v>5093</v>
      </c>
      <c r="B480" s="89" t="s">
        <v>5094</v>
      </c>
      <c r="C480" s="115">
        <v>2356616637</v>
      </c>
      <c r="D480" s="115">
        <v>1997504061</v>
      </c>
      <c r="E480" s="115">
        <v>2503077533</v>
      </c>
      <c r="F480" s="115">
        <v>2387096497</v>
      </c>
      <c r="G480" s="115">
        <v>2990413532</v>
      </c>
      <c r="H480" s="115">
        <v>3406850111</v>
      </c>
      <c r="I480" s="115">
        <v>3575863180</v>
      </c>
      <c r="J480" s="115">
        <v>3883449161</v>
      </c>
      <c r="K480" s="115">
        <v>4602233437</v>
      </c>
      <c r="L480" s="115">
        <v>5108143248</v>
      </c>
      <c r="M480" s="115">
        <v>5388500085.2432003</v>
      </c>
      <c r="N480" s="115">
        <v>12886913835.3951</v>
      </c>
      <c r="O480" s="115">
        <v>11449253687.691</v>
      </c>
      <c r="P480" s="115">
        <v>13253566007.6805</v>
      </c>
      <c r="Q480" s="115">
        <v>14845026720.104</v>
      </c>
      <c r="R480" s="115">
        <v>15804826119.2262</v>
      </c>
      <c r="S480" s="115">
        <v>20579131912.150002</v>
      </c>
      <c r="T480" s="115">
        <v>19295502384.200001</v>
      </c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</row>
    <row r="481" spans="1:45">
      <c r="A481" s="89" t="s">
        <v>7709</v>
      </c>
      <c r="B481" s="89" t="s">
        <v>7729</v>
      </c>
      <c r="C481" s="115">
        <v>52052442</v>
      </c>
      <c r="D481" s="115">
        <v>80866914</v>
      </c>
      <c r="E481" s="115">
        <v>64776258</v>
      </c>
      <c r="F481" s="115">
        <v>73955937</v>
      </c>
      <c r="G481" s="115">
        <v>31327403</v>
      </c>
      <c r="H481" s="115">
        <v>96754149</v>
      </c>
      <c r="I481" s="115">
        <v>61898380</v>
      </c>
      <c r="J481" s="115">
        <v>109940700</v>
      </c>
      <c r="K481" s="115">
        <v>172005166</v>
      </c>
      <c r="L481" s="115">
        <v>62395467</v>
      </c>
      <c r="M481" s="115">
        <v>116313698.18460001</v>
      </c>
      <c r="N481" s="115">
        <v>0</v>
      </c>
      <c r="O481" s="115">
        <v>0</v>
      </c>
      <c r="P481" s="115">
        <v>0</v>
      </c>
      <c r="Q481" s="115">
        <v>0</v>
      </c>
      <c r="R481" s="115">
        <v>0</v>
      </c>
      <c r="S481" s="115">
        <v>0</v>
      </c>
      <c r="T481" s="115">
        <v>0</v>
      </c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</row>
    <row r="482" spans="1:45">
      <c r="A482" s="89" t="s">
        <v>7710</v>
      </c>
      <c r="B482" s="89" t="s">
        <v>7730</v>
      </c>
      <c r="C482" s="115">
        <v>376121134</v>
      </c>
      <c r="D482" s="115">
        <v>418529059</v>
      </c>
      <c r="E482" s="115">
        <v>456008346</v>
      </c>
      <c r="F482" s="115">
        <v>605470899</v>
      </c>
      <c r="G482" s="115">
        <v>715284157</v>
      </c>
      <c r="H482" s="115">
        <v>699382954</v>
      </c>
      <c r="I482" s="115">
        <v>625384140</v>
      </c>
      <c r="J482" s="115">
        <v>815987522</v>
      </c>
      <c r="K482" s="115">
        <v>957074374</v>
      </c>
      <c r="L482" s="115">
        <v>1056198889</v>
      </c>
      <c r="M482" s="115">
        <v>1069851628.2548001</v>
      </c>
      <c r="N482" s="115">
        <v>0</v>
      </c>
      <c r="O482" s="115">
        <v>0</v>
      </c>
      <c r="P482" s="115">
        <v>0</v>
      </c>
      <c r="Q482" s="115">
        <v>0</v>
      </c>
      <c r="R482" s="115">
        <v>0</v>
      </c>
      <c r="S482" s="115">
        <v>0</v>
      </c>
      <c r="T482" s="115">
        <v>0</v>
      </c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</row>
    <row r="483" spans="1:45">
      <c r="A483" s="89" t="s">
        <v>7711</v>
      </c>
      <c r="B483" s="89" t="s">
        <v>7731</v>
      </c>
      <c r="C483" s="115">
        <v>16585364</v>
      </c>
      <c r="D483" s="115">
        <v>11172802</v>
      </c>
      <c r="E483" s="115">
        <v>10848955</v>
      </c>
      <c r="F483" s="115">
        <v>13155078</v>
      </c>
      <c r="G483" s="115">
        <v>7870645</v>
      </c>
      <c r="H483" s="115">
        <v>9793361</v>
      </c>
      <c r="I483" s="115">
        <v>14016960</v>
      </c>
      <c r="J483" s="115">
        <v>7721486</v>
      </c>
      <c r="K483" s="115">
        <v>20733568</v>
      </c>
      <c r="L483" s="115">
        <v>25375320</v>
      </c>
      <c r="M483" s="115">
        <v>6936985.6168299997</v>
      </c>
      <c r="N483" s="115">
        <v>0</v>
      </c>
      <c r="O483" s="115">
        <v>0</v>
      </c>
      <c r="P483" s="115">
        <v>0</v>
      </c>
      <c r="Q483" s="115">
        <v>0</v>
      </c>
      <c r="R483" s="115">
        <v>0</v>
      </c>
      <c r="S483" s="115">
        <v>0</v>
      </c>
      <c r="T483" s="115">
        <v>0</v>
      </c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</row>
    <row r="484" spans="1:45" ht="28">
      <c r="A484" s="89" t="s">
        <v>7712</v>
      </c>
      <c r="B484" s="89" t="s">
        <v>7732</v>
      </c>
      <c r="C484" s="115">
        <v>86584444</v>
      </c>
      <c r="D484" s="115">
        <v>53203097</v>
      </c>
      <c r="E484" s="115">
        <v>33589445</v>
      </c>
      <c r="F484" s="115">
        <v>192186586</v>
      </c>
      <c r="G484" s="115">
        <v>39390387</v>
      </c>
      <c r="H484" s="115">
        <v>125432204</v>
      </c>
      <c r="I484" s="115">
        <v>135127366</v>
      </c>
      <c r="J484" s="115">
        <v>32765957</v>
      </c>
      <c r="K484" s="115">
        <v>177443720</v>
      </c>
      <c r="L484" s="115">
        <v>592082878</v>
      </c>
      <c r="M484" s="115">
        <v>15276073.468209999</v>
      </c>
      <c r="N484" s="115">
        <v>0</v>
      </c>
      <c r="O484" s="115">
        <v>0</v>
      </c>
      <c r="P484" s="115">
        <v>0</v>
      </c>
      <c r="Q484" s="115">
        <v>0</v>
      </c>
      <c r="R484" s="115">
        <v>0</v>
      </c>
      <c r="S484" s="115">
        <v>0</v>
      </c>
      <c r="T484" s="115">
        <v>0</v>
      </c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</row>
    <row r="485" spans="1:45">
      <c r="A485" s="89" t="s">
        <v>7713</v>
      </c>
      <c r="B485" s="89" t="s">
        <v>7733</v>
      </c>
      <c r="C485" s="115">
        <v>0</v>
      </c>
      <c r="D485" s="115">
        <v>60168</v>
      </c>
      <c r="E485" s="115">
        <v>16769</v>
      </c>
      <c r="F485" s="115">
        <v>0</v>
      </c>
      <c r="G485" s="115">
        <v>17629</v>
      </c>
      <c r="H485" s="115">
        <v>0</v>
      </c>
      <c r="I485" s="115">
        <v>104</v>
      </c>
      <c r="J485" s="115">
        <v>0</v>
      </c>
      <c r="K485" s="115">
        <v>26</v>
      </c>
      <c r="L485" s="115">
        <v>119</v>
      </c>
      <c r="M485" s="115">
        <v>0</v>
      </c>
      <c r="N485" s="115">
        <v>0</v>
      </c>
      <c r="O485" s="115">
        <v>0</v>
      </c>
      <c r="P485" s="115">
        <v>0</v>
      </c>
      <c r="Q485" s="115">
        <v>0</v>
      </c>
      <c r="R485" s="115">
        <v>0</v>
      </c>
      <c r="S485" s="115">
        <v>0</v>
      </c>
      <c r="T485" s="115">
        <v>0</v>
      </c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</row>
    <row r="486" spans="1:45" ht="28">
      <c r="A486" s="89" t="s">
        <v>7714</v>
      </c>
      <c r="B486" s="89" t="s">
        <v>7734</v>
      </c>
      <c r="C486" s="115">
        <v>0</v>
      </c>
      <c r="D486" s="115">
        <v>23902</v>
      </c>
      <c r="E486" s="115">
        <v>59697</v>
      </c>
      <c r="F486" s="115">
        <v>1359732</v>
      </c>
      <c r="G486" s="115">
        <v>322757</v>
      </c>
      <c r="H486" s="115">
        <v>317058</v>
      </c>
      <c r="I486" s="115">
        <v>529069</v>
      </c>
      <c r="J486" s="115">
        <v>630291</v>
      </c>
      <c r="K486" s="115">
        <v>393545</v>
      </c>
      <c r="L486" s="115">
        <v>836840</v>
      </c>
      <c r="M486" s="115">
        <v>495484.76500000001</v>
      </c>
      <c r="N486" s="115">
        <v>0</v>
      </c>
      <c r="O486" s="115">
        <v>0</v>
      </c>
      <c r="P486" s="115">
        <v>0</v>
      </c>
      <c r="Q486" s="115">
        <v>0</v>
      </c>
      <c r="R486" s="115">
        <v>0</v>
      </c>
      <c r="S486" s="115">
        <v>0</v>
      </c>
      <c r="T486" s="115">
        <v>0</v>
      </c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</row>
    <row r="487" spans="1:45">
      <c r="A487" s="89" t="s">
        <v>7715</v>
      </c>
      <c r="B487" s="89" t="s">
        <v>33</v>
      </c>
      <c r="C487" s="115">
        <v>616014110</v>
      </c>
      <c r="D487" s="115">
        <v>498761068</v>
      </c>
      <c r="E487" s="115">
        <v>526406283</v>
      </c>
      <c r="F487" s="115">
        <v>428027698</v>
      </c>
      <c r="G487" s="115">
        <v>700998916</v>
      </c>
      <c r="H487" s="115">
        <v>932332622</v>
      </c>
      <c r="I487" s="115">
        <v>974562361</v>
      </c>
      <c r="J487" s="115">
        <v>1105385223</v>
      </c>
      <c r="K487" s="115">
        <v>1089777519</v>
      </c>
      <c r="L487" s="115">
        <v>1285854524</v>
      </c>
      <c r="M487" s="115">
        <v>1209435504.3771899</v>
      </c>
      <c r="N487" s="115">
        <v>0</v>
      </c>
      <c r="O487" s="115">
        <v>0</v>
      </c>
      <c r="P487" s="115">
        <v>0</v>
      </c>
      <c r="Q487" s="115">
        <v>0</v>
      </c>
      <c r="R487" s="115">
        <v>0</v>
      </c>
      <c r="S487" s="115">
        <v>0</v>
      </c>
      <c r="T487" s="115">
        <v>0</v>
      </c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</row>
    <row r="488" spans="1:45">
      <c r="A488" s="89" t="s">
        <v>7716</v>
      </c>
      <c r="B488" s="89" t="s">
        <v>32</v>
      </c>
      <c r="C488" s="115">
        <v>715601596</v>
      </c>
      <c r="D488" s="115">
        <v>533380812</v>
      </c>
      <c r="E488" s="115">
        <v>990321225</v>
      </c>
      <c r="F488" s="115">
        <v>549923169</v>
      </c>
      <c r="G488" s="115">
        <v>1021567794</v>
      </c>
      <c r="H488" s="115">
        <v>1084049636</v>
      </c>
      <c r="I488" s="115">
        <v>1282597829</v>
      </c>
      <c r="J488" s="115">
        <v>1351563266</v>
      </c>
      <c r="K488" s="115">
        <v>1646942940</v>
      </c>
      <c r="L488" s="115">
        <v>1259703365</v>
      </c>
      <c r="M488" s="115">
        <v>2207773986.6376901</v>
      </c>
      <c r="N488" s="115">
        <v>0</v>
      </c>
      <c r="O488" s="115">
        <v>0</v>
      </c>
      <c r="P488" s="115">
        <v>0</v>
      </c>
      <c r="Q488" s="115">
        <v>0</v>
      </c>
      <c r="R488" s="115">
        <v>0</v>
      </c>
      <c r="S488" s="115">
        <v>0</v>
      </c>
      <c r="T488" s="115">
        <v>0</v>
      </c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</row>
    <row r="489" spans="1:45">
      <c r="A489" s="89" t="s">
        <v>7717</v>
      </c>
      <c r="B489" s="89" t="s">
        <v>27</v>
      </c>
      <c r="C489" s="115">
        <v>39163919</v>
      </c>
      <c r="D489" s="115">
        <v>42604965</v>
      </c>
      <c r="E489" s="115">
        <v>56448924</v>
      </c>
      <c r="F489" s="115">
        <v>140804641</v>
      </c>
      <c r="G489" s="115">
        <v>77001022</v>
      </c>
      <c r="H489" s="115">
        <v>46355481</v>
      </c>
      <c r="I489" s="115">
        <v>76313116</v>
      </c>
      <c r="J489" s="115">
        <v>69644187</v>
      </c>
      <c r="K489" s="115">
        <v>104262617</v>
      </c>
      <c r="L489" s="115">
        <v>167418545</v>
      </c>
      <c r="M489" s="115">
        <v>55826324.702150002</v>
      </c>
      <c r="N489" s="115">
        <v>0</v>
      </c>
      <c r="O489" s="115">
        <v>0</v>
      </c>
      <c r="P489" s="115">
        <v>0</v>
      </c>
      <c r="Q489" s="115">
        <v>0</v>
      </c>
      <c r="R489" s="115">
        <v>0</v>
      </c>
      <c r="S489" s="115">
        <v>0</v>
      </c>
      <c r="T489" s="115">
        <v>0</v>
      </c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</row>
    <row r="490" spans="1:45">
      <c r="A490" s="89" t="s">
        <v>7718</v>
      </c>
      <c r="B490" s="89" t="s">
        <v>5199</v>
      </c>
      <c r="C490" s="115">
        <v>417474918</v>
      </c>
      <c r="D490" s="115">
        <v>295222953</v>
      </c>
      <c r="E490" s="115">
        <v>301376170</v>
      </c>
      <c r="F490" s="115">
        <v>291023556</v>
      </c>
      <c r="G490" s="115">
        <v>296090829</v>
      </c>
      <c r="H490" s="115">
        <v>298319702</v>
      </c>
      <c r="I490" s="115">
        <v>303978537</v>
      </c>
      <c r="J490" s="115">
        <v>291303086</v>
      </c>
      <c r="K490" s="115">
        <v>337763969</v>
      </c>
      <c r="L490" s="115">
        <v>484996283</v>
      </c>
      <c r="M490" s="115">
        <v>545316160.59500003</v>
      </c>
      <c r="N490" s="115">
        <v>0</v>
      </c>
      <c r="O490" s="115">
        <v>0</v>
      </c>
      <c r="P490" s="115">
        <v>0</v>
      </c>
      <c r="Q490" s="115">
        <v>0</v>
      </c>
      <c r="R490" s="115">
        <v>0</v>
      </c>
      <c r="S490" s="115">
        <v>0</v>
      </c>
      <c r="T490" s="115">
        <v>0</v>
      </c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</row>
    <row r="491" spans="1:45">
      <c r="A491" s="89" t="s">
        <v>7719</v>
      </c>
      <c r="B491" s="89" t="s">
        <v>7735</v>
      </c>
      <c r="C491" s="115">
        <v>2314274</v>
      </c>
      <c r="D491" s="115">
        <v>638817</v>
      </c>
      <c r="E491" s="115">
        <v>811428</v>
      </c>
      <c r="F491" s="115">
        <v>889809</v>
      </c>
      <c r="G491" s="115">
        <v>1572746</v>
      </c>
      <c r="H491" s="115">
        <v>1699678</v>
      </c>
      <c r="I491" s="115">
        <v>1764169</v>
      </c>
      <c r="J491" s="115">
        <v>2058028</v>
      </c>
      <c r="K491" s="115">
        <v>2383188</v>
      </c>
      <c r="L491" s="115">
        <v>2490293</v>
      </c>
      <c r="M491" s="115">
        <v>722730.55716999993</v>
      </c>
      <c r="N491" s="115">
        <v>0</v>
      </c>
      <c r="O491" s="115">
        <v>0</v>
      </c>
      <c r="P491" s="115">
        <v>0</v>
      </c>
      <c r="Q491" s="115">
        <v>0</v>
      </c>
      <c r="R491" s="115">
        <v>0</v>
      </c>
      <c r="S491" s="115">
        <v>0</v>
      </c>
      <c r="T491" s="115">
        <v>0</v>
      </c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</row>
    <row r="492" spans="1:45">
      <c r="A492" s="89" t="s">
        <v>7720</v>
      </c>
      <c r="B492" s="89" t="s">
        <v>7736</v>
      </c>
      <c r="C492" s="115">
        <v>16350653</v>
      </c>
      <c r="D492" s="115">
        <v>14451191</v>
      </c>
      <c r="E492" s="115">
        <v>13896104</v>
      </c>
      <c r="F492" s="115">
        <v>5609708</v>
      </c>
      <c r="G492" s="115">
        <v>6326017</v>
      </c>
      <c r="H492" s="115">
        <v>6726585</v>
      </c>
      <c r="I492" s="115">
        <v>12287300</v>
      </c>
      <c r="J492" s="115">
        <v>2873018</v>
      </c>
      <c r="K492" s="115">
        <v>5791917</v>
      </c>
      <c r="L492" s="115">
        <v>1958220</v>
      </c>
      <c r="M492" s="115">
        <v>3828527.9550999999</v>
      </c>
      <c r="N492" s="115">
        <v>0</v>
      </c>
      <c r="O492" s="115">
        <v>0</v>
      </c>
      <c r="P492" s="115">
        <v>0</v>
      </c>
      <c r="Q492" s="115">
        <v>0</v>
      </c>
      <c r="R492" s="115">
        <v>0</v>
      </c>
      <c r="S492" s="115">
        <v>0</v>
      </c>
      <c r="T492" s="115">
        <v>0</v>
      </c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</row>
    <row r="493" spans="1:45">
      <c r="A493" s="89" t="s">
        <v>7721</v>
      </c>
      <c r="B493" s="89" t="s">
        <v>7737</v>
      </c>
      <c r="C493" s="115">
        <v>18353783</v>
      </c>
      <c r="D493" s="115">
        <v>48588313</v>
      </c>
      <c r="E493" s="115">
        <v>48517929</v>
      </c>
      <c r="F493" s="115">
        <v>84689684</v>
      </c>
      <c r="G493" s="115">
        <v>92643230</v>
      </c>
      <c r="H493" s="115">
        <v>105686681</v>
      </c>
      <c r="I493" s="115">
        <v>87403849</v>
      </c>
      <c r="J493" s="115">
        <v>93576397</v>
      </c>
      <c r="K493" s="115">
        <v>87660888</v>
      </c>
      <c r="L493" s="115">
        <v>168832505</v>
      </c>
      <c r="M493" s="115">
        <v>156722980.12945998</v>
      </c>
      <c r="N493" s="115">
        <v>0</v>
      </c>
      <c r="O493" s="115">
        <v>0</v>
      </c>
      <c r="P493" s="115">
        <v>0</v>
      </c>
      <c r="Q493" s="115">
        <v>0</v>
      </c>
      <c r="R493" s="115">
        <v>0</v>
      </c>
      <c r="S493" s="115">
        <v>0</v>
      </c>
      <c r="T493" s="115">
        <v>0</v>
      </c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</row>
    <row r="494" spans="1:45">
      <c r="A494" s="89" t="s">
        <v>5095</v>
      </c>
      <c r="B494" s="89" t="s">
        <v>5096</v>
      </c>
      <c r="C494" s="115">
        <v>0</v>
      </c>
      <c r="D494" s="115">
        <v>0</v>
      </c>
      <c r="E494" s="115">
        <v>0</v>
      </c>
      <c r="F494" s="115">
        <v>0</v>
      </c>
      <c r="G494" s="115">
        <v>0</v>
      </c>
      <c r="H494" s="115">
        <v>0</v>
      </c>
      <c r="I494" s="115">
        <v>0</v>
      </c>
      <c r="J494" s="115">
        <v>0</v>
      </c>
      <c r="K494" s="115">
        <v>0</v>
      </c>
      <c r="L494" s="115">
        <v>0</v>
      </c>
      <c r="M494" s="115">
        <v>0</v>
      </c>
      <c r="N494" s="115">
        <v>193707354.75261998</v>
      </c>
      <c r="O494" s="115">
        <v>174925669.99469</v>
      </c>
      <c r="P494" s="115">
        <v>50763094.979040004</v>
      </c>
      <c r="Q494" s="115">
        <v>183509857.12105998</v>
      </c>
      <c r="R494" s="115">
        <v>1087453676.0587099</v>
      </c>
      <c r="S494" s="115">
        <v>12709184.5</v>
      </c>
      <c r="T494" s="115">
        <v>154363501.71000001</v>
      </c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</row>
    <row r="495" spans="1:45">
      <c r="A495" s="89" t="s">
        <v>5106</v>
      </c>
      <c r="B495" s="89" t="s">
        <v>5107</v>
      </c>
      <c r="C495" s="115">
        <v>0</v>
      </c>
      <c r="D495" s="115">
        <v>0</v>
      </c>
      <c r="E495" s="115">
        <v>0</v>
      </c>
      <c r="F495" s="115">
        <v>0</v>
      </c>
      <c r="G495" s="115">
        <v>0</v>
      </c>
      <c r="H495" s="115">
        <v>0</v>
      </c>
      <c r="I495" s="115">
        <v>0</v>
      </c>
      <c r="J495" s="115">
        <v>0</v>
      </c>
      <c r="K495" s="115">
        <v>0</v>
      </c>
      <c r="L495" s="115">
        <v>0</v>
      </c>
      <c r="M495" s="115">
        <v>0</v>
      </c>
      <c r="N495" s="115">
        <v>3671617527.3425798</v>
      </c>
      <c r="O495" s="115">
        <v>2659814947.6537299</v>
      </c>
      <c r="P495" s="115">
        <v>3051848285.83672</v>
      </c>
      <c r="Q495" s="115">
        <v>3068957117.7093997</v>
      </c>
      <c r="R495" s="115">
        <v>3310031190.9282899</v>
      </c>
      <c r="S495" s="115">
        <v>6150491893.8199997</v>
      </c>
      <c r="T495" s="115">
        <v>4648304883.8199997</v>
      </c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</row>
    <row r="496" spans="1:45">
      <c r="A496" s="89" t="s">
        <v>5127</v>
      </c>
      <c r="B496" s="89" t="s">
        <v>5128</v>
      </c>
      <c r="C496" s="115">
        <v>0</v>
      </c>
      <c r="D496" s="115">
        <v>0</v>
      </c>
      <c r="E496" s="115">
        <v>0</v>
      </c>
      <c r="F496" s="115">
        <v>0</v>
      </c>
      <c r="G496" s="115">
        <v>0</v>
      </c>
      <c r="H496" s="115">
        <v>0</v>
      </c>
      <c r="I496" s="115">
        <v>0</v>
      </c>
      <c r="J496" s="115">
        <v>0</v>
      </c>
      <c r="K496" s="115">
        <v>0</v>
      </c>
      <c r="L496" s="115">
        <v>0</v>
      </c>
      <c r="M496" s="115">
        <v>0</v>
      </c>
      <c r="N496" s="115">
        <v>125262638.64235</v>
      </c>
      <c r="O496" s="115">
        <v>440424048.45858002</v>
      </c>
      <c r="P496" s="115">
        <v>559097389.31923997</v>
      </c>
      <c r="Q496" s="115">
        <v>775491430.90136003</v>
      </c>
      <c r="R496" s="115">
        <v>1504756875.8318899</v>
      </c>
      <c r="S496" s="115">
        <v>1851913998.5799999</v>
      </c>
      <c r="T496" s="115">
        <v>2055582811.1300001</v>
      </c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</row>
    <row r="497" spans="1:45">
      <c r="A497" s="89" t="s">
        <v>5139</v>
      </c>
      <c r="B497" s="89" t="s">
        <v>5140</v>
      </c>
      <c r="C497" s="115">
        <v>0</v>
      </c>
      <c r="D497" s="115">
        <v>0</v>
      </c>
      <c r="E497" s="115">
        <v>0</v>
      </c>
      <c r="F497" s="115">
        <v>0</v>
      </c>
      <c r="G497" s="115">
        <v>0</v>
      </c>
      <c r="H497" s="115">
        <v>0</v>
      </c>
      <c r="I497" s="115">
        <v>0</v>
      </c>
      <c r="J497" s="115">
        <v>0</v>
      </c>
      <c r="K497" s="115">
        <v>0</v>
      </c>
      <c r="L497" s="115">
        <v>0</v>
      </c>
      <c r="M497" s="115">
        <v>0</v>
      </c>
      <c r="N497" s="115">
        <v>59527133.212990001</v>
      </c>
      <c r="O497" s="115">
        <v>63682427.434579998</v>
      </c>
      <c r="P497" s="115">
        <v>41541777.536230005</v>
      </c>
      <c r="Q497" s="115">
        <v>124256393.5499</v>
      </c>
      <c r="R497" s="115">
        <v>68696716.235949993</v>
      </c>
      <c r="S497" s="115">
        <v>109945092.20999999</v>
      </c>
      <c r="T497" s="115">
        <v>50519047.710000001</v>
      </c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</row>
    <row r="498" spans="1:45">
      <c r="A498" s="89" t="s">
        <v>5143</v>
      </c>
      <c r="B498" s="89" t="s">
        <v>5144</v>
      </c>
      <c r="C498" s="115">
        <v>0</v>
      </c>
      <c r="D498" s="115">
        <v>0</v>
      </c>
      <c r="E498" s="115">
        <v>0</v>
      </c>
      <c r="F498" s="115">
        <v>0</v>
      </c>
      <c r="G498" s="115">
        <v>0</v>
      </c>
      <c r="H498" s="115">
        <v>0</v>
      </c>
      <c r="I498" s="115">
        <v>0</v>
      </c>
      <c r="J498" s="115">
        <v>0</v>
      </c>
      <c r="K498" s="115">
        <v>0</v>
      </c>
      <c r="L498" s="115">
        <v>0</v>
      </c>
      <c r="M498" s="115">
        <v>0</v>
      </c>
      <c r="N498" s="115">
        <v>9585287.3503200002</v>
      </c>
      <c r="O498" s="115">
        <v>6469203.4517799998</v>
      </c>
      <c r="P498" s="115">
        <v>11071900.75544</v>
      </c>
      <c r="Q498" s="115">
        <v>7694372.3432799997</v>
      </c>
      <c r="R498" s="115">
        <v>21021295.729459997</v>
      </c>
      <c r="S498" s="115">
        <v>10300289.140000001</v>
      </c>
      <c r="T498" s="115">
        <v>11208143.609999999</v>
      </c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</row>
    <row r="499" spans="1:45">
      <c r="A499" s="89" t="s">
        <v>5155</v>
      </c>
      <c r="B499" s="89" t="s">
        <v>5156</v>
      </c>
      <c r="C499" s="115">
        <v>0</v>
      </c>
      <c r="D499" s="115">
        <v>0</v>
      </c>
      <c r="E499" s="115">
        <v>0</v>
      </c>
      <c r="F499" s="115">
        <v>0</v>
      </c>
      <c r="G499" s="115">
        <v>0</v>
      </c>
      <c r="H499" s="115">
        <v>0</v>
      </c>
      <c r="I499" s="115">
        <v>0</v>
      </c>
      <c r="J499" s="115">
        <v>0</v>
      </c>
      <c r="K499" s="115">
        <v>0</v>
      </c>
      <c r="L499" s="115">
        <v>0</v>
      </c>
      <c r="M499" s="115">
        <v>0</v>
      </c>
      <c r="N499" s="115">
        <v>157337828.59732002</v>
      </c>
      <c r="O499" s="115">
        <v>84071139.345389992</v>
      </c>
      <c r="P499" s="115">
        <v>133749786.45214</v>
      </c>
      <c r="Q499" s="115">
        <v>138496493.22589999</v>
      </c>
      <c r="R499" s="115">
        <v>77675349.715399995</v>
      </c>
      <c r="S499" s="115">
        <v>167724436.15000001</v>
      </c>
      <c r="T499" s="115">
        <v>467761846.35000002</v>
      </c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</row>
    <row r="500" spans="1:45" ht="28">
      <c r="A500" s="89" t="s">
        <v>5177</v>
      </c>
      <c r="B500" s="89" t="s">
        <v>5178</v>
      </c>
      <c r="C500" s="115">
        <v>0</v>
      </c>
      <c r="D500" s="115">
        <v>0</v>
      </c>
      <c r="E500" s="115">
        <v>0</v>
      </c>
      <c r="F500" s="115">
        <v>0</v>
      </c>
      <c r="G500" s="115">
        <v>0</v>
      </c>
      <c r="H500" s="115">
        <v>0</v>
      </c>
      <c r="I500" s="115">
        <v>0</v>
      </c>
      <c r="J500" s="115">
        <v>0</v>
      </c>
      <c r="K500" s="115">
        <v>0</v>
      </c>
      <c r="L500" s="115">
        <v>0</v>
      </c>
      <c r="M500" s="115">
        <v>0</v>
      </c>
      <c r="N500" s="115">
        <v>2772463.4470000002</v>
      </c>
      <c r="O500" s="115">
        <v>0</v>
      </c>
      <c r="P500" s="115">
        <v>0</v>
      </c>
      <c r="Q500" s="115">
        <v>0</v>
      </c>
      <c r="R500" s="115">
        <v>0</v>
      </c>
      <c r="S500" s="115">
        <v>0</v>
      </c>
      <c r="T500" s="115">
        <v>0</v>
      </c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</row>
    <row r="501" spans="1:45" ht="28">
      <c r="A501" s="89" t="s">
        <v>7690</v>
      </c>
      <c r="B501" s="89" t="s">
        <v>7755</v>
      </c>
      <c r="C501" s="115">
        <v>0</v>
      </c>
      <c r="D501" s="115">
        <v>0</v>
      </c>
      <c r="E501" s="115">
        <v>0</v>
      </c>
      <c r="F501" s="115">
        <v>0</v>
      </c>
      <c r="G501" s="115">
        <v>0</v>
      </c>
      <c r="H501" s="115">
        <v>0</v>
      </c>
      <c r="I501" s="115">
        <v>0</v>
      </c>
      <c r="J501" s="115">
        <v>0</v>
      </c>
      <c r="K501" s="115">
        <v>0</v>
      </c>
      <c r="L501" s="115">
        <v>0</v>
      </c>
      <c r="M501" s="115">
        <v>0</v>
      </c>
      <c r="N501" s="115">
        <v>0</v>
      </c>
      <c r="O501" s="115">
        <v>0</v>
      </c>
      <c r="P501" s="115">
        <v>0</v>
      </c>
      <c r="Q501" s="115">
        <v>0</v>
      </c>
      <c r="R501" s="115">
        <v>0</v>
      </c>
      <c r="S501" s="115">
        <v>0</v>
      </c>
      <c r="T501" s="115">
        <v>0</v>
      </c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</row>
    <row r="502" spans="1:45">
      <c r="A502" s="89" t="s">
        <v>5182</v>
      </c>
      <c r="B502" s="89" t="s">
        <v>5183</v>
      </c>
      <c r="C502" s="115">
        <v>0</v>
      </c>
      <c r="D502" s="115">
        <v>0</v>
      </c>
      <c r="E502" s="115">
        <v>0</v>
      </c>
      <c r="F502" s="115">
        <v>0</v>
      </c>
      <c r="G502" s="115">
        <v>0</v>
      </c>
      <c r="H502" s="115">
        <v>0</v>
      </c>
      <c r="I502" s="115">
        <v>0</v>
      </c>
      <c r="J502" s="115">
        <v>0</v>
      </c>
      <c r="K502" s="115">
        <v>0</v>
      </c>
      <c r="L502" s="115">
        <v>0</v>
      </c>
      <c r="M502" s="115">
        <v>0</v>
      </c>
      <c r="N502" s="115">
        <v>177265.38500000001</v>
      </c>
      <c r="O502" s="115">
        <v>3799037.108</v>
      </c>
      <c r="P502" s="115">
        <v>1520735.8189999999</v>
      </c>
      <c r="Q502" s="115">
        <v>1428080.8640000001</v>
      </c>
      <c r="R502" s="115">
        <v>1145551.5789999999</v>
      </c>
      <c r="S502" s="115">
        <v>4474927.54</v>
      </c>
      <c r="T502" s="115">
        <v>864364.62</v>
      </c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</row>
    <row r="503" spans="1:45">
      <c r="A503" s="89" t="s">
        <v>5186</v>
      </c>
      <c r="B503" s="89" t="s">
        <v>5187</v>
      </c>
      <c r="C503" s="115">
        <v>0</v>
      </c>
      <c r="D503" s="115">
        <v>0</v>
      </c>
      <c r="E503" s="115">
        <v>0</v>
      </c>
      <c r="F503" s="115">
        <v>0</v>
      </c>
      <c r="G503" s="115">
        <v>0</v>
      </c>
      <c r="H503" s="115">
        <v>0</v>
      </c>
      <c r="I503" s="115">
        <v>0</v>
      </c>
      <c r="J503" s="115">
        <v>0</v>
      </c>
      <c r="K503" s="115">
        <v>0</v>
      </c>
      <c r="L503" s="115">
        <v>0</v>
      </c>
      <c r="M503" s="115">
        <v>0</v>
      </c>
      <c r="N503" s="115">
        <v>3390837.90411</v>
      </c>
      <c r="O503" s="115">
        <v>9323638.842389999</v>
      </c>
      <c r="P503" s="115">
        <v>26955285.702189997</v>
      </c>
      <c r="Q503" s="115">
        <v>7719625.4424300008</v>
      </c>
      <c r="R503" s="115">
        <v>10944631.888209999</v>
      </c>
      <c r="S503" s="115">
        <v>17652176.219999999</v>
      </c>
      <c r="T503" s="115">
        <v>44014624.729999997</v>
      </c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</row>
    <row r="504" spans="1:45">
      <c r="A504" s="89" t="s">
        <v>5195</v>
      </c>
      <c r="B504" s="89" t="s">
        <v>5196</v>
      </c>
      <c r="C504" s="115">
        <v>0</v>
      </c>
      <c r="D504" s="115">
        <v>0</v>
      </c>
      <c r="E504" s="115">
        <v>0</v>
      </c>
      <c r="F504" s="115">
        <v>0</v>
      </c>
      <c r="G504" s="115">
        <v>0</v>
      </c>
      <c r="H504" s="115">
        <v>0</v>
      </c>
      <c r="I504" s="115">
        <v>0</v>
      </c>
      <c r="J504" s="115">
        <v>0</v>
      </c>
      <c r="K504" s="115">
        <v>0</v>
      </c>
      <c r="L504" s="115">
        <v>0</v>
      </c>
      <c r="M504" s="115">
        <v>0</v>
      </c>
      <c r="N504" s="115">
        <v>0</v>
      </c>
      <c r="O504" s="115">
        <v>0</v>
      </c>
      <c r="P504" s="115">
        <v>0</v>
      </c>
      <c r="Q504" s="115">
        <v>0</v>
      </c>
      <c r="R504" s="115">
        <v>0</v>
      </c>
      <c r="S504" s="115">
        <v>0</v>
      </c>
      <c r="T504" s="115">
        <v>0</v>
      </c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</row>
    <row r="505" spans="1:45">
      <c r="A505" s="89" t="s">
        <v>5198</v>
      </c>
      <c r="B505" s="89" t="s">
        <v>5199</v>
      </c>
      <c r="C505" s="115">
        <v>0</v>
      </c>
      <c r="D505" s="115">
        <v>0</v>
      </c>
      <c r="E505" s="115">
        <v>0</v>
      </c>
      <c r="F505" s="115">
        <v>0</v>
      </c>
      <c r="G505" s="115">
        <v>0</v>
      </c>
      <c r="H505" s="115">
        <v>0</v>
      </c>
      <c r="I505" s="115">
        <v>0</v>
      </c>
      <c r="J505" s="115">
        <v>0</v>
      </c>
      <c r="K505" s="115">
        <v>0</v>
      </c>
      <c r="L505" s="115">
        <v>0</v>
      </c>
      <c r="M505" s="115">
        <v>0</v>
      </c>
      <c r="N505" s="115">
        <v>2229787695.0653701</v>
      </c>
      <c r="O505" s="115">
        <v>2443466165.71908</v>
      </c>
      <c r="P505" s="115">
        <v>2426385269.08041</v>
      </c>
      <c r="Q505" s="115">
        <v>2654027463.9201803</v>
      </c>
      <c r="R505" s="115">
        <v>3032101155.8917203</v>
      </c>
      <c r="S505" s="115">
        <v>3197227788.9699998</v>
      </c>
      <c r="T505" s="115">
        <v>3341749598.9499998</v>
      </c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</row>
    <row r="506" spans="1:45" ht="28">
      <c r="A506" s="89" t="s">
        <v>5216</v>
      </c>
      <c r="B506" s="89" t="s">
        <v>5217</v>
      </c>
      <c r="C506" s="115">
        <v>0</v>
      </c>
      <c r="D506" s="115">
        <v>0</v>
      </c>
      <c r="E506" s="115">
        <v>0</v>
      </c>
      <c r="F506" s="115">
        <v>0</v>
      </c>
      <c r="G506" s="115">
        <v>0</v>
      </c>
      <c r="H506" s="115">
        <v>0</v>
      </c>
      <c r="I506" s="115">
        <v>0</v>
      </c>
      <c r="J506" s="115">
        <v>0</v>
      </c>
      <c r="K506" s="115">
        <v>0</v>
      </c>
      <c r="L506" s="115">
        <v>0</v>
      </c>
      <c r="M506" s="115">
        <v>0</v>
      </c>
      <c r="N506" s="115">
        <v>0</v>
      </c>
      <c r="O506" s="115">
        <v>38847.002999999997</v>
      </c>
      <c r="P506" s="115">
        <v>0</v>
      </c>
      <c r="Q506" s="115">
        <v>0</v>
      </c>
      <c r="R506" s="115">
        <v>0</v>
      </c>
      <c r="S506" s="115">
        <v>0</v>
      </c>
      <c r="T506" s="115">
        <v>0</v>
      </c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</row>
    <row r="507" spans="1:45">
      <c r="A507" s="89" t="s">
        <v>5223</v>
      </c>
      <c r="B507" s="89" t="s">
        <v>5224</v>
      </c>
      <c r="C507" s="115">
        <v>0</v>
      </c>
      <c r="D507" s="115">
        <v>0</v>
      </c>
      <c r="E507" s="115">
        <v>0</v>
      </c>
      <c r="F507" s="115">
        <v>0</v>
      </c>
      <c r="G507" s="115">
        <v>0</v>
      </c>
      <c r="H507" s="115">
        <v>0</v>
      </c>
      <c r="I507" s="115">
        <v>0</v>
      </c>
      <c r="J507" s="115">
        <v>0</v>
      </c>
      <c r="K507" s="115">
        <v>0</v>
      </c>
      <c r="L507" s="115">
        <v>0</v>
      </c>
      <c r="M507" s="115">
        <v>0</v>
      </c>
      <c r="N507" s="115">
        <v>3667269.56843</v>
      </c>
      <c r="O507" s="115">
        <v>13295858.92083</v>
      </c>
      <c r="P507" s="115">
        <v>13751646.865549998</v>
      </c>
      <c r="Q507" s="115">
        <v>15763832.93468</v>
      </c>
      <c r="R507" s="115">
        <v>12796625.04565</v>
      </c>
      <c r="S507" s="115">
        <v>13398298.890000001</v>
      </c>
      <c r="T507" s="115">
        <v>12263377.310000001</v>
      </c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</row>
    <row r="508" spans="1:45">
      <c r="A508" s="89" t="s">
        <v>7677</v>
      </c>
      <c r="B508" s="89" t="s">
        <v>7678</v>
      </c>
      <c r="C508" s="115">
        <v>0</v>
      </c>
      <c r="D508" s="115">
        <v>0</v>
      </c>
      <c r="E508" s="115">
        <v>0</v>
      </c>
      <c r="F508" s="115">
        <v>0</v>
      </c>
      <c r="G508" s="115">
        <v>0</v>
      </c>
      <c r="H508" s="115">
        <v>0</v>
      </c>
      <c r="I508" s="115">
        <v>0</v>
      </c>
      <c r="J508" s="115">
        <v>0</v>
      </c>
      <c r="K508" s="115">
        <v>0</v>
      </c>
      <c r="L508" s="115">
        <v>0</v>
      </c>
      <c r="M508" s="115">
        <v>0</v>
      </c>
      <c r="N508" s="115">
        <v>0</v>
      </c>
      <c r="O508" s="115">
        <v>162433.99340000001</v>
      </c>
      <c r="P508" s="115">
        <v>0</v>
      </c>
      <c r="Q508" s="115">
        <v>0</v>
      </c>
      <c r="R508" s="115">
        <v>0</v>
      </c>
      <c r="S508" s="115">
        <v>0</v>
      </c>
      <c r="T508" s="115">
        <v>0</v>
      </c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</row>
    <row r="509" spans="1:45">
      <c r="A509" s="89" t="s">
        <v>5227</v>
      </c>
      <c r="B509" s="89" t="s">
        <v>5228</v>
      </c>
      <c r="C509" s="115">
        <v>0</v>
      </c>
      <c r="D509" s="115">
        <v>0</v>
      </c>
      <c r="E509" s="115">
        <v>0</v>
      </c>
      <c r="F509" s="115">
        <v>0</v>
      </c>
      <c r="G509" s="115">
        <v>0</v>
      </c>
      <c r="H509" s="115">
        <v>0</v>
      </c>
      <c r="I509" s="115">
        <v>0</v>
      </c>
      <c r="J509" s="115">
        <v>0</v>
      </c>
      <c r="K509" s="115">
        <v>0</v>
      </c>
      <c r="L509" s="115">
        <v>0</v>
      </c>
      <c r="M509" s="115">
        <v>0</v>
      </c>
      <c r="N509" s="115">
        <v>2849910437.0535402</v>
      </c>
      <c r="O509" s="115">
        <v>2615575441.5908499</v>
      </c>
      <c r="P509" s="115">
        <v>2910441798.4333901</v>
      </c>
      <c r="Q509" s="115">
        <v>2564048753.7175899</v>
      </c>
      <c r="R509" s="115">
        <v>2597026984.8874798</v>
      </c>
      <c r="S509" s="115">
        <v>2470636510.3000002</v>
      </c>
      <c r="T509" s="115">
        <v>2411486442.71</v>
      </c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</row>
    <row r="510" spans="1:45" ht="28">
      <c r="A510" s="89" t="s">
        <v>5241</v>
      </c>
      <c r="B510" s="89" t="s">
        <v>5242</v>
      </c>
      <c r="C510" s="115">
        <v>0</v>
      </c>
      <c r="D510" s="115">
        <v>0</v>
      </c>
      <c r="E510" s="115">
        <v>0</v>
      </c>
      <c r="F510" s="115">
        <v>0</v>
      </c>
      <c r="G510" s="115">
        <v>0</v>
      </c>
      <c r="H510" s="115">
        <v>0</v>
      </c>
      <c r="I510" s="115">
        <v>0</v>
      </c>
      <c r="J510" s="115">
        <v>0</v>
      </c>
      <c r="K510" s="115">
        <v>0</v>
      </c>
      <c r="L510" s="115">
        <v>0</v>
      </c>
      <c r="M510" s="115">
        <v>0</v>
      </c>
      <c r="N510" s="115">
        <v>2749925.33868</v>
      </c>
      <c r="O510" s="115">
        <v>833061.74672000005</v>
      </c>
      <c r="P510" s="115">
        <v>1120615.33084</v>
      </c>
      <c r="Q510" s="115">
        <v>1396803.8462799999</v>
      </c>
      <c r="R510" s="115">
        <v>1315875.6213800001</v>
      </c>
      <c r="S510" s="115">
        <v>3771329.67</v>
      </c>
      <c r="T510" s="115">
        <v>3678411.18</v>
      </c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</row>
    <row r="511" spans="1:45">
      <c r="A511" s="89" t="s">
        <v>5248</v>
      </c>
      <c r="B511" s="89" t="s">
        <v>5249</v>
      </c>
      <c r="C511" s="115">
        <v>0</v>
      </c>
      <c r="D511" s="115">
        <v>0</v>
      </c>
      <c r="E511" s="115">
        <v>0</v>
      </c>
      <c r="F511" s="115">
        <v>0</v>
      </c>
      <c r="G511" s="115">
        <v>0</v>
      </c>
      <c r="H511" s="115">
        <v>0</v>
      </c>
      <c r="I511" s="115">
        <v>0</v>
      </c>
      <c r="J511" s="115">
        <v>0</v>
      </c>
      <c r="K511" s="115">
        <v>0</v>
      </c>
      <c r="L511" s="115">
        <v>0</v>
      </c>
      <c r="M511" s="115">
        <v>0</v>
      </c>
      <c r="N511" s="115">
        <v>257990336.26429</v>
      </c>
      <c r="O511" s="115">
        <v>301517731.18166</v>
      </c>
      <c r="P511" s="115">
        <v>375741654.49740005</v>
      </c>
      <c r="Q511" s="115">
        <v>444879648.34531999</v>
      </c>
      <c r="R511" s="115">
        <v>574848271.10452998</v>
      </c>
      <c r="S511" s="115">
        <v>689390085.00999999</v>
      </c>
      <c r="T511" s="115">
        <v>585245378.70000005</v>
      </c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</row>
    <row r="512" spans="1:45">
      <c r="A512" s="89" t="s">
        <v>5259</v>
      </c>
      <c r="B512" s="89" t="s">
        <v>5260</v>
      </c>
      <c r="C512" s="115">
        <v>0</v>
      </c>
      <c r="D512" s="115">
        <v>0</v>
      </c>
      <c r="E512" s="115">
        <v>0</v>
      </c>
      <c r="F512" s="115">
        <v>0</v>
      </c>
      <c r="G512" s="115">
        <v>0</v>
      </c>
      <c r="H512" s="115">
        <v>0</v>
      </c>
      <c r="I512" s="115">
        <v>0</v>
      </c>
      <c r="J512" s="115">
        <v>0</v>
      </c>
      <c r="K512" s="115">
        <v>0</v>
      </c>
      <c r="L512" s="115">
        <v>0</v>
      </c>
      <c r="M512" s="115">
        <v>0</v>
      </c>
      <c r="N512" s="115">
        <v>2897094072.7925801</v>
      </c>
      <c r="O512" s="115">
        <v>2027674064.4052601</v>
      </c>
      <c r="P512" s="115">
        <v>2066329494.75984</v>
      </c>
      <c r="Q512" s="115">
        <v>2718797974.11589</v>
      </c>
      <c r="R512" s="115">
        <v>2450262398.07619</v>
      </c>
      <c r="S512" s="115">
        <v>4843021423.0500002</v>
      </c>
      <c r="T512" s="115">
        <v>3077953658.6399999</v>
      </c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</row>
    <row r="513" spans="1:45">
      <c r="A513" s="89" t="s">
        <v>5269</v>
      </c>
      <c r="B513" s="89" t="s">
        <v>5270</v>
      </c>
      <c r="C513" s="115">
        <v>0</v>
      </c>
      <c r="D513" s="115">
        <v>0</v>
      </c>
      <c r="E513" s="115">
        <v>0</v>
      </c>
      <c r="F513" s="115">
        <v>0</v>
      </c>
      <c r="G513" s="115">
        <v>0</v>
      </c>
      <c r="H513" s="115">
        <v>0</v>
      </c>
      <c r="I513" s="115">
        <v>0</v>
      </c>
      <c r="J513" s="115">
        <v>0</v>
      </c>
      <c r="K513" s="115">
        <v>0</v>
      </c>
      <c r="L513" s="115">
        <v>0</v>
      </c>
      <c r="M513" s="115">
        <v>0</v>
      </c>
      <c r="N513" s="115">
        <v>606776.73699999996</v>
      </c>
      <c r="O513" s="115">
        <v>4567883.3049999997</v>
      </c>
      <c r="P513" s="115">
        <v>1832371.8629999999</v>
      </c>
      <c r="Q513" s="115">
        <v>42735521.862089999</v>
      </c>
      <c r="R513" s="115">
        <v>97995762.207000002</v>
      </c>
      <c r="S513" s="115">
        <v>13147803.5</v>
      </c>
      <c r="T513" s="115">
        <v>6316132.6699999999</v>
      </c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</row>
    <row r="514" spans="1:45">
      <c r="A514" s="89" t="s">
        <v>5273</v>
      </c>
      <c r="B514" s="89" t="s">
        <v>5274</v>
      </c>
      <c r="C514" s="115">
        <v>0</v>
      </c>
      <c r="D514" s="115">
        <v>0</v>
      </c>
      <c r="E514" s="115">
        <v>0</v>
      </c>
      <c r="F514" s="115">
        <v>0</v>
      </c>
      <c r="G514" s="115">
        <v>0</v>
      </c>
      <c r="H514" s="115">
        <v>0</v>
      </c>
      <c r="I514" s="115">
        <v>0</v>
      </c>
      <c r="J514" s="115">
        <v>0</v>
      </c>
      <c r="K514" s="115">
        <v>0</v>
      </c>
      <c r="L514" s="115">
        <v>0</v>
      </c>
      <c r="M514" s="115">
        <v>0</v>
      </c>
      <c r="N514" s="115">
        <v>0</v>
      </c>
      <c r="O514" s="115">
        <v>0</v>
      </c>
      <c r="P514" s="115">
        <v>0</v>
      </c>
      <c r="Q514" s="115">
        <v>0</v>
      </c>
      <c r="R514" s="115">
        <v>0</v>
      </c>
      <c r="S514" s="115">
        <v>0</v>
      </c>
      <c r="T514" s="115">
        <v>241823.14</v>
      </c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</row>
    <row r="515" spans="1:45">
      <c r="A515" s="89" t="s">
        <v>5277</v>
      </c>
      <c r="B515" s="89" t="s">
        <v>220</v>
      </c>
      <c r="C515" s="115">
        <v>0</v>
      </c>
      <c r="D515" s="115">
        <v>0</v>
      </c>
      <c r="E515" s="115">
        <v>0</v>
      </c>
      <c r="F515" s="115">
        <v>0</v>
      </c>
      <c r="G515" s="115">
        <v>0</v>
      </c>
      <c r="H515" s="115">
        <v>0</v>
      </c>
      <c r="I515" s="115">
        <v>0</v>
      </c>
      <c r="J515" s="115">
        <v>0</v>
      </c>
      <c r="K515" s="115">
        <v>0</v>
      </c>
      <c r="L515" s="115">
        <v>0</v>
      </c>
      <c r="M515" s="115">
        <v>0</v>
      </c>
      <c r="N515" s="115">
        <v>0</v>
      </c>
      <c r="O515" s="115">
        <v>0</v>
      </c>
      <c r="P515" s="115">
        <v>0</v>
      </c>
      <c r="Q515" s="115">
        <v>0</v>
      </c>
      <c r="R515" s="115">
        <v>0</v>
      </c>
      <c r="S515" s="115">
        <v>0</v>
      </c>
      <c r="T515" s="115">
        <v>0</v>
      </c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</row>
    <row r="516" spans="1:45">
      <c r="A516" s="89" t="s">
        <v>7679</v>
      </c>
      <c r="B516" s="89" t="s">
        <v>7649</v>
      </c>
      <c r="C516" s="115">
        <v>0</v>
      </c>
      <c r="D516" s="115">
        <v>0</v>
      </c>
      <c r="E516" s="115">
        <v>0</v>
      </c>
      <c r="F516" s="115">
        <v>0</v>
      </c>
      <c r="G516" s="115">
        <v>0</v>
      </c>
      <c r="H516" s="115">
        <v>0</v>
      </c>
      <c r="I516" s="115">
        <v>0</v>
      </c>
      <c r="J516" s="115">
        <v>0</v>
      </c>
      <c r="K516" s="115">
        <v>0</v>
      </c>
      <c r="L516" s="115">
        <v>0</v>
      </c>
      <c r="M516" s="115">
        <v>0</v>
      </c>
      <c r="N516" s="115">
        <v>0</v>
      </c>
      <c r="O516" s="115">
        <v>280966260.26143998</v>
      </c>
      <c r="P516" s="115">
        <v>1122349998.1978798</v>
      </c>
      <c r="Q516" s="115">
        <v>824489096.50641</v>
      </c>
      <c r="R516" s="115">
        <v>454330880.6153</v>
      </c>
      <c r="S516" s="115">
        <v>497961388.63999999</v>
      </c>
      <c r="T516" s="115">
        <v>604012693.23000002</v>
      </c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</row>
    <row r="517" spans="1:45">
      <c r="A517" s="89" t="s">
        <v>5281</v>
      </c>
      <c r="B517" s="89" t="s">
        <v>27</v>
      </c>
      <c r="C517" s="115">
        <v>0</v>
      </c>
      <c r="D517" s="115">
        <v>0</v>
      </c>
      <c r="E517" s="115">
        <v>0</v>
      </c>
      <c r="F517" s="115">
        <v>0</v>
      </c>
      <c r="G517" s="115">
        <v>0</v>
      </c>
      <c r="H517" s="115">
        <v>0</v>
      </c>
      <c r="I517" s="115">
        <v>0</v>
      </c>
      <c r="J517" s="115">
        <v>0</v>
      </c>
      <c r="K517" s="115">
        <v>0</v>
      </c>
      <c r="L517" s="115">
        <v>0</v>
      </c>
      <c r="M517" s="115">
        <v>0</v>
      </c>
      <c r="N517" s="115">
        <v>412181623.35251004</v>
      </c>
      <c r="O517" s="115">
        <v>273665615.33042997</v>
      </c>
      <c r="P517" s="115">
        <v>423593655.68913001</v>
      </c>
      <c r="Q517" s="115">
        <v>1218686538.2391698</v>
      </c>
      <c r="R517" s="115">
        <v>393049368.15459001</v>
      </c>
      <c r="S517" s="115">
        <v>463233345.24000001</v>
      </c>
      <c r="T517" s="115">
        <v>1626589938.9100001</v>
      </c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</row>
    <row r="518" spans="1:45">
      <c r="A518" s="89" t="s">
        <v>5291</v>
      </c>
      <c r="B518" s="89" t="s">
        <v>5292</v>
      </c>
      <c r="C518" s="115">
        <v>0</v>
      </c>
      <c r="D518" s="115">
        <v>0</v>
      </c>
      <c r="E518" s="115">
        <v>0</v>
      </c>
      <c r="F518" s="115">
        <v>0</v>
      </c>
      <c r="G518" s="115">
        <v>0</v>
      </c>
      <c r="H518" s="115">
        <v>0</v>
      </c>
      <c r="I518" s="115">
        <v>0</v>
      </c>
      <c r="J518" s="115">
        <v>0</v>
      </c>
      <c r="K518" s="115">
        <v>0</v>
      </c>
      <c r="L518" s="115">
        <v>0</v>
      </c>
      <c r="M518" s="115">
        <v>0</v>
      </c>
      <c r="N518" s="115">
        <v>7396978.4413999999</v>
      </c>
      <c r="O518" s="115">
        <v>40057791.666510001</v>
      </c>
      <c r="P518" s="115">
        <v>8487496.313649999</v>
      </c>
      <c r="Q518" s="115">
        <v>28232015.643959999</v>
      </c>
      <c r="R518" s="115">
        <v>82384351.308940008</v>
      </c>
      <c r="S518" s="115">
        <v>32898266.050000001</v>
      </c>
      <c r="T518" s="115">
        <v>89592511.25</v>
      </c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</row>
    <row r="519" spans="1:45" ht="28">
      <c r="A519" s="89" t="s">
        <v>5300</v>
      </c>
      <c r="B519" s="89" t="s">
        <v>5301</v>
      </c>
      <c r="C519" s="115">
        <v>0</v>
      </c>
      <c r="D519" s="115">
        <v>0</v>
      </c>
      <c r="E519" s="115">
        <v>0</v>
      </c>
      <c r="F519" s="115">
        <v>0</v>
      </c>
      <c r="G519" s="115">
        <v>0</v>
      </c>
      <c r="H519" s="115">
        <v>0</v>
      </c>
      <c r="I519" s="115">
        <v>0</v>
      </c>
      <c r="J519" s="115">
        <v>0</v>
      </c>
      <c r="K519" s="115">
        <v>0</v>
      </c>
      <c r="L519" s="115">
        <v>0</v>
      </c>
      <c r="M519" s="115">
        <v>0</v>
      </c>
      <c r="N519" s="115">
        <v>2150384.1469999999</v>
      </c>
      <c r="O519" s="115">
        <v>4922420.27764</v>
      </c>
      <c r="P519" s="115">
        <v>26983750.249419998</v>
      </c>
      <c r="Q519" s="115">
        <v>24415699.815139998</v>
      </c>
      <c r="R519" s="115">
        <v>26989158.346500002</v>
      </c>
      <c r="S519" s="115">
        <v>29233674.670000002</v>
      </c>
      <c r="T519" s="115">
        <v>100397140.39</v>
      </c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</row>
    <row r="520" spans="1:45">
      <c r="A520" s="89" t="s">
        <v>7680</v>
      </c>
      <c r="B520" s="89" t="s">
        <v>7681</v>
      </c>
      <c r="C520" s="115">
        <v>0</v>
      </c>
      <c r="D520" s="115">
        <v>0</v>
      </c>
      <c r="E520" s="115">
        <v>0</v>
      </c>
      <c r="F520" s="115">
        <v>0</v>
      </c>
      <c r="G520" s="115">
        <v>0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>
        <v>0</v>
      </c>
      <c r="N520" s="115">
        <v>0</v>
      </c>
      <c r="O520" s="115">
        <v>0</v>
      </c>
      <c r="P520" s="115">
        <v>0</v>
      </c>
      <c r="Q520" s="115">
        <v>0</v>
      </c>
      <c r="R520" s="115">
        <v>0</v>
      </c>
      <c r="S520" s="115">
        <v>0</v>
      </c>
      <c r="T520" s="115">
        <v>3356053.43</v>
      </c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</row>
    <row r="521" spans="1:45">
      <c r="A521" s="89" t="s">
        <v>5305</v>
      </c>
      <c r="B521" s="89" t="s">
        <v>4296</v>
      </c>
      <c r="C521" s="115">
        <v>1033481031</v>
      </c>
      <c r="D521" s="115">
        <v>1003294597</v>
      </c>
      <c r="E521" s="115">
        <v>841879543</v>
      </c>
      <c r="F521" s="115">
        <v>649903050</v>
      </c>
      <c r="G521" s="115">
        <v>594398437</v>
      </c>
      <c r="H521" s="115">
        <v>1003750158</v>
      </c>
      <c r="I521" s="115">
        <v>1326670230</v>
      </c>
      <c r="J521" s="115">
        <v>1315692493</v>
      </c>
      <c r="K521" s="115">
        <v>1453535932</v>
      </c>
      <c r="L521" s="115">
        <v>1343592730</v>
      </c>
      <c r="M521" s="115">
        <v>2015492679.8441699</v>
      </c>
      <c r="N521" s="115">
        <v>2012986178.7646799</v>
      </c>
      <c r="O521" s="115">
        <v>3027671140.5279999</v>
      </c>
      <c r="P521" s="115">
        <v>3836134310.6141</v>
      </c>
      <c r="Q521" s="115">
        <v>4397846875.9754305</v>
      </c>
      <c r="R521" s="115">
        <v>5722431737.2611599</v>
      </c>
      <c r="S521" s="115">
        <v>7919795973.29</v>
      </c>
      <c r="T521" s="115">
        <v>7647572840.7600002</v>
      </c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</row>
    <row r="522" spans="1:45">
      <c r="A522" s="89" t="s">
        <v>7722</v>
      </c>
      <c r="B522" s="89" t="s">
        <v>7738</v>
      </c>
      <c r="C522" s="115">
        <v>130472397</v>
      </c>
      <c r="D522" s="115">
        <v>119789470</v>
      </c>
      <c r="E522" s="115">
        <v>94917859</v>
      </c>
      <c r="F522" s="115">
        <v>79581672</v>
      </c>
      <c r="G522" s="115">
        <v>69349589</v>
      </c>
      <c r="H522" s="115">
        <v>48894143</v>
      </c>
      <c r="I522" s="115">
        <v>51506839</v>
      </c>
      <c r="J522" s="115">
        <v>96753091</v>
      </c>
      <c r="K522" s="115">
        <v>55790031</v>
      </c>
      <c r="L522" s="115">
        <v>29193598</v>
      </c>
      <c r="M522" s="115">
        <v>24067648.9344</v>
      </c>
      <c r="N522" s="115">
        <v>0</v>
      </c>
      <c r="O522" s="115">
        <v>0</v>
      </c>
      <c r="P522" s="115">
        <v>0</v>
      </c>
      <c r="Q522" s="115">
        <v>0</v>
      </c>
      <c r="R522" s="115">
        <v>0</v>
      </c>
      <c r="S522" s="115">
        <v>0</v>
      </c>
      <c r="T522" s="115">
        <v>0</v>
      </c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</row>
    <row r="523" spans="1:45">
      <c r="A523" s="89" t="s">
        <v>5306</v>
      </c>
      <c r="B523" s="89" t="s">
        <v>4298</v>
      </c>
      <c r="C523" s="115">
        <v>237876</v>
      </c>
      <c r="D523" s="115">
        <v>0</v>
      </c>
      <c r="E523" s="115">
        <v>300753</v>
      </c>
      <c r="F523" s="115">
        <v>0</v>
      </c>
      <c r="G523" s="115">
        <v>0</v>
      </c>
      <c r="H523" s="115">
        <v>0</v>
      </c>
      <c r="I523" s="115">
        <v>0</v>
      </c>
      <c r="J523" s="115">
        <v>0</v>
      </c>
      <c r="K523" s="115">
        <v>0</v>
      </c>
      <c r="L523" s="115">
        <v>0</v>
      </c>
      <c r="M523" s="115">
        <v>0</v>
      </c>
      <c r="N523" s="115">
        <v>40096200.480489999</v>
      </c>
      <c r="O523" s="115">
        <v>76425272.666850001</v>
      </c>
      <c r="P523" s="115">
        <v>5684.62</v>
      </c>
      <c r="Q523" s="115">
        <v>0</v>
      </c>
      <c r="R523" s="115">
        <v>457332.03499999997</v>
      </c>
      <c r="S523" s="115">
        <v>20000</v>
      </c>
      <c r="T523" s="115">
        <v>39318.89</v>
      </c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</row>
    <row r="524" spans="1:45">
      <c r="A524" s="89" t="s">
        <v>5316</v>
      </c>
      <c r="B524" s="89" t="s">
        <v>550</v>
      </c>
      <c r="C524" s="115">
        <v>0</v>
      </c>
      <c r="D524" s="115">
        <v>0</v>
      </c>
      <c r="E524" s="115">
        <v>0</v>
      </c>
      <c r="F524" s="115">
        <v>0</v>
      </c>
      <c r="G524" s="115">
        <v>0</v>
      </c>
      <c r="H524" s="115">
        <v>0</v>
      </c>
      <c r="I524" s="115">
        <v>0</v>
      </c>
      <c r="J524" s="115">
        <v>0</v>
      </c>
      <c r="K524" s="115">
        <v>0</v>
      </c>
      <c r="L524" s="115">
        <v>0</v>
      </c>
      <c r="M524" s="115">
        <v>2653157.6379999998</v>
      </c>
      <c r="N524" s="115">
        <v>19406746.570810001</v>
      </c>
      <c r="O524" s="115">
        <v>30607105.833610002</v>
      </c>
      <c r="P524" s="115">
        <v>16619258.488430001</v>
      </c>
      <c r="Q524" s="115">
        <v>14113592.16519</v>
      </c>
      <c r="R524" s="115">
        <v>19055504.66578</v>
      </c>
      <c r="S524" s="115">
        <v>540538.69999999995</v>
      </c>
      <c r="T524" s="115">
        <v>1137659.29</v>
      </c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</row>
    <row r="525" spans="1:45">
      <c r="A525" s="89" t="s">
        <v>5328</v>
      </c>
      <c r="B525" s="89" t="s">
        <v>1209</v>
      </c>
      <c r="C525" s="115">
        <v>0</v>
      </c>
      <c r="D525" s="115">
        <v>0</v>
      </c>
      <c r="E525" s="115">
        <v>0</v>
      </c>
      <c r="F525" s="115">
        <v>0</v>
      </c>
      <c r="G525" s="115">
        <v>0</v>
      </c>
      <c r="H525" s="115">
        <v>0</v>
      </c>
      <c r="I525" s="115">
        <v>0</v>
      </c>
      <c r="J525" s="115">
        <v>0</v>
      </c>
      <c r="K525" s="115">
        <v>0</v>
      </c>
      <c r="L525" s="115">
        <v>0</v>
      </c>
      <c r="M525" s="115">
        <v>0</v>
      </c>
      <c r="N525" s="115">
        <v>37455510.890819997</v>
      </c>
      <c r="O525" s="115">
        <v>119478367.74908</v>
      </c>
      <c r="P525" s="115">
        <v>87127641.001809999</v>
      </c>
      <c r="Q525" s="115">
        <v>29038518.2797</v>
      </c>
      <c r="R525" s="115">
        <v>36018158.374109998</v>
      </c>
      <c r="S525" s="115">
        <v>162822026.56</v>
      </c>
      <c r="T525" s="115">
        <v>79887619.019999996</v>
      </c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</row>
    <row r="526" spans="1:45">
      <c r="A526" s="89" t="s">
        <v>5330</v>
      </c>
      <c r="B526" s="89" t="s">
        <v>1230</v>
      </c>
      <c r="C526" s="115">
        <v>902770758</v>
      </c>
      <c r="D526" s="115">
        <v>883505127</v>
      </c>
      <c r="E526" s="115">
        <v>746660931</v>
      </c>
      <c r="F526" s="115">
        <v>570321378</v>
      </c>
      <c r="G526" s="115">
        <v>525048848</v>
      </c>
      <c r="H526" s="115">
        <v>954856015</v>
      </c>
      <c r="I526" s="115">
        <v>1275163391</v>
      </c>
      <c r="J526" s="115">
        <v>1218939402</v>
      </c>
      <c r="K526" s="115">
        <v>1397745901</v>
      </c>
      <c r="L526" s="115">
        <v>1314399132</v>
      </c>
      <c r="M526" s="115">
        <v>1988771873.27177</v>
      </c>
      <c r="N526" s="115">
        <v>1648781739.6770401</v>
      </c>
      <c r="O526" s="115">
        <v>2489002084.8487</v>
      </c>
      <c r="P526" s="115">
        <v>3214659145.5924201</v>
      </c>
      <c r="Q526" s="115">
        <v>3644706486.4031601</v>
      </c>
      <c r="R526" s="115">
        <v>4864448900.3106203</v>
      </c>
      <c r="S526" s="115">
        <v>6892375040.21</v>
      </c>
      <c r="T526" s="115">
        <v>6763576958.9399996</v>
      </c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</row>
    <row r="527" spans="1:45">
      <c r="A527" s="89" t="s">
        <v>5349</v>
      </c>
      <c r="B527" s="89" t="s">
        <v>2473</v>
      </c>
      <c r="C527" s="115">
        <v>0</v>
      </c>
      <c r="D527" s="115">
        <v>0</v>
      </c>
      <c r="E527" s="115">
        <v>0</v>
      </c>
      <c r="F527" s="115">
        <v>0</v>
      </c>
      <c r="G527" s="115">
        <v>0</v>
      </c>
      <c r="H527" s="115">
        <v>0</v>
      </c>
      <c r="I527" s="115">
        <v>0</v>
      </c>
      <c r="J527" s="115">
        <v>0</v>
      </c>
      <c r="K527" s="115">
        <v>0</v>
      </c>
      <c r="L527" s="115">
        <v>0</v>
      </c>
      <c r="M527" s="115">
        <v>0</v>
      </c>
      <c r="N527" s="115">
        <v>267245981.14552</v>
      </c>
      <c r="O527" s="115">
        <v>312158309.42976004</v>
      </c>
      <c r="P527" s="115">
        <v>517722580.91144001</v>
      </c>
      <c r="Q527" s="115">
        <v>709988279.12738001</v>
      </c>
      <c r="R527" s="115">
        <v>802451841.87565005</v>
      </c>
      <c r="S527" s="115">
        <v>864038367.82000005</v>
      </c>
      <c r="T527" s="115">
        <v>802931284.62</v>
      </c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</row>
    <row r="528" spans="1:45">
      <c r="A528" s="89" t="s">
        <v>5374</v>
      </c>
      <c r="B528" s="89" t="s">
        <v>5375</v>
      </c>
      <c r="C528" s="115">
        <v>20341269399</v>
      </c>
      <c r="D528" s="115">
        <v>21734296214</v>
      </c>
      <c r="E528" s="115">
        <v>26101747895</v>
      </c>
      <c r="F528" s="115">
        <v>27603738166</v>
      </c>
      <c r="G528" s="115">
        <v>32216868508</v>
      </c>
      <c r="H528" s="115">
        <v>31248923899</v>
      </c>
      <c r="I528" s="115">
        <v>37900136493</v>
      </c>
      <c r="J528" s="115">
        <v>44265517851</v>
      </c>
      <c r="K528" s="115">
        <v>50840404692</v>
      </c>
      <c r="L528" s="115">
        <v>51467962499</v>
      </c>
      <c r="M528" s="115">
        <v>56422059345.261398</v>
      </c>
      <c r="N528" s="115">
        <v>64022400316.920998</v>
      </c>
      <c r="O528" s="115">
        <v>73587807515.757095</v>
      </c>
      <c r="P528" s="115">
        <v>71654414615.570908</v>
      </c>
      <c r="Q528" s="115">
        <v>78731576711.953705</v>
      </c>
      <c r="R528" s="115">
        <v>89258137161.307098</v>
      </c>
      <c r="S528" s="115">
        <v>105928789047.32001</v>
      </c>
      <c r="T528" s="115">
        <v>113167667518.3</v>
      </c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</row>
    <row r="529" spans="1:45">
      <c r="A529" s="89" t="s">
        <v>5376</v>
      </c>
      <c r="B529" s="89" t="s">
        <v>2761</v>
      </c>
      <c r="C529" s="115">
        <v>8045196841</v>
      </c>
      <c r="D529" s="115">
        <v>8868492182</v>
      </c>
      <c r="E529" s="115">
        <v>10209874422</v>
      </c>
      <c r="F529" s="115">
        <v>11083720464</v>
      </c>
      <c r="G529" s="115">
        <v>12873660245</v>
      </c>
      <c r="H529" s="115">
        <v>12077700551</v>
      </c>
      <c r="I529" s="115">
        <v>13789697648</v>
      </c>
      <c r="J529" s="115">
        <v>15193390827</v>
      </c>
      <c r="K529" s="115">
        <v>16845314291</v>
      </c>
      <c r="L529" s="115">
        <v>18654738764</v>
      </c>
      <c r="M529" s="115">
        <v>20263526922.076302</v>
      </c>
      <c r="N529" s="115">
        <v>24157395132.408802</v>
      </c>
      <c r="O529" s="115">
        <v>26377709662.963898</v>
      </c>
      <c r="P529" s="115">
        <v>26443244914.813499</v>
      </c>
      <c r="Q529" s="115">
        <v>28704381579.891201</v>
      </c>
      <c r="R529" s="115">
        <v>32106240849.195801</v>
      </c>
      <c r="S529" s="115">
        <v>36658753720.110001</v>
      </c>
      <c r="T529" s="115">
        <v>43875140404.449997</v>
      </c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</row>
    <row r="530" spans="1:45">
      <c r="A530" s="89" t="s">
        <v>5385</v>
      </c>
      <c r="B530" s="89" t="s">
        <v>2765</v>
      </c>
      <c r="C530" s="115">
        <v>6044961209</v>
      </c>
      <c r="D530" s="115">
        <v>7129918626</v>
      </c>
      <c r="E530" s="115">
        <v>7994214537</v>
      </c>
      <c r="F530" s="115">
        <v>8383593031</v>
      </c>
      <c r="G530" s="115">
        <v>9147534723</v>
      </c>
      <c r="H530" s="115">
        <v>10988668074</v>
      </c>
      <c r="I530" s="115">
        <v>13457749219</v>
      </c>
      <c r="J530" s="115">
        <v>16994304725</v>
      </c>
      <c r="K530" s="115">
        <v>17993286382</v>
      </c>
      <c r="L530" s="115">
        <v>19290577170</v>
      </c>
      <c r="M530" s="115">
        <v>20905649973.782501</v>
      </c>
      <c r="N530" s="115">
        <v>23231968327.868</v>
      </c>
      <c r="O530" s="115">
        <v>25796516548.648602</v>
      </c>
      <c r="P530" s="115">
        <v>27044910547.452103</v>
      </c>
      <c r="Q530" s="115">
        <v>30836705123.251301</v>
      </c>
      <c r="R530" s="115">
        <v>33425913865.4575</v>
      </c>
      <c r="S530" s="115">
        <v>38754441341.760002</v>
      </c>
      <c r="T530" s="115">
        <v>43517633277.169998</v>
      </c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</row>
    <row r="531" spans="1:45">
      <c r="A531" s="89" t="s">
        <v>5403</v>
      </c>
      <c r="B531" s="89" t="s">
        <v>5404</v>
      </c>
      <c r="C531" s="115">
        <v>1115069421</v>
      </c>
      <c r="D531" s="115">
        <v>818490382</v>
      </c>
      <c r="E531" s="115">
        <v>1401655035</v>
      </c>
      <c r="F531" s="115">
        <v>1248267912</v>
      </c>
      <c r="G531" s="115">
        <v>1575795988</v>
      </c>
      <c r="H531" s="115">
        <v>1124166051</v>
      </c>
      <c r="I531" s="115">
        <v>1409272923</v>
      </c>
      <c r="J531" s="115">
        <v>1118289496</v>
      </c>
      <c r="K531" s="115">
        <v>1508213611</v>
      </c>
      <c r="L531" s="115">
        <v>1135757143</v>
      </c>
      <c r="M531" s="115">
        <v>1228145943.7691798</v>
      </c>
      <c r="N531" s="115">
        <v>1177745511.5463998</v>
      </c>
      <c r="O531" s="115">
        <v>1595191778.92974</v>
      </c>
      <c r="P531" s="115">
        <v>1126445578.57781</v>
      </c>
      <c r="Q531" s="115">
        <v>1165883430.58673</v>
      </c>
      <c r="R531" s="115">
        <v>1130830362.29704</v>
      </c>
      <c r="S531" s="115">
        <v>1689827844.8599999</v>
      </c>
      <c r="T531" s="115">
        <v>1347600728.4200001</v>
      </c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</row>
    <row r="532" spans="1:45">
      <c r="A532" s="89" t="s">
        <v>5412</v>
      </c>
      <c r="B532" s="89" t="s">
        <v>2759</v>
      </c>
      <c r="C532" s="115">
        <v>378044888</v>
      </c>
      <c r="D532" s="115">
        <v>285332731</v>
      </c>
      <c r="E532" s="115">
        <v>411728506</v>
      </c>
      <c r="F532" s="115">
        <v>507449348</v>
      </c>
      <c r="G532" s="115">
        <v>561694649</v>
      </c>
      <c r="H532" s="115">
        <v>297414673</v>
      </c>
      <c r="I532" s="115">
        <v>477518920</v>
      </c>
      <c r="J532" s="115">
        <v>492002395</v>
      </c>
      <c r="K532" s="115">
        <v>913220379</v>
      </c>
      <c r="L532" s="115">
        <v>499152808</v>
      </c>
      <c r="M532" s="115">
        <v>457586403.57639003</v>
      </c>
      <c r="N532" s="115">
        <v>618099702.24400997</v>
      </c>
      <c r="O532" s="115">
        <v>816807001.63042009</v>
      </c>
      <c r="P532" s="115">
        <v>492671151.55365002</v>
      </c>
      <c r="Q532" s="115">
        <v>645471360.43587005</v>
      </c>
      <c r="R532" s="115">
        <v>801014849.7802</v>
      </c>
      <c r="S532" s="115">
        <v>1306394684.1900001</v>
      </c>
      <c r="T532" s="115">
        <v>883339428.42999995</v>
      </c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</row>
    <row r="533" spans="1:45">
      <c r="A533" s="89" t="s">
        <v>5421</v>
      </c>
      <c r="B533" s="89" t="s">
        <v>5422</v>
      </c>
      <c r="C533" s="115">
        <v>518576898</v>
      </c>
      <c r="D533" s="115">
        <v>516361831</v>
      </c>
      <c r="E533" s="115">
        <v>568845930</v>
      </c>
      <c r="F533" s="115">
        <v>645722709</v>
      </c>
      <c r="G533" s="115">
        <v>751263183</v>
      </c>
      <c r="H533" s="115">
        <v>686886772</v>
      </c>
      <c r="I533" s="115">
        <v>858773740</v>
      </c>
      <c r="J533" s="115">
        <v>1022133651</v>
      </c>
      <c r="K533" s="115">
        <v>1456925227</v>
      </c>
      <c r="L533" s="115">
        <v>1148024399</v>
      </c>
      <c r="M533" s="115">
        <v>1279867239.7293401</v>
      </c>
      <c r="N533" s="115">
        <v>1573314826.69996</v>
      </c>
      <c r="O533" s="115">
        <v>2021593862.9644198</v>
      </c>
      <c r="P533" s="115">
        <v>1075788396.85691</v>
      </c>
      <c r="Q533" s="115">
        <v>1516980848.56955</v>
      </c>
      <c r="R533" s="115">
        <v>1960140398.3783898</v>
      </c>
      <c r="S533" s="115">
        <v>2624155344.9899998</v>
      </c>
      <c r="T533" s="115">
        <v>2207194345.1100001</v>
      </c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</row>
    <row r="534" spans="1:45">
      <c r="A534" s="89" t="s">
        <v>5431</v>
      </c>
      <c r="B534" s="89" t="s">
        <v>5432</v>
      </c>
      <c r="C534" s="115">
        <v>473455118</v>
      </c>
      <c r="D534" s="115">
        <v>339944335</v>
      </c>
      <c r="E534" s="115">
        <v>402341635</v>
      </c>
      <c r="F534" s="115">
        <v>456531637</v>
      </c>
      <c r="G534" s="115">
        <v>525536482</v>
      </c>
      <c r="H534" s="115">
        <v>501497900</v>
      </c>
      <c r="I534" s="115">
        <v>839841176</v>
      </c>
      <c r="J534" s="115">
        <v>856634472</v>
      </c>
      <c r="K534" s="115">
        <v>1037163307</v>
      </c>
      <c r="L534" s="115">
        <v>947769521</v>
      </c>
      <c r="M534" s="115">
        <v>1118581050.9750099</v>
      </c>
      <c r="N534" s="115">
        <v>1255447671.9942501</v>
      </c>
      <c r="O534" s="115">
        <v>1471638671.6661201</v>
      </c>
      <c r="P534" s="115">
        <v>926359158.09291005</v>
      </c>
      <c r="Q534" s="115">
        <v>1170954002.22346</v>
      </c>
      <c r="R534" s="115">
        <v>1618801261.77759</v>
      </c>
      <c r="S534" s="115">
        <v>2174501041.0700002</v>
      </c>
      <c r="T534" s="115">
        <v>2031676069.03</v>
      </c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</row>
    <row r="535" spans="1:45">
      <c r="A535" s="89" t="s">
        <v>5441</v>
      </c>
      <c r="B535" s="89" t="s">
        <v>5442</v>
      </c>
      <c r="C535" s="115">
        <v>2116520490</v>
      </c>
      <c r="D535" s="115">
        <v>2248180258</v>
      </c>
      <c r="E535" s="115">
        <v>3232348645</v>
      </c>
      <c r="F535" s="115">
        <v>3416778656</v>
      </c>
      <c r="G535" s="115">
        <v>4420578505</v>
      </c>
      <c r="H535" s="115">
        <v>3841326770</v>
      </c>
      <c r="I535" s="115">
        <v>5041255786</v>
      </c>
      <c r="J535" s="115">
        <v>6459809403</v>
      </c>
      <c r="K535" s="115">
        <v>8661488047</v>
      </c>
      <c r="L535" s="115">
        <v>7432883174</v>
      </c>
      <c r="M535" s="115">
        <v>8699321170.5147686</v>
      </c>
      <c r="N535" s="115">
        <v>9314536643.7096596</v>
      </c>
      <c r="O535" s="115">
        <v>12298063242.045</v>
      </c>
      <c r="P535" s="115">
        <v>11558541656.2756</v>
      </c>
      <c r="Q535" s="115">
        <v>11714069076.6884</v>
      </c>
      <c r="R535" s="115">
        <v>14864964490.6758</v>
      </c>
      <c r="S535" s="115">
        <v>18501116486.380001</v>
      </c>
      <c r="T535" s="115">
        <v>15531832958.68</v>
      </c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</row>
    <row r="536" spans="1:45">
      <c r="A536" s="89" t="s">
        <v>5451</v>
      </c>
      <c r="B536" s="89" t="s">
        <v>5452</v>
      </c>
      <c r="C536" s="115">
        <v>291367468</v>
      </c>
      <c r="D536" s="115">
        <v>284853827</v>
      </c>
      <c r="E536" s="115">
        <v>386247360</v>
      </c>
      <c r="F536" s="115">
        <v>357615352</v>
      </c>
      <c r="G536" s="115">
        <v>652219711</v>
      </c>
      <c r="H536" s="115">
        <v>352430770</v>
      </c>
      <c r="I536" s="115">
        <v>472852948</v>
      </c>
      <c r="J536" s="115">
        <v>540230345</v>
      </c>
      <c r="K536" s="115">
        <v>672954958</v>
      </c>
      <c r="L536" s="115">
        <v>723472180</v>
      </c>
      <c r="M536" s="115">
        <v>654131450.51802003</v>
      </c>
      <c r="N536" s="115">
        <v>785390560.03583992</v>
      </c>
      <c r="O536" s="115">
        <v>1105486114.82968</v>
      </c>
      <c r="P536" s="115">
        <v>678341621.58323002</v>
      </c>
      <c r="Q536" s="115">
        <v>842039363.76972997</v>
      </c>
      <c r="R536" s="115">
        <v>1042014976.6843801</v>
      </c>
      <c r="S536" s="115">
        <v>1405713042.3399999</v>
      </c>
      <c r="T536" s="115">
        <v>1034491479.45</v>
      </c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</row>
    <row r="537" spans="1:45">
      <c r="A537" s="89" t="s">
        <v>5470</v>
      </c>
      <c r="B537" s="89" t="s">
        <v>47</v>
      </c>
      <c r="C537" s="115">
        <v>1358077066</v>
      </c>
      <c r="D537" s="115">
        <v>1242722042</v>
      </c>
      <c r="E537" s="115">
        <v>1494491825</v>
      </c>
      <c r="F537" s="115">
        <v>1504059057</v>
      </c>
      <c r="G537" s="115">
        <v>1708585022</v>
      </c>
      <c r="H537" s="115">
        <v>1378832338</v>
      </c>
      <c r="I537" s="115">
        <v>1553174133</v>
      </c>
      <c r="J537" s="115">
        <v>1588722537</v>
      </c>
      <c r="K537" s="115">
        <v>1751838490</v>
      </c>
      <c r="L537" s="115">
        <v>1635587340</v>
      </c>
      <c r="M537" s="115">
        <v>1815249190.3198998</v>
      </c>
      <c r="N537" s="115">
        <v>1908501940.4140501</v>
      </c>
      <c r="O537" s="115">
        <v>2104800632.0792401</v>
      </c>
      <c r="P537" s="115">
        <v>2308111590.3652101</v>
      </c>
      <c r="Q537" s="115">
        <v>2135091926.53743</v>
      </c>
      <c r="R537" s="115">
        <v>2308216107.0603499</v>
      </c>
      <c r="S537" s="115">
        <v>2813885541.6100001</v>
      </c>
      <c r="T537" s="115">
        <v>2738758827.5700002</v>
      </c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</row>
    <row r="538" spans="1:45">
      <c r="A538" s="89" t="s">
        <v>5492</v>
      </c>
      <c r="B538" s="89" t="s">
        <v>7682</v>
      </c>
      <c r="C538" s="115">
        <v>0</v>
      </c>
      <c r="D538" s="115">
        <v>0</v>
      </c>
      <c r="E538" s="115">
        <v>0</v>
      </c>
      <c r="F538" s="115">
        <v>0</v>
      </c>
      <c r="G538" s="115">
        <v>0</v>
      </c>
      <c r="H538" s="115">
        <v>0</v>
      </c>
      <c r="I538" s="115">
        <v>0</v>
      </c>
      <c r="J538" s="115">
        <v>0</v>
      </c>
      <c r="K538" s="115">
        <v>0</v>
      </c>
      <c r="L538" s="115">
        <v>0</v>
      </c>
      <c r="M538" s="115">
        <v>0</v>
      </c>
      <c r="N538" s="115">
        <v>5113071610.1402102</v>
      </c>
      <c r="O538" s="115">
        <v>4928294536.7781801</v>
      </c>
      <c r="P538" s="115">
        <v>4403264642.3123398</v>
      </c>
      <c r="Q538" s="115">
        <v>5943263542.2343702</v>
      </c>
      <c r="R538" s="115">
        <v>6731705566.81283</v>
      </c>
      <c r="S538" s="115">
        <v>7760792989.96</v>
      </c>
      <c r="T538" s="115">
        <v>8613011482.25</v>
      </c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</row>
    <row r="539" spans="1:45">
      <c r="A539" s="89" t="s">
        <v>5494</v>
      </c>
      <c r="B539" s="89" t="s">
        <v>176</v>
      </c>
      <c r="C539" s="115">
        <v>0</v>
      </c>
      <c r="D539" s="115">
        <v>0</v>
      </c>
      <c r="E539" s="115">
        <v>0</v>
      </c>
      <c r="F539" s="115">
        <v>0</v>
      </c>
      <c r="G539" s="115">
        <v>0</v>
      </c>
      <c r="H539" s="115">
        <v>0</v>
      </c>
      <c r="I539" s="115">
        <v>0</v>
      </c>
      <c r="J539" s="115">
        <v>0</v>
      </c>
      <c r="K539" s="115">
        <v>0</v>
      </c>
      <c r="L539" s="115">
        <v>0</v>
      </c>
      <c r="M539" s="115">
        <v>0</v>
      </c>
      <c r="N539" s="115">
        <v>4759193449.9787197</v>
      </c>
      <c r="O539" s="115">
        <v>4610931596.6595001</v>
      </c>
      <c r="P539" s="115">
        <v>4177126349.3148899</v>
      </c>
      <c r="Q539" s="115">
        <v>5629265766.7330599</v>
      </c>
      <c r="R539" s="115">
        <v>6270920370.7129002</v>
      </c>
      <c r="S539" s="115">
        <v>7218856719.8500004</v>
      </c>
      <c r="T539" s="115">
        <v>8046155926.9700003</v>
      </c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</row>
    <row r="540" spans="1:45" ht="28">
      <c r="A540" s="89" t="s">
        <v>5521</v>
      </c>
      <c r="B540" s="89" t="s">
        <v>2962</v>
      </c>
      <c r="C540" s="115">
        <v>0</v>
      </c>
      <c r="D540" s="115">
        <v>0</v>
      </c>
      <c r="E540" s="115">
        <v>0</v>
      </c>
      <c r="F540" s="115">
        <v>0</v>
      </c>
      <c r="G540" s="115">
        <v>0</v>
      </c>
      <c r="H540" s="115">
        <v>0</v>
      </c>
      <c r="I540" s="115">
        <v>0</v>
      </c>
      <c r="J540" s="115">
        <v>0</v>
      </c>
      <c r="K540" s="115">
        <v>0</v>
      </c>
      <c r="L540" s="115">
        <v>0</v>
      </c>
      <c r="M540" s="115">
        <v>0</v>
      </c>
      <c r="N540" s="115">
        <v>225.71999</v>
      </c>
      <c r="O540" s="115">
        <v>0</v>
      </c>
      <c r="P540" s="115">
        <v>0</v>
      </c>
      <c r="Q540" s="115">
        <v>0</v>
      </c>
      <c r="R540" s="115">
        <v>0</v>
      </c>
      <c r="S540" s="115">
        <v>0</v>
      </c>
      <c r="T540" s="115">
        <v>0</v>
      </c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</row>
    <row r="541" spans="1:45">
      <c r="A541" s="89" t="s">
        <v>5537</v>
      </c>
      <c r="B541" s="89" t="s">
        <v>215</v>
      </c>
      <c r="C541" s="115">
        <v>0</v>
      </c>
      <c r="D541" s="115">
        <v>0</v>
      </c>
      <c r="E541" s="115">
        <v>0</v>
      </c>
      <c r="F541" s="115">
        <v>0</v>
      </c>
      <c r="G541" s="115">
        <v>0</v>
      </c>
      <c r="H541" s="115">
        <v>0</v>
      </c>
      <c r="I541" s="115">
        <v>0</v>
      </c>
      <c r="J541" s="115">
        <v>0</v>
      </c>
      <c r="K541" s="115">
        <v>0</v>
      </c>
      <c r="L541" s="115">
        <v>0</v>
      </c>
      <c r="M541" s="115">
        <v>0</v>
      </c>
      <c r="N541" s="115">
        <v>0</v>
      </c>
      <c r="O541" s="115">
        <v>0</v>
      </c>
      <c r="P541" s="115">
        <v>0</v>
      </c>
      <c r="Q541" s="115">
        <v>0</v>
      </c>
      <c r="R541" s="115">
        <v>0</v>
      </c>
      <c r="S541" s="115">
        <v>0</v>
      </c>
      <c r="T541" s="115">
        <v>0</v>
      </c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</row>
    <row r="542" spans="1:45">
      <c r="A542" s="89" t="s">
        <v>5544</v>
      </c>
      <c r="B542" s="89" t="s">
        <v>5545</v>
      </c>
      <c r="C542" s="115">
        <v>0</v>
      </c>
      <c r="D542" s="115">
        <v>0</v>
      </c>
      <c r="E542" s="115">
        <v>0</v>
      </c>
      <c r="F542" s="115">
        <v>0</v>
      </c>
      <c r="G542" s="115">
        <v>0</v>
      </c>
      <c r="H542" s="115">
        <v>0</v>
      </c>
      <c r="I542" s="115">
        <v>0</v>
      </c>
      <c r="J542" s="115">
        <v>0</v>
      </c>
      <c r="K542" s="115">
        <v>0</v>
      </c>
      <c r="L542" s="115">
        <v>0</v>
      </c>
      <c r="M542" s="115">
        <v>0</v>
      </c>
      <c r="N542" s="115">
        <v>0</v>
      </c>
      <c r="O542" s="115">
        <v>0</v>
      </c>
      <c r="P542" s="115">
        <v>0</v>
      </c>
      <c r="Q542" s="115">
        <v>0</v>
      </c>
      <c r="R542" s="115">
        <v>0</v>
      </c>
      <c r="S542" s="115">
        <v>0</v>
      </c>
      <c r="T542" s="115">
        <v>0</v>
      </c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</row>
    <row r="543" spans="1:45">
      <c r="A543" s="89" t="s">
        <v>5555</v>
      </c>
      <c r="B543" s="89" t="s">
        <v>968</v>
      </c>
      <c r="C543" s="115">
        <v>0</v>
      </c>
      <c r="D543" s="115">
        <v>0</v>
      </c>
      <c r="E543" s="115">
        <v>0</v>
      </c>
      <c r="F543" s="115">
        <v>0</v>
      </c>
      <c r="G543" s="115">
        <v>0</v>
      </c>
      <c r="H543" s="115">
        <v>0</v>
      </c>
      <c r="I543" s="115">
        <v>0</v>
      </c>
      <c r="J543" s="115">
        <v>0</v>
      </c>
      <c r="K543" s="115">
        <v>0</v>
      </c>
      <c r="L543" s="115">
        <v>0</v>
      </c>
      <c r="M543" s="115">
        <v>0</v>
      </c>
      <c r="N543" s="115">
        <v>353877934.44150001</v>
      </c>
      <c r="O543" s="115">
        <v>317362940.11868</v>
      </c>
      <c r="P543" s="115">
        <v>226138292.99745002</v>
      </c>
      <c r="Q543" s="115">
        <v>313997775.50130999</v>
      </c>
      <c r="R543" s="115">
        <v>460785196.09992999</v>
      </c>
      <c r="S543" s="115">
        <v>541936270.11000001</v>
      </c>
      <c r="T543" s="115">
        <v>566855555.27999997</v>
      </c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</row>
    <row r="544" spans="1:45">
      <c r="A544" s="89" t="s">
        <v>5571</v>
      </c>
      <c r="B544" s="89" t="s">
        <v>4395</v>
      </c>
      <c r="C544" s="115">
        <v>181195434</v>
      </c>
      <c r="D544" s="115">
        <v>210168274</v>
      </c>
      <c r="E544" s="115">
        <v>244431840</v>
      </c>
      <c r="F544" s="115">
        <v>167975456</v>
      </c>
      <c r="G544" s="115">
        <v>319859124</v>
      </c>
      <c r="H544" s="115">
        <v>360538184</v>
      </c>
      <c r="I544" s="115">
        <v>436238399</v>
      </c>
      <c r="J544" s="115">
        <v>448727793</v>
      </c>
      <c r="K544" s="115">
        <v>519799550</v>
      </c>
      <c r="L544" s="115">
        <v>443442256</v>
      </c>
      <c r="M544" s="115">
        <v>204222335.46713001</v>
      </c>
      <c r="N544" s="115">
        <v>249885776.75117999</v>
      </c>
      <c r="O544" s="115">
        <v>56287156.137940004</v>
      </c>
      <c r="P544" s="115">
        <v>25185753.432560001</v>
      </c>
      <c r="Q544" s="115">
        <v>49483422.805260003</v>
      </c>
      <c r="R544" s="115">
        <v>36983591.02121</v>
      </c>
      <c r="S544" s="115">
        <v>35281797.399999999</v>
      </c>
      <c r="T544" s="115">
        <v>21411446.850000001</v>
      </c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</row>
    <row r="545" spans="1:45">
      <c r="A545" s="89" t="s">
        <v>5572</v>
      </c>
      <c r="B545" s="89" t="s">
        <v>5573</v>
      </c>
      <c r="C545" s="115">
        <v>22984346</v>
      </c>
      <c r="D545" s="115">
        <v>21368185</v>
      </c>
      <c r="E545" s="115">
        <v>22529754</v>
      </c>
      <c r="F545" s="115">
        <v>23019961</v>
      </c>
      <c r="G545" s="115">
        <v>16543209</v>
      </c>
      <c r="H545" s="115">
        <v>13594904</v>
      </c>
      <c r="I545" s="115">
        <v>19876799</v>
      </c>
      <c r="J545" s="115">
        <v>11662413</v>
      </c>
      <c r="K545" s="115">
        <v>21100677</v>
      </c>
      <c r="L545" s="115">
        <v>51240456</v>
      </c>
      <c r="M545" s="115">
        <v>26769939.613990001</v>
      </c>
      <c r="N545" s="115">
        <v>34149330.727240004</v>
      </c>
      <c r="O545" s="115">
        <v>15930976.97209</v>
      </c>
      <c r="P545" s="115">
        <v>2779707.6748000002</v>
      </c>
      <c r="Q545" s="115">
        <v>12761015.51268</v>
      </c>
      <c r="R545" s="115">
        <v>25481849.440919999</v>
      </c>
      <c r="S545" s="115">
        <v>22664089.620000001</v>
      </c>
      <c r="T545" s="115">
        <v>11934721.98</v>
      </c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</row>
    <row r="546" spans="1:45">
      <c r="A546" s="89" t="s">
        <v>5577</v>
      </c>
      <c r="B546" s="89" t="s">
        <v>4702</v>
      </c>
      <c r="C546" s="115">
        <v>25189</v>
      </c>
      <c r="D546" s="115">
        <v>29604</v>
      </c>
      <c r="E546" s="115">
        <v>46751</v>
      </c>
      <c r="F546" s="115">
        <v>0</v>
      </c>
      <c r="G546" s="115">
        <v>100000</v>
      </c>
      <c r="H546" s="115">
        <v>0</v>
      </c>
      <c r="I546" s="115">
        <v>48453</v>
      </c>
      <c r="J546" s="115">
        <v>82658</v>
      </c>
      <c r="K546" s="115">
        <v>0</v>
      </c>
      <c r="L546" s="115">
        <v>37066</v>
      </c>
      <c r="M546" s="115">
        <v>51600</v>
      </c>
      <c r="N546" s="115">
        <v>417904.08070999995</v>
      </c>
      <c r="O546" s="115">
        <v>1046202.92499</v>
      </c>
      <c r="P546" s="115">
        <v>5747470.5884999996</v>
      </c>
      <c r="Q546" s="115">
        <v>5933084.9838000005</v>
      </c>
      <c r="R546" s="115">
        <v>8964470.6259199996</v>
      </c>
      <c r="S546" s="115">
        <v>2717591.08</v>
      </c>
      <c r="T546" s="115">
        <v>1163065.24</v>
      </c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</row>
    <row r="547" spans="1:45">
      <c r="A547" s="89" t="s">
        <v>5582</v>
      </c>
      <c r="B547" s="89" t="s">
        <v>4411</v>
      </c>
      <c r="C547" s="115">
        <v>158185899</v>
      </c>
      <c r="D547" s="115">
        <v>188770485</v>
      </c>
      <c r="E547" s="115">
        <v>221855335</v>
      </c>
      <c r="F547" s="115">
        <v>144955495</v>
      </c>
      <c r="G547" s="115">
        <v>303215915</v>
      </c>
      <c r="H547" s="115">
        <v>346943280</v>
      </c>
      <c r="I547" s="115">
        <v>416313147</v>
      </c>
      <c r="J547" s="115">
        <v>436982722</v>
      </c>
      <c r="K547" s="115">
        <v>498698873</v>
      </c>
      <c r="L547" s="115">
        <v>392164734</v>
      </c>
      <c r="M547" s="115">
        <v>177400795.85314003</v>
      </c>
      <c r="N547" s="115">
        <v>215318541.94323</v>
      </c>
      <c r="O547" s="115">
        <v>39309976.24086</v>
      </c>
      <c r="P547" s="115">
        <v>16658575.169260001</v>
      </c>
      <c r="Q547" s="115">
        <v>30789322.30878</v>
      </c>
      <c r="R547" s="115">
        <v>2537270.9543699999</v>
      </c>
      <c r="S547" s="115">
        <v>9900116.6999999993</v>
      </c>
      <c r="T547" s="115">
        <v>8313659.6299999999</v>
      </c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</row>
    <row r="548" spans="1:45">
      <c r="A548" s="89" t="s">
        <v>5590</v>
      </c>
      <c r="B548" s="89" t="s">
        <v>5591</v>
      </c>
      <c r="C548" s="115">
        <v>4250036009</v>
      </c>
      <c r="D548" s="115">
        <v>5950398306</v>
      </c>
      <c r="E548" s="115">
        <v>8170085134</v>
      </c>
      <c r="F548" s="115">
        <v>5922256601</v>
      </c>
      <c r="G548" s="115">
        <v>5453954924</v>
      </c>
      <c r="H548" s="115">
        <v>5944919341</v>
      </c>
      <c r="I548" s="115">
        <v>6287908639</v>
      </c>
      <c r="J548" s="115">
        <v>9352373438</v>
      </c>
      <c r="K548" s="115">
        <v>12795943344</v>
      </c>
      <c r="L548" s="115">
        <v>15515899513</v>
      </c>
      <c r="M548" s="115">
        <v>9896513411.3999996</v>
      </c>
      <c r="N548" s="115">
        <v>12010933918.092199</v>
      </c>
      <c r="O548" s="115">
        <v>13648323905.971001</v>
      </c>
      <c r="P548" s="115">
        <v>12018376754.8316</v>
      </c>
      <c r="Q548" s="115">
        <v>15919647719.469999</v>
      </c>
      <c r="R548" s="115">
        <v>20149445336.718498</v>
      </c>
      <c r="S548" s="115">
        <v>29185765832.93</v>
      </c>
      <c r="T548" s="115">
        <v>26054843860.57</v>
      </c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</row>
    <row r="549" spans="1:45">
      <c r="A549" s="89" t="s">
        <v>7723</v>
      </c>
      <c r="B549" s="89" t="s">
        <v>867</v>
      </c>
      <c r="C549" s="115">
        <v>1441324170</v>
      </c>
      <c r="D549" s="115">
        <v>1677188098</v>
      </c>
      <c r="E549" s="115">
        <v>1590222158</v>
      </c>
      <c r="F549" s="115">
        <v>1314661906</v>
      </c>
      <c r="G549" s="115">
        <v>1661798452</v>
      </c>
      <c r="H549" s="115">
        <v>1767693862</v>
      </c>
      <c r="I549" s="115">
        <v>1602322686</v>
      </c>
      <c r="J549" s="115">
        <v>1698045853</v>
      </c>
      <c r="K549" s="115">
        <v>1993645859</v>
      </c>
      <c r="L549" s="115">
        <v>2618390522</v>
      </c>
      <c r="M549" s="115">
        <v>2644275145.3923502</v>
      </c>
      <c r="N549" s="115">
        <v>0</v>
      </c>
      <c r="O549" s="115">
        <v>0</v>
      </c>
      <c r="P549" s="115">
        <v>0</v>
      </c>
      <c r="Q549" s="115">
        <v>0</v>
      </c>
      <c r="R549" s="115">
        <v>0</v>
      </c>
      <c r="S549" s="115">
        <v>0</v>
      </c>
      <c r="T549" s="115">
        <v>0</v>
      </c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</row>
    <row r="550" spans="1:45">
      <c r="A550" s="89" t="s">
        <v>5592</v>
      </c>
      <c r="B550" s="89" t="s">
        <v>1242</v>
      </c>
      <c r="C550" s="115">
        <v>61497823</v>
      </c>
      <c r="D550" s="115">
        <v>54154365</v>
      </c>
      <c r="E550" s="115">
        <v>79703236</v>
      </c>
      <c r="F550" s="115">
        <v>79839844</v>
      </c>
      <c r="G550" s="115">
        <v>158619142</v>
      </c>
      <c r="H550" s="115">
        <v>88946139</v>
      </c>
      <c r="I550" s="115">
        <v>74127943</v>
      </c>
      <c r="J550" s="115">
        <v>82318823</v>
      </c>
      <c r="K550" s="115">
        <v>82975066</v>
      </c>
      <c r="L550" s="115">
        <v>79469338</v>
      </c>
      <c r="M550" s="115">
        <v>133731863.38538</v>
      </c>
      <c r="N550" s="115">
        <v>140312186.60086998</v>
      </c>
      <c r="O550" s="115">
        <v>107038152.31457001</v>
      </c>
      <c r="P550" s="115">
        <v>90249375.234850004</v>
      </c>
      <c r="Q550" s="115">
        <v>227813006.73420998</v>
      </c>
      <c r="R550" s="115">
        <v>231693508.10552999</v>
      </c>
      <c r="S550" s="115">
        <v>243198586.06</v>
      </c>
      <c r="T550" s="115">
        <v>193176089.41</v>
      </c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</row>
    <row r="551" spans="1:45">
      <c r="A551" s="89" t="s">
        <v>5602</v>
      </c>
      <c r="B551" s="89" t="s">
        <v>4512</v>
      </c>
      <c r="C551" s="115">
        <v>884654831</v>
      </c>
      <c r="D551" s="115">
        <v>1420423775</v>
      </c>
      <c r="E551" s="115">
        <v>852220110</v>
      </c>
      <c r="F551" s="115">
        <v>618824886</v>
      </c>
      <c r="G551" s="115">
        <v>540005364</v>
      </c>
      <c r="H551" s="115">
        <v>516469814</v>
      </c>
      <c r="I551" s="115">
        <v>902553378</v>
      </c>
      <c r="J551" s="115">
        <v>2539991339</v>
      </c>
      <c r="K551" s="115">
        <v>4819932829</v>
      </c>
      <c r="L551" s="115">
        <v>3231244406</v>
      </c>
      <c r="M551" s="115">
        <v>982924128.45947993</v>
      </c>
      <c r="N551" s="115">
        <v>1367206613.85742</v>
      </c>
      <c r="O551" s="115">
        <v>869035739.87223995</v>
      </c>
      <c r="P551" s="115">
        <v>1226055910.8071899</v>
      </c>
      <c r="Q551" s="115">
        <v>2057094814.23469</v>
      </c>
      <c r="R551" s="115">
        <v>1952345285.9531002</v>
      </c>
      <c r="S551" s="115">
        <v>4959484759.4300003</v>
      </c>
      <c r="T551" s="115">
        <v>2880831825.73</v>
      </c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</row>
    <row r="552" spans="1:45">
      <c r="A552" s="89" t="s">
        <v>5625</v>
      </c>
      <c r="B552" s="89" t="s">
        <v>4426</v>
      </c>
      <c r="C552" s="115">
        <v>0</v>
      </c>
      <c r="D552" s="115">
        <v>0</v>
      </c>
      <c r="E552" s="115">
        <v>0</v>
      </c>
      <c r="F552" s="115">
        <v>0</v>
      </c>
      <c r="G552" s="115">
        <v>0</v>
      </c>
      <c r="H552" s="115">
        <v>0</v>
      </c>
      <c r="I552" s="115">
        <v>0</v>
      </c>
      <c r="J552" s="115">
        <v>0</v>
      </c>
      <c r="K552" s="115">
        <v>0</v>
      </c>
      <c r="L552" s="115">
        <v>0</v>
      </c>
      <c r="M552" s="115">
        <v>0</v>
      </c>
      <c r="N552" s="115">
        <v>4823432484.7495995</v>
      </c>
      <c r="O552" s="115">
        <v>5206019835.9383202</v>
      </c>
      <c r="P552" s="115">
        <v>5153367845.3542099</v>
      </c>
      <c r="Q552" s="115">
        <v>6391447826.3000002</v>
      </c>
      <c r="R552" s="115">
        <v>9961276957.1821003</v>
      </c>
      <c r="S552" s="115">
        <v>13101701439.42</v>
      </c>
      <c r="T552" s="115">
        <v>12597757257.030001</v>
      </c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</row>
    <row r="553" spans="1:45">
      <c r="A553" s="89" t="s">
        <v>7724</v>
      </c>
      <c r="B553" s="89" t="s">
        <v>4426</v>
      </c>
      <c r="C553" s="115">
        <v>260050412</v>
      </c>
      <c r="D553" s="115">
        <v>161177195</v>
      </c>
      <c r="E553" s="115">
        <v>314451561</v>
      </c>
      <c r="F553" s="115">
        <v>243043296</v>
      </c>
      <c r="G553" s="115">
        <v>264071524</v>
      </c>
      <c r="H553" s="115">
        <v>317815036</v>
      </c>
      <c r="I553" s="115">
        <v>379712548</v>
      </c>
      <c r="J553" s="115">
        <v>253393063</v>
      </c>
      <c r="K553" s="115">
        <v>578137935</v>
      </c>
      <c r="L553" s="115">
        <v>1390499282</v>
      </c>
      <c r="M553" s="115">
        <v>997058035.48262</v>
      </c>
      <c r="N553" s="115">
        <v>0</v>
      </c>
      <c r="O553" s="115">
        <v>0</v>
      </c>
      <c r="P553" s="115">
        <v>0</v>
      </c>
      <c r="Q553" s="115">
        <v>0</v>
      </c>
      <c r="R553" s="115">
        <v>0</v>
      </c>
      <c r="S553" s="115">
        <v>0</v>
      </c>
      <c r="T553" s="115">
        <v>0</v>
      </c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</row>
    <row r="554" spans="1:45">
      <c r="A554" s="89" t="s">
        <v>7725</v>
      </c>
      <c r="B554" s="89" t="s">
        <v>7756</v>
      </c>
      <c r="C554" s="115">
        <v>3839935</v>
      </c>
      <c r="D554" s="115">
        <v>2935346</v>
      </c>
      <c r="E554" s="115">
        <v>3283098</v>
      </c>
      <c r="F554" s="115">
        <v>8770621</v>
      </c>
      <c r="G554" s="115">
        <v>8407775</v>
      </c>
      <c r="H554" s="115">
        <v>16930860</v>
      </c>
      <c r="I554" s="115">
        <v>78256337</v>
      </c>
      <c r="J554" s="115">
        <v>378463268</v>
      </c>
      <c r="K554" s="115">
        <v>47028597</v>
      </c>
      <c r="L554" s="115">
        <v>265825782</v>
      </c>
      <c r="M554" s="115">
        <v>70316090.068289995</v>
      </c>
      <c r="N554" s="115">
        <v>0</v>
      </c>
      <c r="O554" s="115">
        <v>0</v>
      </c>
      <c r="P554" s="115">
        <v>0</v>
      </c>
      <c r="Q554" s="115">
        <v>0</v>
      </c>
      <c r="R554" s="115">
        <v>0</v>
      </c>
      <c r="S554" s="115">
        <v>0</v>
      </c>
      <c r="T554" s="115">
        <v>0</v>
      </c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</row>
    <row r="555" spans="1:45">
      <c r="A555" s="89" t="s">
        <v>7726</v>
      </c>
      <c r="B555" s="89" t="s">
        <v>7757</v>
      </c>
      <c r="C555" s="115">
        <v>597232719</v>
      </c>
      <c r="D555" s="115">
        <v>813858558</v>
      </c>
      <c r="E555" s="115">
        <v>1065559885</v>
      </c>
      <c r="F555" s="115">
        <v>1048379314</v>
      </c>
      <c r="G555" s="115">
        <v>1291954307</v>
      </c>
      <c r="H555" s="115">
        <v>1369169659</v>
      </c>
      <c r="I555" s="115">
        <v>1699645906</v>
      </c>
      <c r="J555" s="115">
        <v>2284207444</v>
      </c>
      <c r="K555" s="115">
        <v>3124150113</v>
      </c>
      <c r="L555" s="115">
        <v>2789052993</v>
      </c>
      <c r="M555" s="115">
        <v>1898643989.9309599</v>
      </c>
      <c r="N555" s="115">
        <v>0</v>
      </c>
      <c r="O555" s="115">
        <v>0</v>
      </c>
      <c r="P555" s="115">
        <v>0</v>
      </c>
      <c r="Q555" s="115">
        <v>0</v>
      </c>
      <c r="R555" s="115">
        <v>0</v>
      </c>
      <c r="S555" s="115">
        <v>0</v>
      </c>
      <c r="T555" s="115">
        <v>0</v>
      </c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</row>
    <row r="556" spans="1:45">
      <c r="A556" s="89" t="s">
        <v>7727</v>
      </c>
      <c r="B556" s="89" t="s">
        <v>7751</v>
      </c>
      <c r="C556" s="115">
        <v>199411559</v>
      </c>
      <c r="D556" s="115">
        <v>171983215</v>
      </c>
      <c r="E556" s="115">
        <v>227554677</v>
      </c>
      <c r="F556" s="115">
        <v>118643703</v>
      </c>
      <c r="G556" s="115">
        <v>190288395</v>
      </c>
      <c r="H556" s="115">
        <v>163996199</v>
      </c>
      <c r="I556" s="115">
        <v>323157728</v>
      </c>
      <c r="J556" s="115">
        <v>282487397</v>
      </c>
      <c r="K556" s="115">
        <v>170448635</v>
      </c>
      <c r="L556" s="115">
        <v>403495373</v>
      </c>
      <c r="M556" s="115">
        <v>1364484858.4963899</v>
      </c>
      <c r="N556" s="115">
        <v>0</v>
      </c>
      <c r="O556" s="115">
        <v>0</v>
      </c>
      <c r="P556" s="115">
        <v>0</v>
      </c>
      <c r="Q556" s="115">
        <v>0</v>
      </c>
      <c r="R556" s="115">
        <v>0</v>
      </c>
      <c r="S556" s="115">
        <v>0</v>
      </c>
      <c r="T556" s="115">
        <v>0</v>
      </c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</row>
    <row r="557" spans="1:45" ht="28">
      <c r="A557" s="89" t="s">
        <v>5707</v>
      </c>
      <c r="B557" s="89" t="s">
        <v>5708</v>
      </c>
      <c r="C557" s="115">
        <v>0</v>
      </c>
      <c r="D557" s="115">
        <v>0</v>
      </c>
      <c r="E557" s="115">
        <v>0</v>
      </c>
      <c r="F557" s="115">
        <v>0</v>
      </c>
      <c r="G557" s="115">
        <v>0</v>
      </c>
      <c r="H557" s="115">
        <v>0</v>
      </c>
      <c r="I557" s="115">
        <v>0</v>
      </c>
      <c r="J557" s="115">
        <v>0</v>
      </c>
      <c r="K557" s="115">
        <v>0</v>
      </c>
      <c r="L557" s="115">
        <v>0</v>
      </c>
      <c r="M557" s="115">
        <v>0</v>
      </c>
      <c r="N557" s="115">
        <v>206415240.33899999</v>
      </c>
      <c r="O557" s="115">
        <v>246252677.43264002</v>
      </c>
      <c r="P557" s="115">
        <v>78563763.938339993</v>
      </c>
      <c r="Q557" s="115">
        <v>539542859.79359996</v>
      </c>
      <c r="R557" s="115">
        <v>335416696.54495001</v>
      </c>
      <c r="S557" s="115">
        <v>1991185902.74</v>
      </c>
      <c r="T557" s="115">
        <v>637097902.63</v>
      </c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</row>
    <row r="558" spans="1:45" ht="28">
      <c r="A558" s="89" t="s">
        <v>5714</v>
      </c>
      <c r="B558" s="89" t="s">
        <v>5715</v>
      </c>
      <c r="C558" s="115">
        <v>0</v>
      </c>
      <c r="D558" s="115">
        <v>0</v>
      </c>
      <c r="E558" s="115">
        <v>0</v>
      </c>
      <c r="F558" s="115">
        <v>0</v>
      </c>
      <c r="G558" s="115">
        <v>0</v>
      </c>
      <c r="H558" s="115">
        <v>0</v>
      </c>
      <c r="I558" s="115">
        <v>0</v>
      </c>
      <c r="J558" s="115">
        <v>0</v>
      </c>
      <c r="K558" s="115">
        <v>0</v>
      </c>
      <c r="L558" s="115">
        <v>0</v>
      </c>
      <c r="M558" s="115">
        <v>0</v>
      </c>
      <c r="N558" s="115">
        <v>310552.71600000001</v>
      </c>
      <c r="O558" s="115">
        <v>177529.60327000002</v>
      </c>
      <c r="P558" s="115">
        <v>273236.94400000002</v>
      </c>
      <c r="Q558" s="115">
        <v>78988.116999999998</v>
      </c>
      <c r="R558" s="115">
        <v>926279.61551999999</v>
      </c>
      <c r="S558" s="115">
        <v>10087977.48</v>
      </c>
      <c r="T558" s="115">
        <v>366734.38</v>
      </c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</row>
    <row r="559" spans="1:45" ht="28">
      <c r="A559" s="89" t="s">
        <v>5721</v>
      </c>
      <c r="B559" s="89" t="s">
        <v>5722</v>
      </c>
      <c r="C559" s="115">
        <v>0</v>
      </c>
      <c r="D559" s="115">
        <v>0</v>
      </c>
      <c r="E559" s="115">
        <v>0</v>
      </c>
      <c r="F559" s="115">
        <v>0</v>
      </c>
      <c r="G559" s="115">
        <v>0</v>
      </c>
      <c r="H559" s="115">
        <v>0</v>
      </c>
      <c r="I559" s="115">
        <v>0</v>
      </c>
      <c r="J559" s="115">
        <v>0</v>
      </c>
      <c r="K559" s="115">
        <v>0</v>
      </c>
      <c r="L559" s="115">
        <v>0</v>
      </c>
      <c r="M559" s="115">
        <v>0</v>
      </c>
      <c r="N559" s="115">
        <v>0</v>
      </c>
      <c r="O559" s="115">
        <v>0</v>
      </c>
      <c r="P559" s="115">
        <v>4992.7849999999999</v>
      </c>
      <c r="Q559" s="115">
        <v>283255.65999999997</v>
      </c>
      <c r="R559" s="115">
        <v>1711034.284</v>
      </c>
      <c r="S559" s="115">
        <v>1593309.38</v>
      </c>
      <c r="T559" s="115">
        <v>282850.77</v>
      </c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</row>
    <row r="560" spans="1:45">
      <c r="A560" s="89" t="s">
        <v>7728</v>
      </c>
      <c r="B560" s="89" t="s">
        <v>7752</v>
      </c>
      <c r="C560" s="115">
        <v>802024560</v>
      </c>
      <c r="D560" s="115">
        <v>1648677754</v>
      </c>
      <c r="E560" s="115">
        <v>4037090409</v>
      </c>
      <c r="F560" s="115">
        <v>2490093031</v>
      </c>
      <c r="G560" s="115">
        <v>1338809965</v>
      </c>
      <c r="H560" s="115">
        <v>1703897772</v>
      </c>
      <c r="I560" s="115">
        <v>1228132113</v>
      </c>
      <c r="J560" s="115">
        <v>1833466251</v>
      </c>
      <c r="K560" s="115">
        <v>1979624310</v>
      </c>
      <c r="L560" s="115">
        <v>4737921817</v>
      </c>
      <c r="M560" s="115">
        <v>1805079300.18453</v>
      </c>
      <c r="N560" s="115">
        <v>0</v>
      </c>
      <c r="O560" s="115">
        <v>0</v>
      </c>
      <c r="P560" s="115">
        <v>0</v>
      </c>
      <c r="Q560" s="115">
        <v>0</v>
      </c>
      <c r="R560" s="115">
        <v>0</v>
      </c>
      <c r="S560" s="115">
        <v>0</v>
      </c>
      <c r="T560" s="115">
        <v>0</v>
      </c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</row>
    <row r="561" spans="1:45">
      <c r="A561" s="89" t="s">
        <v>5725</v>
      </c>
      <c r="B561" s="89" t="s">
        <v>5726</v>
      </c>
      <c r="C561" s="115">
        <v>0</v>
      </c>
      <c r="D561" s="115">
        <v>0</v>
      </c>
      <c r="E561" s="115">
        <v>0</v>
      </c>
      <c r="F561" s="115">
        <v>0</v>
      </c>
      <c r="G561" s="115">
        <v>0</v>
      </c>
      <c r="H561" s="115">
        <v>0</v>
      </c>
      <c r="I561" s="115">
        <v>0</v>
      </c>
      <c r="J561" s="115">
        <v>0</v>
      </c>
      <c r="K561" s="115">
        <v>0</v>
      </c>
      <c r="L561" s="115">
        <v>0</v>
      </c>
      <c r="M561" s="115">
        <v>0</v>
      </c>
      <c r="N561" s="115">
        <v>57910.741959999999</v>
      </c>
      <c r="O561" s="115">
        <v>85383.993959999993</v>
      </c>
      <c r="P561" s="115">
        <v>0</v>
      </c>
      <c r="Q561" s="115">
        <v>645703.65599999996</v>
      </c>
      <c r="R561" s="115">
        <v>4277043.5219999999</v>
      </c>
      <c r="S561" s="115">
        <v>2859433.85</v>
      </c>
      <c r="T561" s="115">
        <v>2209342.94</v>
      </c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</row>
    <row r="562" spans="1:45" ht="28">
      <c r="A562" s="89" t="s">
        <v>7683</v>
      </c>
      <c r="B562" s="89" t="s">
        <v>7684</v>
      </c>
      <c r="C562" s="115">
        <v>0</v>
      </c>
      <c r="D562" s="115">
        <v>0</v>
      </c>
      <c r="E562" s="115">
        <v>0</v>
      </c>
      <c r="F562" s="115">
        <v>0</v>
      </c>
      <c r="G562" s="115">
        <v>0</v>
      </c>
      <c r="H562" s="115">
        <v>0</v>
      </c>
      <c r="I562" s="115">
        <v>0</v>
      </c>
      <c r="J562" s="115">
        <v>0</v>
      </c>
      <c r="K562" s="115">
        <v>0</v>
      </c>
      <c r="L562" s="115">
        <v>0</v>
      </c>
      <c r="M562" s="115">
        <v>0</v>
      </c>
      <c r="N562" s="115">
        <v>0</v>
      </c>
      <c r="O562" s="115">
        <v>0</v>
      </c>
      <c r="P562" s="115">
        <v>0</v>
      </c>
      <c r="Q562" s="115">
        <v>0</v>
      </c>
      <c r="R562" s="115">
        <v>0</v>
      </c>
      <c r="S562" s="115">
        <v>0</v>
      </c>
      <c r="T562" s="115">
        <v>29562199.010000002</v>
      </c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</row>
    <row r="563" spans="1:45" ht="28">
      <c r="A563" s="89" t="s">
        <v>5730</v>
      </c>
      <c r="B563" s="89" t="s">
        <v>5731</v>
      </c>
      <c r="C563" s="115">
        <v>0</v>
      </c>
      <c r="D563" s="115">
        <v>0</v>
      </c>
      <c r="E563" s="115">
        <v>0</v>
      </c>
      <c r="F563" s="115">
        <v>0</v>
      </c>
      <c r="G563" s="115">
        <v>0</v>
      </c>
      <c r="H563" s="115">
        <v>0</v>
      </c>
      <c r="I563" s="115">
        <v>0</v>
      </c>
      <c r="J563" s="115">
        <v>0</v>
      </c>
      <c r="K563" s="115">
        <v>0</v>
      </c>
      <c r="L563" s="115">
        <v>0</v>
      </c>
      <c r="M563" s="115">
        <v>0</v>
      </c>
      <c r="N563" s="115">
        <v>479190.87599999999</v>
      </c>
      <c r="O563" s="115">
        <v>291266.68099999998</v>
      </c>
      <c r="P563" s="115">
        <v>22734241.105209999</v>
      </c>
      <c r="Q563" s="115">
        <v>14642384.52534</v>
      </c>
      <c r="R563" s="115">
        <v>148154.57063</v>
      </c>
      <c r="S563" s="115">
        <v>67481.61</v>
      </c>
      <c r="T563" s="115">
        <v>5867159.54</v>
      </c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</row>
    <row r="564" spans="1:45">
      <c r="A564" s="89" t="s">
        <v>5733</v>
      </c>
      <c r="B564" s="89" t="s">
        <v>5734</v>
      </c>
      <c r="C564" s="115">
        <v>0</v>
      </c>
      <c r="D564" s="115">
        <v>0</v>
      </c>
      <c r="E564" s="115">
        <v>0</v>
      </c>
      <c r="F564" s="115">
        <v>0</v>
      </c>
      <c r="G564" s="115">
        <v>0</v>
      </c>
      <c r="H564" s="115">
        <v>0</v>
      </c>
      <c r="I564" s="115">
        <v>0</v>
      </c>
      <c r="J564" s="115">
        <v>0</v>
      </c>
      <c r="K564" s="115">
        <v>0</v>
      </c>
      <c r="L564" s="115">
        <v>0</v>
      </c>
      <c r="M564" s="115">
        <v>0</v>
      </c>
      <c r="N564" s="115">
        <v>0</v>
      </c>
      <c r="O564" s="115">
        <v>0</v>
      </c>
      <c r="P564" s="115">
        <v>9568.1299999999992</v>
      </c>
      <c r="Q564" s="115">
        <v>0</v>
      </c>
      <c r="R564" s="115">
        <v>6530685.2050000001</v>
      </c>
      <c r="S564" s="115">
        <v>5262739.41</v>
      </c>
      <c r="T564" s="115">
        <v>4058385.29</v>
      </c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</row>
    <row r="565" spans="1:45">
      <c r="A565" s="89" t="s">
        <v>5736</v>
      </c>
      <c r="B565" s="89" t="s">
        <v>5737</v>
      </c>
      <c r="C565" s="115">
        <v>0</v>
      </c>
      <c r="D565" s="115">
        <v>0</v>
      </c>
      <c r="E565" s="115">
        <v>0</v>
      </c>
      <c r="F565" s="115">
        <v>0</v>
      </c>
      <c r="G565" s="115">
        <v>0</v>
      </c>
      <c r="H565" s="115">
        <v>0</v>
      </c>
      <c r="I565" s="115">
        <v>0</v>
      </c>
      <c r="J565" s="115">
        <v>0</v>
      </c>
      <c r="K565" s="115">
        <v>0</v>
      </c>
      <c r="L565" s="115">
        <v>0</v>
      </c>
      <c r="M565" s="115">
        <v>0</v>
      </c>
      <c r="N565" s="115">
        <v>963230117.11202002</v>
      </c>
      <c r="O565" s="115">
        <v>1121768577.9182301</v>
      </c>
      <c r="P565" s="115">
        <v>1268554399.4986699</v>
      </c>
      <c r="Q565" s="115">
        <v>1519165595.9319398</v>
      </c>
      <c r="R565" s="115">
        <v>2173308975.88235</v>
      </c>
      <c r="S565" s="115">
        <v>2277191060.3200002</v>
      </c>
      <c r="T565" s="115">
        <v>2520162075.8400002</v>
      </c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</row>
    <row r="566" spans="1:45">
      <c r="A566" s="89" t="s">
        <v>5740</v>
      </c>
      <c r="B566" s="89" t="s">
        <v>4650</v>
      </c>
      <c r="C566" s="115">
        <v>0</v>
      </c>
      <c r="D566" s="115">
        <v>0</v>
      </c>
      <c r="E566" s="115">
        <v>0</v>
      </c>
      <c r="F566" s="115">
        <v>0</v>
      </c>
      <c r="G566" s="115">
        <v>0</v>
      </c>
      <c r="H566" s="115">
        <v>0</v>
      </c>
      <c r="I566" s="115">
        <v>0</v>
      </c>
      <c r="J566" s="115">
        <v>0</v>
      </c>
      <c r="K566" s="115">
        <v>0</v>
      </c>
      <c r="L566" s="115">
        <v>0</v>
      </c>
      <c r="M566" s="115">
        <v>0</v>
      </c>
      <c r="N566" s="115">
        <v>1696478753.6800902</v>
      </c>
      <c r="O566" s="115">
        <v>1568624647.2797799</v>
      </c>
      <c r="P566" s="115">
        <v>938151138.29367006</v>
      </c>
      <c r="Q566" s="115">
        <v>1643639988.13552</v>
      </c>
      <c r="R566" s="115">
        <v>1997170367.4677901</v>
      </c>
      <c r="S566" s="115">
        <v>2365826396.27</v>
      </c>
      <c r="T566" s="115">
        <v>2116022640.53</v>
      </c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</row>
    <row r="567" spans="1:45">
      <c r="A567" s="89" t="s">
        <v>7691</v>
      </c>
      <c r="B567" s="89" t="s">
        <v>7698</v>
      </c>
      <c r="C567" s="115">
        <v>0</v>
      </c>
      <c r="D567" s="115">
        <v>0</v>
      </c>
      <c r="E567" s="115">
        <v>0</v>
      </c>
      <c r="F567" s="115">
        <v>0</v>
      </c>
      <c r="G567" s="115">
        <v>0</v>
      </c>
      <c r="H567" s="115">
        <v>0</v>
      </c>
      <c r="I567" s="115">
        <v>0</v>
      </c>
      <c r="J567" s="115">
        <v>0</v>
      </c>
      <c r="K567" s="115">
        <v>0</v>
      </c>
      <c r="L567" s="115">
        <v>0</v>
      </c>
      <c r="M567" s="115">
        <v>0</v>
      </c>
      <c r="N567" s="115">
        <v>0</v>
      </c>
      <c r="O567" s="115">
        <v>0</v>
      </c>
      <c r="P567" s="115">
        <v>0</v>
      </c>
      <c r="Q567" s="115">
        <v>18536264.454050001</v>
      </c>
      <c r="R567" s="115">
        <v>5690270.3823299995</v>
      </c>
      <c r="S567" s="115">
        <v>3750762.58</v>
      </c>
      <c r="T567" s="115">
        <v>6919784.3399999999</v>
      </c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</row>
    <row r="568" spans="1:45">
      <c r="A568" s="89" t="s">
        <v>7692</v>
      </c>
      <c r="B568" s="89" t="s">
        <v>7699</v>
      </c>
      <c r="C568" s="115">
        <v>0</v>
      </c>
      <c r="D568" s="115">
        <v>0</v>
      </c>
      <c r="E568" s="115">
        <v>0</v>
      </c>
      <c r="F568" s="115">
        <v>0</v>
      </c>
      <c r="G568" s="115">
        <v>0</v>
      </c>
      <c r="H568" s="115">
        <v>0</v>
      </c>
      <c r="I568" s="115">
        <v>0</v>
      </c>
      <c r="J568" s="115">
        <v>0</v>
      </c>
      <c r="K568" s="115">
        <v>0</v>
      </c>
      <c r="L568" s="115">
        <v>0</v>
      </c>
      <c r="M568" s="115">
        <v>0</v>
      </c>
      <c r="N568" s="115">
        <v>0</v>
      </c>
      <c r="O568" s="115">
        <v>0</v>
      </c>
      <c r="P568" s="115">
        <v>0</v>
      </c>
      <c r="Q568" s="115">
        <v>8823872.4028299991</v>
      </c>
      <c r="R568" s="115">
        <v>7833.5780000000004</v>
      </c>
      <c r="S568" s="115">
        <v>43451291.560000002</v>
      </c>
      <c r="T568" s="115">
        <v>8650762.7699999996</v>
      </c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</row>
    <row r="569" spans="1:45">
      <c r="A569" s="89" t="s">
        <v>7693</v>
      </c>
      <c r="B569" s="89" t="s">
        <v>7700</v>
      </c>
      <c r="C569" s="115">
        <v>0</v>
      </c>
      <c r="D569" s="115">
        <v>0</v>
      </c>
      <c r="E569" s="115">
        <v>0</v>
      </c>
      <c r="F569" s="115">
        <v>0</v>
      </c>
      <c r="G569" s="115">
        <v>0</v>
      </c>
      <c r="H569" s="115">
        <v>0</v>
      </c>
      <c r="I569" s="115">
        <v>0</v>
      </c>
      <c r="J569" s="115">
        <v>0</v>
      </c>
      <c r="K569" s="115">
        <v>0</v>
      </c>
      <c r="L569" s="115">
        <v>0</v>
      </c>
      <c r="M569" s="115">
        <v>0</v>
      </c>
      <c r="N569" s="115">
        <v>0</v>
      </c>
      <c r="O569" s="115">
        <v>0</v>
      </c>
      <c r="P569" s="115">
        <v>0</v>
      </c>
      <c r="Q569" s="115">
        <v>17175556.228999998</v>
      </c>
      <c r="R569" s="115">
        <v>3002232.2620000001</v>
      </c>
      <c r="S569" s="115">
        <v>2580049</v>
      </c>
      <c r="T569" s="115">
        <v>14535336.550000001</v>
      </c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</row>
    <row r="570" spans="1:45">
      <c r="A570" s="89" t="s">
        <v>7790</v>
      </c>
      <c r="B570" s="89" t="s">
        <v>7791</v>
      </c>
      <c r="C570" s="115">
        <v>0</v>
      </c>
      <c r="D570" s="115">
        <v>0</v>
      </c>
      <c r="E570" s="115">
        <v>0</v>
      </c>
      <c r="F570" s="115">
        <v>0</v>
      </c>
      <c r="G570" s="115">
        <v>0</v>
      </c>
      <c r="H570" s="115">
        <v>0</v>
      </c>
      <c r="I570" s="115">
        <v>0</v>
      </c>
      <c r="J570" s="115">
        <v>0</v>
      </c>
      <c r="K570" s="115">
        <v>0</v>
      </c>
      <c r="L570" s="115">
        <v>0</v>
      </c>
      <c r="M570" s="115">
        <v>0</v>
      </c>
      <c r="N570" s="115">
        <v>0</v>
      </c>
      <c r="O570" s="115">
        <v>0</v>
      </c>
      <c r="P570" s="115">
        <v>0</v>
      </c>
      <c r="Q570" s="115">
        <v>0</v>
      </c>
      <c r="R570" s="115">
        <v>0</v>
      </c>
      <c r="S570" s="115">
        <v>1800881.21</v>
      </c>
      <c r="T570" s="115">
        <v>1326170.5</v>
      </c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</row>
    <row r="571" spans="1:45">
      <c r="A571" s="89" t="s">
        <v>5759</v>
      </c>
      <c r="B571" s="89" t="s">
        <v>5760</v>
      </c>
      <c r="C571" s="115">
        <v>0</v>
      </c>
      <c r="D571" s="115">
        <v>0</v>
      </c>
      <c r="E571" s="115">
        <v>0</v>
      </c>
      <c r="F571" s="115">
        <v>0</v>
      </c>
      <c r="G571" s="115">
        <v>0</v>
      </c>
      <c r="H571" s="115">
        <v>0</v>
      </c>
      <c r="I571" s="115">
        <v>0</v>
      </c>
      <c r="J571" s="115">
        <v>0</v>
      </c>
      <c r="K571" s="115">
        <v>0</v>
      </c>
      <c r="L571" s="115">
        <v>0</v>
      </c>
      <c r="M571" s="115">
        <v>0</v>
      </c>
      <c r="N571" s="115">
        <v>2434510371.8902402</v>
      </c>
      <c r="O571" s="115">
        <v>3622616889.4625497</v>
      </c>
      <c r="P571" s="115">
        <v>1998525106.76613</v>
      </c>
      <c r="Q571" s="115">
        <v>2672632138.5889001</v>
      </c>
      <c r="R571" s="115">
        <v>2721008321.5359602</v>
      </c>
      <c r="S571" s="115">
        <v>3475851473.23</v>
      </c>
      <c r="T571" s="115">
        <v>3117152628.6799998</v>
      </c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</row>
    <row r="572" spans="1:45">
      <c r="A572" s="89" t="s">
        <v>5805</v>
      </c>
      <c r="B572" s="89" t="s">
        <v>5806</v>
      </c>
      <c r="C572" s="115">
        <v>0</v>
      </c>
      <c r="D572" s="115">
        <v>0</v>
      </c>
      <c r="E572" s="115">
        <v>0</v>
      </c>
      <c r="F572" s="115">
        <v>0</v>
      </c>
      <c r="G572" s="115">
        <v>0</v>
      </c>
      <c r="H572" s="115">
        <v>0</v>
      </c>
      <c r="I572" s="115">
        <v>0</v>
      </c>
      <c r="J572" s="115">
        <v>0</v>
      </c>
      <c r="K572" s="115">
        <v>0</v>
      </c>
      <c r="L572" s="115">
        <v>0</v>
      </c>
      <c r="M572" s="115">
        <v>0</v>
      </c>
      <c r="N572" s="115">
        <v>332732250.08521998</v>
      </c>
      <c r="O572" s="115">
        <v>840453547.00746</v>
      </c>
      <c r="P572" s="115">
        <v>1183507635.76705</v>
      </c>
      <c r="Q572" s="115">
        <v>754685804.91207993</v>
      </c>
      <c r="R572" s="115">
        <v>672942745.62897992</v>
      </c>
      <c r="S572" s="115">
        <v>625617206.71000004</v>
      </c>
      <c r="T572" s="115">
        <v>1834767399.77</v>
      </c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</row>
    <row r="573" spans="1:45">
      <c r="A573" s="89" t="s">
        <v>5845</v>
      </c>
      <c r="B573" s="89" t="s">
        <v>5846</v>
      </c>
      <c r="C573" s="115">
        <v>0</v>
      </c>
      <c r="D573" s="115">
        <v>0</v>
      </c>
      <c r="E573" s="115">
        <v>0</v>
      </c>
      <c r="F573" s="115">
        <v>0</v>
      </c>
      <c r="G573" s="115">
        <v>0</v>
      </c>
      <c r="H573" s="115">
        <v>0</v>
      </c>
      <c r="I573" s="115">
        <v>0</v>
      </c>
      <c r="J573" s="115">
        <v>0</v>
      </c>
      <c r="K573" s="115">
        <v>0</v>
      </c>
      <c r="L573" s="115">
        <v>0</v>
      </c>
      <c r="M573" s="115">
        <v>0</v>
      </c>
      <c r="N573" s="115">
        <v>1122675.003</v>
      </c>
      <c r="O573" s="115">
        <v>52060.898000000001</v>
      </c>
      <c r="P573" s="115">
        <v>16571.845000000001</v>
      </c>
      <c r="Q573" s="115">
        <v>208741.93799000001</v>
      </c>
      <c r="R573" s="115">
        <v>1384.94543</v>
      </c>
      <c r="S573" s="115">
        <v>534.47</v>
      </c>
      <c r="T573" s="115">
        <v>2445112.3199999998</v>
      </c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</row>
    <row r="574" spans="1:45" ht="28">
      <c r="A574" s="89" t="s">
        <v>5850</v>
      </c>
      <c r="B574" s="89" t="s">
        <v>5851</v>
      </c>
      <c r="C574" s="115">
        <v>0</v>
      </c>
      <c r="D574" s="115">
        <v>0</v>
      </c>
      <c r="E574" s="115">
        <v>0</v>
      </c>
      <c r="F574" s="115">
        <v>0</v>
      </c>
      <c r="G574" s="115">
        <v>0</v>
      </c>
      <c r="H574" s="115">
        <v>0</v>
      </c>
      <c r="I574" s="115">
        <v>0</v>
      </c>
      <c r="J574" s="115">
        <v>0</v>
      </c>
      <c r="K574" s="115">
        <v>0</v>
      </c>
      <c r="L574" s="115">
        <v>0</v>
      </c>
      <c r="M574" s="115">
        <v>0</v>
      </c>
      <c r="N574" s="115">
        <v>36462103.281739995</v>
      </c>
      <c r="O574" s="115">
        <v>51395254.84245</v>
      </c>
      <c r="P574" s="115">
        <v>52947019.668519996</v>
      </c>
      <c r="Q574" s="115">
        <v>52622920.338959999</v>
      </c>
      <c r="R574" s="115">
        <v>80080936.606600001</v>
      </c>
      <c r="S574" s="115">
        <v>68576423.739999995</v>
      </c>
      <c r="T574" s="115">
        <v>72384867.390000001</v>
      </c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</row>
    <row r="575" spans="1:45">
      <c r="A575" s="89" t="s">
        <v>5865</v>
      </c>
      <c r="B575" s="89" t="s">
        <v>5866</v>
      </c>
      <c r="C575" s="115">
        <v>0</v>
      </c>
      <c r="D575" s="115">
        <v>0</v>
      </c>
      <c r="E575" s="115">
        <v>0</v>
      </c>
      <c r="F575" s="115">
        <v>0</v>
      </c>
      <c r="G575" s="115">
        <v>0</v>
      </c>
      <c r="H575" s="115">
        <v>0</v>
      </c>
      <c r="I575" s="115">
        <v>0</v>
      </c>
      <c r="J575" s="115">
        <v>0</v>
      </c>
      <c r="K575" s="115">
        <v>0</v>
      </c>
      <c r="L575" s="115">
        <v>0</v>
      </c>
      <c r="M575" s="115">
        <v>0</v>
      </c>
      <c r="N575" s="115">
        <v>8183467.1590499999</v>
      </c>
      <c r="O575" s="115">
        <v>14512342.726530001</v>
      </c>
      <c r="P575" s="115">
        <v>5415948.6938000005</v>
      </c>
      <c r="Q575" s="115">
        <v>607997.51792000001</v>
      </c>
      <c r="R575" s="115">
        <v>1906623.44622</v>
      </c>
      <c r="S575" s="115">
        <v>5678124.46</v>
      </c>
      <c r="T575" s="115">
        <v>9267335.1699999999</v>
      </c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</row>
    <row r="576" spans="1:45" ht="28">
      <c r="A576" s="89" t="s">
        <v>7801</v>
      </c>
      <c r="B576" s="89" t="s">
        <v>7802</v>
      </c>
      <c r="C576" s="115">
        <v>0</v>
      </c>
      <c r="D576" s="115">
        <v>0</v>
      </c>
      <c r="E576" s="115">
        <v>0</v>
      </c>
      <c r="F576" s="115">
        <v>0</v>
      </c>
      <c r="G576" s="115">
        <v>0</v>
      </c>
      <c r="H576" s="115">
        <v>0</v>
      </c>
      <c r="I576" s="115">
        <v>0</v>
      </c>
      <c r="J576" s="115">
        <v>0</v>
      </c>
      <c r="K576" s="115">
        <v>0</v>
      </c>
      <c r="L576" s="115">
        <v>0</v>
      </c>
      <c r="M576" s="115">
        <v>0</v>
      </c>
      <c r="N576" s="115">
        <v>0</v>
      </c>
      <c r="O576" s="115">
        <v>0</v>
      </c>
      <c r="P576" s="115">
        <v>0</v>
      </c>
      <c r="Q576" s="115"/>
      <c r="R576" s="115">
        <v>0</v>
      </c>
      <c r="S576" s="115">
        <v>0</v>
      </c>
      <c r="T576" s="115">
        <v>0</v>
      </c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</row>
    <row r="577" spans="1:45">
      <c r="A577" s="89" t="s">
        <v>5878</v>
      </c>
      <c r="B577" s="89" t="s">
        <v>5879</v>
      </c>
      <c r="C577" s="115">
        <v>-3079048545</v>
      </c>
      <c r="D577" s="115">
        <v>-2777808139</v>
      </c>
      <c r="E577" s="115">
        <v>-3485136536</v>
      </c>
      <c r="F577" s="115">
        <v>-3399173145</v>
      </c>
      <c r="G577" s="115">
        <v>-3811655418</v>
      </c>
      <c r="H577" s="115">
        <v>-3997334025</v>
      </c>
      <c r="I577" s="115">
        <v>-4365882784</v>
      </c>
      <c r="J577" s="115">
        <v>-5687215580</v>
      </c>
      <c r="K577" s="115">
        <v>-6092751107</v>
      </c>
      <c r="L577" s="115">
        <v>-4333841770</v>
      </c>
      <c r="M577" s="115">
        <v>-6076956265.5907202</v>
      </c>
      <c r="N577" s="115">
        <v>-2856263921.6503801</v>
      </c>
      <c r="O577" s="115">
        <v>-3503658463.4204602</v>
      </c>
      <c r="P577" s="115">
        <v>-2353453621.8445902</v>
      </c>
      <c r="Q577" s="115">
        <v>-1761675005.7953</v>
      </c>
      <c r="R577" s="115">
        <v>-1928356644.15804</v>
      </c>
      <c r="S577" s="115">
        <v>-2629358540.1799998</v>
      </c>
      <c r="T577" s="115">
        <v>-2930598112.9499998</v>
      </c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</row>
    <row r="578" spans="1:45">
      <c r="A578" s="89" t="s">
        <v>7758</v>
      </c>
      <c r="B578" s="89" t="s">
        <v>7759</v>
      </c>
      <c r="C578" s="115">
        <v>231400379.91</v>
      </c>
      <c r="D578" s="115">
        <v>106480916.01000001</v>
      </c>
      <c r="E578" s="115">
        <v>193858669.72</v>
      </c>
      <c r="F578" s="115">
        <v>256956923.65000001</v>
      </c>
      <c r="G578" s="115">
        <v>135162177.16999999</v>
      </c>
      <c r="H578" s="115">
        <v>287122781.69</v>
      </c>
      <c r="I578" s="115">
        <v>291385160.91000003</v>
      </c>
      <c r="J578" s="115">
        <v>312558009.47000003</v>
      </c>
      <c r="K578" s="115">
        <v>164453037.09999999</v>
      </c>
      <c r="L578" s="115">
        <v>161714879.78999999</v>
      </c>
      <c r="M578" s="115">
        <v>284142733.03372997</v>
      </c>
      <c r="N578" s="115">
        <v>0</v>
      </c>
      <c r="O578" s="115">
        <v>0</v>
      </c>
      <c r="P578" s="115">
        <v>0</v>
      </c>
      <c r="Q578" s="115">
        <v>0</v>
      </c>
      <c r="R578" s="115">
        <v>0</v>
      </c>
      <c r="S578" s="115">
        <v>0</v>
      </c>
      <c r="T578" s="115">
        <v>0</v>
      </c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</row>
    <row r="579" spans="1:45">
      <c r="A579" s="88">
        <v>6</v>
      </c>
      <c r="B579" s="88" t="s">
        <v>5906</v>
      </c>
      <c r="C579" s="113">
        <v>14041392910</v>
      </c>
      <c r="D579" s="113">
        <v>16070425983</v>
      </c>
      <c r="E579" s="113">
        <v>18322731839</v>
      </c>
      <c r="F579" s="113">
        <v>18923428860</v>
      </c>
      <c r="G579" s="113">
        <v>21402600025</v>
      </c>
      <c r="H579" s="113">
        <v>20570944421</v>
      </c>
      <c r="I579" s="113">
        <v>23868015220</v>
      </c>
      <c r="J579" s="113">
        <v>25824215571</v>
      </c>
      <c r="K579" s="113">
        <v>31740272047</v>
      </c>
      <c r="L579" s="113">
        <v>31832291165</v>
      </c>
      <c r="M579" s="113">
        <v>32912269853.721603</v>
      </c>
      <c r="N579" s="113">
        <v>28899261271.9058</v>
      </c>
      <c r="O579" s="113">
        <v>30621230426.874897</v>
      </c>
      <c r="P579" s="113">
        <v>32218846166.9599</v>
      </c>
      <c r="Q579" s="113">
        <v>43336578266.318298</v>
      </c>
      <c r="R579" s="113">
        <v>48550907589.5252</v>
      </c>
      <c r="S579" s="112">
        <v>57474967078.779999</v>
      </c>
      <c r="T579" s="112">
        <v>61876799978.669998</v>
      </c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</row>
    <row r="580" spans="1:45">
      <c r="A580" s="89" t="s">
        <v>5907</v>
      </c>
      <c r="B580" s="89" t="s">
        <v>5908</v>
      </c>
      <c r="C580" s="115">
        <v>562299330</v>
      </c>
      <c r="D580" s="115">
        <v>467197790</v>
      </c>
      <c r="E580" s="115">
        <v>544683151</v>
      </c>
      <c r="F580" s="115">
        <v>791058180</v>
      </c>
      <c r="G580" s="115">
        <v>574913527</v>
      </c>
      <c r="H580" s="115">
        <v>567580439</v>
      </c>
      <c r="I580" s="115">
        <v>597013723</v>
      </c>
      <c r="J580" s="115">
        <v>586736599</v>
      </c>
      <c r="K580" s="115">
        <v>590682915</v>
      </c>
      <c r="L580" s="115">
        <v>669573634</v>
      </c>
      <c r="M580" s="115">
        <v>585309500.83340001</v>
      </c>
      <c r="N580" s="115">
        <v>592045805.97865999</v>
      </c>
      <c r="O580" s="115">
        <v>600440404.98582995</v>
      </c>
      <c r="P580" s="115">
        <v>511252712.40556002</v>
      </c>
      <c r="Q580" s="115">
        <v>658662955.58711004</v>
      </c>
      <c r="R580" s="115">
        <v>968887955.67448997</v>
      </c>
      <c r="S580" s="115">
        <v>1076818133.05</v>
      </c>
      <c r="T580" s="115">
        <v>966815282.40999997</v>
      </c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</row>
    <row r="581" spans="1:45">
      <c r="A581" s="89" t="s">
        <v>5909</v>
      </c>
      <c r="B581" s="89" t="s">
        <v>115</v>
      </c>
      <c r="C581" s="115">
        <v>260351265</v>
      </c>
      <c r="D581" s="115">
        <v>280305744</v>
      </c>
      <c r="E581" s="115">
        <v>321455870</v>
      </c>
      <c r="F581" s="115">
        <v>323683341</v>
      </c>
      <c r="G581" s="115">
        <v>371263483</v>
      </c>
      <c r="H581" s="115">
        <v>377962756</v>
      </c>
      <c r="I581" s="115">
        <v>366344389</v>
      </c>
      <c r="J581" s="115">
        <v>355982246</v>
      </c>
      <c r="K581" s="115">
        <v>375192335</v>
      </c>
      <c r="L581" s="115">
        <v>457914259</v>
      </c>
      <c r="M581" s="115">
        <v>337759829.94722998</v>
      </c>
      <c r="N581" s="115">
        <v>450221172.13066</v>
      </c>
      <c r="O581" s="115">
        <v>473207642.99408001</v>
      </c>
      <c r="P581" s="115">
        <v>378229101.8373</v>
      </c>
      <c r="Q581" s="115">
        <v>509571472.11773998</v>
      </c>
      <c r="R581" s="115">
        <v>778645151.31736994</v>
      </c>
      <c r="S581" s="115">
        <v>845881959.88</v>
      </c>
      <c r="T581" s="115">
        <v>757161646.71000004</v>
      </c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</row>
    <row r="582" spans="1:45">
      <c r="A582" s="89" t="s">
        <v>5929</v>
      </c>
      <c r="B582" s="89" t="s">
        <v>961</v>
      </c>
      <c r="C582" s="115">
        <v>301948065</v>
      </c>
      <c r="D582" s="115">
        <v>186892046</v>
      </c>
      <c r="E582" s="115">
        <v>223227281</v>
      </c>
      <c r="F582" s="115">
        <v>467374839</v>
      </c>
      <c r="G582" s="115">
        <v>203650044</v>
      </c>
      <c r="H582" s="115">
        <v>189617683</v>
      </c>
      <c r="I582" s="115">
        <v>230669334</v>
      </c>
      <c r="J582" s="115">
        <v>230754353</v>
      </c>
      <c r="K582" s="115">
        <v>215490580</v>
      </c>
      <c r="L582" s="115">
        <v>211659375</v>
      </c>
      <c r="M582" s="115">
        <v>247549670.88617</v>
      </c>
      <c r="N582" s="115">
        <v>141824633.84799999</v>
      </c>
      <c r="O582" s="115">
        <v>127232761.99175</v>
      </c>
      <c r="P582" s="115">
        <v>133023610.56826</v>
      </c>
      <c r="Q582" s="115">
        <v>149091483.46937001</v>
      </c>
      <c r="R582" s="115">
        <v>190242804.35712001</v>
      </c>
      <c r="S582" s="115">
        <v>230936173.16999999</v>
      </c>
      <c r="T582" s="115">
        <v>209653635.71000001</v>
      </c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</row>
    <row r="583" spans="1:45">
      <c r="A583" s="89" t="s">
        <v>5958</v>
      </c>
      <c r="B583" s="89" t="s">
        <v>5959</v>
      </c>
      <c r="C583" s="115">
        <v>12939329838</v>
      </c>
      <c r="D583" s="115">
        <v>14959818558</v>
      </c>
      <c r="E583" s="115">
        <v>17079112606</v>
      </c>
      <c r="F583" s="115">
        <v>17508326204</v>
      </c>
      <c r="G583" s="115">
        <v>20270016375</v>
      </c>
      <c r="H583" s="115">
        <v>19128075877</v>
      </c>
      <c r="I583" s="115">
        <v>21578826544</v>
      </c>
      <c r="J583" s="115">
        <v>23060273717</v>
      </c>
      <c r="K583" s="115">
        <v>28040006944</v>
      </c>
      <c r="L583" s="115">
        <v>27816587559</v>
      </c>
      <c r="M583" s="115">
        <v>28622914472.063999</v>
      </c>
      <c r="N583" s="115">
        <v>28307215465.927101</v>
      </c>
      <c r="O583" s="115">
        <v>30020790021.889103</v>
      </c>
      <c r="P583" s="115">
        <v>31707593454.554302</v>
      </c>
      <c r="Q583" s="115">
        <v>42677915310.731201</v>
      </c>
      <c r="R583" s="115">
        <v>47582019633.8507</v>
      </c>
      <c r="S583" s="115">
        <v>56398148945.730003</v>
      </c>
      <c r="T583" s="115">
        <v>60909984696.260002</v>
      </c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</row>
    <row r="584" spans="1:45">
      <c r="A584" s="89" t="s">
        <v>5960</v>
      </c>
      <c r="B584" s="89" t="s">
        <v>964</v>
      </c>
      <c r="C584" s="115">
        <v>2473241128</v>
      </c>
      <c r="D584" s="115">
        <v>2797140576</v>
      </c>
      <c r="E584" s="115">
        <v>3200882460</v>
      </c>
      <c r="F584" s="115">
        <v>3375708193</v>
      </c>
      <c r="G584" s="115">
        <v>3575472725</v>
      </c>
      <c r="H584" s="115">
        <v>3835876535</v>
      </c>
      <c r="I584" s="115">
        <v>4179417445</v>
      </c>
      <c r="J584" s="115">
        <v>4287607880</v>
      </c>
      <c r="K584" s="115">
        <v>4778495367</v>
      </c>
      <c r="L584" s="115">
        <v>4843203230</v>
      </c>
      <c r="M584" s="115">
        <v>5387047654.0770702</v>
      </c>
      <c r="N584" s="115">
        <v>2836386191.08991</v>
      </c>
      <c r="O584" s="115">
        <v>3212665795.1617203</v>
      </c>
      <c r="P584" s="115">
        <v>3127203693.2337098</v>
      </c>
      <c r="Q584" s="115">
        <v>3447228387.3556299</v>
      </c>
      <c r="R584" s="115">
        <v>3954605450.7864799</v>
      </c>
      <c r="S584" s="115">
        <v>4539171841.6999998</v>
      </c>
      <c r="T584" s="115">
        <v>5089600828.5500002</v>
      </c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</row>
    <row r="585" spans="1:45">
      <c r="A585" s="89" t="s">
        <v>5982</v>
      </c>
      <c r="B585" s="89" t="s">
        <v>129</v>
      </c>
      <c r="C585" s="115">
        <v>3516932652</v>
      </c>
      <c r="D585" s="115">
        <v>3873396289</v>
      </c>
      <c r="E585" s="115">
        <v>4565247124</v>
      </c>
      <c r="F585" s="115">
        <v>4868155032</v>
      </c>
      <c r="G585" s="115">
        <v>5385899376</v>
      </c>
      <c r="H585" s="115">
        <v>5644554497</v>
      </c>
      <c r="I585" s="115">
        <v>6124494497</v>
      </c>
      <c r="J585" s="115">
        <v>6576567444</v>
      </c>
      <c r="K585" s="115">
        <v>7311152190</v>
      </c>
      <c r="L585" s="115">
        <v>6491145984</v>
      </c>
      <c r="M585" s="115">
        <v>7441334084.0421801</v>
      </c>
      <c r="N585" s="115">
        <v>8255314640.8358297</v>
      </c>
      <c r="O585" s="115">
        <v>9085802713.9773998</v>
      </c>
      <c r="P585" s="115">
        <v>9572208233.9047508</v>
      </c>
      <c r="Q585" s="115">
        <v>11581168677.690199</v>
      </c>
      <c r="R585" s="115">
        <v>12268793420.3804</v>
      </c>
      <c r="S585" s="115">
        <v>14308950931.33</v>
      </c>
      <c r="T585" s="115">
        <v>16610693959.91</v>
      </c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</row>
    <row r="586" spans="1:45">
      <c r="A586" s="89" t="s">
        <v>6021</v>
      </c>
      <c r="B586" s="89" t="s">
        <v>966</v>
      </c>
      <c r="C586" s="115">
        <v>208458521</v>
      </c>
      <c r="D586" s="115">
        <v>231745407</v>
      </c>
      <c r="E586" s="115">
        <v>253668188</v>
      </c>
      <c r="F586" s="115">
        <v>264260379</v>
      </c>
      <c r="G586" s="115">
        <v>273094681</v>
      </c>
      <c r="H586" s="115">
        <v>270900219</v>
      </c>
      <c r="I586" s="115">
        <v>276323814</v>
      </c>
      <c r="J586" s="115">
        <v>298834189</v>
      </c>
      <c r="K586" s="115">
        <v>333768890</v>
      </c>
      <c r="L586" s="115">
        <v>377536236</v>
      </c>
      <c r="M586" s="115">
        <v>463930086.08759999</v>
      </c>
      <c r="N586" s="115">
        <v>552044667.60956991</v>
      </c>
      <c r="O586" s="115">
        <v>642898876.27361</v>
      </c>
      <c r="P586" s="115">
        <v>572754992.8046701</v>
      </c>
      <c r="Q586" s="115">
        <v>4462764751.6865997</v>
      </c>
      <c r="R586" s="115">
        <v>5154300157.0056</v>
      </c>
      <c r="S586" s="115">
        <v>6091074838.1599998</v>
      </c>
      <c r="T586" s="115">
        <v>5061315920.3599997</v>
      </c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</row>
    <row r="587" spans="1:45">
      <c r="A587" s="89" t="s">
        <v>6029</v>
      </c>
      <c r="B587" s="89" t="s">
        <v>970</v>
      </c>
      <c r="C587" s="115">
        <v>7325143</v>
      </c>
      <c r="D587" s="115">
        <v>11281329</v>
      </c>
      <c r="E587" s="115">
        <v>1475900</v>
      </c>
      <c r="F587" s="115">
        <v>1554813</v>
      </c>
      <c r="G587" s="115">
        <v>1931325</v>
      </c>
      <c r="H587" s="115">
        <v>2729495</v>
      </c>
      <c r="I587" s="115">
        <v>3262664</v>
      </c>
      <c r="J587" s="115">
        <v>2443666</v>
      </c>
      <c r="K587" s="115">
        <v>2682935</v>
      </c>
      <c r="L587" s="115">
        <v>4511756</v>
      </c>
      <c r="M587" s="115">
        <v>3796019.5578400004</v>
      </c>
      <c r="N587" s="115">
        <v>4299165.98037</v>
      </c>
      <c r="O587" s="115">
        <v>5070727.92129</v>
      </c>
      <c r="P587" s="115">
        <v>2845721.54061</v>
      </c>
      <c r="Q587" s="115">
        <v>13988239.417879999</v>
      </c>
      <c r="R587" s="115">
        <v>37184402.817319997</v>
      </c>
      <c r="S587" s="115">
        <v>54417769.859999999</v>
      </c>
      <c r="T587" s="115">
        <v>60164511.630000003</v>
      </c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</row>
    <row r="588" spans="1:45">
      <c r="A588" s="89" t="s">
        <v>6035</v>
      </c>
      <c r="B588" s="89" t="s">
        <v>130</v>
      </c>
      <c r="C588" s="115">
        <v>6308220698</v>
      </c>
      <c r="D588" s="115">
        <v>7580440569</v>
      </c>
      <c r="E588" s="115">
        <v>8334377163</v>
      </c>
      <c r="F588" s="115">
        <v>8381886239</v>
      </c>
      <c r="G588" s="115">
        <v>10321747261</v>
      </c>
      <c r="H588" s="115">
        <v>8699038914</v>
      </c>
      <c r="I588" s="115">
        <v>10242762356</v>
      </c>
      <c r="J588" s="115">
        <v>10946289503</v>
      </c>
      <c r="K588" s="115">
        <v>13074420225</v>
      </c>
      <c r="L588" s="115">
        <v>13656729768</v>
      </c>
      <c r="M588" s="115">
        <v>12858477734.583</v>
      </c>
      <c r="N588" s="115">
        <v>14406877213.520802</v>
      </c>
      <c r="O588" s="115">
        <v>12687065734.105</v>
      </c>
      <c r="P588" s="115">
        <v>14057731685.829699</v>
      </c>
      <c r="Q588" s="115">
        <v>18056488635.096897</v>
      </c>
      <c r="R588" s="115">
        <v>20805374257.453602</v>
      </c>
      <c r="S588" s="115">
        <v>25859049683.360001</v>
      </c>
      <c r="T588" s="115">
        <v>28831952994.119999</v>
      </c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</row>
    <row r="589" spans="1:45">
      <c r="A589" s="89" t="s">
        <v>6050</v>
      </c>
      <c r="B589" s="89" t="s">
        <v>1020</v>
      </c>
      <c r="C589" s="115">
        <v>425151696</v>
      </c>
      <c r="D589" s="115">
        <v>465814388</v>
      </c>
      <c r="E589" s="115">
        <v>723461771</v>
      </c>
      <c r="F589" s="115">
        <v>616761548</v>
      </c>
      <c r="G589" s="115">
        <v>711871007</v>
      </c>
      <c r="H589" s="115">
        <v>674976217</v>
      </c>
      <c r="I589" s="115">
        <v>752565768</v>
      </c>
      <c r="J589" s="115">
        <v>948531035</v>
      </c>
      <c r="K589" s="115">
        <v>2539487337</v>
      </c>
      <c r="L589" s="115">
        <v>2443460585</v>
      </c>
      <c r="M589" s="115">
        <v>2468328893.71628</v>
      </c>
      <c r="N589" s="115">
        <v>2252293586.8906898</v>
      </c>
      <c r="O589" s="115">
        <v>4387286174.4500599</v>
      </c>
      <c r="P589" s="115">
        <v>4374849127.2409</v>
      </c>
      <c r="Q589" s="115">
        <v>5116276619.4840193</v>
      </c>
      <c r="R589" s="115">
        <v>5361761945.4072599</v>
      </c>
      <c r="S589" s="115">
        <v>5545483881.3199997</v>
      </c>
      <c r="T589" s="115">
        <v>5256256481.6800003</v>
      </c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</row>
    <row r="590" spans="1:45">
      <c r="A590" s="89" t="s">
        <v>7739</v>
      </c>
      <c r="B590" s="89" t="s">
        <v>7740</v>
      </c>
      <c r="C590" s="115">
        <v>539763742</v>
      </c>
      <c r="D590" s="115">
        <v>643409635</v>
      </c>
      <c r="E590" s="115">
        <v>698936082</v>
      </c>
      <c r="F590" s="115">
        <v>624044476</v>
      </c>
      <c r="G590" s="115">
        <v>557670123</v>
      </c>
      <c r="H590" s="115">
        <v>875288105</v>
      </c>
      <c r="I590" s="115">
        <v>1692174953</v>
      </c>
      <c r="J590" s="115">
        <v>2177205255</v>
      </c>
      <c r="K590" s="115">
        <v>3109582188</v>
      </c>
      <c r="L590" s="115">
        <v>3346129972</v>
      </c>
      <c r="M590" s="115">
        <v>3704045880.8241601</v>
      </c>
      <c r="N590" s="115">
        <v>0</v>
      </c>
      <c r="O590" s="115">
        <v>0</v>
      </c>
      <c r="P590" s="115">
        <v>0</v>
      </c>
      <c r="Q590" s="115">
        <v>0</v>
      </c>
      <c r="R590" s="115">
        <v>0</v>
      </c>
      <c r="S590" s="115">
        <v>0</v>
      </c>
      <c r="T590" s="115">
        <v>0</v>
      </c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</row>
    <row r="591" spans="1:45">
      <c r="A591" s="89" t="s">
        <v>7741</v>
      </c>
      <c r="B591" s="89" t="s">
        <v>7742</v>
      </c>
      <c r="C591" s="115">
        <v>69649</v>
      </c>
      <c r="D591" s="115">
        <v>38924</v>
      </c>
      <c r="E591" s="115">
        <v>0</v>
      </c>
      <c r="F591" s="115">
        <v>0</v>
      </c>
      <c r="G591" s="115">
        <v>0</v>
      </c>
      <c r="H591" s="115">
        <v>0</v>
      </c>
      <c r="I591" s="115">
        <v>0</v>
      </c>
      <c r="J591" s="115">
        <v>0</v>
      </c>
      <c r="K591" s="115">
        <v>0</v>
      </c>
      <c r="L591" s="115">
        <v>0</v>
      </c>
      <c r="M591" s="115">
        <v>0</v>
      </c>
      <c r="N591" s="115">
        <v>0</v>
      </c>
      <c r="O591" s="115">
        <v>0</v>
      </c>
      <c r="P591" s="115">
        <v>0</v>
      </c>
      <c r="Q591" s="115">
        <v>0</v>
      </c>
      <c r="R591" s="115">
        <v>0</v>
      </c>
      <c r="S591" s="115">
        <v>0</v>
      </c>
      <c r="T591" s="115">
        <v>0</v>
      </c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</row>
    <row r="592" spans="1:45">
      <c r="A592" s="89" t="s">
        <v>7743</v>
      </c>
      <c r="B592" s="89" t="s">
        <v>176</v>
      </c>
      <c r="C592" s="115">
        <v>253342061</v>
      </c>
      <c r="D592" s="115">
        <v>336298260</v>
      </c>
      <c r="E592" s="115">
        <v>393696368</v>
      </c>
      <c r="F592" s="115">
        <v>352237526</v>
      </c>
      <c r="G592" s="115">
        <v>271222501</v>
      </c>
      <c r="H592" s="115">
        <v>620529199</v>
      </c>
      <c r="I592" s="115">
        <v>1441085226</v>
      </c>
      <c r="J592" s="115">
        <v>1934588316</v>
      </c>
      <c r="K592" s="115">
        <v>2856578619</v>
      </c>
      <c r="L592" s="115">
        <v>3054768546</v>
      </c>
      <c r="M592" s="115">
        <v>3398228537.5678301</v>
      </c>
      <c r="N592" s="115">
        <v>0</v>
      </c>
      <c r="O592" s="115">
        <v>0</v>
      </c>
      <c r="P592" s="115">
        <v>0</v>
      </c>
      <c r="Q592" s="115">
        <v>0</v>
      </c>
      <c r="R592" s="115">
        <v>0</v>
      </c>
      <c r="S592" s="115">
        <v>0</v>
      </c>
      <c r="T592" s="115">
        <v>0</v>
      </c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</row>
    <row r="593" spans="1:45" ht="28">
      <c r="A593" s="89" t="s">
        <v>7744</v>
      </c>
      <c r="B593" s="89" t="s">
        <v>177</v>
      </c>
      <c r="C593" s="115">
        <v>0</v>
      </c>
      <c r="D593" s="115">
        <v>0</v>
      </c>
      <c r="E593" s="115">
        <v>0</v>
      </c>
      <c r="F593" s="115">
        <v>0</v>
      </c>
      <c r="G593" s="115">
        <v>0</v>
      </c>
      <c r="H593" s="115">
        <v>2300</v>
      </c>
      <c r="I593" s="115">
        <v>0</v>
      </c>
      <c r="J593" s="115">
        <v>1000</v>
      </c>
      <c r="K593" s="115">
        <v>0</v>
      </c>
      <c r="L593" s="115">
        <v>1076</v>
      </c>
      <c r="M593" s="115">
        <v>480</v>
      </c>
      <c r="N593" s="115">
        <v>0</v>
      </c>
      <c r="O593" s="115">
        <v>0</v>
      </c>
      <c r="P593" s="115">
        <v>0</v>
      </c>
      <c r="Q593" s="115">
        <v>0</v>
      </c>
      <c r="R593" s="115">
        <v>0</v>
      </c>
      <c r="S593" s="115">
        <v>0</v>
      </c>
      <c r="T593" s="115">
        <v>0</v>
      </c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</row>
    <row r="594" spans="1:45">
      <c r="A594" s="89" t="s">
        <v>7745</v>
      </c>
      <c r="B594" s="89" t="s">
        <v>65</v>
      </c>
      <c r="C594" s="115">
        <v>38741214</v>
      </c>
      <c r="D594" s="115">
        <v>63189158</v>
      </c>
      <c r="E594" s="115">
        <v>56235210</v>
      </c>
      <c r="F594" s="115">
        <v>38875053</v>
      </c>
      <c r="G594" s="115">
        <v>41094444</v>
      </c>
      <c r="H594" s="115">
        <v>35667267</v>
      </c>
      <c r="I594" s="115">
        <v>10621055</v>
      </c>
      <c r="J594" s="115">
        <v>12991989</v>
      </c>
      <c r="K594" s="115">
        <v>16236122</v>
      </c>
      <c r="L594" s="115">
        <v>28015422</v>
      </c>
      <c r="M594" s="115">
        <v>15001341.01041</v>
      </c>
      <c r="N594" s="115">
        <v>0</v>
      </c>
      <c r="O594" s="115">
        <v>0</v>
      </c>
      <c r="P594" s="115">
        <v>0</v>
      </c>
      <c r="Q594" s="115">
        <v>0</v>
      </c>
      <c r="R594" s="115">
        <v>0</v>
      </c>
      <c r="S594" s="115">
        <v>0</v>
      </c>
      <c r="T594" s="115">
        <v>0</v>
      </c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</row>
    <row r="595" spans="1:45">
      <c r="A595" s="89" t="s">
        <v>7746</v>
      </c>
      <c r="B595" s="89" t="s">
        <v>215</v>
      </c>
      <c r="C595" s="115">
        <v>0</v>
      </c>
      <c r="D595" s="115">
        <v>0</v>
      </c>
      <c r="E595" s="115">
        <v>0</v>
      </c>
      <c r="F595" s="115">
        <v>0</v>
      </c>
      <c r="G595" s="115">
        <v>0</v>
      </c>
      <c r="H595" s="115">
        <v>0</v>
      </c>
      <c r="I595" s="115">
        <v>0</v>
      </c>
      <c r="J595" s="115">
        <v>0</v>
      </c>
      <c r="K595" s="115">
        <v>0</v>
      </c>
      <c r="L595" s="115">
        <v>0</v>
      </c>
      <c r="M595" s="115">
        <v>0</v>
      </c>
      <c r="N595" s="115">
        <v>0</v>
      </c>
      <c r="O595" s="115">
        <v>0</v>
      </c>
      <c r="P595" s="115">
        <v>0</v>
      </c>
      <c r="Q595" s="115">
        <v>0</v>
      </c>
      <c r="R595" s="115">
        <v>0</v>
      </c>
      <c r="S595" s="115">
        <v>0</v>
      </c>
      <c r="T595" s="115">
        <v>0</v>
      </c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</row>
    <row r="596" spans="1:45">
      <c r="A596" s="89" t="s">
        <v>7747</v>
      </c>
      <c r="B596" s="89" t="s">
        <v>5545</v>
      </c>
      <c r="C596" s="115">
        <v>0</v>
      </c>
      <c r="D596" s="115">
        <v>0</v>
      </c>
      <c r="E596" s="115">
        <v>0</v>
      </c>
      <c r="F596" s="115">
        <v>0</v>
      </c>
      <c r="G596" s="115">
        <v>0</v>
      </c>
      <c r="H596" s="115">
        <v>0</v>
      </c>
      <c r="I596" s="115">
        <v>45193</v>
      </c>
      <c r="J596" s="115">
        <v>0</v>
      </c>
      <c r="K596" s="115">
        <v>0</v>
      </c>
      <c r="L596" s="115">
        <v>0</v>
      </c>
      <c r="M596" s="115">
        <v>0</v>
      </c>
      <c r="N596" s="115">
        <v>0</v>
      </c>
      <c r="O596" s="115">
        <v>0</v>
      </c>
      <c r="P596" s="115">
        <v>0</v>
      </c>
      <c r="Q596" s="115">
        <v>0</v>
      </c>
      <c r="R596" s="115">
        <v>0</v>
      </c>
      <c r="S596" s="115">
        <v>0</v>
      </c>
      <c r="T596" s="115">
        <v>0</v>
      </c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</row>
    <row r="597" spans="1:45">
      <c r="A597" s="89" t="s">
        <v>7748</v>
      </c>
      <c r="B597" s="89" t="s">
        <v>968</v>
      </c>
      <c r="C597" s="115">
        <v>247610818</v>
      </c>
      <c r="D597" s="115">
        <v>243883293</v>
      </c>
      <c r="E597" s="115">
        <v>249004504</v>
      </c>
      <c r="F597" s="115">
        <v>232931897</v>
      </c>
      <c r="G597" s="115">
        <v>245353178</v>
      </c>
      <c r="H597" s="115">
        <v>219089339</v>
      </c>
      <c r="I597" s="115">
        <v>240423479</v>
      </c>
      <c r="J597" s="115">
        <v>229623950</v>
      </c>
      <c r="K597" s="115">
        <v>236767447</v>
      </c>
      <c r="L597" s="115">
        <v>263344928</v>
      </c>
      <c r="M597" s="115">
        <v>290815522.24592</v>
      </c>
      <c r="N597" s="115">
        <v>0</v>
      </c>
      <c r="O597" s="115">
        <v>0</v>
      </c>
      <c r="P597" s="115">
        <v>0</v>
      </c>
      <c r="Q597" s="115">
        <v>0</v>
      </c>
      <c r="R597" s="115">
        <v>0</v>
      </c>
      <c r="S597" s="115">
        <v>0</v>
      </c>
      <c r="T597" s="115">
        <v>0</v>
      </c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</row>
  </sheetData>
  <autoFilter ref="A3:T597" xr:uid="{1920B805-368A-3C42-9A54-58947B07B923}"/>
  <mergeCells count="1">
    <mergeCell ref="A1:R2"/>
  </mergeCells>
  <printOptions horizontalCentered="1"/>
  <pageMargins left="0.39370078740157483" right="0.39370078740157483" top="0.39370078740157483" bottom="0.39370078740157483" header="0" footer="0"/>
  <pageSetup fitToHeight="9" orientation="landscape" r:id="rId1"/>
  <headerFooter alignWithMargins="0">
    <oddHeader>&amp;R09/05/2014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9452C-1C6C-4E70-9F8E-2D67F051BA90}">
  <sheetPr>
    <pageSetUpPr fitToPage="1"/>
  </sheetPr>
  <dimension ref="A1:S601"/>
  <sheetViews>
    <sheetView showGridLines="0" zoomScaleNormal="100" zoomScaleSheetLayoutView="100" workbookViewId="0">
      <selection sqref="A1:Q2"/>
    </sheetView>
  </sheetViews>
  <sheetFormatPr baseColWidth="10" defaultColWidth="9.83203125" defaultRowHeight="14"/>
  <cols>
    <col min="1" max="1" width="13.33203125" style="124" bestFit="1" customWidth="1"/>
    <col min="2" max="2" width="60.6640625" style="67" bestFit="1" customWidth="1"/>
    <col min="3" max="11" width="19.83203125" style="102" customWidth="1"/>
    <col min="12" max="15" width="19.83203125" style="103" customWidth="1"/>
    <col min="16" max="16" width="19.83203125" style="102" customWidth="1"/>
    <col min="17" max="19" width="19.83203125" style="7" customWidth="1"/>
    <col min="20" max="16384" width="9.83203125" style="7"/>
  </cols>
  <sheetData>
    <row r="1" spans="1:19" s="23" customFormat="1" ht="154.5" customHeight="1">
      <c r="A1" s="147" t="s">
        <v>7825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</row>
    <row r="2" spans="1:19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</row>
    <row r="3" spans="1:19" s="123" customFormat="1" ht="16">
      <c r="A3" s="151" t="s">
        <v>224</v>
      </c>
      <c r="B3" s="151" t="s">
        <v>187</v>
      </c>
      <c r="C3" s="151">
        <v>2008</v>
      </c>
      <c r="D3" s="151">
        <v>2009</v>
      </c>
      <c r="E3" s="151">
        <v>2010</v>
      </c>
      <c r="F3" s="151">
        <v>2011</v>
      </c>
      <c r="G3" s="151">
        <v>2012</v>
      </c>
      <c r="H3" s="151">
        <v>2013</v>
      </c>
      <c r="I3" s="151">
        <v>2014</v>
      </c>
      <c r="J3" s="151">
        <v>2015</v>
      </c>
      <c r="K3" s="151">
        <v>2016</v>
      </c>
      <c r="L3" s="151">
        <v>2017</v>
      </c>
      <c r="M3" s="151">
        <v>2018</v>
      </c>
      <c r="N3" s="151">
        <v>2019</v>
      </c>
      <c r="O3" s="151">
        <v>2020</v>
      </c>
      <c r="P3" s="151">
        <v>2021</v>
      </c>
      <c r="Q3" s="151">
        <v>2022</v>
      </c>
      <c r="R3" s="151">
        <v>2023</v>
      </c>
      <c r="S3" s="151">
        <v>2024</v>
      </c>
    </row>
    <row r="4" spans="1:19" s="6" customFormat="1">
      <c r="A4" s="87">
        <v>1</v>
      </c>
      <c r="B4" s="88" t="s">
        <v>182</v>
      </c>
      <c r="C4" s="140">
        <f>IFERROR(TERRITORIAL!D4/TERRITORIAL!C4-1,"")</f>
        <v>9.82464001385559E-2</v>
      </c>
      <c r="D4" s="140">
        <f>IFERROR(TERRITORIAL!E4/TERRITORIAL!D4-1,"")</f>
        <v>9.6155778900355093E-2</v>
      </c>
      <c r="E4" s="140">
        <f>IFERROR(TERRITORIAL!F4/TERRITORIAL!E4-1,"")</f>
        <v>0.10311163335639195</v>
      </c>
      <c r="F4" s="140">
        <f>IFERROR(TERRITORIAL!G4/TERRITORIAL!F4-1,"")</f>
        <v>0.12622676984347048</v>
      </c>
      <c r="G4" s="140">
        <f>IFERROR(TERRITORIAL!H4/TERRITORIAL!G4-1,"")</f>
        <v>0.12713800623600791</v>
      </c>
      <c r="H4" s="140">
        <f>IFERROR(TERRITORIAL!I4/TERRITORIAL!H4-1,"")</f>
        <v>8.8865538532868715E-2</v>
      </c>
      <c r="I4" s="140">
        <f>IFERROR(TERRITORIAL!J4/TERRITORIAL!I4-1,"")</f>
        <v>7.9505526853513198E-2</v>
      </c>
      <c r="J4" s="140">
        <f>IFERROR(TERRITORIAL!K4/TERRITORIAL!J4-1,"")</f>
        <v>0.24185593988191223</v>
      </c>
      <c r="K4" s="140">
        <f>IFERROR(TERRITORIAL!L4/TERRITORIAL!K4-1,"")</f>
        <v>6.3885361710342758E-2</v>
      </c>
      <c r="L4" s="140">
        <f>IFERROR(TERRITORIAL!M4/TERRITORIAL!L4-1,"")</f>
        <v>9.901111335314261E-2</v>
      </c>
      <c r="M4" s="140">
        <f>IFERROR(TERRITORIAL!N4/TERRITORIAL!M4-1,"")</f>
        <v>0.23810482361571483</v>
      </c>
      <c r="N4" s="140">
        <f>IFERROR(TERRITORIAL!O4/TERRITORIAL!N4-1,"")</f>
        <v>4.771027634043512E-2</v>
      </c>
      <c r="O4" s="140">
        <f>IFERROR(TERRITORIAL!P4/TERRITORIAL!O4-1,"")</f>
        <v>4.3658492546245986E-2</v>
      </c>
      <c r="P4" s="140">
        <f>IFERROR(TERRITORIAL!Q4/TERRITORIAL!P4-1,"")</f>
        <v>7.0416227857668101E-2</v>
      </c>
      <c r="Q4" s="140">
        <f>IFERROR(TERRITORIAL!R4/TERRITORIAL!Q4-1,"")</f>
        <v>5.6582892305718557E-2</v>
      </c>
      <c r="R4" s="140">
        <f>IFERROR(TERRITORIAL!S4/TERRITORIAL!R4-1,"")</f>
        <v>6.3229092335119086E-2</v>
      </c>
      <c r="S4" s="140">
        <f>IFERROR(TERRITORIAL!T4/TERRITORIAL!S4-1,"")</f>
        <v>5.1885664985021895E-2</v>
      </c>
    </row>
    <row r="5" spans="1:19">
      <c r="A5" s="89" t="s">
        <v>226</v>
      </c>
      <c r="B5" s="89" t="s">
        <v>474</v>
      </c>
      <c r="C5" s="135">
        <f>IFERROR(TERRITORIAL!D5/TERRITORIAL!C5-1,"")</f>
        <v>0.14926658231219725</v>
      </c>
      <c r="D5" s="135">
        <f>IFERROR(TERRITORIAL!E5/TERRITORIAL!D5-1,"")</f>
        <v>0.11746666460960231</v>
      </c>
      <c r="E5" s="135">
        <f>IFERROR(TERRITORIAL!F5/TERRITORIAL!E5-1,"")</f>
        <v>0.10173409423421376</v>
      </c>
      <c r="F5" s="135">
        <f>IFERROR(TERRITORIAL!G5/TERRITORIAL!F5-1,"")</f>
        <v>1.4865274856596722E-2</v>
      </c>
      <c r="G5" s="135">
        <f>IFERROR(TERRITORIAL!H5/TERRITORIAL!G5-1,"")</f>
        <v>0.29519305666712303</v>
      </c>
      <c r="H5" s="135">
        <f>IFERROR(TERRITORIAL!I5/TERRITORIAL!H5-1,"")</f>
        <v>0.29943020595162051</v>
      </c>
      <c r="I5" s="135">
        <f>IFERROR(TERRITORIAL!J5/TERRITORIAL!I5-1,"")</f>
        <v>3.8931209199511541E-2</v>
      </c>
      <c r="J5" s="135">
        <f>IFERROR(TERRITORIAL!K5/TERRITORIAL!J5-1,"")</f>
        <v>-0.14513819938429273</v>
      </c>
      <c r="K5" s="135">
        <f>IFERROR(TERRITORIAL!L5/TERRITORIAL!K5-1,"")</f>
        <v>8.0418159645697429E-2</v>
      </c>
      <c r="L5" s="135">
        <f>IFERROR(TERRITORIAL!M5/TERRITORIAL!L5-1,"")</f>
        <v>0.14244902744939747</v>
      </c>
      <c r="M5" s="135">
        <f>IFERROR(TERRITORIAL!N5/TERRITORIAL!M5-1,"")</f>
        <v>0.18150905516402727</v>
      </c>
      <c r="N5" s="135">
        <f>IFERROR(TERRITORIAL!O5/TERRITORIAL!N5-1,"")</f>
        <v>-0.15023611307972096</v>
      </c>
      <c r="O5" s="135">
        <f>IFERROR(TERRITORIAL!P5/TERRITORIAL!O5-1,"")</f>
        <v>0.1161349849035318</v>
      </c>
      <c r="P5" s="135">
        <f>IFERROR(TERRITORIAL!Q5/TERRITORIAL!P5-1,"")</f>
        <v>0.24128739313797132</v>
      </c>
      <c r="Q5" s="135">
        <f>IFERROR(TERRITORIAL!R5/TERRITORIAL!Q5-1,"")</f>
        <v>1.487092735120199E-2</v>
      </c>
      <c r="R5" s="135">
        <f>IFERROR(TERRITORIAL!S5/TERRITORIAL!R5-1,"")</f>
        <v>-6.0534121679715058E-2</v>
      </c>
      <c r="S5" s="135">
        <f>IFERROR(TERRITORIAL!T5/TERRITORIAL!S5-1,"")</f>
        <v>0.1124075144558514</v>
      </c>
    </row>
    <row r="6" spans="1:19">
      <c r="A6" s="89" t="s">
        <v>227</v>
      </c>
      <c r="B6" s="89" t="s">
        <v>152</v>
      </c>
      <c r="C6" s="135">
        <f>IFERROR(TERRITORIAL!D6/TERRITORIAL!C6-1,"")</f>
        <v>-0.4864316534149391</v>
      </c>
      <c r="D6" s="135">
        <f>IFERROR(TERRITORIAL!E6/TERRITORIAL!D6-1,"")</f>
        <v>8.2418791491757792E-2</v>
      </c>
      <c r="E6" s="135">
        <f>IFERROR(TERRITORIAL!F6/TERRITORIAL!E6-1,"")</f>
        <v>-0.53424951774950413</v>
      </c>
      <c r="F6" s="135">
        <f>IFERROR(TERRITORIAL!G6/TERRITORIAL!F6-1,"")</f>
        <v>-4.8750474767580543E-2</v>
      </c>
      <c r="G6" s="135">
        <f>IFERROR(TERRITORIAL!H6/TERRITORIAL!G6-1,"")</f>
        <v>0.22031389265617651</v>
      </c>
      <c r="H6" s="135">
        <f>IFERROR(TERRITORIAL!I6/TERRITORIAL!H6-1,"")</f>
        <v>3.7740653109148425E-2</v>
      </c>
      <c r="I6" s="135">
        <f>IFERROR(TERRITORIAL!J6/TERRITORIAL!I6-1,"")</f>
        <v>-0.37971508980108648</v>
      </c>
      <c r="J6" s="135">
        <f>IFERROR(TERRITORIAL!K6/TERRITORIAL!J6-1,"")</f>
        <v>6.1625681176129543E-2</v>
      </c>
      <c r="K6" s="135">
        <f>IFERROR(TERRITORIAL!L6/TERRITORIAL!K6-1,"")</f>
        <v>-9.3717968288926645E-3</v>
      </c>
      <c r="L6" s="135">
        <f>IFERROR(TERRITORIAL!M6/TERRITORIAL!L6-1,"")</f>
        <v>0.33593686459219585</v>
      </c>
      <c r="M6" s="135">
        <f>IFERROR(TERRITORIAL!N6/TERRITORIAL!M6-1,"")</f>
        <v>-0.55853813665610641</v>
      </c>
      <c r="N6" s="135">
        <f>IFERROR(TERRITORIAL!O6/TERRITORIAL!N6-1,"")</f>
        <v>0.52198024457947456</v>
      </c>
      <c r="O6" s="135">
        <f>IFERROR(TERRITORIAL!P6/TERRITORIAL!O6-1,"")</f>
        <v>-0.41221428841547125</v>
      </c>
      <c r="P6" s="135">
        <f>IFERROR(TERRITORIAL!Q6/TERRITORIAL!P6-1,"")</f>
        <v>0.25918362324734412</v>
      </c>
      <c r="Q6" s="135">
        <f>IFERROR(TERRITORIAL!R6/TERRITORIAL!Q6-1,"")</f>
        <v>0.99350625643778523</v>
      </c>
      <c r="R6" s="135">
        <f>IFERROR(TERRITORIAL!S6/TERRITORIAL!R6-1,"")</f>
        <v>0.26400491423298478</v>
      </c>
      <c r="S6" s="135">
        <f>IFERROR(TERRITORIAL!T6/TERRITORIAL!S6-1,"")</f>
        <v>-0.27497366721548899</v>
      </c>
    </row>
    <row r="7" spans="1:19">
      <c r="A7" s="89" t="s">
        <v>230</v>
      </c>
      <c r="B7" s="89" t="s">
        <v>151</v>
      </c>
      <c r="C7" s="135">
        <f>IFERROR(TERRITORIAL!D7/TERRITORIAL!C7-1,"")</f>
        <v>0.1663420992991913</v>
      </c>
      <c r="D7" s="135">
        <f>IFERROR(TERRITORIAL!E7/TERRITORIAL!D7-1,"")</f>
        <v>0.1154317251791217</v>
      </c>
      <c r="E7" s="135">
        <f>IFERROR(TERRITORIAL!F7/TERRITORIAL!E7-1,"")</f>
        <v>0.11683360344784832</v>
      </c>
      <c r="F7" s="135">
        <f>IFERROR(TERRITORIAL!G7/TERRITORIAL!F7-1,"")</f>
        <v>1.6126238094779755E-2</v>
      </c>
      <c r="G7" s="135">
        <f>IFERROR(TERRITORIAL!H7/TERRITORIAL!G7-1,"")</f>
        <v>0.29772355270050754</v>
      </c>
      <c r="H7" s="135">
        <f>IFERROR(TERRITORIAL!I7/TERRITORIAL!H7-1,"")</f>
        <v>0.30218058365702305</v>
      </c>
      <c r="I7" s="135">
        <f>IFERROR(TERRITORIAL!J7/TERRITORIAL!I7-1,"")</f>
        <v>4.0106610669848664E-2</v>
      </c>
      <c r="J7" s="135">
        <f>IFERROR(TERRITORIAL!K7/TERRITORIAL!J7-1,"")</f>
        <v>-0.14569533446909744</v>
      </c>
      <c r="K7" s="135">
        <f>IFERROR(TERRITORIAL!L7/TERRITORIAL!K7-1,"")</f>
        <v>7.6793464390140231E-2</v>
      </c>
      <c r="L7" s="135">
        <f>IFERROR(TERRITORIAL!M7/TERRITORIAL!L7-1,"")</f>
        <v>0.14433709889671631</v>
      </c>
      <c r="M7" s="135">
        <f>IFERROR(TERRITORIAL!N7/TERRITORIAL!M7-1,"")</f>
        <v>-0.10218871644033289</v>
      </c>
      <c r="N7" s="135">
        <f>IFERROR(TERRITORIAL!O7/TERRITORIAL!N7-1,"")</f>
        <v>-1.4552720208865666E-2</v>
      </c>
      <c r="O7" s="135">
        <f>IFERROR(TERRITORIAL!P7/TERRITORIAL!O7-1,"")</f>
        <v>0.20658226957626491</v>
      </c>
      <c r="P7" s="135">
        <f>IFERROR(TERRITORIAL!Q7/TERRITORIAL!P7-1,"")</f>
        <v>0.21564513608677682</v>
      </c>
      <c r="Q7" s="135">
        <f>IFERROR(TERRITORIAL!R7/TERRITORIAL!Q7-1,"")</f>
        <v>3.7119162980041587E-2</v>
      </c>
      <c r="R7" s="135">
        <f>IFERROR(TERRITORIAL!S7/TERRITORIAL!R7-1,"")</f>
        <v>-7.3622660101803739E-2</v>
      </c>
      <c r="S7" s="135">
        <f>IFERROR(TERRITORIAL!T7/TERRITORIAL!S7-1,"")</f>
        <v>0.12996739041003602</v>
      </c>
    </row>
    <row r="8" spans="1:19">
      <c r="A8" s="89" t="s">
        <v>231</v>
      </c>
      <c r="B8" s="89" t="s">
        <v>7803</v>
      </c>
      <c r="C8" s="135">
        <f>IFERROR(TERRITORIAL!D8/TERRITORIAL!C8-1,"")</f>
        <v>-0.54413581112410769</v>
      </c>
      <c r="D8" s="135">
        <f>IFERROR(TERRITORIAL!E8/TERRITORIAL!D8-1,"")</f>
        <v>-8.0041348963855841E-2</v>
      </c>
      <c r="E8" s="135">
        <f>IFERROR(TERRITORIAL!F8/TERRITORIAL!E8-1,"")</f>
        <v>-0.6314831645892276</v>
      </c>
      <c r="F8" s="135">
        <f>IFERROR(TERRITORIAL!G8/TERRITORIAL!F8-1,"")</f>
        <v>0.30473908438052666</v>
      </c>
      <c r="G8" s="135">
        <f>IFERROR(TERRITORIAL!H8/TERRITORIAL!G8-1,"")</f>
        <v>-0.51260666146068823</v>
      </c>
      <c r="H8" s="135">
        <f>IFERROR(TERRITORIAL!I8/TERRITORIAL!H8-1,"")</f>
        <v>-5.6982029337265705E-2</v>
      </c>
      <c r="I8" s="135">
        <f>IFERROR(TERRITORIAL!J8/TERRITORIAL!I8-1,"")</f>
        <v>0.84382747565969907</v>
      </c>
      <c r="J8" s="135">
        <f>IFERROR(TERRITORIAL!K8/TERRITORIAL!J8-1,"")</f>
        <v>-0.94551351840924236</v>
      </c>
      <c r="K8" s="135">
        <f>IFERROR(TERRITORIAL!L8/TERRITORIAL!K8-1,"")</f>
        <v>7.2749291377520393</v>
      </c>
      <c r="L8" s="135">
        <f>IFERROR(TERRITORIAL!M8/TERRITORIAL!L8-1,"")</f>
        <v>-0.51046313623603301</v>
      </c>
      <c r="M8" s="135">
        <f>IFERROR(TERRITORIAL!N8/TERRITORIAL!M8-1,"")</f>
        <v>-1</v>
      </c>
      <c r="N8" s="135" t="str">
        <f>IFERROR(TERRITORIAL!O8/TERRITORIAL!N8-1,"")</f>
        <v/>
      </c>
      <c r="O8" s="135" t="str">
        <f>IFERROR(TERRITORIAL!P8/TERRITORIAL!O8-1,"")</f>
        <v/>
      </c>
      <c r="P8" s="135" t="str">
        <f>IFERROR(TERRITORIAL!Q8/TERRITORIAL!P8-1,"")</f>
        <v/>
      </c>
      <c r="Q8" s="135" t="str">
        <f>IFERROR(TERRITORIAL!R8/TERRITORIAL!Q8-1,"")</f>
        <v/>
      </c>
      <c r="R8" s="135" t="str">
        <f>IFERROR(TERRITORIAL!S8/TERRITORIAL!R8-1,"")</f>
        <v/>
      </c>
      <c r="S8" s="135" t="str">
        <f>IFERROR(TERRITORIAL!T8/TERRITORIAL!S8-1,"")</f>
        <v/>
      </c>
    </row>
    <row r="9" spans="1:19">
      <c r="A9" s="89" t="s">
        <v>232</v>
      </c>
      <c r="B9" s="89" t="s">
        <v>165</v>
      </c>
      <c r="C9" s="135">
        <f>IFERROR(TERRITORIAL!D9/TERRITORIAL!C9-1,"")</f>
        <v>-0.68296557319572226</v>
      </c>
      <c r="D9" s="135">
        <f>IFERROR(TERRITORIAL!E9/TERRITORIAL!D9-1,"")</f>
        <v>-1</v>
      </c>
      <c r="E9" s="135" t="str">
        <f>IFERROR(TERRITORIAL!F9/TERRITORIAL!E9-1,"")</f>
        <v/>
      </c>
      <c r="F9" s="135" t="str">
        <f>IFERROR(TERRITORIAL!G9/TERRITORIAL!F9-1,"")</f>
        <v/>
      </c>
      <c r="G9" s="135" t="str">
        <f>IFERROR(TERRITORIAL!H9/TERRITORIAL!G9-1,"")</f>
        <v/>
      </c>
      <c r="H9" s="135" t="str">
        <f>IFERROR(TERRITORIAL!I9/TERRITORIAL!H9-1,"")</f>
        <v/>
      </c>
      <c r="I9" s="135" t="str">
        <f>IFERROR(TERRITORIAL!J9/TERRITORIAL!I9-1,"")</f>
        <v/>
      </c>
      <c r="J9" s="135" t="str">
        <f>IFERROR(TERRITORIAL!K9/TERRITORIAL!J9-1,"")</f>
        <v/>
      </c>
      <c r="K9" s="135" t="str">
        <f>IFERROR(TERRITORIAL!L9/TERRITORIAL!K9-1,"")</f>
        <v/>
      </c>
      <c r="L9" s="135" t="str">
        <f>IFERROR(TERRITORIAL!M9/TERRITORIAL!L9-1,"")</f>
        <v/>
      </c>
      <c r="M9" s="135" t="str">
        <f>IFERROR(TERRITORIAL!N9/TERRITORIAL!M9-1,"")</f>
        <v/>
      </c>
      <c r="N9" s="135" t="str">
        <f>IFERROR(TERRITORIAL!O9/TERRITORIAL!N9-1,"")</f>
        <v/>
      </c>
      <c r="O9" s="135" t="str">
        <f>IFERROR(TERRITORIAL!P9/TERRITORIAL!O9-1,"")</f>
        <v/>
      </c>
      <c r="P9" s="135" t="str">
        <f>IFERROR(TERRITORIAL!Q9/TERRITORIAL!P9-1,"")</f>
        <v/>
      </c>
      <c r="Q9" s="135" t="str">
        <f>IFERROR(TERRITORIAL!R9/TERRITORIAL!Q9-1,"")</f>
        <v/>
      </c>
      <c r="R9" s="135" t="str">
        <f>IFERROR(TERRITORIAL!S9/TERRITORIAL!R9-1,"")</f>
        <v/>
      </c>
      <c r="S9" s="135" t="str">
        <f>IFERROR(TERRITORIAL!T9/TERRITORIAL!S9-1,"")</f>
        <v/>
      </c>
    </row>
    <row r="10" spans="1:19">
      <c r="A10" s="89" t="s">
        <v>233</v>
      </c>
      <c r="B10" s="89" t="s">
        <v>150</v>
      </c>
      <c r="C10" s="135">
        <f>IFERROR(TERRITORIAL!D10/TERRITORIAL!C10-1,"")</f>
        <v>0.4984609537157012</v>
      </c>
      <c r="D10" s="135">
        <f>IFERROR(TERRITORIAL!E10/TERRITORIAL!D10-1,"")</f>
        <v>0.392566657295087</v>
      </c>
      <c r="E10" s="135">
        <f>IFERROR(TERRITORIAL!F10/TERRITORIAL!E10-1,"")</f>
        <v>-0.43165412622246224</v>
      </c>
      <c r="F10" s="135">
        <f>IFERROR(TERRITORIAL!G10/TERRITORIAL!F10-1,"")</f>
        <v>-0.15796141473098524</v>
      </c>
      <c r="G10" s="135">
        <f>IFERROR(TERRITORIAL!H10/TERRITORIAL!G10-1,"")</f>
        <v>2.0935623095510447E-3</v>
      </c>
      <c r="H10" s="135">
        <f>IFERROR(TERRITORIAL!I10/TERRITORIAL!H10-1,"")</f>
        <v>-8.1409081914019743E-2</v>
      </c>
      <c r="I10" s="135">
        <f>IFERROR(TERRITORIAL!J10/TERRITORIAL!I10-1,"")</f>
        <v>3.2574531456218025E-2</v>
      </c>
      <c r="J10" s="135">
        <f>IFERROR(TERRITORIAL!K10/TERRITORIAL!J10-1,"")</f>
        <v>9.2005910244687961E-3</v>
      </c>
      <c r="K10" s="135">
        <f>IFERROR(TERRITORIAL!L10/TERRITORIAL!K10-1,"")</f>
        <v>1.1268774992833457</v>
      </c>
      <c r="L10" s="135">
        <f>IFERROR(TERRITORIAL!M10/TERRITORIAL!L10-1,"")</f>
        <v>-0.1735983062033013</v>
      </c>
      <c r="M10" s="135">
        <f>IFERROR(TERRITORIAL!N10/TERRITORIAL!M10-1,"")</f>
        <v>-0.3616582817643571</v>
      </c>
      <c r="N10" s="135">
        <f>IFERROR(TERRITORIAL!O10/TERRITORIAL!N10-1,"")</f>
        <v>8.7239132938820019E-2</v>
      </c>
      <c r="O10" s="135">
        <f>IFERROR(TERRITORIAL!P10/TERRITORIAL!O10-1,"")</f>
        <v>0.14462850424395901</v>
      </c>
      <c r="P10" s="135">
        <f>IFERROR(TERRITORIAL!Q10/TERRITORIAL!P10-1,"")</f>
        <v>0.2584070694867493</v>
      </c>
      <c r="Q10" s="135">
        <f>IFERROR(TERRITORIAL!R10/TERRITORIAL!Q10-1,"")</f>
        <v>0.35484429406137519</v>
      </c>
      <c r="R10" s="135">
        <f>IFERROR(TERRITORIAL!S10/TERRITORIAL!R10-1,"")</f>
        <v>0.50776063055638621</v>
      </c>
      <c r="S10" s="135">
        <f>IFERROR(TERRITORIAL!T10/TERRITORIAL!S10-1,"")</f>
        <v>-0.3002533838586906</v>
      </c>
    </row>
    <row r="11" spans="1:19">
      <c r="A11" s="89" t="s">
        <v>527</v>
      </c>
      <c r="B11" s="89" t="s">
        <v>528</v>
      </c>
      <c r="C11" s="135" t="str">
        <f>IFERROR(TERRITORIAL!D11/TERRITORIAL!C11-1,"")</f>
        <v/>
      </c>
      <c r="D11" s="135" t="str">
        <f>IFERROR(TERRITORIAL!E11/TERRITORIAL!D11-1,"")</f>
        <v/>
      </c>
      <c r="E11" s="135" t="str">
        <f>IFERROR(TERRITORIAL!F11/TERRITORIAL!E11-1,"")</f>
        <v/>
      </c>
      <c r="F11" s="135" t="str">
        <f>IFERROR(TERRITORIAL!G11/TERRITORIAL!F11-1,"")</f>
        <v/>
      </c>
      <c r="G11" s="135" t="str">
        <f>IFERROR(TERRITORIAL!H11/TERRITORIAL!G11-1,"")</f>
        <v/>
      </c>
      <c r="H11" s="135" t="str">
        <f>IFERROR(TERRITORIAL!I11/TERRITORIAL!H11-1,"")</f>
        <v/>
      </c>
      <c r="I11" s="135" t="str">
        <f>IFERROR(TERRITORIAL!J11/TERRITORIAL!I11-1,"")</f>
        <v/>
      </c>
      <c r="J11" s="135" t="str">
        <f>IFERROR(TERRITORIAL!K11/TERRITORIAL!J11-1,"")</f>
        <v/>
      </c>
      <c r="K11" s="135" t="str">
        <f>IFERROR(TERRITORIAL!L11/TERRITORIAL!K11-1,"")</f>
        <v/>
      </c>
      <c r="L11" s="135" t="str">
        <f>IFERROR(TERRITORIAL!M11/TERRITORIAL!L11-1,"")</f>
        <v/>
      </c>
      <c r="M11" s="135" t="str">
        <f>IFERROR(TERRITORIAL!N11/TERRITORIAL!M11-1,"")</f>
        <v/>
      </c>
      <c r="N11" s="135">
        <f>IFERROR(TERRITORIAL!O11/TERRITORIAL!N11-1,"")</f>
        <v>-0.66976950231109766</v>
      </c>
      <c r="O11" s="135">
        <f>IFERROR(TERRITORIAL!P11/TERRITORIAL!O11-1,"")</f>
        <v>-0.53008311996250912</v>
      </c>
      <c r="P11" s="135">
        <f>IFERROR(TERRITORIAL!Q11/TERRITORIAL!P11-1,"")</f>
        <v>0.44863602531288094</v>
      </c>
      <c r="Q11" s="135">
        <f>IFERROR(TERRITORIAL!R11/TERRITORIAL!Q11-1,"")</f>
        <v>-0.45942105505037234</v>
      </c>
      <c r="R11" s="135">
        <f>IFERROR(TERRITORIAL!S11/TERRITORIAL!R11-1,"")</f>
        <v>0.19457037978728309</v>
      </c>
      <c r="S11" s="135">
        <f>IFERROR(TERRITORIAL!T11/TERRITORIAL!S11-1,"")</f>
        <v>-0.12103179208867254</v>
      </c>
    </row>
    <row r="12" spans="1:19">
      <c r="A12" s="89" t="s">
        <v>532</v>
      </c>
      <c r="B12" s="89" t="s">
        <v>533</v>
      </c>
      <c r="C12" s="135" t="str">
        <f>IFERROR(TERRITORIAL!D12/TERRITORIAL!C12-1,"")</f>
        <v/>
      </c>
      <c r="D12" s="135" t="str">
        <f>IFERROR(TERRITORIAL!E12/TERRITORIAL!D12-1,"")</f>
        <v/>
      </c>
      <c r="E12" s="135" t="str">
        <f>IFERROR(TERRITORIAL!F12/TERRITORIAL!E12-1,"")</f>
        <v/>
      </c>
      <c r="F12" s="135" t="str">
        <f>IFERROR(TERRITORIAL!G12/TERRITORIAL!F12-1,"")</f>
        <v/>
      </c>
      <c r="G12" s="135" t="str">
        <f>IFERROR(TERRITORIAL!H12/TERRITORIAL!G12-1,"")</f>
        <v/>
      </c>
      <c r="H12" s="135" t="str">
        <f>IFERROR(TERRITORIAL!I12/TERRITORIAL!H12-1,"")</f>
        <v/>
      </c>
      <c r="I12" s="135" t="str">
        <f>IFERROR(TERRITORIAL!J12/TERRITORIAL!I12-1,"")</f>
        <v/>
      </c>
      <c r="J12" s="135" t="str">
        <f>IFERROR(TERRITORIAL!K12/TERRITORIAL!J12-1,"")</f>
        <v/>
      </c>
      <c r="K12" s="135" t="str">
        <f>IFERROR(TERRITORIAL!L12/TERRITORIAL!K12-1,"")</f>
        <v/>
      </c>
      <c r="L12" s="135" t="str">
        <f>IFERROR(TERRITORIAL!M12/TERRITORIAL!L12-1,"")</f>
        <v/>
      </c>
      <c r="M12" s="135" t="str">
        <f>IFERROR(TERRITORIAL!N12/TERRITORIAL!M12-1,"")</f>
        <v/>
      </c>
      <c r="N12" s="135">
        <f>IFERROR(TERRITORIAL!O12/TERRITORIAL!N12-1,"")</f>
        <v>3.7550258687371052E-3</v>
      </c>
      <c r="O12" s="135">
        <f>IFERROR(TERRITORIAL!P12/TERRITORIAL!O12-1,"")</f>
        <v>-0.55002962652169396</v>
      </c>
      <c r="P12" s="135">
        <f>IFERROR(TERRITORIAL!Q12/TERRITORIAL!P12-1,"")</f>
        <v>1.3171004171349434</v>
      </c>
      <c r="Q12" s="135">
        <f>IFERROR(TERRITORIAL!R12/TERRITORIAL!Q12-1,"")</f>
        <v>-0.11617458716746754</v>
      </c>
      <c r="R12" s="135">
        <f>IFERROR(TERRITORIAL!S12/TERRITORIAL!R12-1,"")</f>
        <v>3.8730695218512023E-2</v>
      </c>
      <c r="S12" s="135">
        <f>IFERROR(TERRITORIAL!T12/TERRITORIAL!S12-1,"")</f>
        <v>-8.0491762267428824E-2</v>
      </c>
    </row>
    <row r="13" spans="1:19">
      <c r="A13" s="89" t="s">
        <v>234</v>
      </c>
      <c r="B13" s="89" t="s">
        <v>207</v>
      </c>
      <c r="C13" s="135" t="str">
        <f>IFERROR(TERRITORIAL!D13/TERRITORIAL!C13-1,"")</f>
        <v/>
      </c>
      <c r="D13" s="135" t="str">
        <f>IFERROR(TERRITORIAL!E13/TERRITORIAL!D13-1,"")</f>
        <v/>
      </c>
      <c r="E13" s="135" t="str">
        <f>IFERROR(TERRITORIAL!F13/TERRITORIAL!E13-1,"")</f>
        <v/>
      </c>
      <c r="F13" s="135" t="str">
        <f>IFERROR(TERRITORIAL!G13/TERRITORIAL!F13-1,"")</f>
        <v/>
      </c>
      <c r="G13" s="135" t="str">
        <f>IFERROR(TERRITORIAL!H13/TERRITORIAL!G13-1,"")</f>
        <v/>
      </c>
      <c r="H13" s="135" t="str">
        <f>IFERROR(TERRITORIAL!I13/TERRITORIAL!H13-1,"")</f>
        <v/>
      </c>
      <c r="I13" s="135" t="str">
        <f>IFERROR(TERRITORIAL!J13/TERRITORIAL!I13-1,"")</f>
        <v/>
      </c>
      <c r="J13" s="135" t="str">
        <f>IFERROR(TERRITORIAL!K13/TERRITORIAL!J13-1,"")</f>
        <v/>
      </c>
      <c r="K13" s="135" t="str">
        <f>IFERROR(TERRITORIAL!L13/TERRITORIAL!K13-1,"")</f>
        <v/>
      </c>
      <c r="L13" s="135" t="str">
        <f>IFERROR(TERRITORIAL!M13/TERRITORIAL!L13-1,"")</f>
        <v/>
      </c>
      <c r="M13" s="135" t="str">
        <f>IFERROR(TERRITORIAL!N13/TERRITORIAL!M13-1,"")</f>
        <v/>
      </c>
      <c r="N13" s="135">
        <f>IFERROR(TERRITORIAL!O13/TERRITORIAL!N13-1,"")</f>
        <v>-0.81222837712517204</v>
      </c>
      <c r="O13" s="135">
        <f>IFERROR(TERRITORIAL!P13/TERRITORIAL!O13-1,"")</f>
        <v>2.3163968144332148</v>
      </c>
      <c r="P13" s="135">
        <f>IFERROR(TERRITORIAL!Q13/TERRITORIAL!P13-1,"")</f>
        <v>0.78605526192110053</v>
      </c>
      <c r="Q13" s="135">
        <f>IFERROR(TERRITORIAL!R13/TERRITORIAL!Q13-1,"")</f>
        <v>0.26458707173567886</v>
      </c>
      <c r="R13" s="135">
        <f>IFERROR(TERRITORIAL!S13/TERRITORIAL!R13-1,"")</f>
        <v>2.821321240156621</v>
      </c>
      <c r="S13" s="135">
        <f>IFERROR(TERRITORIAL!T13/TERRITORIAL!S13-1,"")</f>
        <v>-0.22559442241669025</v>
      </c>
    </row>
    <row r="14" spans="1:19">
      <c r="A14" s="89" t="s">
        <v>235</v>
      </c>
      <c r="B14" s="89" t="s">
        <v>149</v>
      </c>
      <c r="C14" s="135">
        <f>IFERROR(TERRITORIAL!D14/TERRITORIAL!C14-1,"")</f>
        <v>0.12898999635334074</v>
      </c>
      <c r="D14" s="135">
        <f>IFERROR(TERRITORIAL!E14/TERRITORIAL!D14-1,"")</f>
        <v>1.2826687967897765E-2</v>
      </c>
      <c r="E14" s="135">
        <f>IFERROR(TERRITORIAL!F14/TERRITORIAL!E14-1,"")</f>
        <v>-1.721268252032504E-2</v>
      </c>
      <c r="F14" s="135">
        <f>IFERROR(TERRITORIAL!G14/TERRITORIAL!F14-1,"")</f>
        <v>0.182464118305945</v>
      </c>
      <c r="G14" s="135">
        <f>IFERROR(TERRITORIAL!H14/TERRITORIAL!G14-1,"")</f>
        <v>-2.1085824067623715E-2</v>
      </c>
      <c r="H14" s="135">
        <f>IFERROR(TERRITORIAL!I14/TERRITORIAL!H14-1,"")</f>
        <v>0.17366492662611943</v>
      </c>
      <c r="I14" s="135">
        <f>IFERROR(TERRITORIAL!J14/TERRITORIAL!I14-1,"")</f>
        <v>0.12115770293051598</v>
      </c>
      <c r="J14" s="135">
        <f>IFERROR(TERRITORIAL!K14/TERRITORIAL!J14-1,"")</f>
        <v>0.44260154318734823</v>
      </c>
      <c r="K14" s="135">
        <f>IFERROR(TERRITORIAL!L14/TERRITORIAL!K14-1,"")</f>
        <v>-4.7521531246781379E-3</v>
      </c>
      <c r="L14" s="135">
        <f>IFERROR(TERRITORIAL!M14/TERRITORIAL!L14-1,"")</f>
        <v>2.5460680183544415E-3</v>
      </c>
      <c r="M14" s="135">
        <f>IFERROR(TERRITORIAL!N14/TERRITORIAL!M14-1,"")</f>
        <v>0.12115098819474279</v>
      </c>
      <c r="N14" s="135">
        <f>IFERROR(TERRITORIAL!O14/TERRITORIAL!N14-1,"")</f>
        <v>-5.1724847453639256E-2</v>
      </c>
      <c r="O14" s="135">
        <f>IFERROR(TERRITORIAL!P14/TERRITORIAL!O14-1,"")</f>
        <v>0.18347260383959219</v>
      </c>
      <c r="P14" s="135">
        <f>IFERROR(TERRITORIAL!Q14/TERRITORIAL!P14-1,"")</f>
        <v>-6.0955087834353883E-2</v>
      </c>
      <c r="Q14" s="135">
        <f>IFERROR(TERRITORIAL!R14/TERRITORIAL!Q14-1,"")</f>
        <v>0.29445357954841644</v>
      </c>
      <c r="R14" s="135">
        <f>IFERROR(TERRITORIAL!S14/TERRITORIAL!R14-1,"")</f>
        <v>-5.0336399977193191E-2</v>
      </c>
      <c r="S14" s="135">
        <f>IFERROR(TERRITORIAL!T14/TERRITORIAL!S14-1,"")</f>
        <v>4.7325556115569212E-2</v>
      </c>
    </row>
    <row r="15" spans="1:19" ht="28">
      <c r="A15" s="89" t="s">
        <v>236</v>
      </c>
      <c r="B15" s="89" t="s">
        <v>148</v>
      </c>
      <c r="C15" s="135">
        <f>IFERROR(TERRITORIAL!D15/TERRITORIAL!C15-1,"")</f>
        <v>0.15984053857332703</v>
      </c>
      <c r="D15" s="135">
        <f>IFERROR(TERRITORIAL!E15/TERRITORIAL!D15-1,"")</f>
        <v>0.24753251061874293</v>
      </c>
      <c r="E15" s="135">
        <f>IFERROR(TERRITORIAL!F15/TERRITORIAL!E15-1,"")</f>
        <v>-7.126457773746242E-2</v>
      </c>
      <c r="F15" s="135">
        <f>IFERROR(TERRITORIAL!G15/TERRITORIAL!F15-1,"")</f>
        <v>0.19446813610322855</v>
      </c>
      <c r="G15" s="135">
        <f>IFERROR(TERRITORIAL!H15/TERRITORIAL!G15-1,"")</f>
        <v>-4.6417683187649494E-2</v>
      </c>
      <c r="H15" s="135">
        <f>IFERROR(TERRITORIAL!I15/TERRITORIAL!H15-1,"")</f>
        <v>0.20678524550945654</v>
      </c>
      <c r="I15" s="135">
        <f>IFERROR(TERRITORIAL!J15/TERRITORIAL!I15-1,"")</f>
        <v>0.16483553024311792</v>
      </c>
      <c r="J15" s="135">
        <f>IFERROR(TERRITORIAL!K15/TERRITORIAL!J15-1,"")</f>
        <v>-0.27610879091160501</v>
      </c>
      <c r="K15" s="135">
        <f>IFERROR(TERRITORIAL!L15/TERRITORIAL!K15-1,"")</f>
        <v>0.18090384859128639</v>
      </c>
      <c r="L15" s="135">
        <f>IFERROR(TERRITORIAL!M15/TERRITORIAL!L15-1,"")</f>
        <v>-0.15810977260955739</v>
      </c>
      <c r="M15" s="135">
        <f>IFERROR(TERRITORIAL!N15/TERRITORIAL!M15-1,"")</f>
        <v>-1</v>
      </c>
      <c r="N15" s="135" t="str">
        <f>IFERROR(TERRITORIAL!O15/TERRITORIAL!N15-1,"")</f>
        <v/>
      </c>
      <c r="O15" s="135" t="str">
        <f>IFERROR(TERRITORIAL!P15/TERRITORIAL!O15-1,"")</f>
        <v/>
      </c>
      <c r="P15" s="135" t="str">
        <f>IFERROR(TERRITORIAL!Q15/TERRITORIAL!P15-1,"")</f>
        <v/>
      </c>
      <c r="Q15" s="135" t="str">
        <f>IFERROR(TERRITORIAL!R15/TERRITORIAL!Q15-1,"")</f>
        <v/>
      </c>
      <c r="R15" s="135" t="str">
        <f>IFERROR(TERRITORIAL!S15/TERRITORIAL!R15-1,"")</f>
        <v/>
      </c>
      <c r="S15" s="135" t="str">
        <f>IFERROR(TERRITORIAL!T15/TERRITORIAL!S15-1,"")</f>
        <v/>
      </c>
    </row>
    <row r="16" spans="1:19" ht="28">
      <c r="A16" s="89" t="s">
        <v>237</v>
      </c>
      <c r="B16" s="89" t="s">
        <v>147</v>
      </c>
      <c r="C16" s="135">
        <f>IFERROR(TERRITORIAL!D16/TERRITORIAL!C16-1,"")</f>
        <v>0.43098695181156876</v>
      </c>
      <c r="D16" s="135">
        <f>IFERROR(TERRITORIAL!E16/TERRITORIAL!D16-1,"")</f>
        <v>0.22948132636360574</v>
      </c>
      <c r="E16" s="135">
        <f>IFERROR(TERRITORIAL!F16/TERRITORIAL!E16-1,"")</f>
        <v>-0.29451543936783886</v>
      </c>
      <c r="F16" s="135">
        <f>IFERROR(TERRITORIAL!G16/TERRITORIAL!F16-1,"")</f>
        <v>2.8276413357657404E-2</v>
      </c>
      <c r="G16" s="135">
        <f>IFERROR(TERRITORIAL!H16/TERRITORIAL!G16-1,"")</f>
        <v>0.44009936020835072</v>
      </c>
      <c r="H16" s="135">
        <f>IFERROR(TERRITORIAL!I16/TERRITORIAL!H16-1,"")</f>
        <v>-0.34773260351518664</v>
      </c>
      <c r="I16" s="135">
        <f>IFERROR(TERRITORIAL!J16/TERRITORIAL!I16-1,"")</f>
        <v>0.13211024245216207</v>
      </c>
      <c r="J16" s="135">
        <f>IFERROR(TERRITORIAL!K16/TERRITORIAL!J16-1,"")</f>
        <v>0.31468122700904999</v>
      </c>
      <c r="K16" s="135">
        <f>IFERROR(TERRITORIAL!L16/TERRITORIAL!K16-1,"")</f>
        <v>0.29308824246658416</v>
      </c>
      <c r="L16" s="135">
        <f>IFERROR(TERRITORIAL!M16/TERRITORIAL!L16-1,"")</f>
        <v>0.34968649239396488</v>
      </c>
      <c r="M16" s="135">
        <f>IFERROR(TERRITORIAL!N16/TERRITORIAL!M16-1,"")</f>
        <v>-1</v>
      </c>
      <c r="N16" s="135" t="str">
        <f>IFERROR(TERRITORIAL!O16/TERRITORIAL!N16-1,"")</f>
        <v/>
      </c>
      <c r="O16" s="135" t="str">
        <f>IFERROR(TERRITORIAL!P16/TERRITORIAL!O16-1,"")</f>
        <v/>
      </c>
      <c r="P16" s="135" t="str">
        <f>IFERROR(TERRITORIAL!Q16/TERRITORIAL!P16-1,"")</f>
        <v/>
      </c>
      <c r="Q16" s="135" t="str">
        <f>IFERROR(TERRITORIAL!R16/TERRITORIAL!Q16-1,"")</f>
        <v/>
      </c>
      <c r="R16" s="135" t="str">
        <f>IFERROR(TERRITORIAL!S16/TERRITORIAL!R16-1,"")</f>
        <v/>
      </c>
      <c r="S16" s="135" t="str">
        <f>IFERROR(TERRITORIAL!T16/TERRITORIAL!S16-1,"")</f>
        <v/>
      </c>
    </row>
    <row r="17" spans="1:19">
      <c r="A17" s="89" t="s">
        <v>238</v>
      </c>
      <c r="B17" s="89" t="s">
        <v>146</v>
      </c>
      <c r="C17" s="135">
        <f>IFERROR(TERRITORIAL!D17/TERRITORIAL!C17-1,"")</f>
        <v>0.26146551528631523</v>
      </c>
      <c r="D17" s="135">
        <f>IFERROR(TERRITORIAL!E17/TERRITORIAL!D17-1,"")</f>
        <v>-0.57225375363736597</v>
      </c>
      <c r="E17" s="135">
        <f>IFERROR(TERRITORIAL!F17/TERRITORIAL!E17-1,"")</f>
        <v>-0.10760165810610844</v>
      </c>
      <c r="F17" s="135">
        <f>IFERROR(TERRITORIAL!G17/TERRITORIAL!F17-1,"")</f>
        <v>-7.6841845539283082E-2</v>
      </c>
      <c r="G17" s="135">
        <f>IFERROR(TERRITORIAL!H17/TERRITORIAL!G17-1,"")</f>
        <v>-6.2572073832081854E-2</v>
      </c>
      <c r="H17" s="135">
        <f>IFERROR(TERRITORIAL!I17/TERRITORIAL!H17-1,"")</f>
        <v>0.57755062363971299</v>
      </c>
      <c r="I17" s="135">
        <f>IFERROR(TERRITORIAL!J17/TERRITORIAL!I17-1,"")</f>
        <v>8.7864232425258537E-2</v>
      </c>
      <c r="J17" s="135">
        <f>IFERROR(TERRITORIAL!K17/TERRITORIAL!J17-1,"")</f>
        <v>-0.48765755069758498</v>
      </c>
      <c r="K17" s="135">
        <f>IFERROR(TERRITORIAL!L17/TERRITORIAL!K17-1,"")</f>
        <v>0.10152118194509163</v>
      </c>
      <c r="L17" s="135">
        <f>IFERROR(TERRITORIAL!M17/TERRITORIAL!L17-1,"")</f>
        <v>-0.35593947284030225</v>
      </c>
      <c r="M17" s="135">
        <f>IFERROR(TERRITORIAL!N17/TERRITORIAL!M17-1,"")</f>
        <v>-1</v>
      </c>
      <c r="N17" s="135" t="str">
        <f>IFERROR(TERRITORIAL!O17/TERRITORIAL!N17-1,"")</f>
        <v/>
      </c>
      <c r="O17" s="135" t="str">
        <f>IFERROR(TERRITORIAL!P17/TERRITORIAL!O17-1,"")</f>
        <v/>
      </c>
      <c r="P17" s="135" t="str">
        <f>IFERROR(TERRITORIAL!Q17/TERRITORIAL!P17-1,"")</f>
        <v/>
      </c>
      <c r="Q17" s="135" t="str">
        <f>IFERROR(TERRITORIAL!R17/TERRITORIAL!Q17-1,"")</f>
        <v/>
      </c>
      <c r="R17" s="135" t="str">
        <f>IFERROR(TERRITORIAL!S17/TERRITORIAL!R17-1,"")</f>
        <v/>
      </c>
      <c r="S17" s="135" t="str">
        <f>IFERROR(TERRITORIAL!T17/TERRITORIAL!S17-1,"")</f>
        <v/>
      </c>
    </row>
    <row r="18" spans="1:19" ht="28">
      <c r="A18" s="89" t="s">
        <v>239</v>
      </c>
      <c r="B18" s="89" t="s">
        <v>145</v>
      </c>
      <c r="C18" s="135">
        <f>IFERROR(TERRITORIAL!D18/TERRITORIAL!C18-1,"")</f>
        <v>0.98159185053681619</v>
      </c>
      <c r="D18" s="135">
        <f>IFERROR(TERRITORIAL!E18/TERRITORIAL!D18-1,"")</f>
        <v>-0.49535521165516583</v>
      </c>
      <c r="E18" s="135">
        <f>IFERROR(TERRITORIAL!F18/TERRITORIAL!E18-1,"")</f>
        <v>0</v>
      </c>
      <c r="F18" s="135">
        <f>IFERROR(TERRITORIAL!G18/TERRITORIAL!F18-1,"")</f>
        <v>-0.49610068475779867</v>
      </c>
      <c r="G18" s="135">
        <f>IFERROR(TERRITORIAL!H18/TERRITORIAL!G18-1,"")</f>
        <v>0</v>
      </c>
      <c r="H18" s="135">
        <f>IFERROR(TERRITORIAL!I18/TERRITORIAL!H18-1,"")</f>
        <v>0.90986683443430838</v>
      </c>
      <c r="I18" s="135">
        <f>IFERROR(TERRITORIAL!J18/TERRITORIAL!I18-1,"")</f>
        <v>-0.35951774420238936</v>
      </c>
      <c r="J18" s="135">
        <f>IFERROR(TERRITORIAL!K18/TERRITORIAL!J18-1,"")</f>
        <v>202.98439910852048</v>
      </c>
      <c r="K18" s="135">
        <f>IFERROR(TERRITORIAL!L18/TERRITORIAL!K18-1,"")</f>
        <v>-0.99340063084059127</v>
      </c>
      <c r="L18" s="135">
        <f>IFERROR(TERRITORIAL!M18/TERRITORIAL!L18-1,"")</f>
        <v>0.11488489875448904</v>
      </c>
      <c r="M18" s="135">
        <f>IFERROR(TERRITORIAL!N18/TERRITORIAL!M18-1,"")</f>
        <v>-1</v>
      </c>
      <c r="N18" s="135" t="str">
        <f>IFERROR(TERRITORIAL!O18/TERRITORIAL!N18-1,"")</f>
        <v/>
      </c>
      <c r="O18" s="135" t="str">
        <f>IFERROR(TERRITORIAL!P18/TERRITORIAL!O18-1,"")</f>
        <v/>
      </c>
      <c r="P18" s="135" t="str">
        <f>IFERROR(TERRITORIAL!Q18/TERRITORIAL!P18-1,"")</f>
        <v/>
      </c>
      <c r="Q18" s="135" t="str">
        <f>IFERROR(TERRITORIAL!R18/TERRITORIAL!Q18-1,"")</f>
        <v/>
      </c>
      <c r="R18" s="135" t="str">
        <f>IFERROR(TERRITORIAL!S18/TERRITORIAL!R18-1,"")</f>
        <v/>
      </c>
      <c r="S18" s="135" t="str">
        <f>IFERROR(TERRITORIAL!T18/TERRITORIAL!S18-1,"")</f>
        <v/>
      </c>
    </row>
    <row r="19" spans="1:19">
      <c r="A19" s="89" t="s">
        <v>240</v>
      </c>
      <c r="B19" s="89" t="s">
        <v>144</v>
      </c>
      <c r="C19" s="135">
        <f>IFERROR(TERRITORIAL!D19/TERRITORIAL!C19-1,"")</f>
        <v>-1.5325843004975082E-2</v>
      </c>
      <c r="D19" s="135">
        <f>IFERROR(TERRITORIAL!E19/TERRITORIAL!D19-1,"")</f>
        <v>1.0267288273704489E-2</v>
      </c>
      <c r="E19" s="135">
        <f>IFERROR(TERRITORIAL!F19/TERRITORIAL!E19-1,"")</f>
        <v>1.6148251903383315E-2</v>
      </c>
      <c r="F19" s="135">
        <f>IFERROR(TERRITORIAL!G19/TERRITORIAL!F19-1,"")</f>
        <v>0.14977748451835682</v>
      </c>
      <c r="G19" s="135">
        <f>IFERROR(TERRITORIAL!H19/TERRITORIAL!G19-1,"")</f>
        <v>-0.13253507227830785</v>
      </c>
      <c r="H19" s="135">
        <f>IFERROR(TERRITORIAL!I19/TERRITORIAL!H19-1,"")</f>
        <v>7.7852093475682338E-2</v>
      </c>
      <c r="I19" s="135">
        <f>IFERROR(TERRITORIAL!J19/TERRITORIAL!I19-1,"")</f>
        <v>-1.4427340791611454E-2</v>
      </c>
      <c r="J19" s="135">
        <f>IFERROR(TERRITORIAL!K19/TERRITORIAL!J19-1,"")</f>
        <v>1.7844933638850464</v>
      </c>
      <c r="K19" s="135">
        <f>IFERROR(TERRITORIAL!L19/TERRITORIAL!K19-1,"")</f>
        <v>3.0750754999484542E-3</v>
      </c>
      <c r="L19" s="135">
        <f>IFERROR(TERRITORIAL!M19/TERRITORIAL!L19-1,"")</f>
        <v>2.9204317873676722E-3</v>
      </c>
      <c r="M19" s="135">
        <f>IFERROR(TERRITORIAL!N19/TERRITORIAL!M19-1,"")</f>
        <v>-1</v>
      </c>
      <c r="N19" s="135" t="str">
        <f>IFERROR(TERRITORIAL!O19/TERRITORIAL!N19-1,"")</f>
        <v/>
      </c>
      <c r="O19" s="135" t="str">
        <f>IFERROR(TERRITORIAL!P19/TERRITORIAL!O19-1,"")</f>
        <v/>
      </c>
      <c r="P19" s="135" t="str">
        <f>IFERROR(TERRITORIAL!Q19/TERRITORIAL!P19-1,"")</f>
        <v/>
      </c>
      <c r="Q19" s="135" t="str">
        <f>IFERROR(TERRITORIAL!R19/TERRITORIAL!Q19-1,"")</f>
        <v/>
      </c>
      <c r="R19" s="135" t="str">
        <f>IFERROR(TERRITORIAL!S19/TERRITORIAL!R19-1,"")</f>
        <v/>
      </c>
      <c r="S19" s="135" t="str">
        <f>IFERROR(TERRITORIAL!T19/TERRITORIAL!S19-1,"")</f>
        <v/>
      </c>
    </row>
    <row r="20" spans="1:19">
      <c r="A20" s="89" t="s">
        <v>241</v>
      </c>
      <c r="B20" s="89" t="s">
        <v>143</v>
      </c>
      <c r="C20" s="135">
        <f>IFERROR(TERRITORIAL!D20/TERRITORIAL!C20-1,"")</f>
        <v>-8.0119590431585452E-3</v>
      </c>
      <c r="D20" s="135">
        <f>IFERROR(TERRITORIAL!E20/TERRITORIAL!D20-1,"")</f>
        <v>0.32890558813316995</v>
      </c>
      <c r="E20" s="135">
        <f>IFERROR(TERRITORIAL!F20/TERRITORIAL!E20-1,"")</f>
        <v>0.51488468087583739</v>
      </c>
      <c r="F20" s="135">
        <f>IFERROR(TERRITORIAL!G20/TERRITORIAL!F20-1,"")</f>
        <v>0.42172478195285712</v>
      </c>
      <c r="G20" s="135">
        <f>IFERROR(TERRITORIAL!H20/TERRITORIAL!G20-1,"")</f>
        <v>9.2293136815584598E-2</v>
      </c>
      <c r="H20" s="135">
        <f>IFERROR(TERRITORIAL!I20/TERRITORIAL!H20-1,"")</f>
        <v>0.28666321227614922</v>
      </c>
      <c r="I20" s="135">
        <f>IFERROR(TERRITORIAL!J20/TERRITORIAL!I20-1,"")</f>
        <v>0.17615119925236633</v>
      </c>
      <c r="J20" s="135">
        <f>IFERROR(TERRITORIAL!K20/TERRITORIAL!J20-1,"")</f>
        <v>0.96228932562594127</v>
      </c>
      <c r="K20" s="135">
        <f>IFERROR(TERRITORIAL!L20/TERRITORIAL!K20-1,"")</f>
        <v>-0.20524336398108878</v>
      </c>
      <c r="L20" s="135">
        <f>IFERROR(TERRITORIAL!M20/TERRITORIAL!L20-1,"")</f>
        <v>0.16287944872884674</v>
      </c>
      <c r="M20" s="135">
        <f>IFERROR(TERRITORIAL!N20/TERRITORIAL!M20-1,"")</f>
        <v>-1</v>
      </c>
      <c r="N20" s="135" t="str">
        <f>IFERROR(TERRITORIAL!O20/TERRITORIAL!N20-1,"")</f>
        <v/>
      </c>
      <c r="O20" s="135" t="str">
        <f>IFERROR(TERRITORIAL!P20/TERRITORIAL!O20-1,"")</f>
        <v/>
      </c>
      <c r="P20" s="135" t="str">
        <f>IFERROR(TERRITORIAL!Q20/TERRITORIAL!P20-1,"")</f>
        <v/>
      </c>
      <c r="Q20" s="135" t="str">
        <f>IFERROR(TERRITORIAL!R20/TERRITORIAL!Q20-1,"")</f>
        <v/>
      </c>
      <c r="R20" s="135" t="str">
        <f>IFERROR(TERRITORIAL!S20/TERRITORIAL!R20-1,"")</f>
        <v/>
      </c>
      <c r="S20" s="135" t="str">
        <f>IFERROR(TERRITORIAL!T20/TERRITORIAL!S20-1,"")</f>
        <v/>
      </c>
    </row>
    <row r="21" spans="1:19" ht="42">
      <c r="A21" s="89" t="s">
        <v>242</v>
      </c>
      <c r="B21" s="89" t="s">
        <v>7662</v>
      </c>
      <c r="C21" s="135" t="str">
        <f>IFERROR(TERRITORIAL!D21/TERRITORIAL!C21-1,"")</f>
        <v/>
      </c>
      <c r="D21" s="135" t="str">
        <f>IFERROR(TERRITORIAL!E21/TERRITORIAL!D21-1,"")</f>
        <v/>
      </c>
      <c r="E21" s="135" t="str">
        <f>IFERROR(TERRITORIAL!F21/TERRITORIAL!E21-1,"")</f>
        <v/>
      </c>
      <c r="F21" s="135" t="str">
        <f>IFERROR(TERRITORIAL!G21/TERRITORIAL!F21-1,"")</f>
        <v/>
      </c>
      <c r="G21" s="135" t="str">
        <f>IFERROR(TERRITORIAL!H21/TERRITORIAL!G21-1,"")</f>
        <v/>
      </c>
      <c r="H21" s="135" t="str">
        <f>IFERROR(TERRITORIAL!I21/TERRITORIAL!H21-1,"")</f>
        <v/>
      </c>
      <c r="I21" s="135" t="str">
        <f>IFERROR(TERRITORIAL!J21/TERRITORIAL!I21-1,"")</f>
        <v/>
      </c>
      <c r="J21" s="135" t="str">
        <f>IFERROR(TERRITORIAL!K21/TERRITORIAL!J21-1,"")</f>
        <v/>
      </c>
      <c r="K21" s="135" t="str">
        <f>IFERROR(TERRITORIAL!L21/TERRITORIAL!K21-1,"")</f>
        <v/>
      </c>
      <c r="L21" s="135" t="str">
        <f>IFERROR(TERRITORIAL!M21/TERRITORIAL!L21-1,"")</f>
        <v/>
      </c>
      <c r="M21" s="135" t="str">
        <f>IFERROR(TERRITORIAL!N21/TERRITORIAL!M21-1,"")</f>
        <v/>
      </c>
      <c r="N21" s="135">
        <f>IFERROR(TERRITORIAL!O21/TERRITORIAL!N21-1,"")</f>
        <v>-2.9926354820073109E-2</v>
      </c>
      <c r="O21" s="135">
        <f>IFERROR(TERRITORIAL!P21/TERRITORIAL!O21-1,"")</f>
        <v>-6.1050278499124144E-2</v>
      </c>
      <c r="P21" s="135">
        <f>IFERROR(TERRITORIAL!Q21/TERRITORIAL!P21-1,"")</f>
        <v>-0.94578021057002082</v>
      </c>
      <c r="Q21" s="135">
        <f>IFERROR(TERRITORIAL!R21/TERRITORIAL!Q21-1,"")</f>
        <v>1.9699252614630436</v>
      </c>
      <c r="R21" s="135">
        <f>IFERROR(TERRITORIAL!S21/TERRITORIAL!R21-1,"")</f>
        <v>-0.6272014023353254</v>
      </c>
      <c r="S21" s="135">
        <f>IFERROR(TERRITORIAL!T21/TERRITORIAL!S21-1,"")</f>
        <v>1.0449860728816436</v>
      </c>
    </row>
    <row r="22" spans="1:19">
      <c r="A22" s="89" t="s">
        <v>244</v>
      </c>
      <c r="B22" s="89" t="s">
        <v>578</v>
      </c>
      <c r="C22" s="135">
        <f>IFERROR(TERRITORIAL!D22/TERRITORIAL!C22-1,"")</f>
        <v>-1.7205093989356435E-3</v>
      </c>
      <c r="D22" s="135">
        <f>IFERROR(TERRITORIAL!E22/TERRITORIAL!D22-1,"")</f>
        <v>-0.67348015089066648</v>
      </c>
      <c r="E22" s="135">
        <f>IFERROR(TERRITORIAL!F22/TERRITORIAL!E22-1,"")</f>
        <v>-0.55175621929374075</v>
      </c>
      <c r="F22" s="135">
        <f>IFERROR(TERRITORIAL!G22/TERRITORIAL!F22-1,"")</f>
        <v>-0.1540815571180506</v>
      </c>
      <c r="G22" s="135">
        <f>IFERROR(TERRITORIAL!H22/TERRITORIAL!G22-1,"")</f>
        <v>1.0480169558006573</v>
      </c>
      <c r="H22" s="135">
        <f>IFERROR(TERRITORIAL!I22/TERRITORIAL!H22-1,"")</f>
        <v>0.76200173441236818</v>
      </c>
      <c r="I22" s="135">
        <f>IFERROR(TERRITORIAL!J22/TERRITORIAL!I22-1,"")</f>
        <v>0.63422983107513975</v>
      </c>
      <c r="J22" s="135">
        <f>IFERROR(TERRITORIAL!K22/TERRITORIAL!J22-1,"")</f>
        <v>0.56135724045313351</v>
      </c>
      <c r="K22" s="135">
        <f>IFERROR(TERRITORIAL!L22/TERRITORIAL!K22-1,"")</f>
        <v>-2.9748853982121015E-2</v>
      </c>
      <c r="L22" s="135">
        <f>IFERROR(TERRITORIAL!M22/TERRITORIAL!L22-1,"")</f>
        <v>-0.34520381399649358</v>
      </c>
      <c r="M22" s="135">
        <f>IFERROR(TERRITORIAL!N22/TERRITORIAL!M22-1,"")</f>
        <v>-0.2638341705859768</v>
      </c>
      <c r="N22" s="135">
        <f>IFERROR(TERRITORIAL!O22/TERRITORIAL!N22-1,"")</f>
        <v>-5.2139778721326246E-2</v>
      </c>
      <c r="O22" s="135">
        <f>IFERROR(TERRITORIAL!P22/TERRITORIAL!O22-1,"")</f>
        <v>5.4751735859972728E-2</v>
      </c>
      <c r="P22" s="135">
        <f>IFERROR(TERRITORIAL!Q22/TERRITORIAL!P22-1,"")</f>
        <v>-9.8557059005310865E-3</v>
      </c>
      <c r="Q22" s="135">
        <f>IFERROR(TERRITORIAL!R22/TERRITORIAL!Q22-1,"")</f>
        <v>0.18993268760217852</v>
      </c>
      <c r="R22" s="135">
        <f>IFERROR(TERRITORIAL!S22/TERRITORIAL!R22-1,"")</f>
        <v>1.5745511087160491E-2</v>
      </c>
      <c r="S22" s="135">
        <f>IFERROR(TERRITORIAL!T22/TERRITORIAL!S22-1,"")</f>
        <v>0.10443654556839688</v>
      </c>
    </row>
    <row r="23" spans="1:19" ht="28">
      <c r="A23" s="89" t="s">
        <v>245</v>
      </c>
      <c r="B23" s="89" t="s">
        <v>141</v>
      </c>
      <c r="C23" s="135">
        <f>IFERROR(TERRITORIAL!D23/TERRITORIAL!C23-1,"")</f>
        <v>0.13846079047247151</v>
      </c>
      <c r="D23" s="135">
        <f>IFERROR(TERRITORIAL!E23/TERRITORIAL!D23-1,"")</f>
        <v>-1</v>
      </c>
      <c r="E23" s="135" t="str">
        <f>IFERROR(TERRITORIAL!F23/TERRITORIAL!E23-1,"")</f>
        <v/>
      </c>
      <c r="F23" s="135" t="str">
        <f>IFERROR(TERRITORIAL!G23/TERRITORIAL!F23-1,"")</f>
        <v/>
      </c>
      <c r="G23" s="135" t="str">
        <f>IFERROR(TERRITORIAL!H23/TERRITORIAL!G23-1,"")</f>
        <v/>
      </c>
      <c r="H23" s="135" t="str">
        <f>IFERROR(TERRITORIAL!I23/TERRITORIAL!H23-1,"")</f>
        <v/>
      </c>
      <c r="I23" s="135" t="str">
        <f>IFERROR(TERRITORIAL!J23/TERRITORIAL!I23-1,"")</f>
        <v/>
      </c>
      <c r="J23" s="135" t="str">
        <f>IFERROR(TERRITORIAL!K23/TERRITORIAL!J23-1,"")</f>
        <v/>
      </c>
      <c r="K23" s="135">
        <f>IFERROR(TERRITORIAL!L23/TERRITORIAL!K23-1,"")</f>
        <v>-0.99756255140360262</v>
      </c>
      <c r="L23" s="135">
        <f>IFERROR(TERRITORIAL!M23/TERRITORIAL!L23-1,"")</f>
        <v>2579.185146637642</v>
      </c>
      <c r="M23" s="135">
        <f>IFERROR(TERRITORIAL!N23/TERRITORIAL!M23-1,"")</f>
        <v>-1</v>
      </c>
      <c r="N23" s="135" t="str">
        <f>IFERROR(TERRITORIAL!O23/TERRITORIAL!N23-1,"")</f>
        <v/>
      </c>
      <c r="O23" s="135" t="str">
        <f>IFERROR(TERRITORIAL!P23/TERRITORIAL!O23-1,"")</f>
        <v/>
      </c>
      <c r="P23" s="135" t="str">
        <f>IFERROR(TERRITORIAL!Q23/TERRITORIAL!P23-1,"")</f>
        <v/>
      </c>
      <c r="Q23" s="135" t="str">
        <f>IFERROR(TERRITORIAL!R23/TERRITORIAL!Q23-1,"")</f>
        <v/>
      </c>
      <c r="R23" s="135" t="str">
        <f>IFERROR(TERRITORIAL!S23/TERRITORIAL!R23-1,"")</f>
        <v/>
      </c>
      <c r="S23" s="135" t="str">
        <f>IFERROR(TERRITORIAL!T23/TERRITORIAL!S23-1,"")</f>
        <v/>
      </c>
    </row>
    <row r="24" spans="1:19">
      <c r="A24" s="89" t="s">
        <v>246</v>
      </c>
      <c r="B24" s="89" t="s">
        <v>140</v>
      </c>
      <c r="C24" s="135" t="str">
        <f>IFERROR(TERRITORIAL!D24/TERRITORIAL!C24-1,"")</f>
        <v/>
      </c>
      <c r="D24" s="135" t="str">
        <f>IFERROR(TERRITORIAL!E24/TERRITORIAL!D24-1,"")</f>
        <v/>
      </c>
      <c r="E24" s="135" t="str">
        <f>IFERROR(TERRITORIAL!F24/TERRITORIAL!E24-1,"")</f>
        <v/>
      </c>
      <c r="F24" s="135">
        <f>IFERROR(TERRITORIAL!G24/TERRITORIAL!F24-1,"")</f>
        <v>-1</v>
      </c>
      <c r="G24" s="135" t="str">
        <f>IFERROR(TERRITORIAL!H24/TERRITORIAL!G24-1,"")</f>
        <v/>
      </c>
      <c r="H24" s="135" t="str">
        <f>IFERROR(TERRITORIAL!I24/TERRITORIAL!H24-1,"")</f>
        <v/>
      </c>
      <c r="I24" s="135" t="str">
        <f>IFERROR(TERRITORIAL!J24/TERRITORIAL!I24-1,"")</f>
        <v/>
      </c>
      <c r="J24" s="135" t="str">
        <f>IFERROR(TERRITORIAL!K24/TERRITORIAL!J24-1,"")</f>
        <v/>
      </c>
      <c r="K24" s="135" t="str">
        <f>IFERROR(TERRITORIAL!L24/TERRITORIAL!K24-1,"")</f>
        <v/>
      </c>
      <c r="L24" s="135" t="str">
        <f>IFERROR(TERRITORIAL!M24/TERRITORIAL!L24-1,"")</f>
        <v/>
      </c>
      <c r="M24" s="135" t="str">
        <f>IFERROR(TERRITORIAL!N24/TERRITORIAL!M24-1,"")</f>
        <v/>
      </c>
      <c r="N24" s="135">
        <f>IFERROR(TERRITORIAL!O24/TERRITORIAL!N24-1,"")</f>
        <v>2.0716801894907766E-2</v>
      </c>
      <c r="O24" s="135">
        <f>IFERROR(TERRITORIAL!P24/TERRITORIAL!O24-1,"")</f>
        <v>-0.25278155298244454</v>
      </c>
      <c r="P24" s="135">
        <f>IFERROR(TERRITORIAL!Q24/TERRITORIAL!P24-1,"")</f>
        <v>0.75058855086158482</v>
      </c>
      <c r="Q24" s="135">
        <f>IFERROR(TERRITORIAL!R24/TERRITORIAL!Q24-1,"")</f>
        <v>31.574558295647336</v>
      </c>
      <c r="R24" s="135">
        <f>IFERROR(TERRITORIAL!S24/TERRITORIAL!R24-1,"")</f>
        <v>-0.87109941095873933</v>
      </c>
      <c r="S24" s="135">
        <f>IFERROR(TERRITORIAL!T24/TERRITORIAL!S24-1,"")</f>
        <v>1.2711904732067438</v>
      </c>
    </row>
    <row r="25" spans="1:19" ht="42">
      <c r="A25" s="89" t="s">
        <v>595</v>
      </c>
      <c r="B25" s="89" t="s">
        <v>590</v>
      </c>
      <c r="C25" s="135" t="str">
        <f>IFERROR(TERRITORIAL!D25/TERRITORIAL!C25-1,"")</f>
        <v/>
      </c>
      <c r="D25" s="135" t="str">
        <f>IFERROR(TERRITORIAL!E25/TERRITORIAL!D25-1,"")</f>
        <v/>
      </c>
      <c r="E25" s="135" t="str">
        <f>IFERROR(TERRITORIAL!F25/TERRITORIAL!E25-1,"")</f>
        <v/>
      </c>
      <c r="F25" s="135" t="str">
        <f>IFERROR(TERRITORIAL!G25/TERRITORIAL!F25-1,"")</f>
        <v/>
      </c>
      <c r="G25" s="135" t="str">
        <f>IFERROR(TERRITORIAL!H25/TERRITORIAL!G25-1,"")</f>
        <v/>
      </c>
      <c r="H25" s="135" t="str">
        <f>IFERROR(TERRITORIAL!I25/TERRITORIAL!H25-1,"")</f>
        <v/>
      </c>
      <c r="I25" s="135" t="str">
        <f>IFERROR(TERRITORIAL!J25/TERRITORIAL!I25-1,"")</f>
        <v/>
      </c>
      <c r="J25" s="135" t="str">
        <f>IFERROR(TERRITORIAL!K25/TERRITORIAL!J25-1,"")</f>
        <v/>
      </c>
      <c r="K25" s="135" t="str">
        <f>IFERROR(TERRITORIAL!L25/TERRITORIAL!K25-1,"")</f>
        <v/>
      </c>
      <c r="L25" s="135" t="str">
        <f>IFERROR(TERRITORIAL!M25/TERRITORIAL!L25-1,"")</f>
        <v/>
      </c>
      <c r="M25" s="135" t="str">
        <f>IFERROR(TERRITORIAL!N25/TERRITORIAL!M25-1,"")</f>
        <v/>
      </c>
      <c r="N25" s="135">
        <f>IFERROR(TERRITORIAL!O25/TERRITORIAL!N25-1,"")</f>
        <v>-0.32001963512708387</v>
      </c>
      <c r="O25" s="135">
        <f>IFERROR(TERRITORIAL!P25/TERRITORIAL!O25-1,"")</f>
        <v>0.10920110072770872</v>
      </c>
      <c r="P25" s="135">
        <f>IFERROR(TERRITORIAL!Q25/TERRITORIAL!P25-1,"")</f>
        <v>-0.61859862844917046</v>
      </c>
      <c r="Q25" s="135">
        <f>IFERROR(TERRITORIAL!R25/TERRITORIAL!Q25-1,"")</f>
        <v>-8.224192600630531E-2</v>
      </c>
      <c r="R25" s="135">
        <f>IFERROR(TERRITORIAL!S25/TERRITORIAL!R25-1,"")</f>
        <v>0.71431010502692871</v>
      </c>
      <c r="S25" s="135">
        <f>IFERROR(TERRITORIAL!T25/TERRITORIAL!S25-1,"")</f>
        <v>-0.30739120148000387</v>
      </c>
    </row>
    <row r="26" spans="1:19" ht="42">
      <c r="A26" s="89" t="s">
        <v>621</v>
      </c>
      <c r="B26" s="89" t="s">
        <v>592</v>
      </c>
      <c r="C26" s="135" t="str">
        <f>IFERROR(TERRITORIAL!D26/TERRITORIAL!C26-1,"")</f>
        <v/>
      </c>
      <c r="D26" s="135" t="str">
        <f>IFERROR(TERRITORIAL!E26/TERRITORIAL!D26-1,"")</f>
        <v/>
      </c>
      <c r="E26" s="135" t="str">
        <f>IFERROR(TERRITORIAL!F26/TERRITORIAL!E26-1,"")</f>
        <v/>
      </c>
      <c r="F26" s="135" t="str">
        <f>IFERROR(TERRITORIAL!G26/TERRITORIAL!F26-1,"")</f>
        <v/>
      </c>
      <c r="G26" s="135" t="str">
        <f>IFERROR(TERRITORIAL!H26/TERRITORIAL!G26-1,"")</f>
        <v/>
      </c>
      <c r="H26" s="135" t="str">
        <f>IFERROR(TERRITORIAL!I26/TERRITORIAL!H26-1,"")</f>
        <v/>
      </c>
      <c r="I26" s="135" t="str">
        <f>IFERROR(TERRITORIAL!J26/TERRITORIAL!I26-1,"")</f>
        <v/>
      </c>
      <c r="J26" s="135" t="str">
        <f>IFERROR(TERRITORIAL!K26/TERRITORIAL!J26-1,"")</f>
        <v/>
      </c>
      <c r="K26" s="135" t="str">
        <f>IFERROR(TERRITORIAL!L26/TERRITORIAL!K26-1,"")</f>
        <v/>
      </c>
      <c r="L26" s="135" t="str">
        <f>IFERROR(TERRITORIAL!M26/TERRITORIAL!L26-1,"")</f>
        <v/>
      </c>
      <c r="M26" s="135" t="str">
        <f>IFERROR(TERRITORIAL!N26/TERRITORIAL!M26-1,"")</f>
        <v/>
      </c>
      <c r="N26" s="135">
        <f>IFERROR(TERRITORIAL!O26/TERRITORIAL!N26-1,"")</f>
        <v>8.8431097763248978E-2</v>
      </c>
      <c r="O26" s="135">
        <f>IFERROR(TERRITORIAL!P26/TERRITORIAL!O26-1,"")</f>
        <v>0.26377807019093669</v>
      </c>
      <c r="P26" s="135">
        <f>IFERROR(TERRITORIAL!Q26/TERRITORIAL!P26-1,"")</f>
        <v>-0.70533906003816127</v>
      </c>
      <c r="Q26" s="135">
        <f>IFERROR(TERRITORIAL!R26/TERRITORIAL!Q26-1,"")</f>
        <v>4.103675906050408E-2</v>
      </c>
      <c r="R26" s="135">
        <f>IFERROR(TERRITORIAL!S26/TERRITORIAL!R26-1,"")</f>
        <v>-0.36193197131711363</v>
      </c>
      <c r="S26" s="135">
        <f>IFERROR(TERRITORIAL!T26/TERRITORIAL!S26-1,"")</f>
        <v>7.5669376318091564E-2</v>
      </c>
    </row>
    <row r="27" spans="1:19" ht="28">
      <c r="A27" s="89" t="s">
        <v>639</v>
      </c>
      <c r="B27" s="89" t="s">
        <v>640</v>
      </c>
      <c r="C27" s="135" t="str">
        <f>IFERROR(TERRITORIAL!D27/TERRITORIAL!C27-1,"")</f>
        <v/>
      </c>
      <c r="D27" s="135" t="str">
        <f>IFERROR(TERRITORIAL!E27/TERRITORIAL!D27-1,"")</f>
        <v/>
      </c>
      <c r="E27" s="135" t="str">
        <f>IFERROR(TERRITORIAL!F27/TERRITORIAL!E27-1,"")</f>
        <v/>
      </c>
      <c r="F27" s="135" t="str">
        <f>IFERROR(TERRITORIAL!G27/TERRITORIAL!F27-1,"")</f>
        <v/>
      </c>
      <c r="G27" s="135" t="str">
        <f>IFERROR(TERRITORIAL!H27/TERRITORIAL!G27-1,"")</f>
        <v/>
      </c>
      <c r="H27" s="135" t="str">
        <f>IFERROR(TERRITORIAL!I27/TERRITORIAL!H27-1,"")</f>
        <v/>
      </c>
      <c r="I27" s="135" t="str">
        <f>IFERROR(TERRITORIAL!J27/TERRITORIAL!I27-1,"")</f>
        <v/>
      </c>
      <c r="J27" s="135" t="str">
        <f>IFERROR(TERRITORIAL!K27/TERRITORIAL!J27-1,"")</f>
        <v/>
      </c>
      <c r="K27" s="135" t="str">
        <f>IFERROR(TERRITORIAL!L27/TERRITORIAL!K27-1,"")</f>
        <v/>
      </c>
      <c r="L27" s="135" t="str">
        <f>IFERROR(TERRITORIAL!M27/TERRITORIAL!L27-1,"")</f>
        <v/>
      </c>
      <c r="M27" s="135" t="str">
        <f>IFERROR(TERRITORIAL!N27/TERRITORIAL!M27-1,"")</f>
        <v/>
      </c>
      <c r="N27" s="135">
        <f>IFERROR(TERRITORIAL!O27/TERRITORIAL!N27-1,"")</f>
        <v>8.8035304156655725E-2</v>
      </c>
      <c r="O27" s="135">
        <f>IFERROR(TERRITORIAL!P27/TERRITORIAL!O27-1,"")</f>
        <v>0.1834659121283253</v>
      </c>
      <c r="P27" s="135">
        <f>IFERROR(TERRITORIAL!Q27/TERRITORIAL!P27-1,"")</f>
        <v>-0.26555227958808048</v>
      </c>
      <c r="Q27" s="135">
        <f>IFERROR(TERRITORIAL!R27/TERRITORIAL!Q27-1,"")</f>
        <v>7.8127084747059206E-2</v>
      </c>
      <c r="R27" s="135">
        <f>IFERROR(TERRITORIAL!S27/TERRITORIAL!R27-1,"")</f>
        <v>0.34451259097749753</v>
      </c>
      <c r="S27" s="135">
        <f>IFERROR(TERRITORIAL!T27/TERRITORIAL!S27-1,"")</f>
        <v>-0.24870788585341341</v>
      </c>
    </row>
    <row r="28" spans="1:19">
      <c r="A28" s="89" t="s">
        <v>655</v>
      </c>
      <c r="B28" s="89" t="s">
        <v>594</v>
      </c>
      <c r="C28" s="135" t="str">
        <f>IFERROR(TERRITORIAL!D28/TERRITORIAL!C28-1,"")</f>
        <v/>
      </c>
      <c r="D28" s="135" t="str">
        <f>IFERROR(TERRITORIAL!E28/TERRITORIAL!D28-1,"")</f>
        <v/>
      </c>
      <c r="E28" s="135" t="str">
        <f>IFERROR(TERRITORIAL!F28/TERRITORIAL!E28-1,"")</f>
        <v/>
      </c>
      <c r="F28" s="135" t="str">
        <f>IFERROR(TERRITORIAL!G28/TERRITORIAL!F28-1,"")</f>
        <v/>
      </c>
      <c r="G28" s="135" t="str">
        <f>IFERROR(TERRITORIAL!H28/TERRITORIAL!G28-1,"")</f>
        <v/>
      </c>
      <c r="H28" s="135" t="str">
        <f>IFERROR(TERRITORIAL!I28/TERRITORIAL!H28-1,"")</f>
        <v/>
      </c>
      <c r="I28" s="135" t="str">
        <f>IFERROR(TERRITORIAL!J28/TERRITORIAL!I28-1,"")</f>
        <v/>
      </c>
      <c r="J28" s="135" t="str">
        <f>IFERROR(TERRITORIAL!K28/TERRITORIAL!J28-1,"")</f>
        <v/>
      </c>
      <c r="K28" s="135" t="str">
        <f>IFERROR(TERRITORIAL!L28/TERRITORIAL!K28-1,"")</f>
        <v/>
      </c>
      <c r="L28" s="135" t="str">
        <f>IFERROR(TERRITORIAL!M28/TERRITORIAL!L28-1,"")</f>
        <v/>
      </c>
      <c r="M28" s="135" t="str">
        <f>IFERROR(TERRITORIAL!N28/TERRITORIAL!M28-1,"")</f>
        <v/>
      </c>
      <c r="N28" s="135">
        <f>IFERROR(TERRITORIAL!O28/TERRITORIAL!N28-1,"")</f>
        <v>0.15007692459181476</v>
      </c>
      <c r="O28" s="135">
        <f>IFERROR(TERRITORIAL!P28/TERRITORIAL!O28-1,"")</f>
        <v>4.1843177272522292E-2</v>
      </c>
      <c r="P28" s="135">
        <f>IFERROR(TERRITORIAL!Q28/TERRITORIAL!P28-1,"")</f>
        <v>-5.5478323005215602E-2</v>
      </c>
      <c r="Q28" s="135">
        <f>IFERROR(TERRITORIAL!R28/TERRITORIAL!Q28-1,"")</f>
        <v>3.5462239192889156E-2</v>
      </c>
      <c r="R28" s="135">
        <f>IFERROR(TERRITORIAL!S28/TERRITORIAL!R28-1,"")</f>
        <v>1.5273916987840641E-2</v>
      </c>
      <c r="S28" s="135">
        <f>IFERROR(TERRITORIAL!T28/TERRITORIAL!S28-1,"")</f>
        <v>-9.9004334824615015E-2</v>
      </c>
    </row>
    <row r="29" spans="1:19">
      <c r="A29" s="89" t="s">
        <v>676</v>
      </c>
      <c r="B29" s="89" t="s">
        <v>677</v>
      </c>
      <c r="C29" s="135" t="str">
        <f>IFERROR(TERRITORIAL!D29/TERRITORIAL!C29-1,"")</f>
        <v/>
      </c>
      <c r="D29" s="135" t="str">
        <f>IFERROR(TERRITORIAL!E29/TERRITORIAL!D29-1,"")</f>
        <v/>
      </c>
      <c r="E29" s="135" t="str">
        <f>IFERROR(TERRITORIAL!F29/TERRITORIAL!E29-1,"")</f>
        <v/>
      </c>
      <c r="F29" s="135" t="str">
        <f>IFERROR(TERRITORIAL!G29/TERRITORIAL!F29-1,"")</f>
        <v/>
      </c>
      <c r="G29" s="135" t="str">
        <f>IFERROR(TERRITORIAL!H29/TERRITORIAL!G29-1,"")</f>
        <v/>
      </c>
      <c r="H29" s="135" t="str">
        <f>IFERROR(TERRITORIAL!I29/TERRITORIAL!H29-1,"")</f>
        <v/>
      </c>
      <c r="I29" s="135" t="str">
        <f>IFERROR(TERRITORIAL!J29/TERRITORIAL!I29-1,"")</f>
        <v/>
      </c>
      <c r="J29" s="135" t="str">
        <f>IFERROR(TERRITORIAL!K29/TERRITORIAL!J29-1,"")</f>
        <v/>
      </c>
      <c r="K29" s="135" t="str">
        <f>IFERROR(TERRITORIAL!L29/TERRITORIAL!K29-1,"")</f>
        <v/>
      </c>
      <c r="L29" s="135" t="str">
        <f>IFERROR(TERRITORIAL!M29/TERRITORIAL!L29-1,"")</f>
        <v/>
      </c>
      <c r="M29" s="135" t="str">
        <f>IFERROR(TERRITORIAL!N29/TERRITORIAL!M29-1,"")</f>
        <v/>
      </c>
      <c r="N29" s="135">
        <f>IFERROR(TERRITORIAL!O29/TERRITORIAL!N29-1,"")</f>
        <v>0.35108062137001261</v>
      </c>
      <c r="O29" s="135">
        <f>IFERROR(TERRITORIAL!P29/TERRITORIAL!O29-1,"")</f>
        <v>1.6729648920585038E-2</v>
      </c>
      <c r="P29" s="135">
        <f>IFERROR(TERRITORIAL!Q29/TERRITORIAL!P29-1,"")</f>
        <v>-0.8406992982301581</v>
      </c>
      <c r="Q29" s="135">
        <f>IFERROR(TERRITORIAL!R29/TERRITORIAL!Q29-1,"")</f>
        <v>-2.519611533334154E-2</v>
      </c>
      <c r="R29" s="135">
        <f>IFERROR(TERRITORIAL!S29/TERRITORIAL!R29-1,"")</f>
        <v>0.38311977237494332</v>
      </c>
      <c r="S29" s="135">
        <f>IFERROR(TERRITORIAL!T29/TERRITORIAL!S29-1,"")</f>
        <v>1.0834101628615036</v>
      </c>
    </row>
    <row r="30" spans="1:19" ht="28">
      <c r="A30" s="89" t="s">
        <v>685</v>
      </c>
      <c r="B30" s="89" t="s">
        <v>686</v>
      </c>
      <c r="C30" s="135" t="str">
        <f>IFERROR(TERRITORIAL!D30/TERRITORIAL!C30-1,"")</f>
        <v/>
      </c>
      <c r="D30" s="135" t="str">
        <f>IFERROR(TERRITORIAL!E30/TERRITORIAL!D30-1,"")</f>
        <v/>
      </c>
      <c r="E30" s="135" t="str">
        <f>IFERROR(TERRITORIAL!F30/TERRITORIAL!E30-1,"")</f>
        <v/>
      </c>
      <c r="F30" s="135" t="str">
        <f>IFERROR(TERRITORIAL!G30/TERRITORIAL!F30-1,"")</f>
        <v/>
      </c>
      <c r="G30" s="135" t="str">
        <f>IFERROR(TERRITORIAL!H30/TERRITORIAL!G30-1,"")</f>
        <v/>
      </c>
      <c r="H30" s="135" t="str">
        <f>IFERROR(TERRITORIAL!I30/TERRITORIAL!H30-1,"")</f>
        <v/>
      </c>
      <c r="I30" s="135" t="str">
        <f>IFERROR(TERRITORIAL!J30/TERRITORIAL!I30-1,"")</f>
        <v/>
      </c>
      <c r="J30" s="135" t="str">
        <f>IFERROR(TERRITORIAL!K30/TERRITORIAL!J30-1,"")</f>
        <v/>
      </c>
      <c r="K30" s="135" t="str">
        <f>IFERROR(TERRITORIAL!L30/TERRITORIAL!K30-1,"")</f>
        <v/>
      </c>
      <c r="L30" s="135" t="str">
        <f>IFERROR(TERRITORIAL!M30/TERRITORIAL!L30-1,"")</f>
        <v/>
      </c>
      <c r="M30" s="135" t="str">
        <f>IFERROR(TERRITORIAL!N30/TERRITORIAL!M30-1,"")</f>
        <v/>
      </c>
      <c r="N30" s="135">
        <f>IFERROR(TERRITORIAL!O30/TERRITORIAL!N30-1,"")</f>
        <v>-0.23905438179841709</v>
      </c>
      <c r="O30" s="135">
        <f>IFERROR(TERRITORIAL!P30/TERRITORIAL!O30-1,"")</f>
        <v>0.18097715422391958</v>
      </c>
      <c r="P30" s="135">
        <f>IFERROR(TERRITORIAL!Q30/TERRITORIAL!P30-1,"")</f>
        <v>0.73476574144688689</v>
      </c>
      <c r="Q30" s="135">
        <f>IFERROR(TERRITORIAL!R30/TERRITORIAL!Q30-1,"")</f>
        <v>0.34622932051998512</v>
      </c>
      <c r="R30" s="135">
        <f>IFERROR(TERRITORIAL!S30/TERRITORIAL!R30-1,"")</f>
        <v>-0.11768211024016517</v>
      </c>
      <c r="S30" s="135">
        <f>IFERROR(TERRITORIAL!T30/TERRITORIAL!S30-1,"")</f>
        <v>0.12539828699736444</v>
      </c>
    </row>
    <row r="31" spans="1:19">
      <c r="A31" s="89" t="s">
        <v>692</v>
      </c>
      <c r="B31" s="89" t="s">
        <v>693</v>
      </c>
      <c r="C31" s="135" t="str">
        <f>IFERROR(TERRITORIAL!D31/TERRITORIAL!C31-1,"")</f>
        <v/>
      </c>
      <c r="D31" s="135" t="str">
        <f>IFERROR(TERRITORIAL!E31/TERRITORIAL!D31-1,"")</f>
        <v/>
      </c>
      <c r="E31" s="135" t="str">
        <f>IFERROR(TERRITORIAL!F31/TERRITORIAL!E31-1,"")</f>
        <v/>
      </c>
      <c r="F31" s="135" t="str">
        <f>IFERROR(TERRITORIAL!G31/TERRITORIAL!F31-1,"")</f>
        <v/>
      </c>
      <c r="G31" s="135" t="str">
        <f>IFERROR(TERRITORIAL!H31/TERRITORIAL!G31-1,"")</f>
        <v/>
      </c>
      <c r="H31" s="135" t="str">
        <f>IFERROR(TERRITORIAL!I31/TERRITORIAL!H31-1,"")</f>
        <v/>
      </c>
      <c r="I31" s="135" t="str">
        <f>IFERROR(TERRITORIAL!J31/TERRITORIAL!I31-1,"")</f>
        <v/>
      </c>
      <c r="J31" s="135" t="str">
        <f>IFERROR(TERRITORIAL!K31/TERRITORIAL!J31-1,"")</f>
        <v/>
      </c>
      <c r="K31" s="135" t="str">
        <f>IFERROR(TERRITORIAL!L31/TERRITORIAL!K31-1,"")</f>
        <v/>
      </c>
      <c r="L31" s="135" t="str">
        <f>IFERROR(TERRITORIAL!M31/TERRITORIAL!L31-1,"")</f>
        <v/>
      </c>
      <c r="M31" s="135" t="str">
        <f>IFERROR(TERRITORIAL!N31/TERRITORIAL!M31-1,"")</f>
        <v/>
      </c>
      <c r="N31" s="135">
        <f>IFERROR(TERRITORIAL!O31/TERRITORIAL!N31-1,"")</f>
        <v>0</v>
      </c>
      <c r="O31" s="135">
        <f>IFERROR(TERRITORIAL!P31/TERRITORIAL!O31-1,"")</f>
        <v>0</v>
      </c>
      <c r="P31" s="135">
        <f>IFERROR(TERRITORIAL!Q31/TERRITORIAL!P31-1,"")</f>
        <v>0</v>
      </c>
      <c r="Q31" s="135">
        <f>IFERROR(TERRITORIAL!R31/TERRITORIAL!Q31-1,"")</f>
        <v>7.2481902503489071E-2</v>
      </c>
      <c r="R31" s="135">
        <f>IFERROR(TERRITORIAL!S31/TERRITORIAL!R31-1,"")</f>
        <v>-0.96785233512098101</v>
      </c>
      <c r="S31" s="135">
        <f>IFERROR(TERRITORIAL!T31/TERRITORIAL!S31-1,"")</f>
        <v>-0.99830328035301008</v>
      </c>
    </row>
    <row r="32" spans="1:19" ht="28">
      <c r="A32" s="89" t="s">
        <v>701</v>
      </c>
      <c r="B32" s="89" t="s">
        <v>702</v>
      </c>
      <c r="C32" s="135" t="str">
        <f>IFERROR(TERRITORIAL!D32/TERRITORIAL!C32-1,"")</f>
        <v/>
      </c>
      <c r="D32" s="135" t="str">
        <f>IFERROR(TERRITORIAL!E32/TERRITORIAL!D32-1,"")</f>
        <v/>
      </c>
      <c r="E32" s="135" t="str">
        <f>IFERROR(TERRITORIAL!F32/TERRITORIAL!E32-1,"")</f>
        <v/>
      </c>
      <c r="F32" s="135" t="str">
        <f>IFERROR(TERRITORIAL!G32/TERRITORIAL!F32-1,"")</f>
        <v/>
      </c>
      <c r="G32" s="135" t="str">
        <f>IFERROR(TERRITORIAL!H32/TERRITORIAL!G32-1,"")</f>
        <v/>
      </c>
      <c r="H32" s="135" t="str">
        <f>IFERROR(TERRITORIAL!I32/TERRITORIAL!H32-1,"")</f>
        <v/>
      </c>
      <c r="I32" s="135" t="str">
        <f>IFERROR(TERRITORIAL!J32/TERRITORIAL!I32-1,"")</f>
        <v/>
      </c>
      <c r="J32" s="135" t="str">
        <f>IFERROR(TERRITORIAL!K32/TERRITORIAL!J32-1,"")</f>
        <v/>
      </c>
      <c r="K32" s="135" t="str">
        <f>IFERROR(TERRITORIAL!L32/TERRITORIAL!K32-1,"")</f>
        <v/>
      </c>
      <c r="L32" s="135" t="str">
        <f>IFERROR(TERRITORIAL!M32/TERRITORIAL!L32-1,"")</f>
        <v/>
      </c>
      <c r="M32" s="135" t="str">
        <f>IFERROR(TERRITORIAL!N32/TERRITORIAL!M32-1,"")</f>
        <v/>
      </c>
      <c r="N32" s="135">
        <f>IFERROR(TERRITORIAL!O32/TERRITORIAL!N32-1,"")</f>
        <v>-2.4337416654008792E-2</v>
      </c>
      <c r="O32" s="135">
        <f>IFERROR(TERRITORIAL!P32/TERRITORIAL!O32-1,"")</f>
        <v>4.2879992105673503E-2</v>
      </c>
      <c r="P32" s="135">
        <f>IFERROR(TERRITORIAL!Q32/TERRITORIAL!P32-1,"")</f>
        <v>11.555836177495735</v>
      </c>
      <c r="Q32" s="135">
        <f>IFERROR(TERRITORIAL!R32/TERRITORIAL!Q32-1,"")</f>
        <v>0.31868730780693966</v>
      </c>
      <c r="R32" s="135">
        <f>IFERROR(TERRITORIAL!S32/TERRITORIAL!R32-1,"")</f>
        <v>-4.0667766988305987E-3</v>
      </c>
      <c r="S32" s="135">
        <f>IFERROR(TERRITORIAL!T32/TERRITORIAL!S32-1,"")</f>
        <v>7.5010833216046846E-2</v>
      </c>
    </row>
    <row r="33" spans="1:19">
      <c r="A33" s="89" t="s">
        <v>708</v>
      </c>
      <c r="B33" s="89" t="s">
        <v>709</v>
      </c>
      <c r="C33" s="135" t="str">
        <f>IFERROR(TERRITORIAL!D33/TERRITORIAL!C33-1,"")</f>
        <v/>
      </c>
      <c r="D33" s="135" t="str">
        <f>IFERROR(TERRITORIAL!E33/TERRITORIAL!D33-1,"")</f>
        <v/>
      </c>
      <c r="E33" s="135" t="str">
        <f>IFERROR(TERRITORIAL!F33/TERRITORIAL!E33-1,"")</f>
        <v/>
      </c>
      <c r="F33" s="135" t="str">
        <f>IFERROR(TERRITORIAL!G33/TERRITORIAL!F33-1,"")</f>
        <v/>
      </c>
      <c r="G33" s="135" t="str">
        <f>IFERROR(TERRITORIAL!H33/TERRITORIAL!G33-1,"")</f>
        <v/>
      </c>
      <c r="H33" s="135" t="str">
        <f>IFERROR(TERRITORIAL!I33/TERRITORIAL!H33-1,"")</f>
        <v/>
      </c>
      <c r="I33" s="135" t="str">
        <f>IFERROR(TERRITORIAL!J33/TERRITORIAL!I33-1,"")</f>
        <v/>
      </c>
      <c r="J33" s="135" t="str">
        <f>IFERROR(TERRITORIAL!K33/TERRITORIAL!J33-1,"")</f>
        <v/>
      </c>
      <c r="K33" s="135" t="str">
        <f>IFERROR(TERRITORIAL!L33/TERRITORIAL!K33-1,"")</f>
        <v/>
      </c>
      <c r="L33" s="135" t="str">
        <f>IFERROR(TERRITORIAL!M33/TERRITORIAL!L33-1,"")</f>
        <v/>
      </c>
      <c r="M33" s="135" t="str">
        <f>IFERROR(TERRITORIAL!N33/TERRITORIAL!M33-1,"")</f>
        <v/>
      </c>
      <c r="N33" s="135">
        <f>IFERROR(TERRITORIAL!O33/TERRITORIAL!N33-1,"")</f>
        <v>0</v>
      </c>
      <c r="O33" s="135">
        <f>IFERROR(TERRITORIAL!P33/TERRITORIAL!O33-1,"")</f>
        <v>0</v>
      </c>
      <c r="P33" s="135">
        <f>IFERROR(TERRITORIAL!Q33/TERRITORIAL!P33-1,"")</f>
        <v>301.69456362626261</v>
      </c>
      <c r="Q33" s="135">
        <f>IFERROR(TERRITORIAL!R33/TERRITORIAL!Q33-1,"")</f>
        <v>-0.41676596082586292</v>
      </c>
      <c r="R33" s="135">
        <f>IFERROR(TERRITORIAL!S33/TERRITORIAL!R33-1,"")</f>
        <v>-2.8607982649475616E-10</v>
      </c>
      <c r="S33" s="135">
        <f>IFERROR(TERRITORIAL!T33/TERRITORIAL!S33-1,"")</f>
        <v>0</v>
      </c>
    </row>
    <row r="34" spans="1:19" ht="28">
      <c r="A34" s="89" t="s">
        <v>715</v>
      </c>
      <c r="B34" s="89" t="s">
        <v>716</v>
      </c>
      <c r="C34" s="135" t="str">
        <f>IFERROR(TERRITORIAL!D34/TERRITORIAL!C34-1,"")</f>
        <v/>
      </c>
      <c r="D34" s="135" t="str">
        <f>IFERROR(TERRITORIAL!E34/TERRITORIAL!D34-1,"")</f>
        <v/>
      </c>
      <c r="E34" s="135" t="str">
        <f>IFERROR(TERRITORIAL!F34/TERRITORIAL!E34-1,"")</f>
        <v/>
      </c>
      <c r="F34" s="135" t="str">
        <f>IFERROR(TERRITORIAL!G34/TERRITORIAL!F34-1,"")</f>
        <v/>
      </c>
      <c r="G34" s="135" t="str">
        <f>IFERROR(TERRITORIAL!H34/TERRITORIAL!G34-1,"")</f>
        <v/>
      </c>
      <c r="H34" s="135" t="str">
        <f>IFERROR(TERRITORIAL!I34/TERRITORIAL!H34-1,"")</f>
        <v/>
      </c>
      <c r="I34" s="135" t="str">
        <f>IFERROR(TERRITORIAL!J34/TERRITORIAL!I34-1,"")</f>
        <v/>
      </c>
      <c r="J34" s="135" t="str">
        <f>IFERROR(TERRITORIAL!K34/TERRITORIAL!J34-1,"")</f>
        <v/>
      </c>
      <c r="K34" s="135" t="str">
        <f>IFERROR(TERRITORIAL!L34/TERRITORIAL!K34-1,"")</f>
        <v/>
      </c>
      <c r="L34" s="135" t="str">
        <f>IFERROR(TERRITORIAL!M34/TERRITORIAL!L34-1,"")</f>
        <v/>
      </c>
      <c r="M34" s="135" t="str">
        <f>IFERROR(TERRITORIAL!N34/TERRITORIAL!M34-1,"")</f>
        <v/>
      </c>
      <c r="N34" s="135">
        <f>IFERROR(TERRITORIAL!O34/TERRITORIAL!N34-1,"")</f>
        <v>0.35528134290149271</v>
      </c>
      <c r="O34" s="135">
        <f>IFERROR(TERRITORIAL!P34/TERRITORIAL!O34-1,"")</f>
        <v>0.79609368835651928</v>
      </c>
      <c r="P34" s="135">
        <f>IFERROR(TERRITORIAL!Q34/TERRITORIAL!P34-1,"")</f>
        <v>27.600594389692436</v>
      </c>
      <c r="Q34" s="135">
        <f>IFERROR(TERRITORIAL!R34/TERRITORIAL!Q34-1,"")</f>
        <v>1.1248940873155431</v>
      </c>
      <c r="R34" s="135">
        <f>IFERROR(TERRITORIAL!S34/TERRITORIAL!R34-1,"")</f>
        <v>-7.4052875960879394E-2</v>
      </c>
      <c r="S34" s="135">
        <f>IFERROR(TERRITORIAL!T34/TERRITORIAL!S34-1,"")</f>
        <v>-8.6920586523150045E-2</v>
      </c>
    </row>
    <row r="35" spans="1:19">
      <c r="A35" s="89" t="s">
        <v>722</v>
      </c>
      <c r="B35" s="89" t="s">
        <v>723</v>
      </c>
      <c r="C35" s="135" t="str">
        <f>IFERROR(TERRITORIAL!D35/TERRITORIAL!C35-1,"")</f>
        <v/>
      </c>
      <c r="D35" s="135" t="str">
        <f>IFERROR(TERRITORIAL!E35/TERRITORIAL!D35-1,"")</f>
        <v/>
      </c>
      <c r="E35" s="135" t="str">
        <f>IFERROR(TERRITORIAL!F35/TERRITORIAL!E35-1,"")</f>
        <v/>
      </c>
      <c r="F35" s="135" t="str">
        <f>IFERROR(TERRITORIAL!G35/TERRITORIAL!F35-1,"")</f>
        <v/>
      </c>
      <c r="G35" s="135" t="str">
        <f>IFERROR(TERRITORIAL!H35/TERRITORIAL!G35-1,"")</f>
        <v/>
      </c>
      <c r="H35" s="135" t="str">
        <f>IFERROR(TERRITORIAL!I35/TERRITORIAL!H35-1,"")</f>
        <v/>
      </c>
      <c r="I35" s="135" t="str">
        <f>IFERROR(TERRITORIAL!J35/TERRITORIAL!I35-1,"")</f>
        <v/>
      </c>
      <c r="J35" s="135" t="str">
        <f>IFERROR(TERRITORIAL!K35/TERRITORIAL!J35-1,"")</f>
        <v/>
      </c>
      <c r="K35" s="135" t="str">
        <f>IFERROR(TERRITORIAL!L35/TERRITORIAL!K35-1,"")</f>
        <v/>
      </c>
      <c r="L35" s="135" t="str">
        <f>IFERROR(TERRITORIAL!M35/TERRITORIAL!L35-1,"")</f>
        <v/>
      </c>
      <c r="M35" s="135" t="str">
        <f>IFERROR(TERRITORIAL!N35/TERRITORIAL!M35-1,"")</f>
        <v/>
      </c>
      <c r="N35" s="135">
        <f>IFERROR(TERRITORIAL!O35/TERRITORIAL!N35-1,"")</f>
        <v>-1</v>
      </c>
      <c r="O35" s="135" t="str">
        <f>IFERROR(TERRITORIAL!P35/TERRITORIAL!O35-1,"")</f>
        <v/>
      </c>
      <c r="P35" s="135">
        <f>IFERROR(TERRITORIAL!Q35/TERRITORIAL!P35-1,"")</f>
        <v>-0.20275940252127667</v>
      </c>
      <c r="Q35" s="135">
        <f>IFERROR(TERRITORIAL!R35/TERRITORIAL!Q35-1,"")</f>
        <v>-0.33597285762229279</v>
      </c>
      <c r="R35" s="135">
        <f>IFERROR(TERRITORIAL!S35/TERRITORIAL!R35-1,"")</f>
        <v>-0.53655004985219856</v>
      </c>
      <c r="S35" s="135">
        <f>IFERROR(TERRITORIAL!T35/TERRITORIAL!S35-1,"")</f>
        <v>-1</v>
      </c>
    </row>
    <row r="36" spans="1:19" ht="28">
      <c r="A36" s="89" t="s">
        <v>738</v>
      </c>
      <c r="B36" s="89" t="s">
        <v>739</v>
      </c>
      <c r="C36" s="135" t="str">
        <f>IFERROR(TERRITORIAL!D36/TERRITORIAL!C36-1,"")</f>
        <v/>
      </c>
      <c r="D36" s="135" t="str">
        <f>IFERROR(TERRITORIAL!E36/TERRITORIAL!D36-1,"")</f>
        <v/>
      </c>
      <c r="E36" s="135" t="str">
        <f>IFERROR(TERRITORIAL!F36/TERRITORIAL!E36-1,"")</f>
        <v/>
      </c>
      <c r="F36" s="135" t="str">
        <f>IFERROR(TERRITORIAL!G36/TERRITORIAL!F36-1,"")</f>
        <v/>
      </c>
      <c r="G36" s="135" t="str">
        <f>IFERROR(TERRITORIAL!H36/TERRITORIAL!G36-1,"")</f>
        <v/>
      </c>
      <c r="H36" s="135" t="str">
        <f>IFERROR(TERRITORIAL!I36/TERRITORIAL!H36-1,"")</f>
        <v/>
      </c>
      <c r="I36" s="135" t="str">
        <f>IFERROR(TERRITORIAL!J36/TERRITORIAL!I36-1,"")</f>
        <v/>
      </c>
      <c r="J36" s="135" t="str">
        <f>IFERROR(TERRITORIAL!K36/TERRITORIAL!J36-1,"")</f>
        <v/>
      </c>
      <c r="K36" s="135" t="str">
        <f>IFERROR(TERRITORIAL!L36/TERRITORIAL!K36-1,"")</f>
        <v/>
      </c>
      <c r="L36" s="135" t="str">
        <f>IFERROR(TERRITORIAL!M36/TERRITORIAL!L36-1,"")</f>
        <v/>
      </c>
      <c r="M36" s="135" t="str">
        <f>IFERROR(TERRITORIAL!N36/TERRITORIAL!M36-1,"")</f>
        <v/>
      </c>
      <c r="N36" s="135" t="str">
        <f>IFERROR(TERRITORIAL!O36/TERRITORIAL!N36-1,"")</f>
        <v/>
      </c>
      <c r="O36" s="135" t="str">
        <f>IFERROR(TERRITORIAL!P36/TERRITORIAL!O36-1,"")</f>
        <v/>
      </c>
      <c r="P36" s="135">
        <f>IFERROR(TERRITORIAL!Q36/TERRITORIAL!P36-1,"")</f>
        <v>-1</v>
      </c>
      <c r="Q36" s="135" t="str">
        <f>IFERROR(TERRITORIAL!R36/TERRITORIAL!Q36-1,"")</f>
        <v/>
      </c>
      <c r="R36" s="135" t="str">
        <f>IFERROR(TERRITORIAL!S36/TERRITORIAL!R36-1,"")</f>
        <v/>
      </c>
      <c r="S36" s="135" t="str">
        <f>IFERROR(TERRITORIAL!T36/TERRITORIAL!S36-1,"")</f>
        <v/>
      </c>
    </row>
    <row r="37" spans="1:19" ht="28">
      <c r="A37" s="89" t="s">
        <v>742</v>
      </c>
      <c r="B37" s="89" t="s">
        <v>743</v>
      </c>
      <c r="C37" s="135" t="str">
        <f>IFERROR(TERRITORIAL!D37/TERRITORIAL!C37-1,"")</f>
        <v/>
      </c>
      <c r="D37" s="135" t="str">
        <f>IFERROR(TERRITORIAL!E37/TERRITORIAL!D37-1,"")</f>
        <v/>
      </c>
      <c r="E37" s="135" t="str">
        <f>IFERROR(TERRITORIAL!F37/TERRITORIAL!E37-1,"")</f>
        <v/>
      </c>
      <c r="F37" s="135" t="str">
        <f>IFERROR(TERRITORIAL!G37/TERRITORIAL!F37-1,"")</f>
        <v/>
      </c>
      <c r="G37" s="135" t="str">
        <f>IFERROR(TERRITORIAL!H37/TERRITORIAL!G37-1,"")</f>
        <v/>
      </c>
      <c r="H37" s="135" t="str">
        <f>IFERROR(TERRITORIAL!I37/TERRITORIAL!H37-1,"")</f>
        <v/>
      </c>
      <c r="I37" s="135" t="str">
        <f>IFERROR(TERRITORIAL!J37/TERRITORIAL!I37-1,"")</f>
        <v/>
      </c>
      <c r="J37" s="135" t="str">
        <f>IFERROR(TERRITORIAL!K37/TERRITORIAL!J37-1,"")</f>
        <v/>
      </c>
      <c r="K37" s="135" t="str">
        <f>IFERROR(TERRITORIAL!L37/TERRITORIAL!K37-1,"")</f>
        <v/>
      </c>
      <c r="L37" s="135" t="str">
        <f>IFERROR(TERRITORIAL!M37/TERRITORIAL!L37-1,"")</f>
        <v/>
      </c>
      <c r="M37" s="135" t="str">
        <f>IFERROR(TERRITORIAL!N37/TERRITORIAL!M37-1,"")</f>
        <v/>
      </c>
      <c r="N37" s="135">
        <f>IFERROR(TERRITORIAL!O37/TERRITORIAL!N37-1,"")</f>
        <v>-0.75801917216051184</v>
      </c>
      <c r="O37" s="135">
        <f>IFERROR(TERRITORIAL!P37/TERRITORIAL!O37-1,"")</f>
        <v>0.38858543391600109</v>
      </c>
      <c r="P37" s="135">
        <f>IFERROR(TERRITORIAL!Q37/TERRITORIAL!P37-1,"")</f>
        <v>2.1095992895357121</v>
      </c>
      <c r="Q37" s="135">
        <f>IFERROR(TERRITORIAL!R37/TERRITORIAL!Q37-1,"")</f>
        <v>1.8512156859561668</v>
      </c>
      <c r="R37" s="135">
        <f>IFERROR(TERRITORIAL!S37/TERRITORIAL!R37-1,"")</f>
        <v>-0.95657383971967702</v>
      </c>
      <c r="S37" s="135">
        <f>IFERROR(TERRITORIAL!T37/TERRITORIAL!S37-1,"")</f>
        <v>11.000585503478481</v>
      </c>
    </row>
    <row r="38" spans="1:19" ht="28">
      <c r="A38" s="89" t="s">
        <v>747</v>
      </c>
      <c r="B38" s="89" t="s">
        <v>748</v>
      </c>
      <c r="C38" s="135" t="str">
        <f>IFERROR(TERRITORIAL!D38/TERRITORIAL!C38-1,"")</f>
        <v/>
      </c>
      <c r="D38" s="135" t="str">
        <f>IFERROR(TERRITORIAL!E38/TERRITORIAL!D38-1,"")</f>
        <v/>
      </c>
      <c r="E38" s="135" t="str">
        <f>IFERROR(TERRITORIAL!F38/TERRITORIAL!E38-1,"")</f>
        <v/>
      </c>
      <c r="F38" s="135" t="str">
        <f>IFERROR(TERRITORIAL!G38/TERRITORIAL!F38-1,"")</f>
        <v/>
      </c>
      <c r="G38" s="135" t="str">
        <f>IFERROR(TERRITORIAL!H38/TERRITORIAL!G38-1,"")</f>
        <v/>
      </c>
      <c r="H38" s="135" t="str">
        <f>IFERROR(TERRITORIAL!I38/TERRITORIAL!H38-1,"")</f>
        <v/>
      </c>
      <c r="I38" s="135" t="str">
        <f>IFERROR(TERRITORIAL!J38/TERRITORIAL!I38-1,"")</f>
        <v/>
      </c>
      <c r="J38" s="135" t="str">
        <f>IFERROR(TERRITORIAL!K38/TERRITORIAL!J38-1,"")</f>
        <v/>
      </c>
      <c r="K38" s="135" t="str">
        <f>IFERROR(TERRITORIAL!L38/TERRITORIAL!K38-1,"")</f>
        <v/>
      </c>
      <c r="L38" s="135" t="str">
        <f>IFERROR(TERRITORIAL!M38/TERRITORIAL!L38-1,"")</f>
        <v/>
      </c>
      <c r="M38" s="135" t="str">
        <f>IFERROR(TERRITORIAL!N38/TERRITORIAL!M38-1,"")</f>
        <v/>
      </c>
      <c r="N38" s="135">
        <f>IFERROR(TERRITORIAL!O38/TERRITORIAL!N38-1,"")</f>
        <v>-1</v>
      </c>
      <c r="O38" s="135" t="str">
        <f>IFERROR(TERRITORIAL!P38/TERRITORIAL!O38-1,"")</f>
        <v/>
      </c>
      <c r="P38" s="135" t="str">
        <f>IFERROR(TERRITORIAL!Q38/TERRITORIAL!P38-1,"")</f>
        <v/>
      </c>
      <c r="Q38" s="135" t="str">
        <f>IFERROR(TERRITORIAL!R38/TERRITORIAL!Q38-1,"")</f>
        <v/>
      </c>
      <c r="R38" s="135" t="str">
        <f>IFERROR(TERRITORIAL!S38/TERRITORIAL!R38-1,"")</f>
        <v/>
      </c>
      <c r="S38" s="135" t="str">
        <f>IFERROR(TERRITORIAL!T38/TERRITORIAL!S38-1,"")</f>
        <v/>
      </c>
    </row>
    <row r="39" spans="1:19">
      <c r="A39" s="89" t="s">
        <v>247</v>
      </c>
      <c r="B39" s="89" t="s">
        <v>751</v>
      </c>
      <c r="C39" s="135">
        <f>IFERROR(TERRITORIAL!D39/TERRITORIAL!C39-1,"")</f>
        <v>-0.10968911768058487</v>
      </c>
      <c r="D39" s="135">
        <f>IFERROR(TERRITORIAL!E39/TERRITORIAL!D39-1,"")</f>
        <v>-0.35653967036203915</v>
      </c>
      <c r="E39" s="135">
        <f>IFERROR(TERRITORIAL!F39/TERRITORIAL!E39-1,"")</f>
        <v>0.1964090771759881</v>
      </c>
      <c r="F39" s="135">
        <f>IFERROR(TERRITORIAL!G39/TERRITORIAL!F39-1,"")</f>
        <v>0.1398167263272827</v>
      </c>
      <c r="G39" s="135">
        <f>IFERROR(TERRITORIAL!H39/TERRITORIAL!G39-1,"")</f>
        <v>-0.16250549747154563</v>
      </c>
      <c r="H39" s="135">
        <f>IFERROR(TERRITORIAL!I39/TERRITORIAL!H39-1,"")</f>
        <v>0.12018224832894031</v>
      </c>
      <c r="I39" s="135">
        <f>IFERROR(TERRITORIAL!J39/TERRITORIAL!I39-1,"")</f>
        <v>-4.7214649277418808E-2</v>
      </c>
      <c r="J39" s="135">
        <f>IFERROR(TERRITORIAL!K39/TERRITORIAL!J39-1,"")</f>
        <v>-0.12371192759888172</v>
      </c>
      <c r="K39" s="135">
        <f>IFERROR(TERRITORIAL!L39/TERRITORIAL!K39-1,"")</f>
        <v>-0.30181517975199523</v>
      </c>
      <c r="L39" s="135">
        <f>IFERROR(TERRITORIAL!M39/TERRITORIAL!L39-1,"")</f>
        <v>0.37020733830527064</v>
      </c>
      <c r="M39" s="135">
        <f>IFERROR(TERRITORIAL!N39/TERRITORIAL!M39-1,"")</f>
        <v>0.13639630968271277</v>
      </c>
      <c r="N39" s="135">
        <f>IFERROR(TERRITORIAL!O39/TERRITORIAL!N39-1,"")</f>
        <v>1.49186390765969</v>
      </c>
      <c r="O39" s="135">
        <f>IFERROR(TERRITORIAL!P39/TERRITORIAL!O39-1,"")</f>
        <v>2.4522394533868619E-2</v>
      </c>
      <c r="P39" s="135">
        <f>IFERROR(TERRITORIAL!Q39/TERRITORIAL!P39-1,"")</f>
        <v>0.29327116825257127</v>
      </c>
      <c r="Q39" s="135">
        <f>IFERROR(TERRITORIAL!R39/TERRITORIAL!Q39-1,"")</f>
        <v>9.4857728265263397E-2</v>
      </c>
      <c r="R39" s="135">
        <f>IFERROR(TERRITORIAL!S39/TERRITORIAL!R39-1,"")</f>
        <v>-0.1390751094006385</v>
      </c>
      <c r="S39" s="135">
        <f>IFERROR(TERRITORIAL!T39/TERRITORIAL!S39-1,"")</f>
        <v>0.11791895831821853</v>
      </c>
    </row>
    <row r="40" spans="1:19">
      <c r="A40" s="89" t="s">
        <v>248</v>
      </c>
      <c r="B40" s="89" t="s">
        <v>760</v>
      </c>
      <c r="C40" s="135">
        <f>IFERROR(TERRITORIAL!D40/TERRITORIAL!C40-1,"")</f>
        <v>0.10017872031711184</v>
      </c>
      <c r="D40" s="135">
        <f>IFERROR(TERRITORIAL!E40/TERRITORIAL!D40-1,"")</f>
        <v>7.6531151529092734E-2</v>
      </c>
      <c r="E40" s="135">
        <f>IFERROR(TERRITORIAL!F40/TERRITORIAL!E40-1,"")</f>
        <v>7.255463888490965E-2</v>
      </c>
      <c r="F40" s="135">
        <f>IFERROR(TERRITORIAL!G40/TERRITORIAL!F40-1,"")</f>
        <v>0.14864676637644325</v>
      </c>
      <c r="G40" s="135">
        <f>IFERROR(TERRITORIAL!H40/TERRITORIAL!G40-1,"")</f>
        <v>0.13423165866713571</v>
      </c>
      <c r="H40" s="135">
        <f>IFERROR(TERRITORIAL!I40/TERRITORIAL!H40-1,"")</f>
        <v>0.11839221723674176</v>
      </c>
      <c r="I40" s="135">
        <f>IFERROR(TERRITORIAL!J40/TERRITORIAL!I40-1,"")</f>
        <v>0.11303049541550325</v>
      </c>
      <c r="J40" s="135">
        <f>IFERROR(TERRITORIAL!K40/TERRITORIAL!J40-1,"")</f>
        <v>6.1110992915656137E-2</v>
      </c>
      <c r="K40" s="135">
        <f>IFERROR(TERRITORIAL!L40/TERRITORIAL!K40-1,"")</f>
        <v>0.12328799116360933</v>
      </c>
      <c r="L40" s="135">
        <f>IFERROR(TERRITORIAL!M40/TERRITORIAL!L40-1,"")</f>
        <v>0.15425729634290675</v>
      </c>
      <c r="M40" s="135">
        <f>IFERROR(TERRITORIAL!N40/TERRITORIAL!M40-1,"")</f>
        <v>3.4081726500276508</v>
      </c>
      <c r="N40" s="135">
        <f>IFERROR(TERRITORIAL!O40/TERRITORIAL!N40-1,"")</f>
        <v>0.14805791885422592</v>
      </c>
      <c r="O40" s="135">
        <f>IFERROR(TERRITORIAL!P40/TERRITORIAL!O40-1,"")</f>
        <v>3.3902973259225533E-2</v>
      </c>
      <c r="P40" s="135">
        <f>IFERROR(TERRITORIAL!Q40/TERRITORIAL!P40-1,"")</f>
        <v>0.19544270169914935</v>
      </c>
      <c r="Q40" s="135">
        <f>IFERROR(TERRITORIAL!R40/TERRITORIAL!Q40-1,"")</f>
        <v>5.9451150757815707E-2</v>
      </c>
      <c r="R40" s="135">
        <f>IFERROR(TERRITORIAL!S40/TERRITORIAL!R40-1,"")</f>
        <v>0.16638346819705885</v>
      </c>
      <c r="S40" s="135">
        <f>IFERROR(TERRITORIAL!T40/TERRITORIAL!S40-1,"")</f>
        <v>3.0488751667354874E-2</v>
      </c>
    </row>
    <row r="41" spans="1:19" ht="28">
      <c r="A41" s="89" t="s">
        <v>249</v>
      </c>
      <c r="B41" s="89" t="s">
        <v>761</v>
      </c>
      <c r="C41" s="135">
        <f>IFERROR(TERRITORIAL!D41/TERRITORIAL!C41-1,"")</f>
        <v>-5.1420998859416089E-3</v>
      </c>
      <c r="D41" s="135">
        <f>IFERROR(TERRITORIAL!E41/TERRITORIAL!D41-1,"")</f>
        <v>0.1630234891342297</v>
      </c>
      <c r="E41" s="135">
        <f>IFERROR(TERRITORIAL!F41/TERRITORIAL!E41-1,"")</f>
        <v>1.7024516186276983E-2</v>
      </c>
      <c r="F41" s="135">
        <f>IFERROR(TERRITORIAL!G41/TERRITORIAL!F41-1,"")</f>
        <v>0.20107271028752716</v>
      </c>
      <c r="G41" s="135">
        <f>IFERROR(TERRITORIAL!H41/TERRITORIAL!G41-1,"")</f>
        <v>7.3825910476938539E-2</v>
      </c>
      <c r="H41" s="135">
        <f>IFERROR(TERRITORIAL!I41/TERRITORIAL!H41-1,"")</f>
        <v>0.26989629238365498</v>
      </c>
      <c r="I41" s="135">
        <f>IFERROR(TERRITORIAL!J41/TERRITORIAL!I41-1,"")</f>
        <v>-2.4175281185270348E-2</v>
      </c>
      <c r="J41" s="135">
        <f>IFERROR(TERRITORIAL!K41/TERRITORIAL!J41-1,"")</f>
        <v>-1.5251531346445302E-2</v>
      </c>
      <c r="K41" s="135">
        <f>IFERROR(TERRITORIAL!L41/TERRITORIAL!K41-1,"")</f>
        <v>9.2940771832775493E-2</v>
      </c>
      <c r="L41" s="135">
        <f>IFERROR(TERRITORIAL!M41/TERRITORIAL!L41-1,"")</f>
        <v>0.19364620032463886</v>
      </c>
      <c r="M41" s="135">
        <f>IFERROR(TERRITORIAL!N41/TERRITORIAL!M41-1,"")</f>
        <v>2.6894670157937086</v>
      </c>
      <c r="N41" s="135">
        <f>IFERROR(TERRITORIAL!O41/TERRITORIAL!N41-1,"")</f>
        <v>2.4054104858528103E-2</v>
      </c>
      <c r="O41" s="135">
        <f>IFERROR(TERRITORIAL!P41/TERRITORIAL!O41-1,"")</f>
        <v>6.870084254690223E-2</v>
      </c>
      <c r="P41" s="135">
        <f>IFERROR(TERRITORIAL!Q41/TERRITORIAL!P41-1,"")</f>
        <v>6.9457016757240586E-2</v>
      </c>
      <c r="Q41" s="135">
        <f>IFERROR(TERRITORIAL!R41/TERRITORIAL!Q41-1,"")</f>
        <v>0.16056524028028707</v>
      </c>
      <c r="R41" s="135">
        <f>IFERROR(TERRITORIAL!S41/TERRITORIAL!R41-1,"")</f>
        <v>0.12685404014582091</v>
      </c>
      <c r="S41" s="135">
        <f>IFERROR(TERRITORIAL!T41/TERRITORIAL!S41-1,"")</f>
        <v>0.10672063416828825</v>
      </c>
    </row>
    <row r="42" spans="1:19">
      <c r="A42" s="89" t="s">
        <v>250</v>
      </c>
      <c r="B42" s="89" t="s">
        <v>136</v>
      </c>
      <c r="C42" s="135">
        <f>IFERROR(TERRITORIAL!D42/TERRITORIAL!C42-1,"")</f>
        <v>0.1459651367365653</v>
      </c>
      <c r="D42" s="135">
        <f>IFERROR(TERRITORIAL!E42/TERRITORIAL!D42-1,"")</f>
        <v>4.3888178696343205E-2</v>
      </c>
      <c r="E42" s="135">
        <f>IFERROR(TERRITORIAL!F42/TERRITORIAL!E42-1,"")</f>
        <v>9.5904011101829667E-2</v>
      </c>
      <c r="F42" s="135">
        <f>IFERROR(TERRITORIAL!G42/TERRITORIAL!F42-1,"")</f>
        <v>0.1281893050229348</v>
      </c>
      <c r="G42" s="135">
        <f>IFERROR(TERRITORIAL!H42/TERRITORIAL!G42-1,"")</f>
        <v>0.1593257266270669</v>
      </c>
      <c r="H42" s="135">
        <f>IFERROR(TERRITORIAL!I42/TERRITORIAL!H42-1,"")</f>
        <v>6.0095309085443693E-2</v>
      </c>
      <c r="I42" s="135">
        <f>IFERROR(TERRITORIAL!J42/TERRITORIAL!I42-1,"")</f>
        <v>0.17627414827150334</v>
      </c>
      <c r="J42" s="135">
        <f>IFERROR(TERRITORIAL!K42/TERRITORIAL!J42-1,"")</f>
        <v>9.0311345049965297E-2</v>
      </c>
      <c r="K42" s="135">
        <f>IFERROR(TERRITORIAL!L42/TERRITORIAL!K42-1,"")</f>
        <v>0.1337689616767983</v>
      </c>
      <c r="L42" s="135">
        <f>IFERROR(TERRITORIAL!M42/TERRITORIAL!L42-1,"")</f>
        <v>0.14114349633500312</v>
      </c>
      <c r="M42" s="135">
        <f>IFERROR(TERRITORIAL!N42/TERRITORIAL!M42-1,"")</f>
        <v>-1</v>
      </c>
      <c r="N42" s="135" t="str">
        <f>IFERROR(TERRITORIAL!O42/TERRITORIAL!N42-1,"")</f>
        <v/>
      </c>
      <c r="O42" s="135" t="str">
        <f>IFERROR(TERRITORIAL!P42/TERRITORIAL!O42-1,"")</f>
        <v/>
      </c>
      <c r="P42" s="135" t="str">
        <f>IFERROR(TERRITORIAL!Q42/TERRITORIAL!P42-1,"")</f>
        <v/>
      </c>
      <c r="Q42" s="135" t="str">
        <f>IFERROR(TERRITORIAL!R42/TERRITORIAL!Q42-1,"")</f>
        <v/>
      </c>
      <c r="R42" s="135" t="str">
        <f>IFERROR(TERRITORIAL!S42/TERRITORIAL!R42-1,"")</f>
        <v/>
      </c>
      <c r="S42" s="135" t="str">
        <f>IFERROR(TERRITORIAL!T42/TERRITORIAL!S42-1,"")</f>
        <v/>
      </c>
    </row>
    <row r="43" spans="1:19">
      <c r="A43" s="89" t="s">
        <v>860</v>
      </c>
      <c r="B43" s="89" t="s">
        <v>861</v>
      </c>
      <c r="C43" s="135" t="str">
        <f>IFERROR(TERRITORIAL!D43/TERRITORIAL!C43-1,"")</f>
        <v/>
      </c>
      <c r="D43" s="135" t="str">
        <f>IFERROR(TERRITORIAL!E43/TERRITORIAL!D43-1,"")</f>
        <v/>
      </c>
      <c r="E43" s="135" t="str">
        <f>IFERROR(TERRITORIAL!F43/TERRITORIAL!E43-1,"")</f>
        <v/>
      </c>
      <c r="F43" s="135" t="str">
        <f>IFERROR(TERRITORIAL!G43/TERRITORIAL!F43-1,"")</f>
        <v/>
      </c>
      <c r="G43" s="135" t="str">
        <f>IFERROR(TERRITORIAL!H43/TERRITORIAL!G43-1,"")</f>
        <v/>
      </c>
      <c r="H43" s="135" t="str">
        <f>IFERROR(TERRITORIAL!I43/TERRITORIAL!H43-1,"")</f>
        <v/>
      </c>
      <c r="I43" s="135" t="str">
        <f>IFERROR(TERRITORIAL!J43/TERRITORIAL!I43-1,"")</f>
        <v/>
      </c>
      <c r="J43" s="135" t="str">
        <f>IFERROR(TERRITORIAL!K43/TERRITORIAL!J43-1,"")</f>
        <v/>
      </c>
      <c r="K43" s="135" t="str">
        <f>IFERROR(TERRITORIAL!L43/TERRITORIAL!K43-1,"")</f>
        <v/>
      </c>
      <c r="L43" s="135" t="str">
        <f>IFERROR(TERRITORIAL!M43/TERRITORIAL!L43-1,"")</f>
        <v/>
      </c>
      <c r="M43" s="135" t="str">
        <f>IFERROR(TERRITORIAL!N43/TERRITORIAL!M43-1,"")</f>
        <v/>
      </c>
      <c r="N43" s="135">
        <f>IFERROR(TERRITORIAL!O43/TERRITORIAL!N43-1,"")</f>
        <v>9.8323335731619776E-2</v>
      </c>
      <c r="O43" s="135">
        <f>IFERROR(TERRITORIAL!P43/TERRITORIAL!O43-1,"")</f>
        <v>-2.4928636538234739E-2</v>
      </c>
      <c r="P43" s="135">
        <f>IFERROR(TERRITORIAL!Q43/TERRITORIAL!P43-1,"")</f>
        <v>3.471846138117396E-2</v>
      </c>
      <c r="Q43" s="135">
        <f>IFERROR(TERRITORIAL!R43/TERRITORIAL!Q43-1,"")</f>
        <v>0.10666285175247636</v>
      </c>
      <c r="R43" s="135">
        <f>IFERROR(TERRITORIAL!S43/TERRITORIAL!R43-1,"")</f>
        <v>0.19589285278946766</v>
      </c>
      <c r="S43" s="135">
        <f>IFERROR(TERRITORIAL!T43/TERRITORIAL!S43-1,"")</f>
        <v>4.1860349252993645E-2</v>
      </c>
    </row>
    <row r="44" spans="1:19">
      <c r="A44" s="89" t="s">
        <v>934</v>
      </c>
      <c r="B44" s="89" t="s">
        <v>133</v>
      </c>
      <c r="C44" s="135" t="str">
        <f>IFERROR(TERRITORIAL!D44/TERRITORIAL!C44-1,"")</f>
        <v/>
      </c>
      <c r="D44" s="135" t="str">
        <f>IFERROR(TERRITORIAL!E44/TERRITORIAL!D44-1,"")</f>
        <v/>
      </c>
      <c r="E44" s="135" t="str">
        <f>IFERROR(TERRITORIAL!F44/TERRITORIAL!E44-1,"")</f>
        <v/>
      </c>
      <c r="F44" s="135" t="str">
        <f>IFERROR(TERRITORIAL!G44/TERRITORIAL!F44-1,"")</f>
        <v/>
      </c>
      <c r="G44" s="135" t="str">
        <f>IFERROR(TERRITORIAL!H44/TERRITORIAL!G44-1,"")</f>
        <v/>
      </c>
      <c r="H44" s="135" t="str">
        <f>IFERROR(TERRITORIAL!I44/TERRITORIAL!H44-1,"")</f>
        <v/>
      </c>
      <c r="I44" s="135" t="str">
        <f>IFERROR(TERRITORIAL!J44/TERRITORIAL!I44-1,"")</f>
        <v/>
      </c>
      <c r="J44" s="135" t="str">
        <f>IFERROR(TERRITORIAL!K44/TERRITORIAL!J44-1,"")</f>
        <v/>
      </c>
      <c r="K44" s="135" t="str">
        <f>IFERROR(TERRITORIAL!L44/TERRITORIAL!K44-1,"")</f>
        <v/>
      </c>
      <c r="L44" s="135" t="str">
        <f>IFERROR(TERRITORIAL!M44/TERRITORIAL!L44-1,"")</f>
        <v/>
      </c>
      <c r="M44" s="135" t="str">
        <f>IFERROR(TERRITORIAL!N44/TERRITORIAL!M44-1,"")</f>
        <v/>
      </c>
      <c r="N44" s="135">
        <f>IFERROR(TERRITORIAL!O44/TERRITORIAL!N44-1,"")</f>
        <v>-0.99544278058499569</v>
      </c>
      <c r="O44" s="135">
        <f>IFERROR(TERRITORIAL!P44/TERRITORIAL!O44-1,"")</f>
        <v>0</v>
      </c>
      <c r="P44" s="135">
        <f>IFERROR(TERRITORIAL!Q44/TERRITORIAL!P44-1,"")</f>
        <v>0</v>
      </c>
      <c r="Q44" s="135">
        <f>IFERROR(TERRITORIAL!R44/TERRITORIAL!Q44-1,"")</f>
        <v>1.0083354142142</v>
      </c>
      <c r="R44" s="135">
        <f>IFERROR(TERRITORIAL!S44/TERRITORIAL!R44-1,"")</f>
        <v>-0.49792479529186084</v>
      </c>
      <c r="S44" s="135">
        <f>IFERROR(TERRITORIAL!T44/TERRITORIAL!S44-1,"")</f>
        <v>130.97865566037737</v>
      </c>
    </row>
    <row r="45" spans="1:19">
      <c r="A45" s="89" t="s">
        <v>943</v>
      </c>
      <c r="B45" s="89" t="s">
        <v>166</v>
      </c>
      <c r="C45" s="135" t="str">
        <f>IFERROR(TERRITORIAL!D45/TERRITORIAL!C45-1,"")</f>
        <v/>
      </c>
      <c r="D45" s="135" t="str">
        <f>IFERROR(TERRITORIAL!E45/TERRITORIAL!D45-1,"")</f>
        <v/>
      </c>
      <c r="E45" s="135" t="str">
        <f>IFERROR(TERRITORIAL!F45/TERRITORIAL!E45-1,"")</f>
        <v/>
      </c>
      <c r="F45" s="135" t="str">
        <f>IFERROR(TERRITORIAL!G45/TERRITORIAL!F45-1,"")</f>
        <v/>
      </c>
      <c r="G45" s="135" t="str">
        <f>IFERROR(TERRITORIAL!H45/TERRITORIAL!G45-1,"")</f>
        <v/>
      </c>
      <c r="H45" s="135" t="str">
        <f>IFERROR(TERRITORIAL!I45/TERRITORIAL!H45-1,"")</f>
        <v/>
      </c>
      <c r="I45" s="135" t="str">
        <f>IFERROR(TERRITORIAL!J45/TERRITORIAL!I45-1,"")</f>
        <v/>
      </c>
      <c r="J45" s="135" t="str">
        <f>IFERROR(TERRITORIAL!K45/TERRITORIAL!J45-1,"")</f>
        <v/>
      </c>
      <c r="K45" s="135" t="str">
        <f>IFERROR(TERRITORIAL!L45/TERRITORIAL!K45-1,"")</f>
        <v/>
      </c>
      <c r="L45" s="135" t="str">
        <f>IFERROR(TERRITORIAL!M45/TERRITORIAL!L45-1,"")</f>
        <v/>
      </c>
      <c r="M45" s="135" t="str">
        <f>IFERROR(TERRITORIAL!N45/TERRITORIAL!M45-1,"")</f>
        <v/>
      </c>
      <c r="N45" s="135">
        <f>IFERROR(TERRITORIAL!O45/TERRITORIAL!N45-1,"")</f>
        <v>-0.99927132985315914</v>
      </c>
      <c r="O45" s="135">
        <f>IFERROR(TERRITORIAL!P45/TERRITORIAL!O45-1,"")</f>
        <v>2194.2626332622604</v>
      </c>
      <c r="P45" s="135">
        <f>IFERROR(TERRITORIAL!Q45/TERRITORIAL!P45-1,"")</f>
        <v>9.6514371043267211E-2</v>
      </c>
      <c r="Q45" s="135">
        <f>IFERROR(TERRITORIAL!R45/TERRITORIAL!Q45-1,"")</f>
        <v>2.3924912914333518E-2</v>
      </c>
      <c r="R45" s="135">
        <f>IFERROR(TERRITORIAL!S45/TERRITORIAL!R45-1,"")</f>
        <v>0.19281716417829742</v>
      </c>
      <c r="S45" s="135">
        <f>IFERROR(TERRITORIAL!T45/TERRITORIAL!S45-1,"")</f>
        <v>-0.69784938759913751</v>
      </c>
    </row>
    <row r="46" spans="1:19">
      <c r="A46" s="89" t="s">
        <v>946</v>
      </c>
      <c r="B46" s="89" t="s">
        <v>154</v>
      </c>
      <c r="C46" s="135" t="str">
        <f>IFERROR(TERRITORIAL!D46/TERRITORIAL!C46-1,"")</f>
        <v/>
      </c>
      <c r="D46" s="135" t="str">
        <f>IFERROR(TERRITORIAL!E46/TERRITORIAL!D46-1,"")</f>
        <v/>
      </c>
      <c r="E46" s="135" t="str">
        <f>IFERROR(TERRITORIAL!F46/TERRITORIAL!E46-1,"")</f>
        <v/>
      </c>
      <c r="F46" s="135" t="str">
        <f>IFERROR(TERRITORIAL!G46/TERRITORIAL!F46-1,"")</f>
        <v/>
      </c>
      <c r="G46" s="135" t="str">
        <f>IFERROR(TERRITORIAL!H46/TERRITORIAL!G46-1,"")</f>
        <v/>
      </c>
      <c r="H46" s="135" t="str">
        <f>IFERROR(TERRITORIAL!I46/TERRITORIAL!H46-1,"")</f>
        <v/>
      </c>
      <c r="I46" s="135" t="str">
        <f>IFERROR(TERRITORIAL!J46/TERRITORIAL!I46-1,"")</f>
        <v/>
      </c>
      <c r="J46" s="135" t="str">
        <f>IFERROR(TERRITORIAL!K46/TERRITORIAL!J46-1,"")</f>
        <v/>
      </c>
      <c r="K46" s="135" t="str">
        <f>IFERROR(TERRITORIAL!L46/TERRITORIAL!K46-1,"")</f>
        <v/>
      </c>
      <c r="L46" s="135" t="str">
        <f>IFERROR(TERRITORIAL!M46/TERRITORIAL!L46-1,"")</f>
        <v/>
      </c>
      <c r="M46" s="135" t="str">
        <f>IFERROR(TERRITORIAL!N46/TERRITORIAL!M46-1,"")</f>
        <v/>
      </c>
      <c r="N46" s="135">
        <f>IFERROR(TERRITORIAL!O46/TERRITORIAL!N46-1,"")</f>
        <v>16.103213517982002</v>
      </c>
      <c r="O46" s="135">
        <f>IFERROR(TERRITORIAL!P46/TERRITORIAL!O46-1,"")</f>
        <v>-0.34404014672719796</v>
      </c>
      <c r="P46" s="135">
        <f>IFERROR(TERRITORIAL!Q46/TERRITORIAL!P46-1,"")</f>
        <v>2.5344709908289076E-2</v>
      </c>
      <c r="Q46" s="135">
        <f>IFERROR(TERRITORIAL!R46/TERRITORIAL!Q46-1,"")</f>
        <v>0.30626641720809711</v>
      </c>
      <c r="R46" s="135">
        <f>IFERROR(TERRITORIAL!S46/TERRITORIAL!R46-1,"")</f>
        <v>0.61906541428201156</v>
      </c>
      <c r="S46" s="135">
        <f>IFERROR(TERRITORIAL!T46/TERRITORIAL!S46-1,"")</f>
        <v>0.1118255648492581</v>
      </c>
    </row>
    <row r="47" spans="1:19">
      <c r="A47" s="89" t="s">
        <v>949</v>
      </c>
      <c r="B47" s="89" t="s">
        <v>132</v>
      </c>
      <c r="C47" s="135" t="str">
        <f>IFERROR(TERRITORIAL!D47/TERRITORIAL!C47-1,"")</f>
        <v/>
      </c>
      <c r="D47" s="135" t="str">
        <f>IFERROR(TERRITORIAL!E47/TERRITORIAL!D47-1,"")</f>
        <v/>
      </c>
      <c r="E47" s="135" t="str">
        <f>IFERROR(TERRITORIAL!F47/TERRITORIAL!E47-1,"")</f>
        <v/>
      </c>
      <c r="F47" s="135" t="str">
        <f>IFERROR(TERRITORIAL!G47/TERRITORIAL!F47-1,"")</f>
        <v/>
      </c>
      <c r="G47" s="135" t="str">
        <f>IFERROR(TERRITORIAL!H47/TERRITORIAL!G47-1,"")</f>
        <v/>
      </c>
      <c r="H47" s="135" t="str">
        <f>IFERROR(TERRITORIAL!I47/TERRITORIAL!H47-1,"")</f>
        <v/>
      </c>
      <c r="I47" s="135" t="str">
        <f>IFERROR(TERRITORIAL!J47/TERRITORIAL!I47-1,"")</f>
        <v/>
      </c>
      <c r="J47" s="135" t="str">
        <f>IFERROR(TERRITORIAL!K47/TERRITORIAL!J47-1,"")</f>
        <v/>
      </c>
      <c r="K47" s="135" t="str">
        <f>IFERROR(TERRITORIAL!L47/TERRITORIAL!K47-1,"")</f>
        <v/>
      </c>
      <c r="L47" s="135" t="str">
        <f>IFERROR(TERRITORIAL!M47/TERRITORIAL!L47-1,"")</f>
        <v/>
      </c>
      <c r="M47" s="135" t="str">
        <f>IFERROR(TERRITORIAL!N47/TERRITORIAL!M47-1,"")</f>
        <v/>
      </c>
      <c r="N47" s="135">
        <f>IFERROR(TERRITORIAL!O47/TERRITORIAL!N47-1,"")</f>
        <v>4.25594326025025E-3</v>
      </c>
      <c r="O47" s="135">
        <f>IFERROR(TERRITORIAL!P47/TERRITORIAL!O47-1,"")</f>
        <v>-0.29823203751609162</v>
      </c>
      <c r="P47" s="135">
        <f>IFERROR(TERRITORIAL!Q47/TERRITORIAL!P47-1,"")</f>
        <v>0.46817336855149794</v>
      </c>
      <c r="Q47" s="135">
        <f>IFERROR(TERRITORIAL!R47/TERRITORIAL!Q47-1,"")</f>
        <v>-9.8706231028792613E-2</v>
      </c>
      <c r="R47" s="135">
        <f>IFERROR(TERRITORIAL!S47/TERRITORIAL!R47-1,"")</f>
        <v>-0.10197117620925222</v>
      </c>
      <c r="S47" s="135">
        <f>IFERROR(TERRITORIAL!T47/TERRITORIAL!S47-1,"")</f>
        <v>0.19521909386897995</v>
      </c>
    </row>
    <row r="48" spans="1:19">
      <c r="A48" s="89" t="s">
        <v>962</v>
      </c>
      <c r="B48" s="89" t="s">
        <v>131</v>
      </c>
      <c r="C48" s="135" t="str">
        <f>IFERROR(TERRITORIAL!D48/TERRITORIAL!C48-1,"")</f>
        <v/>
      </c>
      <c r="D48" s="135" t="str">
        <f>IFERROR(TERRITORIAL!E48/TERRITORIAL!D48-1,"")</f>
        <v/>
      </c>
      <c r="E48" s="135" t="str">
        <f>IFERROR(TERRITORIAL!F48/TERRITORIAL!E48-1,"")</f>
        <v/>
      </c>
      <c r="F48" s="135" t="str">
        <f>IFERROR(TERRITORIAL!G48/TERRITORIAL!F48-1,"")</f>
        <v/>
      </c>
      <c r="G48" s="135" t="str">
        <f>IFERROR(TERRITORIAL!H48/TERRITORIAL!G48-1,"")</f>
        <v/>
      </c>
      <c r="H48" s="135" t="str">
        <f>IFERROR(TERRITORIAL!I48/TERRITORIAL!H48-1,"")</f>
        <v/>
      </c>
      <c r="I48" s="135" t="str">
        <f>IFERROR(TERRITORIAL!J48/TERRITORIAL!I48-1,"")</f>
        <v/>
      </c>
      <c r="J48" s="135" t="str">
        <f>IFERROR(TERRITORIAL!K48/TERRITORIAL!J48-1,"")</f>
        <v/>
      </c>
      <c r="K48" s="135" t="str">
        <f>IFERROR(TERRITORIAL!L48/TERRITORIAL!K48-1,"")</f>
        <v/>
      </c>
      <c r="L48" s="135" t="str">
        <f>IFERROR(TERRITORIAL!M48/TERRITORIAL!L48-1,"")</f>
        <v/>
      </c>
      <c r="M48" s="135" t="str">
        <f>IFERROR(TERRITORIAL!N48/TERRITORIAL!M48-1,"")</f>
        <v/>
      </c>
      <c r="N48" s="135">
        <f>IFERROR(TERRITORIAL!O48/TERRITORIAL!N48-1,"")</f>
        <v>0.22070585265881881</v>
      </c>
      <c r="O48" s="135">
        <f>IFERROR(TERRITORIAL!P48/TERRITORIAL!O48-1,"")</f>
        <v>6.3776851331572404E-2</v>
      </c>
      <c r="P48" s="135">
        <f>IFERROR(TERRITORIAL!Q48/TERRITORIAL!P48-1,"")</f>
        <v>0.14091031793441045</v>
      </c>
      <c r="Q48" s="135">
        <f>IFERROR(TERRITORIAL!R48/TERRITORIAL!Q48-1,"")</f>
        <v>0.15178689622084152</v>
      </c>
      <c r="R48" s="135">
        <f>IFERROR(TERRITORIAL!S48/TERRITORIAL!R48-1,"")</f>
        <v>0.23222420188066062</v>
      </c>
      <c r="S48" s="135">
        <f>IFERROR(TERRITORIAL!T48/TERRITORIAL!S48-1,"")</f>
        <v>6.9080680921544291E-2</v>
      </c>
    </row>
    <row r="49" spans="1:19">
      <c r="A49" s="89" t="s">
        <v>1021</v>
      </c>
      <c r="B49" s="89" t="s">
        <v>1022</v>
      </c>
      <c r="C49" s="135" t="str">
        <f>IFERROR(TERRITORIAL!D49/TERRITORIAL!C49-1,"")</f>
        <v/>
      </c>
      <c r="D49" s="135" t="str">
        <f>IFERROR(TERRITORIAL!E49/TERRITORIAL!D49-1,"")</f>
        <v/>
      </c>
      <c r="E49" s="135" t="str">
        <f>IFERROR(TERRITORIAL!F49/TERRITORIAL!E49-1,"")</f>
        <v/>
      </c>
      <c r="F49" s="135" t="str">
        <f>IFERROR(TERRITORIAL!G49/TERRITORIAL!F49-1,"")</f>
        <v/>
      </c>
      <c r="G49" s="135" t="str">
        <f>IFERROR(TERRITORIAL!H49/TERRITORIAL!G49-1,"")</f>
        <v/>
      </c>
      <c r="H49" s="135" t="str">
        <f>IFERROR(TERRITORIAL!I49/TERRITORIAL!H49-1,"")</f>
        <v/>
      </c>
      <c r="I49" s="135" t="str">
        <f>IFERROR(TERRITORIAL!J49/TERRITORIAL!I49-1,"")</f>
        <v/>
      </c>
      <c r="J49" s="135" t="str">
        <f>IFERROR(TERRITORIAL!K49/TERRITORIAL!J49-1,"")</f>
        <v/>
      </c>
      <c r="K49" s="135" t="str">
        <f>IFERROR(TERRITORIAL!L49/TERRITORIAL!K49-1,"")</f>
        <v/>
      </c>
      <c r="L49" s="135" t="str">
        <f>IFERROR(TERRITORIAL!M49/TERRITORIAL!L49-1,"")</f>
        <v/>
      </c>
      <c r="M49" s="135" t="str">
        <f>IFERROR(TERRITORIAL!N49/TERRITORIAL!M49-1,"")</f>
        <v/>
      </c>
      <c r="N49" s="135">
        <f>IFERROR(TERRITORIAL!O49/TERRITORIAL!N49-1,"")</f>
        <v>0.20823597535936322</v>
      </c>
      <c r="O49" s="135">
        <f>IFERROR(TERRITORIAL!P49/TERRITORIAL!O49-1,"")</f>
        <v>3.634943712144012E-2</v>
      </c>
      <c r="P49" s="135">
        <f>IFERROR(TERRITORIAL!Q49/TERRITORIAL!P49-1,"")</f>
        <v>0.14466509404551142</v>
      </c>
      <c r="Q49" s="135">
        <f>IFERROR(TERRITORIAL!R49/TERRITORIAL!Q49-1,"")</f>
        <v>0.22687385424771911</v>
      </c>
      <c r="R49" s="135">
        <f>IFERROR(TERRITORIAL!S49/TERRITORIAL!R49-1,"")</f>
        <v>8.2283167295869708E-2</v>
      </c>
      <c r="S49" s="135">
        <f>IFERROR(TERRITORIAL!T49/TERRITORIAL!S49-1,"")</f>
        <v>0.32324125741733623</v>
      </c>
    </row>
    <row r="50" spans="1:19">
      <c r="A50" s="89" t="s">
        <v>1047</v>
      </c>
      <c r="B50" s="89" t="s">
        <v>1048</v>
      </c>
      <c r="C50" s="135" t="str">
        <f>IFERROR(TERRITORIAL!D50/TERRITORIAL!C50-1,"")</f>
        <v/>
      </c>
      <c r="D50" s="135" t="str">
        <f>IFERROR(TERRITORIAL!E50/TERRITORIAL!D50-1,"")</f>
        <v/>
      </c>
      <c r="E50" s="135" t="str">
        <f>IFERROR(TERRITORIAL!F50/TERRITORIAL!E50-1,"")</f>
        <v/>
      </c>
      <c r="F50" s="135" t="str">
        <f>IFERROR(TERRITORIAL!G50/TERRITORIAL!F50-1,"")</f>
        <v/>
      </c>
      <c r="G50" s="135" t="str">
        <f>IFERROR(TERRITORIAL!H50/TERRITORIAL!G50-1,"")</f>
        <v/>
      </c>
      <c r="H50" s="135" t="str">
        <f>IFERROR(TERRITORIAL!I50/TERRITORIAL!H50-1,"")</f>
        <v/>
      </c>
      <c r="I50" s="135" t="str">
        <f>IFERROR(TERRITORIAL!J50/TERRITORIAL!I50-1,"")</f>
        <v/>
      </c>
      <c r="J50" s="135" t="str">
        <f>IFERROR(TERRITORIAL!K50/TERRITORIAL!J50-1,"")</f>
        <v/>
      </c>
      <c r="K50" s="135" t="str">
        <f>IFERROR(TERRITORIAL!L50/TERRITORIAL!K50-1,"")</f>
        <v/>
      </c>
      <c r="L50" s="135" t="str">
        <f>IFERROR(TERRITORIAL!M50/TERRITORIAL!L50-1,"")</f>
        <v/>
      </c>
      <c r="M50" s="135" t="str">
        <f>IFERROR(TERRITORIAL!N50/TERRITORIAL!M50-1,"")</f>
        <v/>
      </c>
      <c r="N50" s="135">
        <f>IFERROR(TERRITORIAL!O50/TERRITORIAL!N50-1,"")</f>
        <v>7.7287486304253861E-2</v>
      </c>
      <c r="O50" s="135">
        <f>IFERROR(TERRITORIAL!P50/TERRITORIAL!O50-1,"")</f>
        <v>5.1714693015421087E-3</v>
      </c>
      <c r="P50" s="135">
        <f>IFERROR(TERRITORIAL!Q50/TERRITORIAL!P50-1,"")</f>
        <v>9.6093372450836823E-2</v>
      </c>
      <c r="Q50" s="135">
        <f>IFERROR(TERRITORIAL!R50/TERRITORIAL!Q50-1,"")</f>
        <v>3.8451122453598385E-2</v>
      </c>
      <c r="R50" s="135">
        <f>IFERROR(TERRITORIAL!S50/TERRITORIAL!R50-1,"")</f>
        <v>0.13991947702188079</v>
      </c>
      <c r="S50" s="135">
        <f>IFERROR(TERRITORIAL!T50/TERRITORIAL!S50-1,"")</f>
        <v>0.1928621367853236</v>
      </c>
    </row>
    <row r="51" spans="1:19" ht="28">
      <c r="A51" s="89" t="s">
        <v>1113</v>
      </c>
      <c r="B51" s="89" t="s">
        <v>1114</v>
      </c>
      <c r="C51" s="135" t="str">
        <f>IFERROR(TERRITORIAL!D51/TERRITORIAL!C51-1,"")</f>
        <v/>
      </c>
      <c r="D51" s="135" t="str">
        <f>IFERROR(TERRITORIAL!E51/TERRITORIAL!D51-1,"")</f>
        <v/>
      </c>
      <c r="E51" s="135" t="str">
        <f>IFERROR(TERRITORIAL!F51/TERRITORIAL!E51-1,"")</f>
        <v/>
      </c>
      <c r="F51" s="135" t="str">
        <f>IFERROR(TERRITORIAL!G51/TERRITORIAL!F51-1,"")</f>
        <v/>
      </c>
      <c r="G51" s="135" t="str">
        <f>IFERROR(TERRITORIAL!H51/TERRITORIAL!G51-1,"")</f>
        <v/>
      </c>
      <c r="H51" s="135" t="str">
        <f>IFERROR(TERRITORIAL!I51/TERRITORIAL!H51-1,"")</f>
        <v/>
      </c>
      <c r="I51" s="135" t="str">
        <f>IFERROR(TERRITORIAL!J51/TERRITORIAL!I51-1,"")</f>
        <v/>
      </c>
      <c r="J51" s="135" t="str">
        <f>IFERROR(TERRITORIAL!K51/TERRITORIAL!J51-1,"")</f>
        <v/>
      </c>
      <c r="K51" s="135" t="str">
        <f>IFERROR(TERRITORIAL!L51/TERRITORIAL!K51-1,"")</f>
        <v/>
      </c>
      <c r="L51" s="135" t="str">
        <f>IFERROR(TERRITORIAL!M51/TERRITORIAL!L51-1,"")</f>
        <v/>
      </c>
      <c r="M51" s="135" t="str">
        <f>IFERROR(TERRITORIAL!N51/TERRITORIAL!M51-1,"")</f>
        <v/>
      </c>
      <c r="N51" s="135">
        <f>IFERROR(TERRITORIAL!O51/TERRITORIAL!N51-1,"")</f>
        <v>-1</v>
      </c>
      <c r="O51" s="135" t="str">
        <f>IFERROR(TERRITORIAL!P51/TERRITORIAL!O51-1,"")</f>
        <v/>
      </c>
      <c r="P51" s="135" t="str">
        <f>IFERROR(TERRITORIAL!Q51/TERRITORIAL!P51-1,"")</f>
        <v/>
      </c>
      <c r="Q51" s="135" t="str">
        <f>IFERROR(TERRITORIAL!R51/TERRITORIAL!Q51-1,"")</f>
        <v/>
      </c>
      <c r="R51" s="135" t="str">
        <f>IFERROR(TERRITORIAL!S51/TERRITORIAL!R51-1,"")</f>
        <v/>
      </c>
      <c r="S51" s="135" t="str">
        <f>IFERROR(TERRITORIAL!T51/TERRITORIAL!S51-1,"")</f>
        <v/>
      </c>
    </row>
    <row r="52" spans="1:19">
      <c r="A52" s="89" t="s">
        <v>1125</v>
      </c>
      <c r="B52" s="89" t="s">
        <v>176</v>
      </c>
      <c r="C52" s="135" t="str">
        <f>IFERROR(TERRITORIAL!D52/TERRITORIAL!C52-1,"")</f>
        <v/>
      </c>
      <c r="D52" s="135" t="str">
        <f>IFERROR(TERRITORIAL!E52/TERRITORIAL!D52-1,"")</f>
        <v/>
      </c>
      <c r="E52" s="135" t="str">
        <f>IFERROR(TERRITORIAL!F52/TERRITORIAL!E52-1,"")</f>
        <v/>
      </c>
      <c r="F52" s="135" t="str">
        <f>IFERROR(TERRITORIAL!G52/TERRITORIAL!F52-1,"")</f>
        <v/>
      </c>
      <c r="G52" s="135" t="str">
        <f>IFERROR(TERRITORIAL!H52/TERRITORIAL!G52-1,"")</f>
        <v/>
      </c>
      <c r="H52" s="135" t="str">
        <f>IFERROR(TERRITORIAL!I52/TERRITORIAL!H52-1,"")</f>
        <v/>
      </c>
      <c r="I52" s="135" t="str">
        <f>IFERROR(TERRITORIAL!J52/TERRITORIAL!I52-1,"")</f>
        <v/>
      </c>
      <c r="J52" s="135" t="str">
        <f>IFERROR(TERRITORIAL!K52/TERRITORIAL!J52-1,"")</f>
        <v/>
      </c>
      <c r="K52" s="135" t="str">
        <f>IFERROR(TERRITORIAL!L52/TERRITORIAL!K52-1,"")</f>
        <v/>
      </c>
      <c r="L52" s="135" t="str">
        <f>IFERROR(TERRITORIAL!M52/TERRITORIAL!L52-1,"")</f>
        <v/>
      </c>
      <c r="M52" s="135" t="str">
        <f>IFERROR(TERRITORIAL!N52/TERRITORIAL!M52-1,"")</f>
        <v/>
      </c>
      <c r="N52" s="135">
        <f>IFERROR(TERRITORIAL!O52/TERRITORIAL!N52-1,"")</f>
        <v>-0.65447504906484133</v>
      </c>
      <c r="O52" s="135">
        <f>IFERROR(TERRITORIAL!P52/TERRITORIAL!O52-1,"")</f>
        <v>5.7866296207504497E-2</v>
      </c>
      <c r="P52" s="135">
        <f>IFERROR(TERRITORIAL!Q52/TERRITORIAL!P52-1,"")</f>
        <v>1.1177091241982473</v>
      </c>
      <c r="Q52" s="135">
        <f>IFERROR(TERRITORIAL!R52/TERRITORIAL!Q52-1,"")</f>
        <v>-4.5519566450525906E-2</v>
      </c>
      <c r="R52" s="135">
        <f>IFERROR(TERRITORIAL!S52/TERRITORIAL!R52-1,"")</f>
        <v>-5.9330097220305134E-2</v>
      </c>
      <c r="S52" s="135">
        <f>IFERROR(TERRITORIAL!T52/TERRITORIAL!S52-1,"")</f>
        <v>7.6749937815489222E-2</v>
      </c>
    </row>
    <row r="53" spans="1:19">
      <c r="A53" s="89" t="s">
        <v>1162</v>
      </c>
      <c r="B53" s="89" t="s">
        <v>1163</v>
      </c>
      <c r="C53" s="135" t="str">
        <f>IFERROR(TERRITORIAL!D53/TERRITORIAL!C53-1,"")</f>
        <v/>
      </c>
      <c r="D53" s="135" t="str">
        <f>IFERROR(TERRITORIAL!E53/TERRITORIAL!D53-1,"")</f>
        <v/>
      </c>
      <c r="E53" s="135" t="str">
        <f>IFERROR(TERRITORIAL!F53/TERRITORIAL!E53-1,"")</f>
        <v/>
      </c>
      <c r="F53" s="135" t="str">
        <f>IFERROR(TERRITORIAL!G53/TERRITORIAL!F53-1,"")</f>
        <v/>
      </c>
      <c r="G53" s="135" t="str">
        <f>IFERROR(TERRITORIAL!H53/TERRITORIAL!G53-1,"")</f>
        <v/>
      </c>
      <c r="H53" s="135" t="str">
        <f>IFERROR(TERRITORIAL!I53/TERRITORIAL!H53-1,"")</f>
        <v/>
      </c>
      <c r="I53" s="135" t="str">
        <f>IFERROR(TERRITORIAL!J53/TERRITORIAL!I53-1,"")</f>
        <v/>
      </c>
      <c r="J53" s="135" t="str">
        <f>IFERROR(TERRITORIAL!K53/TERRITORIAL!J53-1,"")</f>
        <v/>
      </c>
      <c r="K53" s="135" t="str">
        <f>IFERROR(TERRITORIAL!L53/TERRITORIAL!K53-1,"")</f>
        <v/>
      </c>
      <c r="L53" s="135" t="str">
        <f>IFERROR(TERRITORIAL!M53/TERRITORIAL!L53-1,"")</f>
        <v/>
      </c>
      <c r="M53" s="135" t="str">
        <f>IFERROR(TERRITORIAL!N53/TERRITORIAL!M53-1,"")</f>
        <v/>
      </c>
      <c r="N53" s="135">
        <f>IFERROR(TERRITORIAL!O53/TERRITORIAL!N53-1,"")</f>
        <v>-1</v>
      </c>
      <c r="O53" s="135" t="str">
        <f>IFERROR(TERRITORIAL!P53/TERRITORIAL!O53-1,"")</f>
        <v/>
      </c>
      <c r="P53" s="135" t="str">
        <f>IFERROR(TERRITORIAL!Q53/TERRITORIAL!P53-1,"")</f>
        <v/>
      </c>
      <c r="Q53" s="135" t="str">
        <f>IFERROR(TERRITORIAL!R53/TERRITORIAL!Q53-1,"")</f>
        <v/>
      </c>
      <c r="R53" s="135" t="str">
        <f>IFERROR(TERRITORIAL!S53/TERRITORIAL!R53-1,"")</f>
        <v/>
      </c>
      <c r="S53" s="135" t="str">
        <f>IFERROR(TERRITORIAL!T53/TERRITORIAL!S53-1,"")</f>
        <v/>
      </c>
    </row>
    <row r="54" spans="1:19">
      <c r="A54" s="89" t="s">
        <v>1168</v>
      </c>
      <c r="B54" s="89" t="s">
        <v>1169</v>
      </c>
      <c r="C54" s="135" t="str">
        <f>IFERROR(TERRITORIAL!D54/TERRITORIAL!C54-1,"")</f>
        <v/>
      </c>
      <c r="D54" s="135" t="str">
        <f>IFERROR(TERRITORIAL!E54/TERRITORIAL!D54-1,"")</f>
        <v/>
      </c>
      <c r="E54" s="135" t="str">
        <f>IFERROR(TERRITORIAL!F54/TERRITORIAL!E54-1,"")</f>
        <v/>
      </c>
      <c r="F54" s="135" t="str">
        <f>IFERROR(TERRITORIAL!G54/TERRITORIAL!F54-1,"")</f>
        <v/>
      </c>
      <c r="G54" s="135" t="str">
        <f>IFERROR(TERRITORIAL!H54/TERRITORIAL!G54-1,"")</f>
        <v/>
      </c>
      <c r="H54" s="135" t="str">
        <f>IFERROR(TERRITORIAL!I54/TERRITORIAL!H54-1,"")</f>
        <v/>
      </c>
      <c r="I54" s="135" t="str">
        <f>IFERROR(TERRITORIAL!J54/TERRITORIAL!I54-1,"")</f>
        <v/>
      </c>
      <c r="J54" s="135" t="str">
        <f>IFERROR(TERRITORIAL!K54/TERRITORIAL!J54-1,"")</f>
        <v/>
      </c>
      <c r="K54" s="135" t="str">
        <f>IFERROR(TERRITORIAL!L54/TERRITORIAL!K54-1,"")</f>
        <v/>
      </c>
      <c r="L54" s="135" t="str">
        <f>IFERROR(TERRITORIAL!M54/TERRITORIAL!L54-1,"")</f>
        <v/>
      </c>
      <c r="M54" s="135" t="str">
        <f>IFERROR(TERRITORIAL!N54/TERRITORIAL!M54-1,"")</f>
        <v/>
      </c>
      <c r="N54" s="135">
        <f>IFERROR(TERRITORIAL!O54/TERRITORIAL!N54-1,"")</f>
        <v>1.5918195351096731</v>
      </c>
      <c r="O54" s="135">
        <f>IFERROR(TERRITORIAL!P54/TERRITORIAL!O54-1,"")</f>
        <v>-0.75006886191821209</v>
      </c>
      <c r="P54" s="135">
        <f>IFERROR(TERRITORIAL!Q54/TERRITORIAL!P54-1,"")</f>
        <v>2.6391509744873285</v>
      </c>
      <c r="Q54" s="135">
        <f>IFERROR(TERRITORIAL!R54/TERRITORIAL!Q54-1,"")</f>
        <v>-3.4936949028279263E-2</v>
      </c>
      <c r="R54" s="135">
        <f>IFERROR(TERRITORIAL!S54/TERRITORIAL!R54-1,"")</f>
        <v>0.63438115793964545</v>
      </c>
      <c r="S54" s="135">
        <f>IFERROR(TERRITORIAL!T54/TERRITORIAL!S54-1,"")</f>
        <v>0.21037106657126237</v>
      </c>
    </row>
    <row r="55" spans="1:19" ht="28">
      <c r="A55" s="89" t="s">
        <v>1176</v>
      </c>
      <c r="B55" s="89" t="s">
        <v>7663</v>
      </c>
      <c r="C55" s="135" t="str">
        <f>IFERROR(TERRITORIAL!D55/TERRITORIAL!C55-1,"")</f>
        <v/>
      </c>
      <c r="D55" s="135" t="str">
        <f>IFERROR(TERRITORIAL!E55/TERRITORIAL!D55-1,"")</f>
        <v/>
      </c>
      <c r="E55" s="135" t="str">
        <f>IFERROR(TERRITORIAL!F55/TERRITORIAL!E55-1,"")</f>
        <v/>
      </c>
      <c r="F55" s="135" t="str">
        <f>IFERROR(TERRITORIAL!G55/TERRITORIAL!F55-1,"")</f>
        <v/>
      </c>
      <c r="G55" s="135" t="str">
        <f>IFERROR(TERRITORIAL!H55/TERRITORIAL!G55-1,"")</f>
        <v/>
      </c>
      <c r="H55" s="135" t="str">
        <f>IFERROR(TERRITORIAL!I55/TERRITORIAL!H55-1,"")</f>
        <v/>
      </c>
      <c r="I55" s="135" t="str">
        <f>IFERROR(TERRITORIAL!J55/TERRITORIAL!I55-1,"")</f>
        <v/>
      </c>
      <c r="J55" s="135" t="str">
        <f>IFERROR(TERRITORIAL!K55/TERRITORIAL!J55-1,"")</f>
        <v/>
      </c>
      <c r="K55" s="135" t="str">
        <f>IFERROR(TERRITORIAL!L55/TERRITORIAL!K55-1,"")</f>
        <v/>
      </c>
      <c r="L55" s="135" t="str">
        <f>IFERROR(TERRITORIAL!M55/TERRITORIAL!L55-1,"")</f>
        <v/>
      </c>
      <c r="M55" s="135" t="str">
        <f>IFERROR(TERRITORIAL!N55/TERRITORIAL!M55-1,"")</f>
        <v/>
      </c>
      <c r="N55" s="135">
        <f>IFERROR(TERRITORIAL!O55/TERRITORIAL!N55-1,"")</f>
        <v>0.19687374642219257</v>
      </c>
      <c r="O55" s="135">
        <f>IFERROR(TERRITORIAL!P55/TERRITORIAL!O55-1,"")</f>
        <v>0.18677764792780827</v>
      </c>
      <c r="P55" s="135">
        <f>IFERROR(TERRITORIAL!Q55/TERRITORIAL!P55-1,"")</f>
        <v>1.0206219375992198E-2</v>
      </c>
      <c r="Q55" s="135">
        <f>IFERROR(TERRITORIAL!R55/TERRITORIAL!Q55-1,"")</f>
        <v>0.16278722432373649</v>
      </c>
      <c r="R55" s="135">
        <f>IFERROR(TERRITORIAL!S55/TERRITORIAL!R55-1,"")</f>
        <v>8.4745533216529445E-2</v>
      </c>
      <c r="S55" s="135">
        <f>IFERROR(TERRITORIAL!T55/TERRITORIAL!S55-1,"")</f>
        <v>0.12152442591439883</v>
      </c>
    </row>
    <row r="56" spans="1:19">
      <c r="A56" s="89" t="s">
        <v>1189</v>
      </c>
      <c r="B56" s="89" t="s">
        <v>191</v>
      </c>
      <c r="C56" s="135" t="str">
        <f>IFERROR(TERRITORIAL!D56/TERRITORIAL!C56-1,"")</f>
        <v/>
      </c>
      <c r="D56" s="135" t="str">
        <f>IFERROR(TERRITORIAL!E56/TERRITORIAL!D56-1,"")</f>
        <v/>
      </c>
      <c r="E56" s="135" t="str">
        <f>IFERROR(TERRITORIAL!F56/TERRITORIAL!E56-1,"")</f>
        <v/>
      </c>
      <c r="F56" s="135" t="str">
        <f>IFERROR(TERRITORIAL!G56/TERRITORIAL!F56-1,"")</f>
        <v/>
      </c>
      <c r="G56" s="135" t="str">
        <f>IFERROR(TERRITORIAL!H56/TERRITORIAL!G56-1,"")</f>
        <v/>
      </c>
      <c r="H56" s="135" t="str">
        <f>IFERROR(TERRITORIAL!I56/TERRITORIAL!H56-1,"")</f>
        <v/>
      </c>
      <c r="I56" s="135" t="str">
        <f>IFERROR(TERRITORIAL!J56/TERRITORIAL!I56-1,"")</f>
        <v/>
      </c>
      <c r="J56" s="135" t="str">
        <f>IFERROR(TERRITORIAL!K56/TERRITORIAL!J56-1,"")</f>
        <v/>
      </c>
      <c r="K56" s="135" t="str">
        <f>IFERROR(TERRITORIAL!L56/TERRITORIAL!K56-1,"")</f>
        <v/>
      </c>
      <c r="L56" s="135" t="str">
        <f>IFERROR(TERRITORIAL!M56/TERRITORIAL!L56-1,"")</f>
        <v/>
      </c>
      <c r="M56" s="135" t="str">
        <f>IFERROR(TERRITORIAL!N56/TERRITORIAL!M56-1,"")</f>
        <v/>
      </c>
      <c r="N56" s="135">
        <f>IFERROR(TERRITORIAL!O56/TERRITORIAL!N56-1,"")</f>
        <v>-0.99747448489201374</v>
      </c>
      <c r="O56" s="135">
        <f>IFERROR(TERRITORIAL!P56/TERRITORIAL!O56-1,"")</f>
        <v>-8.8122092670829377E-2</v>
      </c>
      <c r="P56" s="135">
        <f>IFERROR(TERRITORIAL!Q56/TERRITORIAL!P56-1,"")</f>
        <v>-0.63231767466389188</v>
      </c>
      <c r="Q56" s="135">
        <f>IFERROR(TERRITORIAL!R56/TERRITORIAL!Q56-1,"")</f>
        <v>0</v>
      </c>
      <c r="R56" s="135">
        <f>IFERROR(TERRITORIAL!S56/TERRITORIAL!R56-1,"")</f>
        <v>0</v>
      </c>
      <c r="S56" s="135">
        <f>IFERROR(TERRITORIAL!T56/TERRITORIAL!S56-1,"")</f>
        <v>0</v>
      </c>
    </row>
    <row r="57" spans="1:19">
      <c r="A57" s="89" t="s">
        <v>1194</v>
      </c>
      <c r="B57" s="89" t="s">
        <v>1195</v>
      </c>
      <c r="C57" s="135" t="str">
        <f>IFERROR(TERRITORIAL!D57/TERRITORIAL!C57-1,"")</f>
        <v/>
      </c>
      <c r="D57" s="135" t="str">
        <f>IFERROR(TERRITORIAL!E57/TERRITORIAL!D57-1,"")</f>
        <v/>
      </c>
      <c r="E57" s="135" t="str">
        <f>IFERROR(TERRITORIAL!F57/TERRITORIAL!E57-1,"")</f>
        <v/>
      </c>
      <c r="F57" s="135" t="str">
        <f>IFERROR(TERRITORIAL!G57/TERRITORIAL!F57-1,"")</f>
        <v/>
      </c>
      <c r="G57" s="135" t="str">
        <f>IFERROR(TERRITORIAL!H57/TERRITORIAL!G57-1,"")</f>
        <v/>
      </c>
      <c r="H57" s="135" t="str">
        <f>IFERROR(TERRITORIAL!I57/TERRITORIAL!H57-1,"")</f>
        <v/>
      </c>
      <c r="I57" s="135" t="str">
        <f>IFERROR(TERRITORIAL!J57/TERRITORIAL!I57-1,"")</f>
        <v/>
      </c>
      <c r="J57" s="135" t="str">
        <f>IFERROR(TERRITORIAL!K57/TERRITORIAL!J57-1,"")</f>
        <v/>
      </c>
      <c r="K57" s="135" t="str">
        <f>IFERROR(TERRITORIAL!L57/TERRITORIAL!K57-1,"")</f>
        <v/>
      </c>
      <c r="L57" s="135" t="str">
        <f>IFERROR(TERRITORIAL!M57/TERRITORIAL!L57-1,"")</f>
        <v/>
      </c>
      <c r="M57" s="135" t="str">
        <f>IFERROR(TERRITORIAL!N57/TERRITORIAL!M57-1,"")</f>
        <v/>
      </c>
      <c r="N57" s="135">
        <f>IFERROR(TERRITORIAL!O57/TERRITORIAL!N57-1,"")</f>
        <v>3491.0527375527427</v>
      </c>
      <c r="O57" s="135">
        <f>IFERROR(TERRITORIAL!P57/TERRITORIAL!O57-1,"")</f>
        <v>-0.97736047111292801</v>
      </c>
      <c r="P57" s="135">
        <f>IFERROR(TERRITORIAL!Q57/TERRITORIAL!P57-1,"")</f>
        <v>3.5695420645773233</v>
      </c>
      <c r="Q57" s="135">
        <f>IFERROR(TERRITORIAL!R57/TERRITORIAL!Q57-1,"")</f>
        <v>-6.9181345126768656E-3</v>
      </c>
      <c r="R57" s="135">
        <f>IFERROR(TERRITORIAL!S57/TERRITORIAL!R57-1,"")</f>
        <v>8.655027684732767</v>
      </c>
      <c r="S57" s="135">
        <f>IFERROR(TERRITORIAL!T57/TERRITORIAL!S57-1,"")</f>
        <v>-0.92033411968890178</v>
      </c>
    </row>
    <row r="58" spans="1:19" ht="28">
      <c r="A58" s="89" t="s">
        <v>1202</v>
      </c>
      <c r="B58" s="89" t="s">
        <v>185</v>
      </c>
      <c r="C58" s="135" t="str">
        <f>IFERROR(TERRITORIAL!D58/TERRITORIAL!C58-1,"")</f>
        <v/>
      </c>
      <c r="D58" s="135" t="str">
        <f>IFERROR(TERRITORIAL!E58/TERRITORIAL!D58-1,"")</f>
        <v/>
      </c>
      <c r="E58" s="135" t="str">
        <f>IFERROR(TERRITORIAL!F58/TERRITORIAL!E58-1,"")</f>
        <v/>
      </c>
      <c r="F58" s="135" t="str">
        <f>IFERROR(TERRITORIAL!G58/TERRITORIAL!F58-1,"")</f>
        <v/>
      </c>
      <c r="G58" s="135" t="str">
        <f>IFERROR(TERRITORIAL!H58/TERRITORIAL!G58-1,"")</f>
        <v/>
      </c>
      <c r="H58" s="135" t="str">
        <f>IFERROR(TERRITORIAL!I58/TERRITORIAL!H58-1,"")</f>
        <v/>
      </c>
      <c r="I58" s="135" t="str">
        <f>IFERROR(TERRITORIAL!J58/TERRITORIAL!I58-1,"")</f>
        <v/>
      </c>
      <c r="J58" s="135" t="str">
        <f>IFERROR(TERRITORIAL!K58/TERRITORIAL!J58-1,"")</f>
        <v/>
      </c>
      <c r="K58" s="135" t="str">
        <f>IFERROR(TERRITORIAL!L58/TERRITORIAL!K58-1,"")</f>
        <v/>
      </c>
      <c r="L58" s="135" t="str">
        <f>IFERROR(TERRITORIAL!M58/TERRITORIAL!L58-1,"")</f>
        <v/>
      </c>
      <c r="M58" s="135" t="str">
        <f>IFERROR(TERRITORIAL!N58/TERRITORIAL!M58-1,"")</f>
        <v/>
      </c>
      <c r="N58" s="135">
        <f>IFERROR(TERRITORIAL!O58/TERRITORIAL!N58-1,"")</f>
        <v>0.46637102857180257</v>
      </c>
      <c r="O58" s="135">
        <f>IFERROR(TERRITORIAL!P58/TERRITORIAL!O58-1,"")</f>
        <v>-2.9846802614142631E-2</v>
      </c>
      <c r="P58" s="135">
        <f>IFERROR(TERRITORIAL!Q58/TERRITORIAL!P58-1,"")</f>
        <v>5.6257667135355405E-3</v>
      </c>
      <c r="Q58" s="135">
        <f>IFERROR(TERRITORIAL!R58/TERRITORIAL!Q58-1,"")</f>
        <v>-0.90976832779356775</v>
      </c>
      <c r="R58" s="135">
        <f>IFERROR(TERRITORIAL!S58/TERRITORIAL!R58-1,"")</f>
        <v>-0.33636013095911033</v>
      </c>
      <c r="S58" s="135">
        <f>IFERROR(TERRITORIAL!T58/TERRITORIAL!S58-1,"")</f>
        <v>-0.21302092347304735</v>
      </c>
    </row>
    <row r="59" spans="1:19">
      <c r="A59" s="89" t="s">
        <v>1207</v>
      </c>
      <c r="B59" s="89" t="s">
        <v>126</v>
      </c>
      <c r="C59" s="135" t="str">
        <f>IFERROR(TERRITORIAL!D59/TERRITORIAL!C59-1,"")</f>
        <v/>
      </c>
      <c r="D59" s="135" t="str">
        <f>IFERROR(TERRITORIAL!E59/TERRITORIAL!D59-1,"")</f>
        <v/>
      </c>
      <c r="E59" s="135" t="str">
        <f>IFERROR(TERRITORIAL!F59/TERRITORIAL!E59-1,"")</f>
        <v/>
      </c>
      <c r="F59" s="135" t="str">
        <f>IFERROR(TERRITORIAL!G59/TERRITORIAL!F59-1,"")</f>
        <v/>
      </c>
      <c r="G59" s="135" t="str">
        <f>IFERROR(TERRITORIAL!H59/TERRITORIAL!G59-1,"")</f>
        <v/>
      </c>
      <c r="H59" s="135" t="str">
        <f>IFERROR(TERRITORIAL!I59/TERRITORIAL!H59-1,"")</f>
        <v/>
      </c>
      <c r="I59" s="135" t="str">
        <f>IFERROR(TERRITORIAL!J59/TERRITORIAL!I59-1,"")</f>
        <v/>
      </c>
      <c r="J59" s="135" t="str">
        <f>IFERROR(TERRITORIAL!K59/TERRITORIAL!J59-1,"")</f>
        <v/>
      </c>
      <c r="K59" s="135" t="str">
        <f>IFERROR(TERRITORIAL!L59/TERRITORIAL!K59-1,"")</f>
        <v/>
      </c>
      <c r="L59" s="135" t="str">
        <f>IFERROR(TERRITORIAL!M59/TERRITORIAL!L59-1,"")</f>
        <v/>
      </c>
      <c r="M59" s="135" t="str">
        <f>IFERROR(TERRITORIAL!N59/TERRITORIAL!M59-1,"")</f>
        <v/>
      </c>
      <c r="N59" s="135">
        <f>IFERROR(TERRITORIAL!O59/TERRITORIAL!N59-1,"")</f>
        <v>0.28519117972932895</v>
      </c>
      <c r="O59" s="135">
        <f>IFERROR(TERRITORIAL!P59/TERRITORIAL!O59-1,"")</f>
        <v>2.9299424873627355E-2</v>
      </c>
      <c r="P59" s="135">
        <f>IFERROR(TERRITORIAL!Q59/TERRITORIAL!P59-1,"")</f>
        <v>0.34469429247888472</v>
      </c>
      <c r="Q59" s="135">
        <f>IFERROR(TERRITORIAL!R59/TERRITORIAL!Q59-1,"")</f>
        <v>-2.1878895432610457E-2</v>
      </c>
      <c r="R59" s="135">
        <f>IFERROR(TERRITORIAL!S59/TERRITORIAL!R59-1,"")</f>
        <v>0.17351603732595078</v>
      </c>
      <c r="S59" s="135">
        <f>IFERROR(TERRITORIAL!T59/TERRITORIAL!S59-1,"")</f>
        <v>-6.8233779765512148E-2</v>
      </c>
    </row>
    <row r="60" spans="1:19" ht="28">
      <c r="A60" s="89" t="s">
        <v>7654</v>
      </c>
      <c r="B60" s="89" t="s">
        <v>7655</v>
      </c>
      <c r="C60" s="135" t="str">
        <f>IFERROR(TERRITORIAL!D60/TERRITORIAL!C60-1,"")</f>
        <v/>
      </c>
      <c r="D60" s="135" t="str">
        <f>IFERROR(TERRITORIAL!E60/TERRITORIAL!D60-1,"")</f>
        <v/>
      </c>
      <c r="E60" s="135" t="str">
        <f>IFERROR(TERRITORIAL!F60/TERRITORIAL!E60-1,"")</f>
        <v/>
      </c>
      <c r="F60" s="135" t="str">
        <f>IFERROR(TERRITORIAL!G60/TERRITORIAL!F60-1,"")</f>
        <v/>
      </c>
      <c r="G60" s="135" t="str">
        <f>IFERROR(TERRITORIAL!H60/TERRITORIAL!G60-1,"")</f>
        <v/>
      </c>
      <c r="H60" s="135" t="str">
        <f>IFERROR(TERRITORIAL!I60/TERRITORIAL!H60-1,"")</f>
        <v/>
      </c>
      <c r="I60" s="135" t="str">
        <f>IFERROR(TERRITORIAL!J60/TERRITORIAL!I60-1,"")</f>
        <v/>
      </c>
      <c r="J60" s="135" t="str">
        <f>IFERROR(TERRITORIAL!K60/TERRITORIAL!J60-1,"")</f>
        <v/>
      </c>
      <c r="K60" s="135" t="str">
        <f>IFERROR(TERRITORIAL!L60/TERRITORIAL!K60-1,"")</f>
        <v/>
      </c>
      <c r="L60" s="135" t="str">
        <f>IFERROR(TERRITORIAL!M60/TERRITORIAL!L60-1,"")</f>
        <v/>
      </c>
      <c r="M60" s="135" t="str">
        <f>IFERROR(TERRITORIAL!N60/TERRITORIAL!M60-1,"")</f>
        <v/>
      </c>
      <c r="N60" s="135" t="str">
        <f>IFERROR(TERRITORIAL!O60/TERRITORIAL!N60-1,"")</f>
        <v/>
      </c>
      <c r="O60" s="135" t="str">
        <f>IFERROR(TERRITORIAL!P60/TERRITORIAL!O60-1,"")</f>
        <v/>
      </c>
      <c r="P60" s="135" t="str">
        <f>IFERROR(TERRITORIAL!Q60/TERRITORIAL!P60-1,"")</f>
        <v/>
      </c>
      <c r="Q60" s="135">
        <f>IFERROR(TERRITORIAL!R60/TERRITORIAL!Q60-1,"")</f>
        <v>3.1617130489350096</v>
      </c>
      <c r="R60" s="135">
        <f>IFERROR(TERRITORIAL!S60/TERRITORIAL!R60-1,"")</f>
        <v>0.16543501662188298</v>
      </c>
      <c r="S60" s="135">
        <f>IFERROR(TERRITORIAL!T60/TERRITORIAL!S60-1,"")</f>
        <v>-5.00374515552654E-2</v>
      </c>
    </row>
    <row r="61" spans="1:19">
      <c r="A61" s="89" t="s">
        <v>1231</v>
      </c>
      <c r="B61" s="89" t="s">
        <v>1232</v>
      </c>
      <c r="C61" s="135" t="str">
        <f>IFERROR(TERRITORIAL!D61/TERRITORIAL!C61-1,"")</f>
        <v/>
      </c>
      <c r="D61" s="135" t="str">
        <f>IFERROR(TERRITORIAL!E61/TERRITORIAL!D61-1,"")</f>
        <v/>
      </c>
      <c r="E61" s="135" t="str">
        <f>IFERROR(TERRITORIAL!F61/TERRITORIAL!E61-1,"")</f>
        <v/>
      </c>
      <c r="F61" s="135" t="str">
        <f>IFERROR(TERRITORIAL!G61/TERRITORIAL!F61-1,"")</f>
        <v/>
      </c>
      <c r="G61" s="135" t="str">
        <f>IFERROR(TERRITORIAL!H61/TERRITORIAL!G61-1,"")</f>
        <v/>
      </c>
      <c r="H61" s="135" t="str">
        <f>IFERROR(TERRITORIAL!I61/TERRITORIAL!H61-1,"")</f>
        <v/>
      </c>
      <c r="I61" s="135" t="str">
        <f>IFERROR(TERRITORIAL!J61/TERRITORIAL!I61-1,"")</f>
        <v/>
      </c>
      <c r="J61" s="135" t="str">
        <f>IFERROR(TERRITORIAL!K61/TERRITORIAL!J61-1,"")</f>
        <v/>
      </c>
      <c r="K61" s="135" t="str">
        <f>IFERROR(TERRITORIAL!L61/TERRITORIAL!K61-1,"")</f>
        <v/>
      </c>
      <c r="L61" s="135" t="str">
        <f>IFERROR(TERRITORIAL!M61/TERRITORIAL!L61-1,"")</f>
        <v/>
      </c>
      <c r="M61" s="135" t="str">
        <f>IFERROR(TERRITORIAL!N61/TERRITORIAL!M61-1,"")</f>
        <v/>
      </c>
      <c r="N61" s="135">
        <f>IFERROR(TERRITORIAL!O61/TERRITORIAL!N61-1,"")</f>
        <v>0.10878287097699935</v>
      </c>
      <c r="O61" s="135">
        <f>IFERROR(TERRITORIAL!P61/TERRITORIAL!O61-1,"")</f>
        <v>0.10914214305632264</v>
      </c>
      <c r="P61" s="135">
        <f>IFERROR(TERRITORIAL!Q61/TERRITORIAL!P61-1,"")</f>
        <v>0.28447904035452343</v>
      </c>
      <c r="Q61" s="135">
        <f>IFERROR(TERRITORIAL!R61/TERRITORIAL!Q61-1,"")</f>
        <v>-0.15861475556623694</v>
      </c>
      <c r="R61" s="135">
        <f>IFERROR(TERRITORIAL!S61/TERRITORIAL!R61-1,"")</f>
        <v>0.14923565032185193</v>
      </c>
      <c r="S61" s="135">
        <f>IFERROR(TERRITORIAL!T61/TERRITORIAL!S61-1,"")</f>
        <v>-0.13282710077944437</v>
      </c>
    </row>
    <row r="62" spans="1:19">
      <c r="A62" s="89" t="s">
        <v>1320</v>
      </c>
      <c r="B62" s="89" t="s">
        <v>1321</v>
      </c>
      <c r="C62" s="135" t="str">
        <f>IFERROR(TERRITORIAL!D62/TERRITORIAL!C62-1,"")</f>
        <v/>
      </c>
      <c r="D62" s="135" t="str">
        <f>IFERROR(TERRITORIAL!E62/TERRITORIAL!D62-1,"")</f>
        <v/>
      </c>
      <c r="E62" s="135" t="str">
        <f>IFERROR(TERRITORIAL!F62/TERRITORIAL!E62-1,"")</f>
        <v/>
      </c>
      <c r="F62" s="135" t="str">
        <f>IFERROR(TERRITORIAL!G62/TERRITORIAL!F62-1,"")</f>
        <v/>
      </c>
      <c r="G62" s="135" t="str">
        <f>IFERROR(TERRITORIAL!H62/TERRITORIAL!G62-1,"")</f>
        <v/>
      </c>
      <c r="H62" s="135" t="str">
        <f>IFERROR(TERRITORIAL!I62/TERRITORIAL!H62-1,"")</f>
        <v/>
      </c>
      <c r="I62" s="135" t="str">
        <f>IFERROR(TERRITORIAL!J62/TERRITORIAL!I62-1,"")</f>
        <v/>
      </c>
      <c r="J62" s="135" t="str">
        <f>IFERROR(TERRITORIAL!K62/TERRITORIAL!J62-1,"")</f>
        <v/>
      </c>
      <c r="K62" s="135" t="str">
        <f>IFERROR(TERRITORIAL!L62/TERRITORIAL!K62-1,"")</f>
        <v/>
      </c>
      <c r="L62" s="135" t="str">
        <f>IFERROR(TERRITORIAL!M62/TERRITORIAL!L62-1,"")</f>
        <v/>
      </c>
      <c r="M62" s="135" t="str">
        <f>IFERROR(TERRITORIAL!N62/TERRITORIAL!M62-1,"")</f>
        <v/>
      </c>
      <c r="N62" s="135">
        <f>IFERROR(TERRITORIAL!O62/TERRITORIAL!N62-1,"")</f>
        <v>0.11175782429066361</v>
      </c>
      <c r="O62" s="135">
        <f>IFERROR(TERRITORIAL!P62/TERRITORIAL!O62-1,"")</f>
        <v>0.17069802611948171</v>
      </c>
      <c r="P62" s="135">
        <f>IFERROR(TERRITORIAL!Q62/TERRITORIAL!P62-1,"")</f>
        <v>0.11121185792814692</v>
      </c>
      <c r="Q62" s="135">
        <f>IFERROR(TERRITORIAL!R62/TERRITORIAL!Q62-1,"")</f>
        <v>0.19731718968331036</v>
      </c>
      <c r="R62" s="135">
        <f>IFERROR(TERRITORIAL!S62/TERRITORIAL!R62-1,"")</f>
        <v>0.28014447824919997</v>
      </c>
      <c r="S62" s="135">
        <f>IFERROR(TERRITORIAL!T62/TERRITORIAL!S62-1,"")</f>
        <v>0.1183539086069596</v>
      </c>
    </row>
    <row r="63" spans="1:19">
      <c r="A63" s="89" t="s">
        <v>1340</v>
      </c>
      <c r="B63" s="89" t="s">
        <v>1341</v>
      </c>
      <c r="C63" s="135" t="str">
        <f>IFERROR(TERRITORIAL!D63/TERRITORIAL!C63-1,"")</f>
        <v/>
      </c>
      <c r="D63" s="135" t="str">
        <f>IFERROR(TERRITORIAL!E63/TERRITORIAL!D63-1,"")</f>
        <v/>
      </c>
      <c r="E63" s="135" t="str">
        <f>IFERROR(TERRITORIAL!F63/TERRITORIAL!E63-1,"")</f>
        <v/>
      </c>
      <c r="F63" s="135" t="str">
        <f>IFERROR(TERRITORIAL!G63/TERRITORIAL!F63-1,"")</f>
        <v/>
      </c>
      <c r="G63" s="135" t="str">
        <f>IFERROR(TERRITORIAL!H63/TERRITORIAL!G63-1,"")</f>
        <v/>
      </c>
      <c r="H63" s="135" t="str">
        <f>IFERROR(TERRITORIAL!I63/TERRITORIAL!H63-1,"")</f>
        <v/>
      </c>
      <c r="I63" s="135" t="str">
        <f>IFERROR(TERRITORIAL!J63/TERRITORIAL!I63-1,"")</f>
        <v/>
      </c>
      <c r="J63" s="135" t="str">
        <f>IFERROR(TERRITORIAL!K63/TERRITORIAL!J63-1,"")</f>
        <v/>
      </c>
      <c r="K63" s="135" t="str">
        <f>IFERROR(TERRITORIAL!L63/TERRITORIAL!K63-1,"")</f>
        <v/>
      </c>
      <c r="L63" s="135" t="str">
        <f>IFERROR(TERRITORIAL!M63/TERRITORIAL!L63-1,"")</f>
        <v/>
      </c>
      <c r="M63" s="135" t="str">
        <f>IFERROR(TERRITORIAL!N63/TERRITORIAL!M63-1,"")</f>
        <v/>
      </c>
      <c r="N63" s="135">
        <f>IFERROR(TERRITORIAL!O63/TERRITORIAL!N63-1,"")</f>
        <v>-1.2468026135755372E-2</v>
      </c>
      <c r="O63" s="135">
        <f>IFERROR(TERRITORIAL!P63/TERRITORIAL!O63-1,"")</f>
        <v>0.1034671626676551</v>
      </c>
      <c r="P63" s="135">
        <f>IFERROR(TERRITORIAL!Q63/TERRITORIAL!P63-1,"")</f>
        <v>0.10986792721035332</v>
      </c>
      <c r="Q63" s="135">
        <f>IFERROR(TERRITORIAL!R63/TERRITORIAL!Q63-1,"")</f>
        <v>0.14126206939710473</v>
      </c>
      <c r="R63" s="135">
        <f>IFERROR(TERRITORIAL!S63/TERRITORIAL!R63-1,"")</f>
        <v>0.28860950223071269</v>
      </c>
      <c r="S63" s="135">
        <f>IFERROR(TERRITORIAL!T63/TERRITORIAL!S63-1,"")</f>
        <v>8.6809667829921722E-2</v>
      </c>
    </row>
    <row r="64" spans="1:19">
      <c r="A64" s="89" t="s">
        <v>1359</v>
      </c>
      <c r="B64" s="89" t="s">
        <v>1360</v>
      </c>
      <c r="C64" s="135" t="str">
        <f>IFERROR(TERRITORIAL!D64/TERRITORIAL!C64-1,"")</f>
        <v/>
      </c>
      <c r="D64" s="135" t="str">
        <f>IFERROR(TERRITORIAL!E64/TERRITORIAL!D64-1,"")</f>
        <v/>
      </c>
      <c r="E64" s="135" t="str">
        <f>IFERROR(TERRITORIAL!F64/TERRITORIAL!E64-1,"")</f>
        <v/>
      </c>
      <c r="F64" s="135" t="str">
        <f>IFERROR(TERRITORIAL!G64/TERRITORIAL!F64-1,"")</f>
        <v/>
      </c>
      <c r="G64" s="135" t="str">
        <f>IFERROR(TERRITORIAL!H64/TERRITORIAL!G64-1,"")</f>
        <v/>
      </c>
      <c r="H64" s="135" t="str">
        <f>IFERROR(TERRITORIAL!I64/TERRITORIAL!H64-1,"")</f>
        <v/>
      </c>
      <c r="I64" s="135" t="str">
        <f>IFERROR(TERRITORIAL!J64/TERRITORIAL!I64-1,"")</f>
        <v/>
      </c>
      <c r="J64" s="135" t="str">
        <f>IFERROR(TERRITORIAL!K64/TERRITORIAL!J64-1,"")</f>
        <v/>
      </c>
      <c r="K64" s="135" t="str">
        <f>IFERROR(TERRITORIAL!L64/TERRITORIAL!K64-1,"")</f>
        <v/>
      </c>
      <c r="L64" s="135" t="str">
        <f>IFERROR(TERRITORIAL!M64/TERRITORIAL!L64-1,"")</f>
        <v/>
      </c>
      <c r="M64" s="135" t="str">
        <f>IFERROR(TERRITORIAL!N64/TERRITORIAL!M64-1,"")</f>
        <v/>
      </c>
      <c r="N64" s="135">
        <f>IFERROR(TERRITORIAL!O64/TERRITORIAL!N64-1,"")</f>
        <v>0.13071769796563104</v>
      </c>
      <c r="O64" s="135">
        <f>IFERROR(TERRITORIAL!P64/TERRITORIAL!O64-1,"")</f>
        <v>0.12870807495849634</v>
      </c>
      <c r="P64" s="135">
        <f>IFERROR(TERRITORIAL!Q64/TERRITORIAL!P64-1,"")</f>
        <v>1.0827208066256806</v>
      </c>
      <c r="Q64" s="135">
        <f>IFERROR(TERRITORIAL!R64/TERRITORIAL!Q64-1,"")</f>
        <v>0.42666618367936859</v>
      </c>
      <c r="R64" s="135">
        <f>IFERROR(TERRITORIAL!S64/TERRITORIAL!R64-1,"")</f>
        <v>0.35920704162342476</v>
      </c>
      <c r="S64" s="135">
        <f>IFERROR(TERRITORIAL!T64/TERRITORIAL!S64-1,"")</f>
        <v>1.6600403941278152E-3</v>
      </c>
    </row>
    <row r="65" spans="1:19" ht="28">
      <c r="A65" s="89" t="s">
        <v>1372</v>
      </c>
      <c r="B65" s="89" t="s">
        <v>1373</v>
      </c>
      <c r="C65" s="135" t="str">
        <f>IFERROR(TERRITORIAL!D65/TERRITORIAL!C65-1,"")</f>
        <v/>
      </c>
      <c r="D65" s="135" t="str">
        <f>IFERROR(TERRITORIAL!E65/TERRITORIAL!D65-1,"")</f>
        <v/>
      </c>
      <c r="E65" s="135" t="str">
        <f>IFERROR(TERRITORIAL!F65/TERRITORIAL!E65-1,"")</f>
        <v/>
      </c>
      <c r="F65" s="135" t="str">
        <f>IFERROR(TERRITORIAL!G65/TERRITORIAL!F65-1,"")</f>
        <v/>
      </c>
      <c r="G65" s="135" t="str">
        <f>IFERROR(TERRITORIAL!H65/TERRITORIAL!G65-1,"")</f>
        <v/>
      </c>
      <c r="H65" s="135" t="str">
        <f>IFERROR(TERRITORIAL!I65/TERRITORIAL!H65-1,"")</f>
        <v/>
      </c>
      <c r="I65" s="135" t="str">
        <f>IFERROR(TERRITORIAL!J65/TERRITORIAL!I65-1,"")</f>
        <v/>
      </c>
      <c r="J65" s="135" t="str">
        <f>IFERROR(TERRITORIAL!K65/TERRITORIAL!J65-1,"")</f>
        <v/>
      </c>
      <c r="K65" s="135" t="str">
        <f>IFERROR(TERRITORIAL!L65/TERRITORIAL!K65-1,"")</f>
        <v/>
      </c>
      <c r="L65" s="135" t="str">
        <f>IFERROR(TERRITORIAL!M65/TERRITORIAL!L65-1,"")</f>
        <v/>
      </c>
      <c r="M65" s="135" t="str">
        <f>IFERROR(TERRITORIAL!N65/TERRITORIAL!M65-1,"")</f>
        <v/>
      </c>
      <c r="N65" s="135">
        <f>IFERROR(TERRITORIAL!O65/TERRITORIAL!N65-1,"")</f>
        <v>6.4432015235401146</v>
      </c>
      <c r="O65" s="135">
        <f>IFERROR(TERRITORIAL!P65/TERRITORIAL!O65-1,"")</f>
        <v>5.2147488397118025E-2</v>
      </c>
      <c r="P65" s="135">
        <f>IFERROR(TERRITORIAL!Q65/TERRITORIAL!P65-1,"")</f>
        <v>2.2640998396489209</v>
      </c>
      <c r="Q65" s="135">
        <f>IFERROR(TERRITORIAL!R65/TERRITORIAL!Q65-1,"")</f>
        <v>0.27198869387714897</v>
      </c>
      <c r="R65" s="135">
        <f>IFERROR(TERRITORIAL!S65/TERRITORIAL!R65-1,"")</f>
        <v>0.20316799159760213</v>
      </c>
      <c r="S65" s="135">
        <f>IFERROR(TERRITORIAL!T65/TERRITORIAL!S65-1,"")</f>
        <v>0.15518396638641341</v>
      </c>
    </row>
    <row r="66" spans="1:19">
      <c r="A66" s="89" t="s">
        <v>251</v>
      </c>
      <c r="B66" s="89" t="s">
        <v>1383</v>
      </c>
      <c r="C66" s="135">
        <f>IFERROR(TERRITORIAL!D66/TERRITORIAL!C66-1,"")</f>
        <v>8.0591855844412974E-2</v>
      </c>
      <c r="D66" s="135">
        <f>IFERROR(TERRITORIAL!E66/TERRITORIAL!D66-1,"")</f>
        <v>0.12622879610483628</v>
      </c>
      <c r="E66" s="135">
        <f>IFERROR(TERRITORIAL!F66/TERRITORIAL!E66-1,"")</f>
        <v>9.1632040251533375E-2</v>
      </c>
      <c r="F66" s="135">
        <f>IFERROR(TERRITORIAL!G66/TERRITORIAL!F66-1,"")</f>
        <v>3.0544588733018907E-2</v>
      </c>
      <c r="G66" s="135">
        <f>IFERROR(TERRITORIAL!H66/TERRITORIAL!G66-1,"")</f>
        <v>1.3017048999834024E-2</v>
      </c>
      <c r="H66" s="135">
        <f>IFERROR(TERRITORIAL!I66/TERRITORIAL!H66-1,"")</f>
        <v>9.5165038526708212E-2</v>
      </c>
      <c r="I66" s="135">
        <f>IFERROR(TERRITORIAL!J66/TERRITORIAL!I66-1,"")</f>
        <v>0.12141503078838434</v>
      </c>
      <c r="J66" s="135">
        <f>IFERROR(TERRITORIAL!K66/TERRITORIAL!J66-1,"")</f>
        <v>0.10557845895739026</v>
      </c>
      <c r="K66" s="135">
        <f>IFERROR(TERRITORIAL!L66/TERRITORIAL!K66-1,"")</f>
        <v>3.1336026798935102E-2</v>
      </c>
      <c r="L66" s="135">
        <f>IFERROR(TERRITORIAL!M66/TERRITORIAL!L66-1,"")</f>
        <v>3.8252109676686352E-2</v>
      </c>
      <c r="M66" s="135">
        <f>IFERROR(TERRITORIAL!N66/TERRITORIAL!M66-1,"")</f>
        <v>-0.83698786723880858</v>
      </c>
      <c r="N66" s="135">
        <f>IFERROR(TERRITORIAL!O66/TERRITORIAL!N66-1,"")</f>
        <v>-0.38602102027827601</v>
      </c>
      <c r="O66" s="135">
        <f>IFERROR(TERRITORIAL!P66/TERRITORIAL!O66-1,"")</f>
        <v>-0.3452229933484432</v>
      </c>
      <c r="P66" s="135">
        <f>IFERROR(TERRITORIAL!Q66/TERRITORIAL!P66-1,"")</f>
        <v>-0.17437876803220587</v>
      </c>
      <c r="Q66" s="135">
        <f>IFERROR(TERRITORIAL!R66/TERRITORIAL!Q66-1,"")</f>
        <v>0.32822184955538525</v>
      </c>
      <c r="R66" s="135">
        <f>IFERROR(TERRITORIAL!S66/TERRITORIAL!R66-1,"")</f>
        <v>4.970360729133616E-2</v>
      </c>
      <c r="S66" s="135">
        <f>IFERROR(TERRITORIAL!T66/TERRITORIAL!S66-1,"")</f>
        <v>-5.1739108174081228E-2</v>
      </c>
    </row>
    <row r="67" spans="1:19">
      <c r="A67" s="89" t="s">
        <v>252</v>
      </c>
      <c r="B67" s="89" t="s">
        <v>134</v>
      </c>
      <c r="C67" s="135">
        <f>IFERROR(TERRITORIAL!D67/TERRITORIAL!C67-1,"")</f>
        <v>0.10573293716087173</v>
      </c>
      <c r="D67" s="135">
        <f>IFERROR(TERRITORIAL!E67/TERRITORIAL!D67-1,"")</f>
        <v>0.45646324908748537</v>
      </c>
      <c r="E67" s="135">
        <f>IFERROR(TERRITORIAL!F67/TERRITORIAL!E67-1,"")</f>
        <v>0.23441436798163351</v>
      </c>
      <c r="F67" s="135">
        <f>IFERROR(TERRITORIAL!G67/TERRITORIAL!F67-1,"")</f>
        <v>5.5008598576244294E-2</v>
      </c>
      <c r="G67" s="135">
        <f>IFERROR(TERRITORIAL!H67/TERRITORIAL!G67-1,"")</f>
        <v>9.560750430570808E-3</v>
      </c>
      <c r="H67" s="135">
        <f>IFERROR(TERRITORIAL!I67/TERRITORIAL!H67-1,"")</f>
        <v>0.10050639698662756</v>
      </c>
      <c r="I67" s="135">
        <f>IFERROR(TERRITORIAL!J67/TERRITORIAL!I67-1,"")</f>
        <v>0.1219688433949595</v>
      </c>
      <c r="J67" s="135">
        <f>IFERROR(TERRITORIAL!K67/TERRITORIAL!J67-1,"")</f>
        <v>9.6179715505113617E-2</v>
      </c>
      <c r="K67" s="135">
        <f>IFERROR(TERRITORIAL!L67/TERRITORIAL!K67-1,"")</f>
        <v>0.14975614611932109</v>
      </c>
      <c r="L67" s="135">
        <f>IFERROR(TERRITORIAL!M67/TERRITORIAL!L67-1,"")</f>
        <v>0.10221964243141612</v>
      </c>
      <c r="M67" s="135">
        <f>IFERROR(TERRITORIAL!N67/TERRITORIAL!M67-1,"")</f>
        <v>-1</v>
      </c>
      <c r="N67" s="135" t="str">
        <f>IFERROR(TERRITORIAL!O67/TERRITORIAL!N67-1,"")</f>
        <v/>
      </c>
      <c r="O67" s="135" t="str">
        <f>IFERROR(TERRITORIAL!P67/TERRITORIAL!O67-1,"")</f>
        <v/>
      </c>
      <c r="P67" s="135" t="str">
        <f>IFERROR(TERRITORIAL!Q67/TERRITORIAL!P67-1,"")</f>
        <v/>
      </c>
      <c r="Q67" s="135" t="str">
        <f>IFERROR(TERRITORIAL!R67/TERRITORIAL!Q67-1,"")</f>
        <v/>
      </c>
      <c r="R67" s="135" t="str">
        <f>IFERROR(TERRITORIAL!S67/TERRITORIAL!R67-1,"")</f>
        <v/>
      </c>
      <c r="S67" s="135" t="str">
        <f>IFERROR(TERRITORIAL!T67/TERRITORIAL!S67-1,"")</f>
        <v/>
      </c>
    </row>
    <row r="68" spans="1:19">
      <c r="A68" s="89" t="s">
        <v>253</v>
      </c>
      <c r="B68" s="89" t="s">
        <v>133</v>
      </c>
      <c r="C68" s="135">
        <f>IFERROR(TERRITORIAL!D68/TERRITORIAL!C68-1,"")</f>
        <v>1.5120967741935054E-3</v>
      </c>
      <c r="D68" s="135">
        <f>IFERROR(TERRITORIAL!E68/TERRITORIAL!D68-1,"")</f>
        <v>0.35279315551082036</v>
      </c>
      <c r="E68" s="135">
        <f>IFERROR(TERRITORIAL!F68/TERRITORIAL!E68-1,"")</f>
        <v>0.7957589285714286</v>
      </c>
      <c r="F68" s="135">
        <f>IFERROR(TERRITORIAL!G68/TERRITORIAL!F68-1,"")</f>
        <v>-0.47027139009736896</v>
      </c>
      <c r="G68" s="135">
        <f>IFERROR(TERRITORIAL!H68/TERRITORIAL!G68-1,"")</f>
        <v>-0.10559249120062575</v>
      </c>
      <c r="H68" s="135">
        <f>IFERROR(TERRITORIAL!I68/TERRITORIAL!H68-1,"")</f>
        <v>0.55050284215128986</v>
      </c>
      <c r="I68" s="135">
        <f>IFERROR(TERRITORIAL!J68/TERRITORIAL!I68-1,"")</f>
        <v>16.5922165820643</v>
      </c>
      <c r="J68" s="135">
        <f>IFERROR(TERRITORIAL!K68/TERRITORIAL!J68-1,"")</f>
        <v>-0.98725593921323462</v>
      </c>
      <c r="K68" s="135">
        <f>IFERROR(TERRITORIAL!L68/TERRITORIAL!K68-1,"")</f>
        <v>3.0955974842767295</v>
      </c>
      <c r="L68" s="135">
        <f>IFERROR(TERRITORIAL!M68/TERRITORIAL!L68-1,"")</f>
        <v>9.7727886977886964</v>
      </c>
      <c r="M68" s="135">
        <f>IFERROR(TERRITORIAL!N68/TERRITORIAL!M68-1,"")</f>
        <v>-1</v>
      </c>
      <c r="N68" s="135" t="str">
        <f>IFERROR(TERRITORIAL!O68/TERRITORIAL!N68-1,"")</f>
        <v/>
      </c>
      <c r="O68" s="135" t="str">
        <f>IFERROR(TERRITORIAL!P68/TERRITORIAL!O68-1,"")</f>
        <v/>
      </c>
      <c r="P68" s="135" t="str">
        <f>IFERROR(TERRITORIAL!Q68/TERRITORIAL!P68-1,"")</f>
        <v/>
      </c>
      <c r="Q68" s="135" t="str">
        <f>IFERROR(TERRITORIAL!R68/TERRITORIAL!Q68-1,"")</f>
        <v/>
      </c>
      <c r="R68" s="135" t="str">
        <f>IFERROR(TERRITORIAL!S68/TERRITORIAL!R68-1,"")</f>
        <v/>
      </c>
      <c r="S68" s="135" t="str">
        <f>IFERROR(TERRITORIAL!T68/TERRITORIAL!S68-1,"")</f>
        <v/>
      </c>
    </row>
    <row r="69" spans="1:19">
      <c r="A69" s="89" t="s">
        <v>254</v>
      </c>
      <c r="B69" s="89" t="s">
        <v>166</v>
      </c>
      <c r="C69" s="135">
        <f>IFERROR(TERRITORIAL!D69/TERRITORIAL!C69-1,"")</f>
        <v>-0.51320968828681868</v>
      </c>
      <c r="D69" s="135">
        <f>IFERROR(TERRITORIAL!E69/TERRITORIAL!D69-1,"")</f>
        <v>-1</v>
      </c>
      <c r="E69" s="135" t="str">
        <f>IFERROR(TERRITORIAL!F69/TERRITORIAL!E69-1,"")</f>
        <v/>
      </c>
      <c r="F69" s="135" t="str">
        <f>IFERROR(TERRITORIAL!G69/TERRITORIAL!F69-1,"")</f>
        <v/>
      </c>
      <c r="G69" s="135" t="str">
        <f>IFERROR(TERRITORIAL!H69/TERRITORIAL!G69-1,"")</f>
        <v/>
      </c>
      <c r="H69" s="135">
        <f>IFERROR(TERRITORIAL!I69/TERRITORIAL!H69-1,"")</f>
        <v>-1</v>
      </c>
      <c r="I69" s="135" t="str">
        <f>IFERROR(TERRITORIAL!J69/TERRITORIAL!I69-1,"")</f>
        <v/>
      </c>
      <c r="J69" s="135" t="str">
        <f>IFERROR(TERRITORIAL!K69/TERRITORIAL!J69-1,"")</f>
        <v/>
      </c>
      <c r="K69" s="135" t="str">
        <f>IFERROR(TERRITORIAL!L69/TERRITORIAL!K69-1,"")</f>
        <v/>
      </c>
      <c r="L69" s="135" t="str">
        <f>IFERROR(TERRITORIAL!M69/TERRITORIAL!L69-1,"")</f>
        <v/>
      </c>
      <c r="M69" s="135" t="str">
        <f>IFERROR(TERRITORIAL!N69/TERRITORIAL!M69-1,"")</f>
        <v/>
      </c>
      <c r="N69" s="135" t="str">
        <f>IFERROR(TERRITORIAL!O69/TERRITORIAL!N69-1,"")</f>
        <v/>
      </c>
      <c r="O69" s="135" t="str">
        <f>IFERROR(TERRITORIAL!P69/TERRITORIAL!O69-1,"")</f>
        <v/>
      </c>
      <c r="P69" s="135" t="str">
        <f>IFERROR(TERRITORIAL!Q69/TERRITORIAL!P69-1,"")</f>
        <v/>
      </c>
      <c r="Q69" s="135" t="str">
        <f>IFERROR(TERRITORIAL!R69/TERRITORIAL!Q69-1,"")</f>
        <v/>
      </c>
      <c r="R69" s="135" t="str">
        <f>IFERROR(TERRITORIAL!S69/TERRITORIAL!R69-1,"")</f>
        <v/>
      </c>
      <c r="S69" s="135" t="str">
        <f>IFERROR(TERRITORIAL!T69/TERRITORIAL!S69-1,"")</f>
        <v/>
      </c>
    </row>
    <row r="70" spans="1:19">
      <c r="A70" s="89" t="s">
        <v>255</v>
      </c>
      <c r="B70" s="89" t="s">
        <v>154</v>
      </c>
      <c r="C70" s="135" t="str">
        <f>IFERROR(TERRITORIAL!D70/TERRITORIAL!C70-1,"")</f>
        <v/>
      </c>
      <c r="D70" s="135" t="str">
        <f>IFERROR(TERRITORIAL!E70/TERRITORIAL!D70-1,"")</f>
        <v/>
      </c>
      <c r="E70" s="135" t="str">
        <f>IFERROR(TERRITORIAL!F70/TERRITORIAL!E70-1,"")</f>
        <v/>
      </c>
      <c r="F70" s="135" t="str">
        <f>IFERROR(TERRITORIAL!G70/TERRITORIAL!F70-1,"")</f>
        <v/>
      </c>
      <c r="G70" s="135" t="str">
        <f>IFERROR(TERRITORIAL!H70/TERRITORIAL!G70-1,"")</f>
        <v/>
      </c>
      <c r="H70" s="135">
        <f>IFERROR(TERRITORIAL!I70/TERRITORIAL!H70-1,"")</f>
        <v>-0.36576680921860705</v>
      </c>
      <c r="I70" s="135">
        <f>IFERROR(TERRITORIAL!J70/TERRITORIAL!I70-1,"")</f>
        <v>-0.28478225660723044</v>
      </c>
      <c r="J70" s="135">
        <f>IFERROR(TERRITORIAL!K70/TERRITORIAL!J70-1,"")</f>
        <v>-0.55851920624085416</v>
      </c>
      <c r="K70" s="135">
        <f>IFERROR(TERRITORIAL!L70/TERRITORIAL!K70-1,"")</f>
        <v>0.65872635961529391</v>
      </c>
      <c r="L70" s="135">
        <f>IFERROR(TERRITORIAL!M70/TERRITORIAL!L70-1,"")</f>
        <v>-2.2017757638130409E-2</v>
      </c>
      <c r="M70" s="135">
        <f>IFERROR(TERRITORIAL!N70/TERRITORIAL!M70-1,"")</f>
        <v>-1</v>
      </c>
      <c r="N70" s="135" t="str">
        <f>IFERROR(TERRITORIAL!O70/TERRITORIAL!N70-1,"")</f>
        <v/>
      </c>
      <c r="O70" s="135" t="str">
        <f>IFERROR(TERRITORIAL!P70/TERRITORIAL!O70-1,"")</f>
        <v/>
      </c>
      <c r="P70" s="135" t="str">
        <f>IFERROR(TERRITORIAL!Q70/TERRITORIAL!P70-1,"")</f>
        <v/>
      </c>
      <c r="Q70" s="135" t="str">
        <f>IFERROR(TERRITORIAL!R70/TERRITORIAL!Q70-1,"")</f>
        <v/>
      </c>
      <c r="R70" s="135" t="str">
        <f>IFERROR(TERRITORIAL!S70/TERRITORIAL!R70-1,"")</f>
        <v/>
      </c>
      <c r="S70" s="135" t="str">
        <f>IFERROR(TERRITORIAL!T70/TERRITORIAL!S70-1,"")</f>
        <v/>
      </c>
    </row>
    <row r="71" spans="1:19">
      <c r="A71" s="89" t="s">
        <v>256</v>
      </c>
      <c r="B71" s="89" t="s">
        <v>132</v>
      </c>
      <c r="C71" s="135">
        <f>IFERROR(TERRITORIAL!D71/TERRITORIAL!C71-1,"")</f>
        <v>-0.2709666392339567</v>
      </c>
      <c r="D71" s="135">
        <f>IFERROR(TERRITORIAL!E71/TERRITORIAL!D71-1,"")</f>
        <v>-8.4997456681534356E-2</v>
      </c>
      <c r="E71" s="135">
        <f>IFERROR(TERRITORIAL!F71/TERRITORIAL!E71-1,"")</f>
        <v>-4.6991515686576113E-2</v>
      </c>
      <c r="F71" s="135">
        <f>IFERROR(TERRITORIAL!G71/TERRITORIAL!F71-1,"")</f>
        <v>1.1851824413395606E-2</v>
      </c>
      <c r="G71" s="135">
        <f>IFERROR(TERRITORIAL!H71/TERRITORIAL!G71-1,"")</f>
        <v>0.1407806439718966</v>
      </c>
      <c r="H71" s="135">
        <f>IFERROR(TERRITORIAL!I71/TERRITORIAL!H71-1,"")</f>
        <v>0.32061791822795738</v>
      </c>
      <c r="I71" s="135">
        <f>IFERROR(TERRITORIAL!J71/TERRITORIAL!I71-1,"")</f>
        <v>3.7478140537400284E-2</v>
      </c>
      <c r="J71" s="135">
        <f>IFERROR(TERRITORIAL!K71/TERRITORIAL!J71-1,"")</f>
        <v>0.27041922346999026</v>
      </c>
      <c r="K71" s="135">
        <f>IFERROR(TERRITORIAL!L71/TERRITORIAL!K71-1,"")</f>
        <v>3.9039476438539777E-2</v>
      </c>
      <c r="L71" s="135">
        <f>IFERROR(TERRITORIAL!M71/TERRITORIAL!L71-1,"")</f>
        <v>-0.34267557565080209</v>
      </c>
      <c r="M71" s="135">
        <f>IFERROR(TERRITORIAL!N71/TERRITORIAL!M71-1,"")</f>
        <v>-1</v>
      </c>
      <c r="N71" s="135" t="str">
        <f>IFERROR(TERRITORIAL!O71/TERRITORIAL!N71-1,"")</f>
        <v/>
      </c>
      <c r="O71" s="135" t="str">
        <f>IFERROR(TERRITORIAL!P71/TERRITORIAL!O71-1,"")</f>
        <v/>
      </c>
      <c r="P71" s="135" t="str">
        <f>IFERROR(TERRITORIAL!Q71/TERRITORIAL!P71-1,"")</f>
        <v/>
      </c>
      <c r="Q71" s="135" t="str">
        <f>IFERROR(TERRITORIAL!R71/TERRITORIAL!Q71-1,"")</f>
        <v/>
      </c>
      <c r="R71" s="135" t="str">
        <f>IFERROR(TERRITORIAL!S71/TERRITORIAL!R71-1,"")</f>
        <v/>
      </c>
      <c r="S71" s="135" t="str">
        <f>IFERROR(TERRITORIAL!T71/TERRITORIAL!S71-1,"")</f>
        <v/>
      </c>
    </row>
    <row r="72" spans="1:19">
      <c r="A72" s="89" t="s">
        <v>257</v>
      </c>
      <c r="B72" s="89" t="s">
        <v>131</v>
      </c>
      <c r="C72" s="135">
        <f>IFERROR(TERRITORIAL!D72/TERRITORIAL!C72-1,"")</f>
        <v>-4.4960289680929022E-2</v>
      </c>
      <c r="D72" s="135">
        <f>IFERROR(TERRITORIAL!E72/TERRITORIAL!D72-1,"")</f>
        <v>-0.14871055448065207</v>
      </c>
      <c r="E72" s="135">
        <f>IFERROR(TERRITORIAL!F72/TERRITORIAL!E72-1,"")</f>
        <v>0.12712287821367152</v>
      </c>
      <c r="F72" s="135">
        <f>IFERROR(TERRITORIAL!G72/TERRITORIAL!F72-1,"")</f>
        <v>0.2127372290060412</v>
      </c>
      <c r="G72" s="135">
        <f>IFERROR(TERRITORIAL!H72/TERRITORIAL!G72-1,"")</f>
        <v>1.0424134590897749E-2</v>
      </c>
      <c r="H72" s="135">
        <f>IFERROR(TERRITORIAL!I72/TERRITORIAL!H72-1,"")</f>
        <v>8.6655602731680048E-2</v>
      </c>
      <c r="I72" s="135">
        <f>IFERROR(TERRITORIAL!J72/TERRITORIAL!I72-1,"")</f>
        <v>9.7316524306539698E-2</v>
      </c>
      <c r="J72" s="135">
        <f>IFERROR(TERRITORIAL!K72/TERRITORIAL!J72-1,"")</f>
        <v>0.12532486501237283</v>
      </c>
      <c r="K72" s="135">
        <f>IFERROR(TERRITORIAL!L72/TERRITORIAL!K72-1,"")</f>
        <v>-1.6805599843612518E-2</v>
      </c>
      <c r="L72" s="135">
        <f>IFERROR(TERRITORIAL!M72/TERRITORIAL!L72-1,"")</f>
        <v>4.1919873377284977E-2</v>
      </c>
      <c r="M72" s="135">
        <f>IFERROR(TERRITORIAL!N72/TERRITORIAL!M72-1,"")</f>
        <v>-1</v>
      </c>
      <c r="N72" s="135" t="str">
        <f>IFERROR(TERRITORIAL!O72/TERRITORIAL!N72-1,"")</f>
        <v/>
      </c>
      <c r="O72" s="135" t="str">
        <f>IFERROR(TERRITORIAL!P72/TERRITORIAL!O72-1,"")</f>
        <v/>
      </c>
      <c r="P72" s="135" t="str">
        <f>IFERROR(TERRITORIAL!Q72/TERRITORIAL!P72-1,"")</f>
        <v/>
      </c>
      <c r="Q72" s="135" t="str">
        <f>IFERROR(TERRITORIAL!R72/TERRITORIAL!Q72-1,"")</f>
        <v/>
      </c>
      <c r="R72" s="135" t="str">
        <f>IFERROR(TERRITORIAL!S72/TERRITORIAL!R72-1,"")</f>
        <v/>
      </c>
      <c r="S72" s="135" t="str">
        <f>IFERROR(TERRITORIAL!T72/TERRITORIAL!S72-1,"")</f>
        <v/>
      </c>
    </row>
    <row r="73" spans="1:19">
      <c r="A73" s="89" t="s">
        <v>258</v>
      </c>
      <c r="B73" s="89" t="s">
        <v>130</v>
      </c>
      <c r="C73" s="135">
        <f>IFERROR(TERRITORIAL!D73/TERRITORIAL!C73-1,"")</f>
        <v>8.0888856191451142E-2</v>
      </c>
      <c r="D73" s="135">
        <f>IFERROR(TERRITORIAL!E73/TERRITORIAL!D73-1,"")</f>
        <v>6.3413452417062866E-2</v>
      </c>
      <c r="E73" s="135">
        <f>IFERROR(TERRITORIAL!F73/TERRITORIAL!E73-1,"")</f>
        <v>2.3952799759007881E-2</v>
      </c>
      <c r="F73" s="135">
        <f>IFERROR(TERRITORIAL!G73/TERRITORIAL!F73-1,"")</f>
        <v>0.12708911642295839</v>
      </c>
      <c r="G73" s="135">
        <f>IFERROR(TERRITORIAL!H73/TERRITORIAL!G73-1,"")</f>
        <v>-6.4427064722152871E-2</v>
      </c>
      <c r="H73" s="135">
        <f>IFERROR(TERRITORIAL!I73/TERRITORIAL!H73-1,"")</f>
        <v>7.4516196238538779E-3</v>
      </c>
      <c r="I73" s="135">
        <f>IFERROR(TERRITORIAL!J73/TERRITORIAL!I73-1,"")</f>
        <v>4.3659392770091898E-2</v>
      </c>
      <c r="J73" s="135">
        <f>IFERROR(TERRITORIAL!K73/TERRITORIAL!J73-1,"")</f>
        <v>0.11279079952392146</v>
      </c>
      <c r="K73" s="135">
        <f>IFERROR(TERRITORIAL!L73/TERRITORIAL!K73-1,"")</f>
        <v>4.2778770742954775E-2</v>
      </c>
      <c r="L73" s="135">
        <f>IFERROR(TERRITORIAL!M73/TERRITORIAL!L73-1,"")</f>
        <v>7.5933050654434009E-2</v>
      </c>
      <c r="M73" s="135">
        <f>IFERROR(TERRITORIAL!N73/TERRITORIAL!M73-1,"")</f>
        <v>-1</v>
      </c>
      <c r="N73" s="135" t="str">
        <f>IFERROR(TERRITORIAL!O73/TERRITORIAL!N73-1,"")</f>
        <v/>
      </c>
      <c r="O73" s="135" t="str">
        <f>IFERROR(TERRITORIAL!P73/TERRITORIAL!O73-1,"")</f>
        <v/>
      </c>
      <c r="P73" s="135" t="str">
        <f>IFERROR(TERRITORIAL!Q73/TERRITORIAL!P73-1,"")</f>
        <v/>
      </c>
      <c r="Q73" s="135" t="str">
        <f>IFERROR(TERRITORIAL!R73/TERRITORIAL!Q73-1,"")</f>
        <v/>
      </c>
      <c r="R73" s="135" t="str">
        <f>IFERROR(TERRITORIAL!S73/TERRITORIAL!R73-1,"")</f>
        <v/>
      </c>
      <c r="S73" s="135" t="str">
        <f>IFERROR(TERRITORIAL!T73/TERRITORIAL!S73-1,"")</f>
        <v/>
      </c>
    </row>
    <row r="74" spans="1:19">
      <c r="A74" s="89" t="s">
        <v>259</v>
      </c>
      <c r="B74" s="89" t="s">
        <v>129</v>
      </c>
      <c r="C74" s="135">
        <f>IFERROR(TERRITORIAL!D74/TERRITORIAL!C74-1,"")</f>
        <v>9.56120984324762E-2</v>
      </c>
      <c r="D74" s="135">
        <f>IFERROR(TERRITORIAL!E74/TERRITORIAL!D74-1,"")</f>
        <v>0.16700781737960413</v>
      </c>
      <c r="E74" s="135">
        <f>IFERROR(TERRITORIAL!F74/TERRITORIAL!E74-1,"")</f>
        <v>0.20353643283562195</v>
      </c>
      <c r="F74" s="135">
        <f>IFERROR(TERRITORIAL!G74/TERRITORIAL!F74-1,"")</f>
        <v>0.24887083447334413</v>
      </c>
      <c r="G74" s="135">
        <f>IFERROR(TERRITORIAL!H74/TERRITORIAL!G74-1,"")</f>
        <v>0.17433785606434427</v>
      </c>
      <c r="H74" s="135">
        <f>IFERROR(TERRITORIAL!I74/TERRITORIAL!H74-1,"")</f>
        <v>7.5957492947818395E-2</v>
      </c>
      <c r="I74" s="135">
        <f>IFERROR(TERRITORIAL!J74/TERRITORIAL!I74-1,"")</f>
        <v>5.5341047675662169E-2</v>
      </c>
      <c r="J74" s="135">
        <f>IFERROR(TERRITORIAL!K74/TERRITORIAL!J74-1,"")</f>
        <v>0.15371558128176099</v>
      </c>
      <c r="K74" s="135">
        <f>IFERROR(TERRITORIAL!L74/TERRITORIAL!K74-1,"")</f>
        <v>0.12223714198331725</v>
      </c>
      <c r="L74" s="135">
        <f>IFERROR(TERRITORIAL!M74/TERRITORIAL!L74-1,"")</f>
        <v>5.0335900147999935E-2</v>
      </c>
      <c r="M74" s="135">
        <f>IFERROR(TERRITORIAL!N74/TERRITORIAL!M74-1,"")</f>
        <v>-1</v>
      </c>
      <c r="N74" s="135" t="str">
        <f>IFERROR(TERRITORIAL!O74/TERRITORIAL!N74-1,"")</f>
        <v/>
      </c>
      <c r="O74" s="135" t="str">
        <f>IFERROR(TERRITORIAL!P74/TERRITORIAL!O74-1,"")</f>
        <v/>
      </c>
      <c r="P74" s="135" t="str">
        <f>IFERROR(TERRITORIAL!Q74/TERRITORIAL!P74-1,"")</f>
        <v/>
      </c>
      <c r="Q74" s="135" t="str">
        <f>IFERROR(TERRITORIAL!R74/TERRITORIAL!Q74-1,"")</f>
        <v/>
      </c>
      <c r="R74" s="135" t="str">
        <f>IFERROR(TERRITORIAL!S74/TERRITORIAL!R74-1,"")</f>
        <v/>
      </c>
      <c r="S74" s="135" t="str">
        <f>IFERROR(TERRITORIAL!T74/TERRITORIAL!S74-1,"")</f>
        <v/>
      </c>
    </row>
    <row r="75" spans="1:19">
      <c r="A75" s="89" t="s">
        <v>260</v>
      </c>
      <c r="B75" s="89" t="s">
        <v>128</v>
      </c>
      <c r="C75" s="135">
        <f>IFERROR(TERRITORIAL!D75/TERRITORIAL!C75-1,"")</f>
        <v>-0.38724465559214072</v>
      </c>
      <c r="D75" s="135">
        <f>IFERROR(TERRITORIAL!E75/TERRITORIAL!D75-1,"")</f>
        <v>-0.3204786575942884</v>
      </c>
      <c r="E75" s="135">
        <f>IFERROR(TERRITORIAL!F75/TERRITORIAL!E75-1,"")</f>
        <v>-9.2255887282158278E-2</v>
      </c>
      <c r="F75" s="135">
        <f>IFERROR(TERRITORIAL!G75/TERRITORIAL!F75-1,"")</f>
        <v>-1</v>
      </c>
      <c r="G75" s="135" t="str">
        <f>IFERROR(TERRITORIAL!H75/TERRITORIAL!G75-1,"")</f>
        <v/>
      </c>
      <c r="H75" s="135" t="str">
        <f>IFERROR(TERRITORIAL!I75/TERRITORIAL!H75-1,"")</f>
        <v/>
      </c>
      <c r="I75" s="135" t="str">
        <f>IFERROR(TERRITORIAL!J75/TERRITORIAL!I75-1,"")</f>
        <v/>
      </c>
      <c r="J75" s="135" t="str">
        <f>IFERROR(TERRITORIAL!K75/TERRITORIAL!J75-1,"")</f>
        <v/>
      </c>
      <c r="K75" s="135" t="str">
        <f>IFERROR(TERRITORIAL!L75/TERRITORIAL!K75-1,"")</f>
        <v/>
      </c>
      <c r="L75" s="135" t="str">
        <f>IFERROR(TERRITORIAL!M75/TERRITORIAL!L75-1,"")</f>
        <v/>
      </c>
      <c r="M75" s="135" t="str">
        <f>IFERROR(TERRITORIAL!N75/TERRITORIAL!M75-1,"")</f>
        <v/>
      </c>
      <c r="N75" s="135" t="str">
        <f>IFERROR(TERRITORIAL!O75/TERRITORIAL!N75-1,"")</f>
        <v/>
      </c>
      <c r="O75" s="135" t="str">
        <f>IFERROR(TERRITORIAL!P75/TERRITORIAL!O75-1,"")</f>
        <v/>
      </c>
      <c r="P75" s="135" t="str">
        <f>IFERROR(TERRITORIAL!Q75/TERRITORIAL!P75-1,"")</f>
        <v/>
      </c>
      <c r="Q75" s="135" t="str">
        <f>IFERROR(TERRITORIAL!R75/TERRITORIAL!Q75-1,"")</f>
        <v/>
      </c>
      <c r="R75" s="135" t="str">
        <f>IFERROR(TERRITORIAL!S75/TERRITORIAL!R75-1,"")</f>
        <v/>
      </c>
      <c r="S75" s="135" t="str">
        <f>IFERROR(TERRITORIAL!T75/TERRITORIAL!S75-1,"")</f>
        <v/>
      </c>
    </row>
    <row r="76" spans="1:19" ht="28">
      <c r="A76" s="89" t="s">
        <v>261</v>
      </c>
      <c r="B76" s="89" t="s">
        <v>127</v>
      </c>
      <c r="C76" s="135">
        <f>IFERROR(TERRITORIAL!D76/TERRITORIAL!C76-1,"")</f>
        <v>-0.93947674608544118</v>
      </c>
      <c r="D76" s="135">
        <f>IFERROR(TERRITORIAL!E76/TERRITORIAL!D76-1,"")</f>
        <v>0.70823130101403242</v>
      </c>
      <c r="E76" s="135">
        <f>IFERROR(TERRITORIAL!F76/TERRITORIAL!E76-1,"")</f>
        <v>0.75444285135452738</v>
      </c>
      <c r="F76" s="135">
        <f>IFERROR(TERRITORIAL!G76/TERRITORIAL!F76-1,"")</f>
        <v>1.4383019451017991</v>
      </c>
      <c r="G76" s="135">
        <f>IFERROR(TERRITORIAL!H76/TERRITORIAL!G76-1,"")</f>
        <v>0.17413596282216415</v>
      </c>
      <c r="H76" s="135">
        <f>IFERROR(TERRITORIAL!I76/TERRITORIAL!H76-1,"")</f>
        <v>0.63078173860530473</v>
      </c>
      <c r="I76" s="135">
        <f>IFERROR(TERRITORIAL!J76/TERRITORIAL!I76-1,"")</f>
        <v>-0.29959959859321139</v>
      </c>
      <c r="J76" s="135">
        <f>IFERROR(TERRITORIAL!K76/TERRITORIAL!J76-1,"")</f>
        <v>0.55756004141703497</v>
      </c>
      <c r="K76" s="135">
        <f>IFERROR(TERRITORIAL!L76/TERRITORIAL!K76-1,"")</f>
        <v>0.17317745247625616</v>
      </c>
      <c r="L76" s="135">
        <f>IFERROR(TERRITORIAL!M76/TERRITORIAL!L76-1,"")</f>
        <v>-7.4429484763771647E-4</v>
      </c>
      <c r="M76" s="135">
        <f>IFERROR(TERRITORIAL!N76/TERRITORIAL!M76-1,"")</f>
        <v>-1</v>
      </c>
      <c r="N76" s="135" t="str">
        <f>IFERROR(TERRITORIAL!O76/TERRITORIAL!N76-1,"")</f>
        <v/>
      </c>
      <c r="O76" s="135" t="str">
        <f>IFERROR(TERRITORIAL!P76/TERRITORIAL!O76-1,"")</f>
        <v/>
      </c>
      <c r="P76" s="135" t="str">
        <f>IFERROR(TERRITORIAL!Q76/TERRITORIAL!P76-1,"")</f>
        <v/>
      </c>
      <c r="Q76" s="135" t="str">
        <f>IFERROR(TERRITORIAL!R76/TERRITORIAL!Q76-1,"")</f>
        <v/>
      </c>
      <c r="R76" s="135" t="str">
        <f>IFERROR(TERRITORIAL!S76/TERRITORIAL!R76-1,"")</f>
        <v/>
      </c>
      <c r="S76" s="135" t="str">
        <f>IFERROR(TERRITORIAL!T76/TERRITORIAL!S76-1,"")</f>
        <v/>
      </c>
    </row>
    <row r="77" spans="1:19">
      <c r="A77" s="89" t="s">
        <v>262</v>
      </c>
      <c r="B77" s="89" t="s">
        <v>126</v>
      </c>
      <c r="C77" s="135">
        <f>IFERROR(TERRITORIAL!D77/TERRITORIAL!C77-1,"")</f>
        <v>0.18361581907228519</v>
      </c>
      <c r="D77" s="135">
        <f>IFERROR(TERRITORIAL!E77/TERRITORIAL!D77-1,"")</f>
        <v>0.12058795946155887</v>
      </c>
      <c r="E77" s="135">
        <f>IFERROR(TERRITORIAL!F77/TERRITORIAL!E77-1,"")</f>
        <v>-7.8143769921511175E-2</v>
      </c>
      <c r="F77" s="135">
        <f>IFERROR(TERRITORIAL!G77/TERRITORIAL!F77-1,"")</f>
        <v>2.3320633366350707E-2</v>
      </c>
      <c r="G77" s="135">
        <f>IFERROR(TERRITORIAL!H77/TERRITORIAL!G77-1,"")</f>
        <v>0.64439787052839792</v>
      </c>
      <c r="H77" s="135">
        <f>IFERROR(TERRITORIAL!I77/TERRITORIAL!H77-1,"")</f>
        <v>0.31388956465432072</v>
      </c>
      <c r="I77" s="135">
        <f>IFERROR(TERRITORIAL!J77/TERRITORIAL!I77-1,"")</f>
        <v>-0.21766437294602048</v>
      </c>
      <c r="J77" s="135">
        <f>IFERROR(TERRITORIAL!K77/TERRITORIAL!J77-1,"")</f>
        <v>0.12713864795789309</v>
      </c>
      <c r="K77" s="135">
        <f>IFERROR(TERRITORIAL!L77/TERRITORIAL!K77-1,"")</f>
        <v>5.3360351140981699E-2</v>
      </c>
      <c r="L77" s="135">
        <f>IFERROR(TERRITORIAL!M77/TERRITORIAL!L77-1,"")</f>
        <v>-0.14543633142264512</v>
      </c>
      <c r="M77" s="135">
        <f>IFERROR(TERRITORIAL!N77/TERRITORIAL!M77-1,"")</f>
        <v>-1</v>
      </c>
      <c r="N77" s="135" t="str">
        <f>IFERROR(TERRITORIAL!O77/TERRITORIAL!N77-1,"")</f>
        <v/>
      </c>
      <c r="O77" s="135" t="str">
        <f>IFERROR(TERRITORIAL!P77/TERRITORIAL!O77-1,"")</f>
        <v/>
      </c>
      <c r="P77" s="135" t="str">
        <f>IFERROR(TERRITORIAL!Q77/TERRITORIAL!P77-1,"")</f>
        <v/>
      </c>
      <c r="Q77" s="135" t="str">
        <f>IFERROR(TERRITORIAL!R77/TERRITORIAL!Q77-1,"")</f>
        <v/>
      </c>
      <c r="R77" s="135" t="str">
        <f>IFERROR(TERRITORIAL!S77/TERRITORIAL!R77-1,"")</f>
        <v/>
      </c>
      <c r="S77" s="135" t="str">
        <f>IFERROR(TERRITORIAL!T77/TERRITORIAL!S77-1,"")</f>
        <v/>
      </c>
    </row>
    <row r="78" spans="1:19">
      <c r="A78" s="89" t="s">
        <v>263</v>
      </c>
      <c r="B78" s="89" t="s">
        <v>125</v>
      </c>
      <c r="C78" s="135">
        <f>IFERROR(TERRITORIAL!D78/TERRITORIAL!C78-1,"")</f>
        <v>0.19371910484086974</v>
      </c>
      <c r="D78" s="135">
        <f>IFERROR(TERRITORIAL!E78/TERRITORIAL!D78-1,"")</f>
        <v>-0.29970865922360101</v>
      </c>
      <c r="E78" s="135">
        <f>IFERROR(TERRITORIAL!F78/TERRITORIAL!E78-1,"")</f>
        <v>-0.10286162465957427</v>
      </c>
      <c r="F78" s="135">
        <f>IFERROR(TERRITORIAL!G78/TERRITORIAL!F78-1,"")</f>
        <v>0.49157976637606215</v>
      </c>
      <c r="G78" s="135">
        <f>IFERROR(TERRITORIAL!H78/TERRITORIAL!G78-1,"")</f>
        <v>-0.14412344355682805</v>
      </c>
      <c r="H78" s="135">
        <f>IFERROR(TERRITORIAL!I78/TERRITORIAL!H78-1,"")</f>
        <v>-5.0158124340156207E-2</v>
      </c>
      <c r="I78" s="135">
        <f>IFERROR(TERRITORIAL!J78/TERRITORIAL!I78-1,"")</f>
        <v>0.35343227971112934</v>
      </c>
      <c r="J78" s="135">
        <f>IFERROR(TERRITORIAL!K78/TERRITORIAL!J78-1,"")</f>
        <v>0.12422783966452067</v>
      </c>
      <c r="K78" s="135">
        <f>IFERROR(TERRITORIAL!L78/TERRITORIAL!K78-1,"")</f>
        <v>-7.624379074352472E-2</v>
      </c>
      <c r="L78" s="135">
        <f>IFERROR(TERRITORIAL!M78/TERRITORIAL!L78-1,"")</f>
        <v>0.28257828026028076</v>
      </c>
      <c r="M78" s="135">
        <f>IFERROR(TERRITORIAL!N78/TERRITORIAL!M78-1,"")</f>
        <v>10.270702796510209</v>
      </c>
      <c r="N78" s="135">
        <f>IFERROR(TERRITORIAL!O78/TERRITORIAL!N78-1,"")</f>
        <v>-0.37536121919474807</v>
      </c>
      <c r="O78" s="135">
        <f>IFERROR(TERRITORIAL!P78/TERRITORIAL!O78-1,"")</f>
        <v>-0.33370605671715148</v>
      </c>
      <c r="P78" s="135">
        <f>IFERROR(TERRITORIAL!Q78/TERRITORIAL!P78-1,"")</f>
        <v>-0.15133142685811229</v>
      </c>
      <c r="Q78" s="135">
        <f>IFERROR(TERRITORIAL!R78/TERRITORIAL!Q78-1,"")</f>
        <v>0.3047289921610894</v>
      </c>
      <c r="R78" s="135">
        <f>IFERROR(TERRITORIAL!S78/TERRITORIAL!R78-1,"")</f>
        <v>6.0179587836011628E-2</v>
      </c>
      <c r="S78" s="135">
        <f>IFERROR(TERRITORIAL!T78/TERRITORIAL!S78-1,"")</f>
        <v>-4.2213909340852007E-2</v>
      </c>
    </row>
    <row r="79" spans="1:19">
      <c r="A79" s="89" t="s">
        <v>264</v>
      </c>
      <c r="B79" s="89" t="s">
        <v>124</v>
      </c>
      <c r="C79" s="135">
        <f>IFERROR(TERRITORIAL!D79/TERRITORIAL!C79-1,"")</f>
        <v>-0.79731716950267661</v>
      </c>
      <c r="D79" s="135">
        <f>IFERROR(TERRITORIAL!E79/TERRITORIAL!D79-1,"")</f>
        <v>19.684488442826346</v>
      </c>
      <c r="E79" s="135">
        <f>IFERROR(TERRITORIAL!F79/TERRITORIAL!E79-1,"")</f>
        <v>-0.24848321604773405</v>
      </c>
      <c r="F79" s="135">
        <f>IFERROR(TERRITORIAL!G79/TERRITORIAL!F79-1,"")</f>
        <v>-0.40522844456558704</v>
      </c>
      <c r="G79" s="135">
        <f>IFERROR(TERRITORIAL!H79/TERRITORIAL!G79-1,"")</f>
        <v>0.49220364678991424</v>
      </c>
      <c r="H79" s="135">
        <f>IFERROR(TERRITORIAL!I79/TERRITORIAL!H79-1,"")</f>
        <v>-3.3201084737344067E-2</v>
      </c>
      <c r="I79" s="135">
        <f>IFERROR(TERRITORIAL!J79/TERRITORIAL!I79-1,"")</f>
        <v>9.0381480375776313E-3</v>
      </c>
      <c r="J79" s="135">
        <f>IFERROR(TERRITORIAL!K79/TERRITORIAL!J79-1,"")</f>
        <v>-0.10483153522987176</v>
      </c>
      <c r="K79" s="135">
        <f>IFERROR(TERRITORIAL!L79/TERRITORIAL!K79-1,"")</f>
        <v>-0.4897983287221287</v>
      </c>
      <c r="L79" s="135">
        <f>IFERROR(TERRITORIAL!M79/TERRITORIAL!L79-1,"")</f>
        <v>-0.9946370591552075</v>
      </c>
      <c r="M79" s="135">
        <f>IFERROR(TERRITORIAL!N79/TERRITORIAL!M79-1,"")</f>
        <v>3.3653225597856178</v>
      </c>
      <c r="N79" s="135">
        <f>IFERROR(TERRITORIAL!O79/TERRITORIAL!N79-1,"")</f>
        <v>6.2583246257141623E-2</v>
      </c>
      <c r="O79" s="135">
        <f>IFERROR(TERRITORIAL!P79/TERRITORIAL!O79-1,"")</f>
        <v>-0.23332079833737718</v>
      </c>
      <c r="P79" s="135">
        <f>IFERROR(TERRITORIAL!Q79/TERRITORIAL!P79-1,"")</f>
        <v>-0.6926697242444444</v>
      </c>
      <c r="Q79" s="135">
        <f>IFERROR(TERRITORIAL!R79/TERRITORIAL!Q79-1,"")</f>
        <v>-0.46568769945309152</v>
      </c>
      <c r="R79" s="135">
        <f>IFERROR(TERRITORIAL!S79/TERRITORIAL!R79-1,"")</f>
        <v>9.7842528693821151E-3</v>
      </c>
      <c r="S79" s="135">
        <f>IFERROR(TERRITORIAL!T79/TERRITORIAL!S79-1,"")</f>
        <v>-1</v>
      </c>
    </row>
    <row r="80" spans="1:19">
      <c r="A80" s="89" t="s">
        <v>265</v>
      </c>
      <c r="B80" s="89" t="s">
        <v>184</v>
      </c>
      <c r="C80" s="135">
        <f>IFERROR(TERRITORIAL!D80/TERRITORIAL!C80-1,"")</f>
        <v>-0.9314222126787246</v>
      </c>
      <c r="D80" s="135">
        <f>IFERROR(TERRITORIAL!E80/TERRITORIAL!D80-1,"")</f>
        <v>-1</v>
      </c>
      <c r="E80" s="135" t="str">
        <f>IFERROR(TERRITORIAL!F80/TERRITORIAL!E80-1,"")</f>
        <v/>
      </c>
      <c r="F80" s="135" t="str">
        <f>IFERROR(TERRITORIAL!G80/TERRITORIAL!F80-1,"")</f>
        <v/>
      </c>
      <c r="G80" s="135" t="str">
        <f>IFERROR(TERRITORIAL!H80/TERRITORIAL!G80-1,"")</f>
        <v/>
      </c>
      <c r="H80" s="135" t="str">
        <f>IFERROR(TERRITORIAL!I80/TERRITORIAL!H80-1,"")</f>
        <v/>
      </c>
      <c r="I80" s="135" t="str">
        <f>IFERROR(TERRITORIAL!J80/TERRITORIAL!I80-1,"")</f>
        <v/>
      </c>
      <c r="J80" s="135" t="str">
        <f>IFERROR(TERRITORIAL!K80/TERRITORIAL!J80-1,"")</f>
        <v/>
      </c>
      <c r="K80" s="135" t="str">
        <f>IFERROR(TERRITORIAL!L80/TERRITORIAL!K80-1,"")</f>
        <v/>
      </c>
      <c r="L80" s="135" t="str">
        <f>IFERROR(TERRITORIAL!M80/TERRITORIAL!L80-1,"")</f>
        <v/>
      </c>
      <c r="M80" s="135" t="str">
        <f>IFERROR(TERRITORIAL!N80/TERRITORIAL!M80-1,"")</f>
        <v/>
      </c>
      <c r="N80" s="135" t="str">
        <f>IFERROR(TERRITORIAL!O80/TERRITORIAL!N80-1,"")</f>
        <v/>
      </c>
      <c r="O80" s="135" t="str">
        <f>IFERROR(TERRITORIAL!P80/TERRITORIAL!O80-1,"")</f>
        <v/>
      </c>
      <c r="P80" s="135" t="str">
        <f>IFERROR(TERRITORIAL!Q80/TERRITORIAL!P80-1,"")</f>
        <v/>
      </c>
      <c r="Q80" s="135" t="str">
        <f>IFERROR(TERRITORIAL!R80/TERRITORIAL!Q80-1,"")</f>
        <v/>
      </c>
      <c r="R80" s="135" t="str">
        <f>IFERROR(TERRITORIAL!S80/TERRITORIAL!R80-1,"")</f>
        <v/>
      </c>
      <c r="S80" s="135" t="str">
        <f>IFERROR(TERRITORIAL!T80/TERRITORIAL!S80-1,"")</f>
        <v/>
      </c>
    </row>
    <row r="81" spans="1:19" ht="28">
      <c r="A81" s="89" t="s">
        <v>266</v>
      </c>
      <c r="B81" s="89" t="s">
        <v>123</v>
      </c>
      <c r="C81" s="135">
        <f>IFERROR(TERRITORIAL!D81/TERRITORIAL!C81-1,"")</f>
        <v>0.49204908510020329</v>
      </c>
      <c r="D81" s="135">
        <f>IFERROR(TERRITORIAL!E81/TERRITORIAL!D81-1,"")</f>
        <v>4.8373360585930891E-2</v>
      </c>
      <c r="E81" s="135">
        <f>IFERROR(TERRITORIAL!F81/TERRITORIAL!E81-1,"")</f>
        <v>0</v>
      </c>
      <c r="F81" s="135">
        <f>IFERROR(TERRITORIAL!G81/TERRITORIAL!F81-1,"")</f>
        <v>-0.13921318324242771</v>
      </c>
      <c r="G81" s="135">
        <f>IFERROR(TERRITORIAL!H81/TERRITORIAL!G81-1,"")</f>
        <v>-0.76054951869927467</v>
      </c>
      <c r="H81" s="135">
        <f>IFERROR(TERRITORIAL!I81/TERRITORIAL!H81-1,"")</f>
        <v>-0.12127695512640058</v>
      </c>
      <c r="I81" s="135">
        <f>IFERROR(TERRITORIAL!J81/TERRITORIAL!I81-1,"")</f>
        <v>12.888575639136285</v>
      </c>
      <c r="J81" s="135">
        <f>IFERROR(TERRITORIAL!K81/TERRITORIAL!J81-1,"")</f>
        <v>-0.17577124825266766</v>
      </c>
      <c r="K81" s="135">
        <f>IFERROR(TERRITORIAL!L81/TERRITORIAL!K81-1,"")</f>
        <v>1.672219143731914</v>
      </c>
      <c r="L81" s="135">
        <f>IFERROR(TERRITORIAL!M81/TERRITORIAL!L81-1,"")</f>
        <v>-0.79180535214571779</v>
      </c>
      <c r="M81" s="135">
        <f>IFERROR(TERRITORIAL!N81/TERRITORIAL!M81-1,"")</f>
        <v>-1</v>
      </c>
      <c r="N81" s="135" t="str">
        <f>IFERROR(TERRITORIAL!O81/TERRITORIAL!N81-1,"")</f>
        <v/>
      </c>
      <c r="O81" s="135" t="str">
        <f>IFERROR(TERRITORIAL!P81/TERRITORIAL!O81-1,"")</f>
        <v/>
      </c>
      <c r="P81" s="135" t="str">
        <f>IFERROR(TERRITORIAL!Q81/TERRITORIAL!P81-1,"")</f>
        <v/>
      </c>
      <c r="Q81" s="135" t="str">
        <f>IFERROR(TERRITORIAL!R81/TERRITORIAL!Q81-1,"")</f>
        <v/>
      </c>
      <c r="R81" s="135" t="str">
        <f>IFERROR(TERRITORIAL!S81/TERRITORIAL!R81-1,"")</f>
        <v/>
      </c>
      <c r="S81" s="135" t="str">
        <f>IFERROR(TERRITORIAL!T81/TERRITORIAL!S81-1,"")</f>
        <v/>
      </c>
    </row>
    <row r="82" spans="1:19">
      <c r="A82" s="89" t="s">
        <v>267</v>
      </c>
      <c r="B82" s="89" t="s">
        <v>122</v>
      </c>
      <c r="C82" s="135">
        <f>IFERROR(TERRITORIAL!D82/TERRITORIAL!C82-1,"")</f>
        <v>2.9060031298588918E-4</v>
      </c>
      <c r="D82" s="135">
        <f>IFERROR(TERRITORIAL!E82/TERRITORIAL!D82-1,"")</f>
        <v>0.24666181846172708</v>
      </c>
      <c r="E82" s="135">
        <f>IFERROR(TERRITORIAL!F82/TERRITORIAL!E82-1,"")</f>
        <v>-9.1999681314670401E-2</v>
      </c>
      <c r="F82" s="135">
        <f>IFERROR(TERRITORIAL!G82/TERRITORIAL!F82-1,"")</f>
        <v>-8.6063632002021051E-2</v>
      </c>
      <c r="G82" s="135">
        <f>IFERROR(TERRITORIAL!H82/TERRITORIAL!G82-1,"")</f>
        <v>-9.6684037741224915E-2</v>
      </c>
      <c r="H82" s="135">
        <f>IFERROR(TERRITORIAL!I82/TERRITORIAL!H82-1,"")</f>
        <v>0.11617646130627057</v>
      </c>
      <c r="I82" s="135">
        <f>IFERROR(TERRITORIAL!J82/TERRITORIAL!I82-1,"")</f>
        <v>0.17239835566036787</v>
      </c>
      <c r="J82" s="135">
        <f>IFERROR(TERRITORIAL!K82/TERRITORIAL!J82-1,"")</f>
        <v>0.10203053792479455</v>
      </c>
      <c r="K82" s="135">
        <f>IFERROR(TERRITORIAL!L82/TERRITORIAL!K82-1,"")</f>
        <v>-0.14087776872157987</v>
      </c>
      <c r="L82" s="135">
        <f>IFERROR(TERRITORIAL!M82/TERRITORIAL!L82-1,"")</f>
        <v>-6.2435689024520569E-2</v>
      </c>
      <c r="M82" s="135">
        <f>IFERROR(TERRITORIAL!N82/TERRITORIAL!M82-1,"")</f>
        <v>-1</v>
      </c>
      <c r="N82" s="135" t="str">
        <f>IFERROR(TERRITORIAL!O82/TERRITORIAL!N82-1,"")</f>
        <v/>
      </c>
      <c r="O82" s="135" t="str">
        <f>IFERROR(TERRITORIAL!P82/TERRITORIAL!O82-1,"")</f>
        <v/>
      </c>
      <c r="P82" s="135" t="str">
        <f>IFERROR(TERRITORIAL!Q82/TERRITORIAL!P82-1,"")</f>
        <v/>
      </c>
      <c r="Q82" s="135" t="str">
        <f>IFERROR(TERRITORIAL!R82/TERRITORIAL!Q82-1,"")</f>
        <v/>
      </c>
      <c r="R82" s="135" t="str">
        <f>IFERROR(TERRITORIAL!S82/TERRITORIAL!R82-1,"")</f>
        <v/>
      </c>
      <c r="S82" s="135" t="str">
        <f>IFERROR(TERRITORIAL!T82/TERRITORIAL!S82-1,"")</f>
        <v/>
      </c>
    </row>
    <row r="83" spans="1:19" ht="28">
      <c r="A83" s="89" t="s">
        <v>268</v>
      </c>
      <c r="B83" s="89" t="s">
        <v>121</v>
      </c>
      <c r="C83" s="135">
        <f>IFERROR(TERRITORIAL!D83/TERRITORIAL!C83-1,"")</f>
        <v>1.0977215024339237E-2</v>
      </c>
      <c r="D83" s="135">
        <f>IFERROR(TERRITORIAL!E83/TERRITORIAL!D83-1,"")</f>
        <v>5.7887348808164374E-2</v>
      </c>
      <c r="E83" s="135">
        <f>IFERROR(TERRITORIAL!F83/TERRITORIAL!E83-1,"")</f>
        <v>-1.6924910462225218E-2</v>
      </c>
      <c r="F83" s="135">
        <f>IFERROR(TERRITORIAL!G83/TERRITORIAL!F83-1,"")</f>
        <v>0.19332631862592575</v>
      </c>
      <c r="G83" s="135">
        <f>IFERROR(TERRITORIAL!H83/TERRITORIAL!G83-1,"")</f>
        <v>0.2034856516472352</v>
      </c>
      <c r="H83" s="135">
        <f>IFERROR(TERRITORIAL!I83/TERRITORIAL!H83-1,"")</f>
        <v>0.4008852582318807</v>
      </c>
      <c r="I83" s="135">
        <f>IFERROR(TERRITORIAL!J83/TERRITORIAL!I83-1,"")</f>
        <v>0.18306249163147226</v>
      </c>
      <c r="J83" s="135">
        <f>IFERROR(TERRITORIAL!K83/TERRITORIAL!J83-1,"")</f>
        <v>0.53538920000573675</v>
      </c>
      <c r="K83" s="135">
        <f>IFERROR(TERRITORIAL!L83/TERRITORIAL!K83-1,"")</f>
        <v>-0.13999518438558523</v>
      </c>
      <c r="L83" s="135">
        <f>IFERROR(TERRITORIAL!M83/TERRITORIAL!L83-1,"")</f>
        <v>0.4518583225447903</v>
      </c>
      <c r="M83" s="135">
        <f>IFERROR(TERRITORIAL!N83/TERRITORIAL!M83-1,"")</f>
        <v>-1</v>
      </c>
      <c r="N83" s="135" t="str">
        <f>IFERROR(TERRITORIAL!O83/TERRITORIAL!N83-1,"")</f>
        <v/>
      </c>
      <c r="O83" s="135" t="str">
        <f>IFERROR(TERRITORIAL!P83/TERRITORIAL!O83-1,"")</f>
        <v/>
      </c>
      <c r="P83" s="135" t="str">
        <f>IFERROR(TERRITORIAL!Q83/TERRITORIAL!P83-1,"")</f>
        <v/>
      </c>
      <c r="Q83" s="135" t="str">
        <f>IFERROR(TERRITORIAL!R83/TERRITORIAL!Q83-1,"")</f>
        <v/>
      </c>
      <c r="R83" s="135" t="str">
        <f>IFERROR(TERRITORIAL!S83/TERRITORIAL!R83-1,"")</f>
        <v/>
      </c>
      <c r="S83" s="135" t="str">
        <f>IFERROR(TERRITORIAL!T83/TERRITORIAL!S83-1,"")</f>
        <v/>
      </c>
    </row>
    <row r="84" spans="1:19">
      <c r="A84" s="89" t="s">
        <v>269</v>
      </c>
      <c r="B84" s="89" t="s">
        <v>120</v>
      </c>
      <c r="C84" s="135">
        <f>IFERROR(TERRITORIAL!D84/TERRITORIAL!C84-1,"")</f>
        <v>5.4154308671581886E-2</v>
      </c>
      <c r="D84" s="135">
        <f>IFERROR(TERRITORIAL!E84/TERRITORIAL!D84-1,"")</f>
        <v>-9.790488824696375E-2</v>
      </c>
      <c r="E84" s="135">
        <f>IFERROR(TERRITORIAL!F84/TERRITORIAL!E84-1,"")</f>
        <v>0.30721798908539122</v>
      </c>
      <c r="F84" s="135">
        <f>IFERROR(TERRITORIAL!G84/TERRITORIAL!F84-1,"")</f>
        <v>-3.3996296914585167E-2</v>
      </c>
      <c r="G84" s="135">
        <f>IFERROR(TERRITORIAL!H84/TERRITORIAL!G84-1,"")</f>
        <v>-0.2225225250682078</v>
      </c>
      <c r="H84" s="135">
        <f>IFERROR(TERRITORIAL!I84/TERRITORIAL!H84-1,"")</f>
        <v>0.11825606449625337</v>
      </c>
      <c r="I84" s="135">
        <f>IFERROR(TERRITORIAL!J84/TERRITORIAL!I84-1,"")</f>
        <v>0.22493846242896498</v>
      </c>
      <c r="J84" s="135">
        <f>IFERROR(TERRITORIAL!K84/TERRITORIAL!J84-1,"")</f>
        <v>-7.582147276469553E-3</v>
      </c>
      <c r="K84" s="135">
        <f>IFERROR(TERRITORIAL!L84/TERRITORIAL!K84-1,"")</f>
        <v>5.6001098169102148E-2</v>
      </c>
      <c r="L84" s="135">
        <f>IFERROR(TERRITORIAL!M84/TERRITORIAL!L84-1,"")</f>
        <v>0.10870970233051991</v>
      </c>
      <c r="M84" s="135">
        <f>IFERROR(TERRITORIAL!N84/TERRITORIAL!M84-1,"")</f>
        <v>-1</v>
      </c>
      <c r="N84" s="135" t="str">
        <f>IFERROR(TERRITORIAL!O84/TERRITORIAL!N84-1,"")</f>
        <v/>
      </c>
      <c r="O84" s="135" t="str">
        <f>IFERROR(TERRITORIAL!P84/TERRITORIAL!O84-1,"")</f>
        <v/>
      </c>
      <c r="P84" s="135" t="str">
        <f>IFERROR(TERRITORIAL!Q84/TERRITORIAL!P84-1,"")</f>
        <v/>
      </c>
      <c r="Q84" s="135" t="str">
        <f>IFERROR(TERRITORIAL!R84/TERRITORIAL!Q84-1,"")</f>
        <v/>
      </c>
      <c r="R84" s="135" t="str">
        <f>IFERROR(TERRITORIAL!S84/TERRITORIAL!R84-1,"")</f>
        <v/>
      </c>
      <c r="S84" s="135" t="str">
        <f>IFERROR(TERRITORIAL!T84/TERRITORIAL!S84-1,"")</f>
        <v/>
      </c>
    </row>
    <row r="85" spans="1:19">
      <c r="A85" s="89" t="s">
        <v>270</v>
      </c>
      <c r="B85" s="89" t="s">
        <v>119</v>
      </c>
      <c r="C85" s="135">
        <f>IFERROR(TERRITORIAL!D85/TERRITORIAL!C85-1,"")</f>
        <v>3.0507206726335001E-2</v>
      </c>
      <c r="D85" s="135">
        <f>IFERROR(TERRITORIAL!E85/TERRITORIAL!D85-1,"")</f>
        <v>0.17048235826817693</v>
      </c>
      <c r="E85" s="135">
        <f>IFERROR(TERRITORIAL!F85/TERRITORIAL!E85-1,"")</f>
        <v>0.11003624356973329</v>
      </c>
      <c r="F85" s="135">
        <f>IFERROR(TERRITORIAL!G85/TERRITORIAL!F85-1,"")</f>
        <v>0.12598697346922538</v>
      </c>
      <c r="G85" s="135">
        <f>IFERROR(TERRITORIAL!H85/TERRITORIAL!G85-1,"")</f>
        <v>2.7822840016905381E-2</v>
      </c>
      <c r="H85" s="135">
        <f>IFERROR(TERRITORIAL!I85/TERRITORIAL!H85-1,"")</f>
        <v>-9.1553116830267456E-4</v>
      </c>
      <c r="I85" s="135">
        <f>IFERROR(TERRITORIAL!J85/TERRITORIAL!I85-1,"")</f>
        <v>0.16285044652445446</v>
      </c>
      <c r="J85" s="135">
        <f>IFERROR(TERRITORIAL!K85/TERRITORIAL!J85-1,"")</f>
        <v>-2.8900477904379773E-2</v>
      </c>
      <c r="K85" s="135">
        <f>IFERROR(TERRITORIAL!L85/TERRITORIAL!K85-1,"")</f>
        <v>5.7228355637960693E-2</v>
      </c>
      <c r="L85" s="135">
        <f>IFERROR(TERRITORIAL!M85/TERRITORIAL!L85-1,"")</f>
        <v>-8.2988631776676591E-2</v>
      </c>
      <c r="M85" s="135">
        <f>IFERROR(TERRITORIAL!N85/TERRITORIAL!M85-1,"")</f>
        <v>-1</v>
      </c>
      <c r="N85" s="135" t="str">
        <f>IFERROR(TERRITORIAL!O85/TERRITORIAL!N85-1,"")</f>
        <v/>
      </c>
      <c r="O85" s="135" t="str">
        <f>IFERROR(TERRITORIAL!P85/TERRITORIAL!O85-1,"")</f>
        <v/>
      </c>
      <c r="P85" s="135" t="str">
        <f>IFERROR(TERRITORIAL!Q85/TERRITORIAL!P85-1,"")</f>
        <v/>
      </c>
      <c r="Q85" s="135" t="str">
        <f>IFERROR(TERRITORIAL!R85/TERRITORIAL!Q85-1,"")</f>
        <v/>
      </c>
      <c r="R85" s="135" t="str">
        <f>IFERROR(TERRITORIAL!S85/TERRITORIAL!R85-1,"")</f>
        <v/>
      </c>
      <c r="S85" s="135" t="str">
        <f>IFERROR(TERRITORIAL!T85/TERRITORIAL!S85-1,"")</f>
        <v/>
      </c>
    </row>
    <row r="86" spans="1:19">
      <c r="A86" s="89" t="s">
        <v>271</v>
      </c>
      <c r="B86" s="89" t="s">
        <v>191</v>
      </c>
      <c r="C86" s="135">
        <f>IFERROR(TERRITORIAL!D86/TERRITORIAL!C86-1,"")</f>
        <v>10.358437143416264</v>
      </c>
      <c r="D86" s="135">
        <f>IFERROR(TERRITORIAL!E86/TERRITORIAL!D86-1,"")</f>
        <v>-1.7664708876877544E-2</v>
      </c>
      <c r="E86" s="135">
        <f>IFERROR(TERRITORIAL!F86/TERRITORIAL!E86-1,"")</f>
        <v>7.6670217024941367E-2</v>
      </c>
      <c r="F86" s="135">
        <f>IFERROR(TERRITORIAL!G86/TERRITORIAL!F86-1,"")</f>
        <v>0.25864448626527081</v>
      </c>
      <c r="G86" s="135">
        <f>IFERROR(TERRITORIAL!H86/TERRITORIAL!G86-1,"")</f>
        <v>2.3927752835157587</v>
      </c>
      <c r="H86" s="135">
        <f>IFERROR(TERRITORIAL!I86/TERRITORIAL!H86-1,"")</f>
        <v>-0.1207812011135857</v>
      </c>
      <c r="I86" s="135">
        <f>IFERROR(TERRITORIAL!J86/TERRITORIAL!I86-1,"")</f>
        <v>0.27511875271984554</v>
      </c>
      <c r="J86" s="135">
        <f>IFERROR(TERRITORIAL!K86/TERRITORIAL!J86-1,"")</f>
        <v>0.62939510638921425</v>
      </c>
      <c r="K86" s="135">
        <f>IFERROR(TERRITORIAL!L86/TERRITORIAL!K86-1,"")</f>
        <v>-0.57941606977544624</v>
      </c>
      <c r="L86" s="135">
        <f>IFERROR(TERRITORIAL!M86/TERRITORIAL!L86-1,"")</f>
        <v>-0.34842911277094646</v>
      </c>
      <c r="M86" s="135">
        <f>IFERROR(TERRITORIAL!N86/TERRITORIAL!M86-1,"")</f>
        <v>-1</v>
      </c>
      <c r="N86" s="135" t="str">
        <f>IFERROR(TERRITORIAL!O86/TERRITORIAL!N86-1,"")</f>
        <v/>
      </c>
      <c r="O86" s="135" t="str">
        <f>IFERROR(TERRITORIAL!P86/TERRITORIAL!O86-1,"")</f>
        <v/>
      </c>
      <c r="P86" s="135" t="str">
        <f>IFERROR(TERRITORIAL!Q86/TERRITORIAL!P86-1,"")</f>
        <v/>
      </c>
      <c r="Q86" s="135" t="str">
        <f>IFERROR(TERRITORIAL!R86/TERRITORIAL!Q86-1,"")</f>
        <v/>
      </c>
      <c r="R86" s="135" t="str">
        <f>IFERROR(TERRITORIAL!S86/TERRITORIAL!R86-1,"")</f>
        <v/>
      </c>
      <c r="S86" s="135" t="str">
        <f>IFERROR(TERRITORIAL!T86/TERRITORIAL!S86-1,"")</f>
        <v/>
      </c>
    </row>
    <row r="87" spans="1:19">
      <c r="A87" s="89" t="s">
        <v>1424</v>
      </c>
      <c r="B87" s="89" t="s">
        <v>1425</v>
      </c>
      <c r="C87" s="135" t="str">
        <f>IFERROR(TERRITORIAL!D87/TERRITORIAL!C87-1,"")</f>
        <v/>
      </c>
      <c r="D87" s="135" t="str">
        <f>IFERROR(TERRITORIAL!E87/TERRITORIAL!D87-1,"")</f>
        <v/>
      </c>
      <c r="E87" s="135" t="str">
        <f>IFERROR(TERRITORIAL!F87/TERRITORIAL!E87-1,"")</f>
        <v/>
      </c>
      <c r="F87" s="135" t="str">
        <f>IFERROR(TERRITORIAL!G87/TERRITORIAL!F87-1,"")</f>
        <v/>
      </c>
      <c r="G87" s="135" t="str">
        <f>IFERROR(TERRITORIAL!H87/TERRITORIAL!G87-1,"")</f>
        <v/>
      </c>
      <c r="H87" s="135" t="str">
        <f>IFERROR(TERRITORIAL!I87/TERRITORIAL!H87-1,"")</f>
        <v/>
      </c>
      <c r="I87" s="135" t="str">
        <f>IFERROR(TERRITORIAL!J87/TERRITORIAL!I87-1,"")</f>
        <v/>
      </c>
      <c r="J87" s="135" t="str">
        <f>IFERROR(TERRITORIAL!K87/TERRITORIAL!J87-1,"")</f>
        <v/>
      </c>
      <c r="K87" s="135" t="str">
        <f>IFERROR(TERRITORIAL!L87/TERRITORIAL!K87-1,"")</f>
        <v/>
      </c>
      <c r="L87" s="135" t="str">
        <f>IFERROR(TERRITORIAL!M87/TERRITORIAL!L87-1,"")</f>
        <v/>
      </c>
      <c r="M87" s="135" t="str">
        <f>IFERROR(TERRITORIAL!N87/TERRITORIAL!M87-1,"")</f>
        <v/>
      </c>
      <c r="N87" s="135">
        <f>IFERROR(TERRITORIAL!O87/TERRITORIAL!N87-1,"")</f>
        <v>89.583584249061403</v>
      </c>
      <c r="O87" s="135">
        <f>IFERROR(TERRITORIAL!P87/TERRITORIAL!O87-1,"")</f>
        <v>1.0633277264764858</v>
      </c>
      <c r="P87" s="135">
        <f>IFERROR(TERRITORIAL!Q87/TERRITORIAL!P87-1,"")</f>
        <v>-0.49908961352662706</v>
      </c>
      <c r="Q87" s="135">
        <f>IFERROR(TERRITORIAL!R87/TERRITORIAL!Q87-1,"")</f>
        <v>2.474893117514259</v>
      </c>
      <c r="R87" s="135">
        <f>IFERROR(TERRITORIAL!S87/TERRITORIAL!R87-1,"")</f>
        <v>0.28382397451717911</v>
      </c>
      <c r="S87" s="135">
        <f>IFERROR(TERRITORIAL!T87/TERRITORIAL!S87-1,"")</f>
        <v>1.9715227870562733</v>
      </c>
    </row>
    <row r="88" spans="1:19" ht="28">
      <c r="A88" s="89" t="s">
        <v>273</v>
      </c>
      <c r="B88" s="89" t="s">
        <v>185</v>
      </c>
      <c r="C88" s="135" t="str">
        <f>IFERROR(TERRITORIAL!D88/TERRITORIAL!C88-1,"")</f>
        <v/>
      </c>
      <c r="D88" s="135" t="str">
        <f>IFERROR(TERRITORIAL!E88/TERRITORIAL!D88-1,"")</f>
        <v/>
      </c>
      <c r="E88" s="135" t="str">
        <f>IFERROR(TERRITORIAL!F88/TERRITORIAL!E88-1,"")</f>
        <v/>
      </c>
      <c r="F88" s="135" t="str">
        <f>IFERROR(TERRITORIAL!G88/TERRITORIAL!F88-1,"")</f>
        <v/>
      </c>
      <c r="G88" s="135" t="str">
        <f>IFERROR(TERRITORIAL!H88/TERRITORIAL!G88-1,"")</f>
        <v/>
      </c>
      <c r="H88" s="135" t="str">
        <f>IFERROR(TERRITORIAL!I88/TERRITORIAL!H88-1,"")</f>
        <v/>
      </c>
      <c r="I88" s="135" t="str">
        <f>IFERROR(TERRITORIAL!J88/TERRITORIAL!I88-1,"")</f>
        <v/>
      </c>
      <c r="J88" s="135" t="str">
        <f>IFERROR(TERRITORIAL!K88/TERRITORIAL!J88-1,"")</f>
        <v/>
      </c>
      <c r="K88" s="135" t="str">
        <f>IFERROR(TERRITORIAL!L88/TERRITORIAL!K88-1,"")</f>
        <v/>
      </c>
      <c r="L88" s="135">
        <f>IFERROR(TERRITORIAL!M88/TERRITORIAL!L88-1,"")</f>
        <v>0.6346100974780724</v>
      </c>
      <c r="M88" s="135">
        <f>IFERROR(TERRITORIAL!N88/TERRITORIAL!M88-1,"")</f>
        <v>-1</v>
      </c>
      <c r="N88" s="135" t="str">
        <f>IFERROR(TERRITORIAL!O88/TERRITORIAL!N88-1,"")</f>
        <v/>
      </c>
      <c r="O88" s="135" t="str">
        <f>IFERROR(TERRITORIAL!P88/TERRITORIAL!O88-1,"")</f>
        <v/>
      </c>
      <c r="P88" s="135" t="str">
        <f>IFERROR(TERRITORIAL!Q88/TERRITORIAL!P88-1,"")</f>
        <v/>
      </c>
      <c r="Q88" s="135" t="str">
        <f>IFERROR(TERRITORIAL!R88/TERRITORIAL!Q88-1,"")</f>
        <v/>
      </c>
      <c r="R88" s="135" t="str">
        <f>IFERROR(TERRITORIAL!S88/TERRITORIAL!R88-1,"")</f>
        <v/>
      </c>
      <c r="S88" s="135" t="str">
        <f>IFERROR(TERRITORIAL!T88/TERRITORIAL!S88-1,"")</f>
        <v/>
      </c>
    </row>
    <row r="89" spans="1:19">
      <c r="A89" s="89" t="s">
        <v>274</v>
      </c>
      <c r="B89" s="89" t="s">
        <v>118</v>
      </c>
      <c r="C89" s="135">
        <f>IFERROR(TERRITORIAL!D89/TERRITORIAL!C89-1,"")</f>
        <v>0.20421635257028026</v>
      </c>
      <c r="D89" s="135">
        <f>IFERROR(TERRITORIAL!E89/TERRITORIAL!D89-1,"")</f>
        <v>0.10782669718719085</v>
      </c>
      <c r="E89" s="135">
        <f>IFERROR(TERRITORIAL!F89/TERRITORIAL!E89-1,"")</f>
        <v>3.2256354197993886E-2</v>
      </c>
      <c r="F89" s="135">
        <f>IFERROR(TERRITORIAL!G89/TERRITORIAL!F89-1,"")</f>
        <v>1.8732267521494261E-2</v>
      </c>
      <c r="G89" s="135">
        <f>IFERROR(TERRITORIAL!H89/TERRITORIAL!G89-1,"")</f>
        <v>5.548647756632441E-4</v>
      </c>
      <c r="H89" s="135">
        <f>IFERROR(TERRITORIAL!I89/TERRITORIAL!H89-1,"")</f>
        <v>7.0052557631080203E-2</v>
      </c>
      <c r="I89" s="135">
        <f>IFERROR(TERRITORIAL!J89/TERRITORIAL!I89-1,"")</f>
        <v>0.25622614374437314</v>
      </c>
      <c r="J89" s="135">
        <f>IFERROR(TERRITORIAL!K89/TERRITORIAL!J89-1,"")</f>
        <v>0.14027026324829683</v>
      </c>
      <c r="K89" s="135">
        <f>IFERROR(TERRITORIAL!L89/TERRITORIAL!K89-1,"")</f>
        <v>3.1499703402543044E-2</v>
      </c>
      <c r="L89" s="135">
        <f>IFERROR(TERRITORIAL!M89/TERRITORIAL!L89-1,"")</f>
        <v>-1.7698592393518009E-2</v>
      </c>
      <c r="M89" s="135">
        <f>IFERROR(TERRITORIAL!N89/TERRITORIAL!M89-1,"")</f>
        <v>-1</v>
      </c>
      <c r="N89" s="135" t="str">
        <f>IFERROR(TERRITORIAL!O89/TERRITORIAL!N89-1,"")</f>
        <v/>
      </c>
      <c r="O89" s="135" t="str">
        <f>IFERROR(TERRITORIAL!P89/TERRITORIAL!O89-1,"")</f>
        <v/>
      </c>
      <c r="P89" s="135" t="str">
        <f>IFERROR(TERRITORIAL!Q89/TERRITORIAL!P89-1,"")</f>
        <v/>
      </c>
      <c r="Q89" s="135" t="str">
        <f>IFERROR(TERRITORIAL!R89/TERRITORIAL!Q89-1,"")</f>
        <v/>
      </c>
      <c r="R89" s="135" t="str">
        <f>IFERROR(TERRITORIAL!S89/TERRITORIAL!R89-1,"")</f>
        <v/>
      </c>
      <c r="S89" s="135" t="str">
        <f>IFERROR(TERRITORIAL!T89/TERRITORIAL!S89-1,"")</f>
        <v/>
      </c>
    </row>
    <row r="90" spans="1:19">
      <c r="A90" s="89" t="s">
        <v>275</v>
      </c>
      <c r="B90" s="89" t="s">
        <v>155</v>
      </c>
      <c r="C90" s="135">
        <f>IFERROR(TERRITORIAL!D90/TERRITORIAL!C90-1,"")</f>
        <v>5.3357598826478281E-2</v>
      </c>
      <c r="D90" s="135">
        <f>IFERROR(TERRITORIAL!E90/TERRITORIAL!D90-1,"")</f>
        <v>5.9021109635423175E-2</v>
      </c>
      <c r="E90" s="135">
        <f>IFERROR(TERRITORIAL!F90/TERRITORIAL!E90-1,"")</f>
        <v>-0.25558277328450685</v>
      </c>
      <c r="F90" s="135">
        <f>IFERROR(TERRITORIAL!G90/TERRITORIAL!F90-1,"")</f>
        <v>0.12197307995208329</v>
      </c>
      <c r="G90" s="135">
        <f>IFERROR(TERRITORIAL!H90/TERRITORIAL!G90-1,"")</f>
        <v>0.21168027950986978</v>
      </c>
      <c r="H90" s="135">
        <f>IFERROR(TERRITORIAL!I90/TERRITORIAL!H90-1,"")</f>
        <v>3.1849616615448717E-2</v>
      </c>
      <c r="I90" s="135">
        <f>IFERROR(TERRITORIAL!J90/TERRITORIAL!I90-1,"")</f>
        <v>8.3600650531702403E-2</v>
      </c>
      <c r="J90" s="135">
        <f>IFERROR(TERRITORIAL!K90/TERRITORIAL!J90-1,"")</f>
        <v>0.19704140699665729</v>
      </c>
      <c r="K90" s="135">
        <f>IFERROR(TERRITORIAL!L90/TERRITORIAL!K90-1,"")</f>
        <v>0.1778200536290715</v>
      </c>
      <c r="L90" s="135">
        <f>IFERROR(TERRITORIAL!M90/TERRITORIAL!L90-1,"")</f>
        <v>2.7552870319740297E-3</v>
      </c>
      <c r="M90" s="135">
        <f>IFERROR(TERRITORIAL!N90/TERRITORIAL!M90-1,"")</f>
        <v>-1</v>
      </c>
      <c r="N90" s="135" t="str">
        <f>IFERROR(TERRITORIAL!O90/TERRITORIAL!N90-1,"")</f>
        <v/>
      </c>
      <c r="O90" s="135" t="str">
        <f>IFERROR(TERRITORIAL!P90/TERRITORIAL!O90-1,"")</f>
        <v/>
      </c>
      <c r="P90" s="135" t="str">
        <f>IFERROR(TERRITORIAL!Q90/TERRITORIAL!P90-1,"")</f>
        <v/>
      </c>
      <c r="Q90" s="135" t="str">
        <f>IFERROR(TERRITORIAL!R90/TERRITORIAL!Q90-1,"")</f>
        <v/>
      </c>
      <c r="R90" s="135" t="str">
        <f>IFERROR(TERRITORIAL!S90/TERRITORIAL!R90-1,"")</f>
        <v/>
      </c>
      <c r="S90" s="135" t="str">
        <f>IFERROR(TERRITORIAL!T90/TERRITORIAL!S90-1,"")</f>
        <v/>
      </c>
    </row>
    <row r="91" spans="1:19">
      <c r="A91" s="89" t="s">
        <v>276</v>
      </c>
      <c r="B91" s="89" t="s">
        <v>167</v>
      </c>
      <c r="C91" s="135">
        <f>IFERROR(TERRITORIAL!D91/TERRITORIAL!C91-1,"")</f>
        <v>0.11260535598152699</v>
      </c>
      <c r="D91" s="135">
        <f>IFERROR(TERRITORIAL!E91/TERRITORIAL!D91-1,"")</f>
        <v>-0.17025388403091646</v>
      </c>
      <c r="E91" s="135">
        <f>IFERROR(TERRITORIAL!F91/TERRITORIAL!E91-1,"")</f>
        <v>-0.36837695129042736</v>
      </c>
      <c r="F91" s="135">
        <f>IFERROR(TERRITORIAL!G91/TERRITORIAL!F91-1,"")</f>
        <v>6.3422888009269318E-2</v>
      </c>
      <c r="G91" s="135">
        <f>IFERROR(TERRITORIAL!H91/TERRITORIAL!G91-1,"")</f>
        <v>-6.710183540306236E-2</v>
      </c>
      <c r="H91" s="135">
        <f>IFERROR(TERRITORIAL!I91/TERRITORIAL!H91-1,"")</f>
        <v>-6.5633375835249641E-2</v>
      </c>
      <c r="I91" s="135">
        <f>IFERROR(TERRITORIAL!J91/TERRITORIAL!I91-1,"")</f>
        <v>-8.9673666321339995E-2</v>
      </c>
      <c r="J91" s="135">
        <f>IFERROR(TERRITORIAL!K91/TERRITORIAL!J91-1,"")</f>
        <v>-0.98301349643411506</v>
      </c>
      <c r="K91" s="135">
        <f>IFERROR(TERRITORIAL!L91/TERRITORIAL!K91-1,"")</f>
        <v>-0.14614959977918851</v>
      </c>
      <c r="L91" s="135">
        <f>IFERROR(TERRITORIAL!M91/TERRITORIAL!L91-1,"")</f>
        <v>-4.3363379226236787E-2</v>
      </c>
      <c r="M91" s="135">
        <f>IFERROR(TERRITORIAL!N91/TERRITORIAL!M91-1,"")</f>
        <v>-1</v>
      </c>
      <c r="N91" s="135" t="str">
        <f>IFERROR(TERRITORIAL!O91/TERRITORIAL!N91-1,"")</f>
        <v/>
      </c>
      <c r="O91" s="135" t="str">
        <f>IFERROR(TERRITORIAL!P91/TERRITORIAL!O91-1,"")</f>
        <v/>
      </c>
      <c r="P91" s="135" t="str">
        <f>IFERROR(TERRITORIAL!Q91/TERRITORIAL!P91-1,"")</f>
        <v/>
      </c>
      <c r="Q91" s="135" t="str">
        <f>IFERROR(TERRITORIAL!R91/TERRITORIAL!Q91-1,"")</f>
        <v/>
      </c>
      <c r="R91" s="135" t="str">
        <f>IFERROR(TERRITORIAL!S91/TERRITORIAL!R91-1,"")</f>
        <v/>
      </c>
      <c r="S91" s="135" t="str">
        <f>IFERROR(TERRITORIAL!T91/TERRITORIAL!S91-1,"")</f>
        <v/>
      </c>
    </row>
    <row r="92" spans="1:19">
      <c r="A92" s="89" t="s">
        <v>1427</v>
      </c>
      <c r="B92" s="89" t="s">
        <v>1428</v>
      </c>
      <c r="C92" s="135" t="str">
        <f>IFERROR(TERRITORIAL!D92/TERRITORIAL!C92-1,"")</f>
        <v/>
      </c>
      <c r="D92" s="135" t="str">
        <f>IFERROR(TERRITORIAL!E92/TERRITORIAL!D92-1,"")</f>
        <v/>
      </c>
      <c r="E92" s="135" t="str">
        <f>IFERROR(TERRITORIAL!F92/TERRITORIAL!E92-1,"")</f>
        <v/>
      </c>
      <c r="F92" s="135" t="str">
        <f>IFERROR(TERRITORIAL!G92/TERRITORIAL!F92-1,"")</f>
        <v/>
      </c>
      <c r="G92" s="135" t="str">
        <f>IFERROR(TERRITORIAL!H92/TERRITORIAL!G92-1,"")</f>
        <v/>
      </c>
      <c r="H92" s="135" t="str">
        <f>IFERROR(TERRITORIAL!I92/TERRITORIAL!H92-1,"")</f>
        <v/>
      </c>
      <c r="I92" s="135" t="str">
        <f>IFERROR(TERRITORIAL!J92/TERRITORIAL!I92-1,"")</f>
        <v/>
      </c>
      <c r="J92" s="135" t="str">
        <f>IFERROR(TERRITORIAL!K92/TERRITORIAL!J92-1,"")</f>
        <v/>
      </c>
      <c r="K92" s="135" t="str">
        <f>IFERROR(TERRITORIAL!L92/TERRITORIAL!K92-1,"")</f>
        <v/>
      </c>
      <c r="L92" s="135" t="str">
        <f>IFERROR(TERRITORIAL!M92/TERRITORIAL!L92-1,"")</f>
        <v/>
      </c>
      <c r="M92" s="135" t="str">
        <f>IFERROR(TERRITORIAL!N92/TERRITORIAL!M92-1,"")</f>
        <v/>
      </c>
      <c r="N92" s="135">
        <f>IFERROR(TERRITORIAL!O92/TERRITORIAL!N92-1,"")</f>
        <v>-7.9124271572843519E-3</v>
      </c>
      <c r="O92" s="135">
        <f>IFERROR(TERRITORIAL!P92/TERRITORIAL!O92-1,"")</f>
        <v>0.22620049616682847</v>
      </c>
      <c r="P92" s="135">
        <f>IFERROR(TERRITORIAL!Q92/TERRITORIAL!P92-1,"")</f>
        <v>0.15974816918714607</v>
      </c>
      <c r="Q92" s="135">
        <f>IFERROR(TERRITORIAL!R92/TERRITORIAL!Q92-1,"")</f>
        <v>0.19398413194352027</v>
      </c>
      <c r="R92" s="135">
        <f>IFERROR(TERRITORIAL!S92/TERRITORIAL!R92-1,"")</f>
        <v>-6.2588855534276733E-2</v>
      </c>
      <c r="S92" s="135">
        <f>IFERROR(TERRITORIAL!T92/TERRITORIAL!S92-1,"")</f>
        <v>-0.16589950868730452</v>
      </c>
    </row>
    <row r="93" spans="1:19">
      <c r="A93" s="89" t="s">
        <v>277</v>
      </c>
      <c r="B93" s="89" t="s">
        <v>1431</v>
      </c>
      <c r="C93" s="135">
        <f>IFERROR(TERRITORIAL!D93/TERRITORIAL!C93-1,"")</f>
        <v>4.3869845905439186E-2</v>
      </c>
      <c r="D93" s="135">
        <f>IFERROR(TERRITORIAL!E93/TERRITORIAL!D93-1,"")</f>
        <v>-6.3054901461907398E-2</v>
      </c>
      <c r="E93" s="135">
        <f>IFERROR(TERRITORIAL!F93/TERRITORIAL!E93-1,"")</f>
        <v>8.7612326182964884E-2</v>
      </c>
      <c r="F93" s="135">
        <f>IFERROR(TERRITORIAL!G93/TERRITORIAL!F93-1,"")</f>
        <v>0.16479132917250405</v>
      </c>
      <c r="G93" s="135">
        <f>IFERROR(TERRITORIAL!H93/TERRITORIAL!G93-1,"")</f>
        <v>9.0749145765354644E-2</v>
      </c>
      <c r="H93" s="135">
        <f>IFERROR(TERRITORIAL!I93/TERRITORIAL!H93-1,"")</f>
        <v>8.3556325749079896E-2</v>
      </c>
      <c r="I93" s="135">
        <f>IFERROR(TERRITORIAL!J93/TERRITORIAL!I93-1,"")</f>
        <v>0.10470920019697139</v>
      </c>
      <c r="J93" s="135">
        <f>IFERROR(TERRITORIAL!K93/TERRITORIAL!J93-1,"")</f>
        <v>0.13124053700367866</v>
      </c>
      <c r="K93" s="135">
        <f>IFERROR(TERRITORIAL!L93/TERRITORIAL!K93-1,"")</f>
        <v>0.13412277138103113</v>
      </c>
      <c r="L93" s="135">
        <f>IFERROR(TERRITORIAL!M93/TERRITORIAL!L93-1,"")</f>
        <v>9.3892123704664154E-3</v>
      </c>
      <c r="M93" s="135">
        <f>IFERROR(TERRITORIAL!N93/TERRITORIAL!M93-1,"")</f>
        <v>-0.94136415553116726</v>
      </c>
      <c r="N93" s="135">
        <f>IFERROR(TERRITORIAL!O93/TERRITORIAL!N93-1,"")</f>
        <v>0.12764539404765274</v>
      </c>
      <c r="O93" s="135">
        <f>IFERROR(TERRITORIAL!P93/TERRITORIAL!O93-1,"")</f>
        <v>7.4804114913230357E-2</v>
      </c>
      <c r="P93" s="135">
        <f>IFERROR(TERRITORIAL!Q93/TERRITORIAL!P93-1,"")</f>
        <v>0.22752466400818383</v>
      </c>
      <c r="Q93" s="135">
        <f>IFERROR(TERRITORIAL!R93/TERRITORIAL!Q93-1,"")</f>
        <v>8.898878801237653E-2</v>
      </c>
      <c r="R93" s="135">
        <f>IFERROR(TERRITORIAL!S93/TERRITORIAL!R93-1,"")</f>
        <v>0.10234878391942615</v>
      </c>
      <c r="S93" s="135">
        <f>IFERROR(TERRITORIAL!T93/TERRITORIAL!S93-1,"")</f>
        <v>-4.0775667898231838E-3</v>
      </c>
    </row>
    <row r="94" spans="1:19">
      <c r="A94" s="89" t="s">
        <v>278</v>
      </c>
      <c r="B94" s="89" t="s">
        <v>116</v>
      </c>
      <c r="C94" s="135">
        <f>IFERROR(TERRITORIAL!D94/TERRITORIAL!C94-1,"")</f>
        <v>6.964895407203664E-2</v>
      </c>
      <c r="D94" s="135">
        <f>IFERROR(TERRITORIAL!E94/TERRITORIAL!D94-1,"")</f>
        <v>0.10339938202355325</v>
      </c>
      <c r="E94" s="135">
        <f>IFERROR(TERRITORIAL!F94/TERRITORIAL!E94-1,"")</f>
        <v>0.10874420507486859</v>
      </c>
      <c r="F94" s="135">
        <f>IFERROR(TERRITORIAL!G94/TERRITORIAL!F94-1,"")</f>
        <v>9.0164157684168744E-2</v>
      </c>
      <c r="G94" s="135">
        <f>IFERROR(TERRITORIAL!H94/TERRITORIAL!G94-1,"")</f>
        <v>0.12364473739776249</v>
      </c>
      <c r="H94" s="135">
        <f>IFERROR(TERRITORIAL!I94/TERRITORIAL!H94-1,"")</f>
        <v>0.14331292333884638</v>
      </c>
      <c r="I94" s="135">
        <f>IFERROR(TERRITORIAL!J94/TERRITORIAL!I94-1,"")</f>
        <v>3.1665212820028099E-2</v>
      </c>
      <c r="J94" s="135">
        <f>IFERROR(TERRITORIAL!K94/TERRITORIAL!J94-1,"")</f>
        <v>8.0708203049426608E-2</v>
      </c>
      <c r="K94" s="135">
        <f>IFERROR(TERRITORIAL!L94/TERRITORIAL!K94-1,"")</f>
        <v>-6.2718535522593877E-2</v>
      </c>
      <c r="L94" s="135">
        <f>IFERROR(TERRITORIAL!M94/TERRITORIAL!L94-1,"")</f>
        <v>-9.2395019726206895E-2</v>
      </c>
      <c r="M94" s="135">
        <f>IFERROR(TERRITORIAL!N94/TERRITORIAL!M94-1,"")</f>
        <v>0.32194810250353689</v>
      </c>
      <c r="N94" s="135">
        <f>IFERROR(TERRITORIAL!O94/TERRITORIAL!N94-1,"")</f>
        <v>0.1981926179681035</v>
      </c>
      <c r="O94" s="135">
        <f>IFERROR(TERRITORIAL!P94/TERRITORIAL!O94-1,"")</f>
        <v>0.22836397412570286</v>
      </c>
      <c r="P94" s="135">
        <f>IFERROR(TERRITORIAL!Q94/TERRITORIAL!P94-1,"")</f>
        <v>0.28046891716376354</v>
      </c>
      <c r="Q94" s="135">
        <f>IFERROR(TERRITORIAL!R94/TERRITORIAL!Q94-1,"")</f>
        <v>0.25362568741856228</v>
      </c>
      <c r="R94" s="135">
        <f>IFERROR(TERRITORIAL!S94/TERRITORIAL!R94-1,"")</f>
        <v>0.11939290312092443</v>
      </c>
      <c r="S94" s="135">
        <f>IFERROR(TERRITORIAL!T94/TERRITORIAL!S94-1,"")</f>
        <v>7.5537742869782321E-3</v>
      </c>
    </row>
    <row r="95" spans="1:19">
      <c r="A95" s="89" t="s">
        <v>279</v>
      </c>
      <c r="B95" s="89" t="s">
        <v>115</v>
      </c>
      <c r="C95" s="135">
        <f>IFERROR(TERRITORIAL!D95/TERRITORIAL!C95-1,"")</f>
        <v>2.2477423838063615E-2</v>
      </c>
      <c r="D95" s="135">
        <f>IFERROR(TERRITORIAL!E95/TERRITORIAL!D95-1,"")</f>
        <v>7.3230169679377566E-2</v>
      </c>
      <c r="E95" s="135">
        <f>IFERROR(TERRITORIAL!F95/TERRITORIAL!E95-1,"")</f>
        <v>0.15724188922876858</v>
      </c>
      <c r="F95" s="135">
        <f>IFERROR(TERRITORIAL!G95/TERRITORIAL!F95-1,"")</f>
        <v>0.13888696378884502</v>
      </c>
      <c r="G95" s="135">
        <f>IFERROR(TERRITORIAL!H95/TERRITORIAL!G95-1,"")</f>
        <v>5.8474059955809343E-2</v>
      </c>
      <c r="H95" s="135">
        <f>IFERROR(TERRITORIAL!I95/TERRITORIAL!H95-1,"")</f>
        <v>2.9912974892577049E-2</v>
      </c>
      <c r="I95" s="135">
        <f>IFERROR(TERRITORIAL!J95/TERRITORIAL!I95-1,"")</f>
        <v>-0.15108864789084953</v>
      </c>
      <c r="J95" s="135">
        <f>IFERROR(TERRITORIAL!K95/TERRITORIAL!J95-1,"")</f>
        <v>0.93267409746291818</v>
      </c>
      <c r="K95" s="135">
        <f>IFERROR(TERRITORIAL!L95/TERRITORIAL!K95-1,"")</f>
        <v>-0.30286071042528606</v>
      </c>
      <c r="L95" s="135">
        <f>IFERROR(TERRITORIAL!M95/TERRITORIAL!L95-1,"")</f>
        <v>-1.9921486825639212E-2</v>
      </c>
      <c r="M95" s="135">
        <f>IFERROR(TERRITORIAL!N95/TERRITORIAL!M95-1,"")</f>
        <v>0.11462172534013981</v>
      </c>
      <c r="N95" s="135">
        <f>IFERROR(TERRITORIAL!O95/TERRITORIAL!N95-1,"")</f>
        <v>0.16775455618958901</v>
      </c>
      <c r="O95" s="135">
        <f>IFERROR(TERRITORIAL!P95/TERRITORIAL!O95-1,"")</f>
        <v>0.46209088636017226</v>
      </c>
      <c r="P95" s="135">
        <f>IFERROR(TERRITORIAL!Q95/TERRITORIAL!P95-1,"")</f>
        <v>-8.3254009421504849E-2</v>
      </c>
      <c r="Q95" s="135">
        <f>IFERROR(TERRITORIAL!R95/TERRITORIAL!Q95-1,"")</f>
        <v>-0.24528442998756117</v>
      </c>
      <c r="R95" s="135">
        <f>IFERROR(TERRITORIAL!S95/TERRITORIAL!R95-1,"")</f>
        <v>0.56921593588010388</v>
      </c>
      <c r="S95" s="135">
        <f>IFERROR(TERRITORIAL!T95/TERRITORIAL!S95-1,"")</f>
        <v>4.8566106852428224</v>
      </c>
    </row>
    <row r="96" spans="1:19">
      <c r="A96" s="89" t="s">
        <v>280</v>
      </c>
      <c r="B96" s="89" t="s">
        <v>114</v>
      </c>
      <c r="C96" s="135">
        <f>IFERROR(TERRITORIAL!D96/TERRITORIAL!C96-1,"")</f>
        <v>7.6084963697921504E-2</v>
      </c>
      <c r="D96" s="135">
        <f>IFERROR(TERRITORIAL!E96/TERRITORIAL!D96-1,"")</f>
        <v>-5.407976685334559E-2</v>
      </c>
      <c r="E96" s="135">
        <f>IFERROR(TERRITORIAL!F96/TERRITORIAL!E96-1,"")</f>
        <v>0.26801058664043653</v>
      </c>
      <c r="F96" s="135">
        <f>IFERROR(TERRITORIAL!G96/TERRITORIAL!F96-1,"")</f>
        <v>0.14387797981681549</v>
      </c>
      <c r="G96" s="135">
        <f>IFERROR(TERRITORIAL!H96/TERRITORIAL!G96-1,"")</f>
        <v>0.2001284549473894</v>
      </c>
      <c r="H96" s="135">
        <f>IFERROR(TERRITORIAL!I96/TERRITORIAL!H96-1,"")</f>
        <v>0.31234088955125006</v>
      </c>
      <c r="I96" s="135">
        <f>IFERROR(TERRITORIAL!J96/TERRITORIAL!I96-1,"")</f>
        <v>0.15206903924118276</v>
      </c>
      <c r="J96" s="135">
        <f>IFERROR(TERRITORIAL!K96/TERRITORIAL!J96-1,"")</f>
        <v>0.19925518813608178</v>
      </c>
      <c r="K96" s="135">
        <f>IFERROR(TERRITORIAL!L96/TERRITORIAL!K96-1,"")</f>
        <v>-0.14189150518661875</v>
      </c>
      <c r="L96" s="135">
        <f>IFERROR(TERRITORIAL!M96/TERRITORIAL!L96-1,"")</f>
        <v>-0.27164894692618591</v>
      </c>
      <c r="M96" s="135">
        <f>IFERROR(TERRITORIAL!N96/TERRITORIAL!M96-1,"")</f>
        <v>-3.6469346180512452E-2</v>
      </c>
      <c r="N96" s="135">
        <f>IFERROR(TERRITORIAL!O96/TERRITORIAL!N96-1,"")</f>
        <v>0.24738484614291889</v>
      </c>
      <c r="O96" s="135">
        <f>IFERROR(TERRITORIAL!P96/TERRITORIAL!O96-1,"")</f>
        <v>3.593659067437005E-2</v>
      </c>
      <c r="P96" s="135">
        <f>IFERROR(TERRITORIAL!Q96/TERRITORIAL!P96-1,"")</f>
        <v>0.63076861607087209</v>
      </c>
      <c r="Q96" s="135">
        <f>IFERROR(TERRITORIAL!R96/TERRITORIAL!Q96-1,"")</f>
        <v>3.011366938590232E-2</v>
      </c>
      <c r="R96" s="135">
        <f>IFERROR(TERRITORIAL!S96/TERRITORIAL!R96-1,"")</f>
        <v>0.19398711515972344</v>
      </c>
      <c r="S96" s="135">
        <f>IFERROR(TERRITORIAL!T96/TERRITORIAL!S96-1,"")</f>
        <v>-3.0260129689032578E-2</v>
      </c>
    </row>
    <row r="97" spans="1:19">
      <c r="A97" s="89" t="s">
        <v>1517</v>
      </c>
      <c r="B97" s="89" t="s">
        <v>1518</v>
      </c>
      <c r="C97" s="135" t="str">
        <f>IFERROR(TERRITORIAL!D97/TERRITORIAL!C97-1,"")</f>
        <v/>
      </c>
      <c r="D97" s="135" t="str">
        <f>IFERROR(TERRITORIAL!E97/TERRITORIAL!D97-1,"")</f>
        <v/>
      </c>
      <c r="E97" s="135" t="str">
        <f>IFERROR(TERRITORIAL!F97/TERRITORIAL!E97-1,"")</f>
        <v/>
      </c>
      <c r="F97" s="135" t="str">
        <f>IFERROR(TERRITORIAL!G97/TERRITORIAL!F97-1,"")</f>
        <v/>
      </c>
      <c r="G97" s="135" t="str">
        <f>IFERROR(TERRITORIAL!H97/TERRITORIAL!G97-1,"")</f>
        <v/>
      </c>
      <c r="H97" s="135" t="str">
        <f>IFERROR(TERRITORIAL!I97/TERRITORIAL!H97-1,"")</f>
        <v/>
      </c>
      <c r="I97" s="135" t="str">
        <f>IFERROR(TERRITORIAL!J97/TERRITORIAL!I97-1,"")</f>
        <v/>
      </c>
      <c r="J97" s="135" t="str">
        <f>IFERROR(TERRITORIAL!K97/TERRITORIAL!J97-1,"")</f>
        <v/>
      </c>
      <c r="K97" s="135" t="str">
        <f>IFERROR(TERRITORIAL!L97/TERRITORIAL!K97-1,"")</f>
        <v/>
      </c>
      <c r="L97" s="135" t="str">
        <f>IFERROR(TERRITORIAL!M97/TERRITORIAL!L97-1,"")</f>
        <v/>
      </c>
      <c r="M97" s="135" t="str">
        <f>IFERROR(TERRITORIAL!N97/TERRITORIAL!M97-1,"")</f>
        <v/>
      </c>
      <c r="N97" s="135">
        <f>IFERROR(TERRITORIAL!O97/TERRITORIAL!N97-1,"")</f>
        <v>-0.48455115388466485</v>
      </c>
      <c r="O97" s="135">
        <f>IFERROR(TERRITORIAL!P97/TERRITORIAL!O97-1,"")</f>
        <v>0.14430419924352278</v>
      </c>
      <c r="P97" s="135">
        <f>IFERROR(TERRITORIAL!Q97/TERRITORIAL!P97-1,"")</f>
        <v>0.21475622655957327</v>
      </c>
      <c r="Q97" s="135">
        <f>IFERROR(TERRITORIAL!R97/TERRITORIAL!Q97-1,"")</f>
        <v>0.83960497391699684</v>
      </c>
      <c r="R97" s="135">
        <f>IFERROR(TERRITORIAL!S97/TERRITORIAL!R97-1,"")</f>
        <v>9.9952492129200099E-2</v>
      </c>
      <c r="S97" s="135">
        <f>IFERROR(TERRITORIAL!T97/TERRITORIAL!S97-1,"")</f>
        <v>0.25202735762439232</v>
      </c>
    </row>
    <row r="98" spans="1:19">
      <c r="A98" s="89" t="s">
        <v>281</v>
      </c>
      <c r="B98" s="89" t="s">
        <v>113</v>
      </c>
      <c r="C98" s="135">
        <f>IFERROR(TERRITORIAL!D98/TERRITORIAL!C98-1,"")</f>
        <v>-1.5625980062949241E-2</v>
      </c>
      <c r="D98" s="135">
        <f>IFERROR(TERRITORIAL!E98/TERRITORIAL!D98-1,"")</f>
        <v>0.69198323167938658</v>
      </c>
      <c r="E98" s="135">
        <f>IFERROR(TERRITORIAL!F98/TERRITORIAL!E98-1,"")</f>
        <v>0.99355190120833403</v>
      </c>
      <c r="F98" s="135">
        <f>IFERROR(TERRITORIAL!G98/TERRITORIAL!F98-1,"")</f>
        <v>-0.4846045914730972</v>
      </c>
      <c r="G98" s="135">
        <f>IFERROR(TERRITORIAL!H98/TERRITORIAL!G98-1,"")</f>
        <v>0.29857173420498584</v>
      </c>
      <c r="H98" s="135">
        <f>IFERROR(TERRITORIAL!I98/TERRITORIAL!H98-1,"")</f>
        <v>5.2911019256602909E-2</v>
      </c>
      <c r="I98" s="135">
        <f>IFERROR(TERRITORIAL!J98/TERRITORIAL!I98-1,"")</f>
        <v>0.12217888822143563</v>
      </c>
      <c r="J98" s="135">
        <f>IFERROR(TERRITORIAL!K98/TERRITORIAL!J98-1,"")</f>
        <v>0.14563751606243058</v>
      </c>
      <c r="K98" s="135">
        <f>IFERROR(TERRITORIAL!L98/TERRITORIAL!K98-1,"")</f>
        <v>-0.2469359369772739</v>
      </c>
      <c r="L98" s="135">
        <f>IFERROR(TERRITORIAL!M98/TERRITORIAL!L98-1,"")</f>
        <v>-2.8822487767296012E-2</v>
      </c>
      <c r="M98" s="135">
        <f>IFERROR(TERRITORIAL!N98/TERRITORIAL!M98-1,"")</f>
        <v>0.10361162038021643</v>
      </c>
      <c r="N98" s="135">
        <f>IFERROR(TERRITORIAL!O98/TERRITORIAL!N98-1,"")</f>
        <v>0.37799079698989013</v>
      </c>
      <c r="O98" s="135">
        <f>IFERROR(TERRITORIAL!P98/TERRITORIAL!O98-1,"")</f>
        <v>9.6805349584165645E-2</v>
      </c>
      <c r="P98" s="135">
        <f>IFERROR(TERRITORIAL!Q98/TERRITORIAL!P98-1,"")</f>
        <v>5.8483490900325563E-2</v>
      </c>
      <c r="Q98" s="135">
        <f>IFERROR(TERRITORIAL!R98/TERRITORIAL!Q98-1,"")</f>
        <v>0.14148519332747966</v>
      </c>
      <c r="R98" s="135">
        <f>IFERROR(TERRITORIAL!S98/TERRITORIAL!R98-1,"")</f>
        <v>0.66703975241194557</v>
      </c>
      <c r="S98" s="135">
        <f>IFERROR(TERRITORIAL!T98/TERRITORIAL!S98-1,"")</f>
        <v>0.18373046042394314</v>
      </c>
    </row>
    <row r="99" spans="1:19">
      <c r="A99" s="89" t="s">
        <v>1526</v>
      </c>
      <c r="B99" s="89" t="s">
        <v>1527</v>
      </c>
      <c r="C99" s="135" t="str">
        <f>IFERROR(TERRITORIAL!D99/TERRITORIAL!C99-1,"")</f>
        <v/>
      </c>
      <c r="D99" s="135" t="str">
        <f>IFERROR(TERRITORIAL!E99/TERRITORIAL!D99-1,"")</f>
        <v/>
      </c>
      <c r="E99" s="135" t="str">
        <f>IFERROR(TERRITORIAL!F99/TERRITORIAL!E99-1,"")</f>
        <v/>
      </c>
      <c r="F99" s="135" t="str">
        <f>IFERROR(TERRITORIAL!G99/TERRITORIAL!F99-1,"")</f>
        <v/>
      </c>
      <c r="G99" s="135" t="str">
        <f>IFERROR(TERRITORIAL!H99/TERRITORIAL!G99-1,"")</f>
        <v/>
      </c>
      <c r="H99" s="135" t="str">
        <f>IFERROR(TERRITORIAL!I99/TERRITORIAL!H99-1,"")</f>
        <v/>
      </c>
      <c r="I99" s="135" t="str">
        <f>IFERROR(TERRITORIAL!J99/TERRITORIAL!I99-1,"")</f>
        <v/>
      </c>
      <c r="J99" s="135" t="str">
        <f>IFERROR(TERRITORIAL!K99/TERRITORIAL!J99-1,"")</f>
        <v/>
      </c>
      <c r="K99" s="135" t="str">
        <f>IFERROR(TERRITORIAL!L99/TERRITORIAL!K99-1,"")</f>
        <v/>
      </c>
      <c r="L99" s="135" t="str">
        <f>IFERROR(TERRITORIAL!M99/TERRITORIAL!L99-1,"")</f>
        <v/>
      </c>
      <c r="M99" s="135" t="str">
        <f>IFERROR(TERRITORIAL!N99/TERRITORIAL!M99-1,"")</f>
        <v/>
      </c>
      <c r="N99" s="135">
        <f>IFERROR(TERRITORIAL!O99/TERRITORIAL!N99-1,"")</f>
        <v>5.3652393378082142E-2</v>
      </c>
      <c r="O99" s="135">
        <f>IFERROR(TERRITORIAL!P99/TERRITORIAL!O99-1,"")</f>
        <v>0.33163542181612171</v>
      </c>
      <c r="P99" s="135">
        <f>IFERROR(TERRITORIAL!Q99/TERRITORIAL!P99-1,"")</f>
        <v>0.11810375241717663</v>
      </c>
      <c r="Q99" s="135">
        <f>IFERROR(TERRITORIAL!R99/TERRITORIAL!Q99-1,"")</f>
        <v>0.12840600473133534</v>
      </c>
      <c r="R99" s="135">
        <f>IFERROR(TERRITORIAL!S99/TERRITORIAL!R99-1,"")</f>
        <v>0.17299181454981283</v>
      </c>
      <c r="S99" s="135">
        <f>IFERROR(TERRITORIAL!T99/TERRITORIAL!S99-1,"")</f>
        <v>6.8285857938447103E-2</v>
      </c>
    </row>
    <row r="100" spans="1:19">
      <c r="A100" s="89" t="s">
        <v>282</v>
      </c>
      <c r="B100" s="89" t="s">
        <v>112</v>
      </c>
      <c r="C100" s="135">
        <f>IFERROR(TERRITORIAL!D100/TERRITORIAL!C100-1,"")</f>
        <v>0.4482846260278972</v>
      </c>
      <c r="D100" s="135">
        <f>IFERROR(TERRITORIAL!E100/TERRITORIAL!D100-1,"")</f>
        <v>-0.10246694827279657</v>
      </c>
      <c r="E100" s="135">
        <f>IFERROR(TERRITORIAL!F100/TERRITORIAL!E100-1,"")</f>
        <v>0.29418659858295504</v>
      </c>
      <c r="F100" s="135">
        <f>IFERROR(TERRITORIAL!G100/TERRITORIAL!F100-1,"")</f>
        <v>0.62922047137873549</v>
      </c>
      <c r="G100" s="135">
        <f>IFERROR(TERRITORIAL!H100/TERRITORIAL!G100-1,"")</f>
        <v>-9.8338822629305711E-2</v>
      </c>
      <c r="H100" s="135">
        <f>IFERROR(TERRITORIAL!I100/TERRITORIAL!H100-1,"")</f>
        <v>-0.24057168223151359</v>
      </c>
      <c r="I100" s="135">
        <f>IFERROR(TERRITORIAL!J100/TERRITORIAL!I100-1,"")</f>
        <v>-4.4290138144867486E-2</v>
      </c>
      <c r="J100" s="135">
        <f>IFERROR(TERRITORIAL!K100/TERRITORIAL!J100-1,"")</f>
        <v>0.25756870646404106</v>
      </c>
      <c r="K100" s="135">
        <f>IFERROR(TERRITORIAL!L100/TERRITORIAL!K100-1,"")</f>
        <v>-6.0529484239712605E-2</v>
      </c>
      <c r="L100" s="135">
        <f>IFERROR(TERRITORIAL!M100/TERRITORIAL!L100-1,"")</f>
        <v>0.35424669062712266</v>
      </c>
      <c r="M100" s="135">
        <f>IFERROR(TERRITORIAL!N100/TERRITORIAL!M100-1,"")</f>
        <v>-1</v>
      </c>
      <c r="N100" s="135" t="str">
        <f>IFERROR(TERRITORIAL!O100/TERRITORIAL!N100-1,"")</f>
        <v/>
      </c>
      <c r="O100" s="135" t="str">
        <f>IFERROR(TERRITORIAL!P100/TERRITORIAL!O100-1,"")</f>
        <v/>
      </c>
      <c r="P100" s="135" t="str">
        <f>IFERROR(TERRITORIAL!Q100/TERRITORIAL!P100-1,"")</f>
        <v/>
      </c>
      <c r="Q100" s="135" t="str">
        <f>IFERROR(TERRITORIAL!R100/TERRITORIAL!Q100-1,"")</f>
        <v/>
      </c>
      <c r="R100" s="135" t="str">
        <f>IFERROR(TERRITORIAL!S100/TERRITORIAL!R100-1,"")</f>
        <v/>
      </c>
      <c r="S100" s="135" t="str">
        <f>IFERROR(TERRITORIAL!T100/TERRITORIAL!S100-1,"")</f>
        <v/>
      </c>
    </row>
    <row r="101" spans="1:19">
      <c r="A101" s="89" t="s">
        <v>283</v>
      </c>
      <c r="B101" s="89" t="s">
        <v>111</v>
      </c>
      <c r="C101" s="135">
        <f>IFERROR(TERRITORIAL!D101/TERRITORIAL!C101-1,"")</f>
        <v>-0.1458546344157684</v>
      </c>
      <c r="D101" s="135">
        <f>IFERROR(TERRITORIAL!E101/TERRITORIAL!D101-1,"")</f>
        <v>3.9226302073958053E-2</v>
      </c>
      <c r="E101" s="135">
        <f>IFERROR(TERRITORIAL!F101/TERRITORIAL!E101-1,"")</f>
        <v>0.27901076982317674</v>
      </c>
      <c r="F101" s="135">
        <f>IFERROR(TERRITORIAL!G101/TERRITORIAL!F101-1,"")</f>
        <v>0.8664085914866444</v>
      </c>
      <c r="G101" s="135">
        <f>IFERROR(TERRITORIAL!H101/TERRITORIAL!G101-1,"")</f>
        <v>3.0578260073587105E-2</v>
      </c>
      <c r="H101" s="135">
        <f>IFERROR(TERRITORIAL!I101/TERRITORIAL!H101-1,"")</f>
        <v>8.0036806749131717E-2</v>
      </c>
      <c r="I101" s="135">
        <f>IFERROR(TERRITORIAL!J101/TERRITORIAL!I101-1,"")</f>
        <v>-8.8944305693491654E-2</v>
      </c>
      <c r="J101" s="135">
        <f>IFERROR(TERRITORIAL!K101/TERRITORIAL!J101-1,"")</f>
        <v>8.5343565189415882E-2</v>
      </c>
      <c r="K101" s="135">
        <f>IFERROR(TERRITORIAL!L101/TERRITORIAL!K101-1,"")</f>
        <v>0.11778990675059742</v>
      </c>
      <c r="L101" s="135">
        <f>IFERROR(TERRITORIAL!M101/TERRITORIAL!L101-1,"")</f>
        <v>-0.51831675610490868</v>
      </c>
      <c r="M101" s="135">
        <f>IFERROR(TERRITORIAL!N101/TERRITORIAL!M101-1,"")</f>
        <v>-1</v>
      </c>
      <c r="N101" s="135" t="str">
        <f>IFERROR(TERRITORIAL!O101/TERRITORIAL!N101-1,"")</f>
        <v/>
      </c>
      <c r="O101" s="135" t="str">
        <f>IFERROR(TERRITORIAL!P101/TERRITORIAL!O101-1,"")</f>
        <v/>
      </c>
      <c r="P101" s="135" t="str">
        <f>IFERROR(TERRITORIAL!Q101/TERRITORIAL!P101-1,"")</f>
        <v/>
      </c>
      <c r="Q101" s="135" t="str">
        <f>IFERROR(TERRITORIAL!R101/TERRITORIAL!Q101-1,"")</f>
        <v/>
      </c>
      <c r="R101" s="135" t="str">
        <f>IFERROR(TERRITORIAL!S101/TERRITORIAL!R101-1,"")</f>
        <v/>
      </c>
      <c r="S101" s="135" t="str">
        <f>IFERROR(TERRITORIAL!T101/TERRITORIAL!S101-1,"")</f>
        <v/>
      </c>
    </row>
    <row r="102" spans="1:19">
      <c r="A102" s="89" t="s">
        <v>284</v>
      </c>
      <c r="B102" s="89" t="s">
        <v>110</v>
      </c>
      <c r="C102" s="135">
        <f>IFERROR(TERRITORIAL!D102/TERRITORIAL!C102-1,"")</f>
        <v>5.4452405213722521E-2</v>
      </c>
      <c r="D102" s="135">
        <f>IFERROR(TERRITORIAL!E102/TERRITORIAL!D102-1,"")</f>
        <v>0.20159731269762493</v>
      </c>
      <c r="E102" s="135">
        <f>IFERROR(TERRITORIAL!F102/TERRITORIAL!E102-1,"")</f>
        <v>-1.8729133824168409E-2</v>
      </c>
      <c r="F102" s="135">
        <f>IFERROR(TERRITORIAL!G102/TERRITORIAL!F102-1,"")</f>
        <v>7.9788070210913276E-2</v>
      </c>
      <c r="G102" s="135">
        <f>IFERROR(TERRITORIAL!H102/TERRITORIAL!G102-1,"")</f>
        <v>0.11347756687681088</v>
      </c>
      <c r="H102" s="135">
        <f>IFERROR(TERRITORIAL!I102/TERRITORIAL!H102-1,"")</f>
        <v>0.18243568258675857</v>
      </c>
      <c r="I102" s="135">
        <f>IFERROR(TERRITORIAL!J102/TERRITORIAL!I102-1,"")</f>
        <v>-6.4573259650661741E-2</v>
      </c>
      <c r="J102" s="135">
        <f>IFERROR(TERRITORIAL!K102/TERRITORIAL!J102-1,"")</f>
        <v>-4.3096093841668348E-2</v>
      </c>
      <c r="K102" s="135">
        <f>IFERROR(TERRITORIAL!L102/TERRITORIAL!K102-1,"")</f>
        <v>4.4925016605764867E-2</v>
      </c>
      <c r="L102" s="135">
        <f>IFERROR(TERRITORIAL!M102/TERRITORIAL!L102-1,"")</f>
        <v>3.3849434474019446E-2</v>
      </c>
      <c r="M102" s="135">
        <f>IFERROR(TERRITORIAL!N102/TERRITORIAL!M102-1,"")</f>
        <v>-1</v>
      </c>
      <c r="N102" s="135" t="str">
        <f>IFERROR(TERRITORIAL!O102/TERRITORIAL!N102-1,"")</f>
        <v/>
      </c>
      <c r="O102" s="135" t="str">
        <f>IFERROR(TERRITORIAL!P102/TERRITORIAL!O102-1,"")</f>
        <v/>
      </c>
      <c r="P102" s="135" t="str">
        <f>IFERROR(TERRITORIAL!Q102/TERRITORIAL!P102-1,"")</f>
        <v/>
      </c>
      <c r="Q102" s="135" t="str">
        <f>IFERROR(TERRITORIAL!R102/TERRITORIAL!Q102-1,"")</f>
        <v/>
      </c>
      <c r="R102" s="135" t="str">
        <f>IFERROR(TERRITORIAL!S102/TERRITORIAL!R102-1,"")</f>
        <v/>
      </c>
      <c r="S102" s="135" t="str">
        <f>IFERROR(TERRITORIAL!T102/TERRITORIAL!S102-1,"")</f>
        <v/>
      </c>
    </row>
    <row r="103" spans="1:19">
      <c r="A103" s="89" t="s">
        <v>285</v>
      </c>
      <c r="B103" s="89" t="s">
        <v>192</v>
      </c>
      <c r="C103" s="135">
        <f>IFERROR(TERRITORIAL!D103/TERRITORIAL!C103-1,"")</f>
        <v>0.50970512453478389</v>
      </c>
      <c r="D103" s="135">
        <f>IFERROR(TERRITORIAL!E103/TERRITORIAL!D103-1,"")</f>
        <v>-0.53020821481397196</v>
      </c>
      <c r="E103" s="135">
        <f>IFERROR(TERRITORIAL!F103/TERRITORIAL!E103-1,"")</f>
        <v>-4.8437878420924951E-3</v>
      </c>
      <c r="F103" s="135">
        <f>IFERROR(TERRITORIAL!G103/TERRITORIAL!F103-1,"")</f>
        <v>10.665368702847408</v>
      </c>
      <c r="G103" s="135">
        <f>IFERROR(TERRITORIAL!H103/TERRITORIAL!G103-1,"")</f>
        <v>2.2685206433980767</v>
      </c>
      <c r="H103" s="135">
        <f>IFERROR(TERRITORIAL!I103/TERRITORIAL!H103-1,"")</f>
        <v>0.44653943533116314</v>
      </c>
      <c r="I103" s="135">
        <f>IFERROR(TERRITORIAL!J103/TERRITORIAL!I103-1,"")</f>
        <v>-0.16755848022027153</v>
      </c>
      <c r="J103" s="135">
        <f>IFERROR(TERRITORIAL!K103/TERRITORIAL!J103-1,"")</f>
        <v>2.7914701740560846</v>
      </c>
      <c r="K103" s="135">
        <f>IFERROR(TERRITORIAL!L103/TERRITORIAL!K103-1,"")</f>
        <v>-0.65423396915064314</v>
      </c>
      <c r="L103" s="135">
        <f>IFERROR(TERRITORIAL!M103/TERRITORIAL!L103-1,"")</f>
        <v>0.22740208620129621</v>
      </c>
      <c r="M103" s="135">
        <f>IFERROR(TERRITORIAL!N103/TERRITORIAL!M103-1,"")</f>
        <v>-1</v>
      </c>
      <c r="N103" s="135" t="str">
        <f>IFERROR(TERRITORIAL!O103/TERRITORIAL!N103-1,"")</f>
        <v/>
      </c>
      <c r="O103" s="135" t="str">
        <f>IFERROR(TERRITORIAL!P103/TERRITORIAL!O103-1,"")</f>
        <v/>
      </c>
      <c r="P103" s="135" t="str">
        <f>IFERROR(TERRITORIAL!Q103/TERRITORIAL!P103-1,"")</f>
        <v/>
      </c>
      <c r="Q103" s="135" t="str">
        <f>IFERROR(TERRITORIAL!R103/TERRITORIAL!Q103-1,"")</f>
        <v/>
      </c>
      <c r="R103" s="135" t="str">
        <f>IFERROR(TERRITORIAL!S103/TERRITORIAL!R103-1,"")</f>
        <v/>
      </c>
      <c r="S103" s="135" t="str">
        <f>IFERROR(TERRITORIAL!T103/TERRITORIAL!S103-1,"")</f>
        <v/>
      </c>
    </row>
    <row r="104" spans="1:19">
      <c r="A104" s="89" t="s">
        <v>286</v>
      </c>
      <c r="B104" s="89" t="s">
        <v>109</v>
      </c>
      <c r="C104" s="135">
        <f>IFERROR(TERRITORIAL!D104/TERRITORIAL!C104-1,"")</f>
        <v>-4.420623871575724E-2</v>
      </c>
      <c r="D104" s="135">
        <f>IFERROR(TERRITORIAL!E104/TERRITORIAL!D104-1,"")</f>
        <v>0.1274819463055461</v>
      </c>
      <c r="E104" s="135">
        <f>IFERROR(TERRITORIAL!F104/TERRITORIAL!E104-1,"")</f>
        <v>0.19971576850718042</v>
      </c>
      <c r="F104" s="135">
        <f>IFERROR(TERRITORIAL!G104/TERRITORIAL!F104-1,"")</f>
        <v>5.0108287474077917E-2</v>
      </c>
      <c r="G104" s="135">
        <f>IFERROR(TERRITORIAL!H104/TERRITORIAL!G104-1,"")</f>
        <v>4.7471620845267237E-2</v>
      </c>
      <c r="H104" s="135">
        <f>IFERROR(TERRITORIAL!I104/TERRITORIAL!H104-1,"")</f>
        <v>-0.1426839034294769</v>
      </c>
      <c r="I104" s="135">
        <f>IFERROR(TERRITORIAL!J104/TERRITORIAL!I104-1,"")</f>
        <v>0.19043604420406468</v>
      </c>
      <c r="J104" s="135">
        <f>IFERROR(TERRITORIAL!K104/TERRITORIAL!J104-1,"")</f>
        <v>1.0254029617111193E-2</v>
      </c>
      <c r="K104" s="135">
        <f>IFERROR(TERRITORIAL!L104/TERRITORIAL!K104-1,"")</f>
        <v>-4.1763697660482602E-2</v>
      </c>
      <c r="L104" s="135">
        <f>IFERROR(TERRITORIAL!M104/TERRITORIAL!L104-1,"")</f>
        <v>-6.542520954134845E-2</v>
      </c>
      <c r="M104" s="135">
        <f>IFERROR(TERRITORIAL!N104/TERRITORIAL!M104-1,"")</f>
        <v>0.93678841689092773</v>
      </c>
      <c r="N104" s="135">
        <f>IFERROR(TERRITORIAL!O104/TERRITORIAL!N104-1,"")</f>
        <v>0.38408965630901504</v>
      </c>
      <c r="O104" s="135">
        <f>IFERROR(TERRITORIAL!P104/TERRITORIAL!O104-1,"")</f>
        <v>0.10008247922896474</v>
      </c>
      <c r="P104" s="135">
        <f>IFERROR(TERRITORIAL!Q104/TERRITORIAL!P104-1,"")</f>
        <v>0.32145083159022247</v>
      </c>
      <c r="Q104" s="135">
        <f>IFERROR(TERRITORIAL!R104/TERRITORIAL!Q104-1,"")</f>
        <v>0.1958207809184549</v>
      </c>
      <c r="R104" s="135">
        <f>IFERROR(TERRITORIAL!S104/TERRITORIAL!R104-1,"")</f>
        <v>5.7741051701638568E-3</v>
      </c>
      <c r="S104" s="135">
        <f>IFERROR(TERRITORIAL!T104/TERRITORIAL!S104-1,"")</f>
        <v>-9.5851818975813408E-2</v>
      </c>
    </row>
    <row r="105" spans="1:19">
      <c r="A105" s="89" t="s">
        <v>287</v>
      </c>
      <c r="B105" s="89" t="s">
        <v>156</v>
      </c>
      <c r="C105" s="135">
        <f>IFERROR(TERRITORIAL!D105/TERRITORIAL!C105-1,"")</f>
        <v>0.18869801020298649</v>
      </c>
      <c r="D105" s="135">
        <f>IFERROR(TERRITORIAL!E105/TERRITORIAL!D105-1,"")</f>
        <v>0.56967860668368075</v>
      </c>
      <c r="E105" s="135">
        <f>IFERROR(TERRITORIAL!F105/TERRITORIAL!E105-1,"")</f>
        <v>-0.37102544720384656</v>
      </c>
      <c r="F105" s="135">
        <f>IFERROR(TERRITORIAL!G105/TERRITORIAL!F105-1,"")</f>
        <v>-0.27720208734617824</v>
      </c>
      <c r="G105" s="135">
        <f>IFERROR(TERRITORIAL!H105/TERRITORIAL!G105-1,"")</f>
        <v>2.1152833570562497</v>
      </c>
      <c r="H105" s="135">
        <f>IFERROR(TERRITORIAL!I105/TERRITORIAL!H105-1,"")</f>
        <v>1.2907606566576093</v>
      </c>
      <c r="I105" s="135">
        <f>IFERROR(TERRITORIAL!J105/TERRITORIAL!I105-1,"")</f>
        <v>-0.90563912808453728</v>
      </c>
      <c r="J105" s="135">
        <f>IFERROR(TERRITORIAL!K105/TERRITORIAL!J105-1,"")</f>
        <v>3.4624103914241937</v>
      </c>
      <c r="K105" s="135">
        <f>IFERROR(TERRITORIAL!L105/TERRITORIAL!K105-1,"")</f>
        <v>-0.78962604048448903</v>
      </c>
      <c r="L105" s="135">
        <f>IFERROR(TERRITORIAL!M105/TERRITORIAL!L105-1,"")</f>
        <v>1.8080682817059852</v>
      </c>
      <c r="M105" s="135">
        <f>IFERROR(TERRITORIAL!N105/TERRITORIAL!M105-1,"")</f>
        <v>1.8009842864440166</v>
      </c>
      <c r="N105" s="135">
        <f>IFERROR(TERRITORIAL!O105/TERRITORIAL!N105-1,"")</f>
        <v>0.39702982139843312</v>
      </c>
      <c r="O105" s="135">
        <f>IFERROR(TERRITORIAL!P105/TERRITORIAL!O105-1,"")</f>
        <v>2.2695178281035879</v>
      </c>
      <c r="P105" s="135">
        <f>IFERROR(TERRITORIAL!Q105/TERRITORIAL!P105-1,"")</f>
        <v>0.60828809373423431</v>
      </c>
      <c r="Q105" s="135">
        <f>IFERROR(TERRITORIAL!R105/TERRITORIAL!Q105-1,"")</f>
        <v>3.6707216498599609</v>
      </c>
      <c r="R105" s="135">
        <f>IFERROR(TERRITORIAL!S105/TERRITORIAL!R105-1,"")</f>
        <v>4.6782717431903542E-3</v>
      </c>
      <c r="S105" s="135">
        <f>IFERROR(TERRITORIAL!T105/TERRITORIAL!S105-1,"")</f>
        <v>-0.89052548904257001</v>
      </c>
    </row>
    <row r="106" spans="1:19">
      <c r="A106" s="89" t="s">
        <v>288</v>
      </c>
      <c r="B106" s="89" t="s">
        <v>108</v>
      </c>
      <c r="C106" s="135">
        <f>IFERROR(TERRITORIAL!D106/TERRITORIAL!C106-1,"")</f>
        <v>0.51471310545883697</v>
      </c>
      <c r="D106" s="135">
        <f>IFERROR(TERRITORIAL!E106/TERRITORIAL!D106-1,"")</f>
        <v>-0.2310921296178311</v>
      </c>
      <c r="E106" s="135">
        <f>IFERROR(TERRITORIAL!F106/TERRITORIAL!E106-1,"")</f>
        <v>0.10071955592775539</v>
      </c>
      <c r="F106" s="135">
        <f>IFERROR(TERRITORIAL!G106/TERRITORIAL!F106-1,"")</f>
        <v>-3.4312812526264835E-3</v>
      </c>
      <c r="G106" s="135">
        <f>IFERROR(TERRITORIAL!H106/TERRITORIAL!G106-1,"")</f>
        <v>6.4770003683798816E-2</v>
      </c>
      <c r="H106" s="135">
        <f>IFERROR(TERRITORIAL!I106/TERRITORIAL!H106-1,"")</f>
        <v>8.5048248953737637E-2</v>
      </c>
      <c r="I106" s="135">
        <f>IFERROR(TERRITORIAL!J106/TERRITORIAL!I106-1,"")</f>
        <v>0.17790476291112456</v>
      </c>
      <c r="J106" s="135">
        <f>IFERROR(TERRITORIAL!K106/TERRITORIAL!J106-1,"")</f>
        <v>-0.27778229227492457</v>
      </c>
      <c r="K106" s="135">
        <f>IFERROR(TERRITORIAL!L106/TERRITORIAL!K106-1,"")</f>
        <v>0.41627316305173667</v>
      </c>
      <c r="L106" s="135">
        <f>IFERROR(TERRITORIAL!M106/TERRITORIAL!L106-1,"")</f>
        <v>-0.11385874684072161</v>
      </c>
      <c r="M106" s="135">
        <f>IFERROR(TERRITORIAL!N106/TERRITORIAL!M106-1,"")</f>
        <v>-0.1692909626880843</v>
      </c>
      <c r="N106" s="135">
        <f>IFERROR(TERRITORIAL!O106/TERRITORIAL!N106-1,"")</f>
        <v>-0.11028813497083134</v>
      </c>
      <c r="O106" s="135">
        <f>IFERROR(TERRITORIAL!P106/TERRITORIAL!O106-1,"")</f>
        <v>0.28446801366230945</v>
      </c>
      <c r="P106" s="135">
        <f>IFERROR(TERRITORIAL!Q106/TERRITORIAL!P106-1,"")</f>
        <v>0.52048138712551606</v>
      </c>
      <c r="Q106" s="135">
        <f>IFERROR(TERRITORIAL!R106/TERRITORIAL!Q106-1,"")</f>
        <v>0.11911603075607213</v>
      </c>
      <c r="R106" s="135">
        <f>IFERROR(TERRITORIAL!S106/TERRITORIAL!R106-1,"")</f>
        <v>-1.8845563238236274E-2</v>
      </c>
      <c r="S106" s="135">
        <f>IFERROR(TERRITORIAL!T106/TERRITORIAL!S106-1,"")</f>
        <v>2.0711178620388182E-2</v>
      </c>
    </row>
    <row r="107" spans="1:19">
      <c r="A107" s="89" t="s">
        <v>289</v>
      </c>
      <c r="B107" s="89" t="s">
        <v>1624</v>
      </c>
      <c r="C107" s="135">
        <f>IFERROR(TERRITORIAL!D107/TERRITORIAL!C107-1,"")</f>
        <v>-0.15030737111404424</v>
      </c>
      <c r="D107" s="135">
        <f>IFERROR(TERRITORIAL!E107/TERRITORIAL!D107-1,"")</f>
        <v>-2.3677429469768252E-2</v>
      </c>
      <c r="E107" s="135">
        <f>IFERROR(TERRITORIAL!F107/TERRITORIAL!E107-1,"")</f>
        <v>0.21210980309530192</v>
      </c>
      <c r="F107" s="135">
        <f>IFERROR(TERRITORIAL!G107/TERRITORIAL!F107-1,"")</f>
        <v>-7.8636658193105058E-2</v>
      </c>
      <c r="G107" s="135">
        <f>IFERROR(TERRITORIAL!H107/TERRITORIAL!G107-1,"")</f>
        <v>-1.928443585092765E-2</v>
      </c>
      <c r="H107" s="135">
        <f>IFERROR(TERRITORIAL!I107/TERRITORIAL!H107-1,"")</f>
        <v>0.10753024559248114</v>
      </c>
      <c r="I107" s="135">
        <f>IFERROR(TERRITORIAL!J107/TERRITORIAL!I107-1,"")</f>
        <v>-3.0138430705014985E-2</v>
      </c>
      <c r="J107" s="135">
        <f>IFERROR(TERRITORIAL!K107/TERRITORIAL!J107-1,"")</f>
        <v>0.17847270931395065</v>
      </c>
      <c r="K107" s="135">
        <f>IFERROR(TERRITORIAL!L107/TERRITORIAL!K107-1,"")</f>
        <v>-2.862882246494669E-3</v>
      </c>
      <c r="L107" s="135">
        <f>IFERROR(TERRITORIAL!M107/TERRITORIAL!L107-1,"")</f>
        <v>7.0762251625625439E-2</v>
      </c>
      <c r="M107" s="135">
        <f>IFERROR(TERRITORIAL!N107/TERRITORIAL!M107-1,"")</f>
        <v>0.44163627897566426</v>
      </c>
      <c r="N107" s="135">
        <f>IFERROR(TERRITORIAL!O107/TERRITORIAL!N107-1,"")</f>
        <v>-0.57884224358850256</v>
      </c>
      <c r="O107" s="135">
        <f>IFERROR(TERRITORIAL!P107/TERRITORIAL!O107-1,"")</f>
        <v>2.901473133643484E-2</v>
      </c>
      <c r="P107" s="135">
        <f>IFERROR(TERRITORIAL!Q107/TERRITORIAL!P107-1,"")</f>
        <v>-0.24845932994968367</v>
      </c>
      <c r="Q107" s="135">
        <f>IFERROR(TERRITORIAL!R107/TERRITORIAL!Q107-1,"")</f>
        <v>0.37062534264337832</v>
      </c>
      <c r="R107" s="135">
        <f>IFERROR(TERRITORIAL!S107/TERRITORIAL!R107-1,"")</f>
        <v>-4.7837639988641101E-2</v>
      </c>
      <c r="S107" s="135">
        <f>IFERROR(TERRITORIAL!T107/TERRITORIAL!S107-1,"")</f>
        <v>8.3980573274983428E-2</v>
      </c>
    </row>
    <row r="108" spans="1:19">
      <c r="A108" s="89" t="s">
        <v>290</v>
      </c>
      <c r="B108" s="89" t="s">
        <v>193</v>
      </c>
      <c r="C108" s="135">
        <f>IFERROR(TERRITORIAL!D108/TERRITORIAL!C108-1,"")</f>
        <v>4.6875923276697318E-2</v>
      </c>
      <c r="D108" s="135">
        <f>IFERROR(TERRITORIAL!E108/TERRITORIAL!D108-1,"")</f>
        <v>0.11249080266730105</v>
      </c>
      <c r="E108" s="135">
        <f>IFERROR(TERRITORIAL!F108/TERRITORIAL!E108-1,"")</f>
        <v>5.6410356368265191E-2</v>
      </c>
      <c r="F108" s="135">
        <f>IFERROR(TERRITORIAL!G108/TERRITORIAL!F108-1,"")</f>
        <v>0.12035493309155831</v>
      </c>
      <c r="G108" s="135">
        <f>IFERROR(TERRITORIAL!H108/TERRITORIAL!G108-1,"")</f>
        <v>5.0905732803707693E-2</v>
      </c>
      <c r="H108" s="135">
        <f>IFERROR(TERRITORIAL!I108/TERRITORIAL!H108-1,"")</f>
        <v>5.926845006370951E-2</v>
      </c>
      <c r="I108" s="135">
        <f>IFERROR(TERRITORIAL!J108/TERRITORIAL!I108-1,"")</f>
        <v>6.4293068467487613E-2</v>
      </c>
      <c r="J108" s="135">
        <f>IFERROR(TERRITORIAL!K108/TERRITORIAL!J108-1,"")</f>
        <v>0.30174639230007072</v>
      </c>
      <c r="K108" s="135">
        <f>IFERROR(TERRITORIAL!L108/TERRITORIAL!K108-1,"")</f>
        <v>0.1151273184360464</v>
      </c>
      <c r="L108" s="135">
        <f>IFERROR(TERRITORIAL!M108/TERRITORIAL!L108-1,"")</f>
        <v>8.3942346103715648E-2</v>
      </c>
      <c r="M108" s="135">
        <f>IFERROR(TERRITORIAL!N108/TERRITORIAL!M108-1,"")</f>
        <v>0.34305523646232516</v>
      </c>
      <c r="N108" s="135">
        <f>IFERROR(TERRITORIAL!O108/TERRITORIAL!N108-1,"")</f>
        <v>7.4432847375679678E-2</v>
      </c>
      <c r="O108" s="135">
        <f>IFERROR(TERRITORIAL!P108/TERRITORIAL!O108-1,"")</f>
        <v>4.5406442851139373E-2</v>
      </c>
      <c r="P108" s="135">
        <f>IFERROR(TERRITORIAL!Q108/TERRITORIAL!P108-1,"")</f>
        <v>5.756929094725205E-2</v>
      </c>
      <c r="Q108" s="135">
        <f>IFERROR(TERRITORIAL!R108/TERRITORIAL!Q108-1,"")</f>
        <v>6.1328117336187926E-2</v>
      </c>
      <c r="R108" s="135">
        <f>IFERROR(TERRITORIAL!S108/TERRITORIAL!R108-1,"")</f>
        <v>7.2437584544993605E-2</v>
      </c>
      <c r="S108" s="135">
        <f>IFERROR(TERRITORIAL!T108/TERRITORIAL!S108-1,"")</f>
        <v>5.6721609728022537E-2</v>
      </c>
    </row>
    <row r="109" spans="1:19">
      <c r="A109" s="89" t="s">
        <v>291</v>
      </c>
      <c r="B109" s="89" t="s">
        <v>106</v>
      </c>
      <c r="C109" s="135">
        <f>IFERROR(TERRITORIAL!D109/TERRITORIAL!C109-1,"")</f>
        <v>2.7625910989111269E-2</v>
      </c>
      <c r="D109" s="135">
        <f>IFERROR(TERRITORIAL!E109/TERRITORIAL!D109-1,"")</f>
        <v>4.9329812105041615E-2</v>
      </c>
      <c r="E109" s="135">
        <f>IFERROR(TERRITORIAL!F109/TERRITORIAL!E109-1,"")</f>
        <v>8.474397686365176E-2</v>
      </c>
      <c r="F109" s="135">
        <f>IFERROR(TERRITORIAL!G109/TERRITORIAL!F109-1,"")</f>
        <v>3.4695605911942096E-2</v>
      </c>
      <c r="G109" s="135">
        <f>IFERROR(TERRITORIAL!H109/TERRITORIAL!G109-1,"")</f>
        <v>6.8643453120124986E-2</v>
      </c>
      <c r="H109" s="135">
        <f>IFERROR(TERRITORIAL!I109/TERRITORIAL!H109-1,"")</f>
        <v>3.781764817646871E-2</v>
      </c>
      <c r="I109" s="135">
        <f>IFERROR(TERRITORIAL!J109/TERRITORIAL!I109-1,"")</f>
        <v>3.8361953170295227E-2</v>
      </c>
      <c r="J109" s="135">
        <f>IFERROR(TERRITORIAL!K109/TERRITORIAL!J109-1,"")</f>
        <v>0.16245532643215599</v>
      </c>
      <c r="K109" s="135">
        <f>IFERROR(TERRITORIAL!L109/TERRITORIAL!K109-1,"")</f>
        <v>0.15456834168780409</v>
      </c>
      <c r="L109" s="135">
        <f>IFERROR(TERRITORIAL!M109/TERRITORIAL!L109-1,"")</f>
        <v>0.15530247605869962</v>
      </c>
      <c r="M109" s="135">
        <f>IFERROR(TERRITORIAL!N109/TERRITORIAL!M109-1,"")</f>
        <v>0.91352432964095298</v>
      </c>
      <c r="N109" s="135">
        <f>IFERROR(TERRITORIAL!O109/TERRITORIAL!N109-1,"")</f>
        <v>9.0275815210292709E-2</v>
      </c>
      <c r="O109" s="135">
        <f>IFERROR(TERRITORIAL!P109/TERRITORIAL!O109-1,"")</f>
        <v>3.252431225505692E-2</v>
      </c>
      <c r="P109" s="135">
        <f>IFERROR(TERRITORIAL!Q109/TERRITORIAL!P109-1,"")</f>
        <v>2.4189215317517609E-2</v>
      </c>
      <c r="Q109" s="135">
        <f>IFERROR(TERRITORIAL!R109/TERRITORIAL!Q109-1,"")</f>
        <v>-1.0929706998291655E-3</v>
      </c>
      <c r="R109" s="135">
        <f>IFERROR(TERRITORIAL!S109/TERRITORIAL!R109-1,"")</f>
        <v>1.9716054631718327E-2</v>
      </c>
      <c r="S109" s="135">
        <f>IFERROR(TERRITORIAL!T109/TERRITORIAL!S109-1,"")</f>
        <v>-1.8800421624138419E-2</v>
      </c>
    </row>
    <row r="110" spans="1:19">
      <c r="A110" s="89" t="s">
        <v>292</v>
      </c>
      <c r="B110" s="89" t="s">
        <v>1648</v>
      </c>
      <c r="C110" s="135">
        <f>IFERROR(TERRITORIAL!D110/TERRITORIAL!C110-1,"")</f>
        <v>-0.17797217397534315</v>
      </c>
      <c r="D110" s="135">
        <f>IFERROR(TERRITORIAL!E110/TERRITORIAL!D110-1,"")</f>
        <v>7.9733981420510247E-2</v>
      </c>
      <c r="E110" s="135">
        <f>IFERROR(TERRITORIAL!F110/TERRITORIAL!E110-1,"")</f>
        <v>3.1488471796911055E-2</v>
      </c>
      <c r="F110" s="135">
        <f>IFERROR(TERRITORIAL!G110/TERRITORIAL!F110-1,"")</f>
        <v>-8.3795835497085802E-3</v>
      </c>
      <c r="G110" s="135">
        <f>IFERROR(TERRITORIAL!H110/TERRITORIAL!G110-1,"")</f>
        <v>8.0912491663935437E-2</v>
      </c>
      <c r="H110" s="135">
        <f>IFERROR(TERRITORIAL!I110/TERRITORIAL!H110-1,"")</f>
        <v>8.4037025301789248E-2</v>
      </c>
      <c r="I110" s="135">
        <f>IFERROR(TERRITORIAL!J110/TERRITORIAL!I110-1,"")</f>
        <v>-0.11940172623317946</v>
      </c>
      <c r="J110" s="135">
        <f>IFERROR(TERRITORIAL!K110/TERRITORIAL!J110-1,"")</f>
        <v>-5.4240498125710856E-2</v>
      </c>
      <c r="K110" s="135">
        <f>IFERROR(TERRITORIAL!L110/TERRITORIAL!K110-1,"")</f>
        <v>9.9872157526672556E-3</v>
      </c>
      <c r="L110" s="135">
        <f>IFERROR(TERRITORIAL!M110/TERRITORIAL!L110-1,"")</f>
        <v>5.6360358720638493E-2</v>
      </c>
      <c r="M110" s="135">
        <f>IFERROR(TERRITORIAL!N110/TERRITORIAL!M110-1,"")</f>
        <v>0.53036486604341726</v>
      </c>
      <c r="N110" s="135">
        <f>IFERROR(TERRITORIAL!O110/TERRITORIAL!N110-1,"")</f>
        <v>-2.9329288960546873E-2</v>
      </c>
      <c r="O110" s="135">
        <f>IFERROR(TERRITORIAL!P110/TERRITORIAL!O110-1,"")</f>
        <v>0.16593344779078745</v>
      </c>
      <c r="P110" s="135">
        <f>IFERROR(TERRITORIAL!Q110/TERRITORIAL!P110-1,"")</f>
        <v>1.1047773099733371E-2</v>
      </c>
      <c r="Q110" s="135">
        <f>IFERROR(TERRITORIAL!R110/TERRITORIAL!Q110-1,"")</f>
        <v>0.13843537604121048</v>
      </c>
      <c r="R110" s="135">
        <f>IFERROR(TERRITORIAL!S110/TERRITORIAL!R110-1,"")</f>
        <v>0.53445238245967142</v>
      </c>
      <c r="S110" s="135">
        <f>IFERROR(TERRITORIAL!T110/TERRITORIAL!S110-1,"")</f>
        <v>-0.45307715090008227</v>
      </c>
    </row>
    <row r="111" spans="1:19">
      <c r="A111" s="89" t="s">
        <v>293</v>
      </c>
      <c r="B111" s="89" t="s">
        <v>1661</v>
      </c>
      <c r="C111" s="135">
        <f>IFERROR(TERRITORIAL!D111/TERRITORIAL!C111-1,"")</f>
        <v>0.33237935770930971</v>
      </c>
      <c r="D111" s="135">
        <f>IFERROR(TERRITORIAL!E111/TERRITORIAL!D111-1,"")</f>
        <v>0.20605731146441042</v>
      </c>
      <c r="E111" s="135">
        <f>IFERROR(TERRITORIAL!F111/TERRITORIAL!E111-1,"")</f>
        <v>0.11800290665645319</v>
      </c>
      <c r="F111" s="135">
        <f>IFERROR(TERRITORIAL!G111/TERRITORIAL!F111-1,"")</f>
        <v>7.8316073864803215E-2</v>
      </c>
      <c r="G111" s="135">
        <f>IFERROR(TERRITORIAL!H111/TERRITORIAL!G111-1,"")</f>
        <v>4.027549066060887E-2</v>
      </c>
      <c r="H111" s="135">
        <f>IFERROR(TERRITORIAL!I111/TERRITORIAL!H111-1,"")</f>
        <v>4.1596850647454886E-2</v>
      </c>
      <c r="I111" s="135">
        <f>IFERROR(TERRITORIAL!J111/TERRITORIAL!I111-1,"")</f>
        <v>-0.98157907629654351</v>
      </c>
      <c r="J111" s="135">
        <f>IFERROR(TERRITORIAL!K111/TERRITORIAL!J111-1,"")</f>
        <v>4.3919967887303457E-2</v>
      </c>
      <c r="K111" s="135">
        <f>IFERROR(TERRITORIAL!L111/TERRITORIAL!K111-1,"")</f>
        <v>9.1841373823374317E-2</v>
      </c>
      <c r="L111" s="135">
        <f>IFERROR(TERRITORIAL!M111/TERRITORIAL!L111-1,"")</f>
        <v>0.80656713688839798</v>
      </c>
      <c r="M111" s="135">
        <f>IFERROR(TERRITORIAL!N111/TERRITORIAL!M111-1,"")</f>
        <v>0.93027932158959037</v>
      </c>
      <c r="N111" s="135">
        <f>IFERROR(TERRITORIAL!O111/TERRITORIAL!N111-1,"")</f>
        <v>-9.2313845105623793E-3</v>
      </c>
      <c r="O111" s="135">
        <f>IFERROR(TERRITORIAL!P111/TERRITORIAL!O111-1,"")</f>
        <v>4.7060977850623686E-3</v>
      </c>
      <c r="P111" s="135">
        <f>IFERROR(TERRITORIAL!Q111/TERRITORIAL!P111-1,"")</f>
        <v>-0.10281877652271765</v>
      </c>
      <c r="Q111" s="135">
        <f>IFERROR(TERRITORIAL!R111/TERRITORIAL!Q111-1,"")</f>
        <v>0.41602743853925284</v>
      </c>
      <c r="R111" s="135">
        <f>IFERROR(TERRITORIAL!S111/TERRITORIAL!R111-1,"")</f>
        <v>0.39159086000031862</v>
      </c>
      <c r="S111" s="135">
        <f>IFERROR(TERRITORIAL!T111/TERRITORIAL!S111-1,"")</f>
        <v>-0.42551841092047715</v>
      </c>
    </row>
    <row r="112" spans="1:19">
      <c r="A112" s="89" t="s">
        <v>294</v>
      </c>
      <c r="B112" s="89" t="s">
        <v>103</v>
      </c>
      <c r="C112" s="135">
        <f>IFERROR(TERRITORIAL!D112/TERRITORIAL!C112-1,"")</f>
        <v>0.24215727562126066</v>
      </c>
      <c r="D112" s="135">
        <f>IFERROR(TERRITORIAL!E112/TERRITORIAL!D112-1,"")</f>
        <v>0.32775371371038919</v>
      </c>
      <c r="E112" s="135">
        <f>IFERROR(TERRITORIAL!F112/TERRITORIAL!E112-1,"")</f>
        <v>0.11443382475420227</v>
      </c>
      <c r="F112" s="135">
        <f>IFERROR(TERRITORIAL!G112/TERRITORIAL!F112-1,"")</f>
        <v>-0.20822369392055007</v>
      </c>
      <c r="G112" s="135">
        <f>IFERROR(TERRITORIAL!H112/TERRITORIAL!G112-1,"")</f>
        <v>9.2427133558530272E-2</v>
      </c>
      <c r="H112" s="135">
        <f>IFERROR(TERRITORIAL!I112/TERRITORIAL!H112-1,"")</f>
        <v>0.15048530846889552</v>
      </c>
      <c r="I112" s="135">
        <f>IFERROR(TERRITORIAL!J112/TERRITORIAL!I112-1,"")</f>
        <v>0.29370117388474926</v>
      </c>
      <c r="J112" s="135">
        <f>IFERROR(TERRITORIAL!K112/TERRITORIAL!J112-1,"")</f>
        <v>0.46832059191289299</v>
      </c>
      <c r="K112" s="135">
        <f>IFERROR(TERRITORIAL!L112/TERRITORIAL!K112-1,"")</f>
        <v>0.1617193002860331</v>
      </c>
      <c r="L112" s="135">
        <f>IFERROR(TERRITORIAL!M112/TERRITORIAL!L112-1,"")</f>
        <v>0.10133184521822414</v>
      </c>
      <c r="M112" s="135">
        <f>IFERROR(TERRITORIAL!N112/TERRITORIAL!M112-1,"")</f>
        <v>5.1106437476462929E-2</v>
      </c>
      <c r="N112" s="135">
        <f>IFERROR(TERRITORIAL!O112/TERRITORIAL!N112-1,"")</f>
        <v>0.16842191565988363</v>
      </c>
      <c r="O112" s="135">
        <f>IFERROR(TERRITORIAL!P112/TERRITORIAL!O112-1,"")</f>
        <v>0.1241546231278563</v>
      </c>
      <c r="P112" s="135">
        <f>IFERROR(TERRITORIAL!Q112/TERRITORIAL!P112-1,"")</f>
        <v>-6.3547440236729758E-3</v>
      </c>
      <c r="Q112" s="135">
        <f>IFERROR(TERRITORIAL!R112/TERRITORIAL!Q112-1,"")</f>
        <v>2.1860957049044671E-2</v>
      </c>
      <c r="R112" s="135">
        <f>IFERROR(TERRITORIAL!S112/TERRITORIAL!R112-1,"")</f>
        <v>0.22176809146629783</v>
      </c>
      <c r="S112" s="135">
        <f>IFERROR(TERRITORIAL!T112/TERRITORIAL!S112-1,"")</f>
        <v>6.1746754161966066E-2</v>
      </c>
    </row>
    <row r="113" spans="1:19">
      <c r="A113" s="89" t="s">
        <v>295</v>
      </c>
      <c r="B113" s="89" t="s">
        <v>102</v>
      </c>
      <c r="C113" s="135">
        <f>IFERROR(TERRITORIAL!D113/TERRITORIAL!C113-1,"")</f>
        <v>0.51494215237856333</v>
      </c>
      <c r="D113" s="135">
        <f>IFERROR(TERRITORIAL!E113/TERRITORIAL!D113-1,"")</f>
        <v>0.11738843680096256</v>
      </c>
      <c r="E113" s="135">
        <f>IFERROR(TERRITORIAL!F113/TERRITORIAL!E113-1,"")</f>
        <v>0.27722553295881425</v>
      </c>
      <c r="F113" s="135">
        <f>IFERROR(TERRITORIAL!G113/TERRITORIAL!F113-1,"")</f>
        <v>0.29892551411038348</v>
      </c>
      <c r="G113" s="135">
        <f>IFERROR(TERRITORIAL!H113/TERRITORIAL!G113-1,"")</f>
        <v>-0.11539063334121791</v>
      </c>
      <c r="H113" s="135">
        <f>IFERROR(TERRITORIAL!I113/TERRITORIAL!H113-1,"")</f>
        <v>0.17952867922984561</v>
      </c>
      <c r="I113" s="135">
        <f>IFERROR(TERRITORIAL!J113/TERRITORIAL!I113-1,"")</f>
        <v>0.20740469006029727</v>
      </c>
      <c r="J113" s="135">
        <f>IFERROR(TERRITORIAL!K113/TERRITORIAL!J113-1,"")</f>
        <v>0.23819588396546898</v>
      </c>
      <c r="K113" s="135">
        <f>IFERROR(TERRITORIAL!L113/TERRITORIAL!K113-1,"")</f>
        <v>-0.35753933696651952</v>
      </c>
      <c r="L113" s="135">
        <f>IFERROR(TERRITORIAL!M113/TERRITORIAL!L113-1,"")</f>
        <v>-0.13859257389016943</v>
      </c>
      <c r="M113" s="135">
        <f>IFERROR(TERRITORIAL!N113/TERRITORIAL!M113-1,"")</f>
        <v>-7.0043900063922915E-2</v>
      </c>
      <c r="N113" s="135">
        <f>IFERROR(TERRITORIAL!O113/TERRITORIAL!N113-1,"")</f>
        <v>0.12289172002208915</v>
      </c>
      <c r="O113" s="135">
        <f>IFERROR(TERRITORIAL!P113/TERRITORIAL!O113-1,"")</f>
        <v>-7.2928095374563684E-2</v>
      </c>
      <c r="P113" s="135">
        <f>IFERROR(TERRITORIAL!Q113/TERRITORIAL!P113-1,"")</f>
        <v>0.4104361474754159</v>
      </c>
      <c r="Q113" s="135">
        <f>IFERROR(TERRITORIAL!R113/TERRITORIAL!Q113-1,"")</f>
        <v>3.6700936071401458E-2</v>
      </c>
      <c r="R113" s="135">
        <f>IFERROR(TERRITORIAL!S113/TERRITORIAL!R113-1,"")</f>
        <v>9.2783135144095086E-2</v>
      </c>
      <c r="S113" s="135">
        <f>IFERROR(TERRITORIAL!T113/TERRITORIAL!S113-1,"")</f>
        <v>4.4829378946822374E-2</v>
      </c>
    </row>
    <row r="114" spans="1:19">
      <c r="A114" s="89" t="s">
        <v>296</v>
      </c>
      <c r="B114" s="89" t="s">
        <v>194</v>
      </c>
      <c r="C114" s="135">
        <f>IFERROR(TERRITORIAL!D114/TERRITORIAL!C114-1,"")</f>
        <v>1.6957489769842686</v>
      </c>
      <c r="D114" s="135">
        <f>IFERROR(TERRITORIAL!E114/TERRITORIAL!D114-1,"")</f>
        <v>-0.57550878967731989</v>
      </c>
      <c r="E114" s="135">
        <f>IFERROR(TERRITORIAL!F114/TERRITORIAL!E114-1,"")</f>
        <v>0.16516411539768594</v>
      </c>
      <c r="F114" s="135">
        <f>IFERROR(TERRITORIAL!G114/TERRITORIAL!F114-1,"")</f>
        <v>0.25385721735195799</v>
      </c>
      <c r="G114" s="135">
        <f>IFERROR(TERRITORIAL!H114/TERRITORIAL!G114-1,"")</f>
        <v>-2.8950537892897032E-2</v>
      </c>
      <c r="H114" s="135">
        <f>IFERROR(TERRITORIAL!I114/TERRITORIAL!H114-1,"")</f>
        <v>3.6778898190136022E-2</v>
      </c>
      <c r="I114" s="135">
        <f>IFERROR(TERRITORIAL!J114/TERRITORIAL!I114-1,"")</f>
        <v>0.71280943542251474</v>
      </c>
      <c r="J114" s="135">
        <f>IFERROR(TERRITORIAL!K114/TERRITORIAL!J114-1,"")</f>
        <v>0.93912755696317163</v>
      </c>
      <c r="K114" s="135">
        <f>IFERROR(TERRITORIAL!L114/TERRITORIAL!K114-1,"")</f>
        <v>-0.49631891511003468</v>
      </c>
      <c r="L114" s="135">
        <f>IFERROR(TERRITORIAL!M114/TERRITORIAL!L114-1,"")</f>
        <v>0.16406905932005822</v>
      </c>
      <c r="M114" s="135">
        <f>IFERROR(TERRITORIAL!N114/TERRITORIAL!M114-1,"")</f>
        <v>-0.22925651061447538</v>
      </c>
      <c r="N114" s="135">
        <f>IFERROR(TERRITORIAL!O114/TERRITORIAL!N114-1,"")</f>
        <v>7.8036070574154737E-2</v>
      </c>
      <c r="O114" s="135">
        <f>IFERROR(TERRITORIAL!P114/TERRITORIAL!O114-1,"")</f>
        <v>-6.0891825905652341E-2</v>
      </c>
      <c r="P114" s="135">
        <f>IFERROR(TERRITORIAL!Q114/TERRITORIAL!P114-1,"")</f>
        <v>0.42799269676778673</v>
      </c>
      <c r="Q114" s="135">
        <f>IFERROR(TERRITORIAL!R114/TERRITORIAL!Q114-1,"")</f>
        <v>0.10618569532117816</v>
      </c>
      <c r="R114" s="135">
        <f>IFERROR(TERRITORIAL!S114/TERRITORIAL!R114-1,"")</f>
        <v>6.3352002818451991E-2</v>
      </c>
      <c r="S114" s="135">
        <f>IFERROR(TERRITORIAL!T114/TERRITORIAL!S114-1,"")</f>
        <v>-4.0686685124556754E-2</v>
      </c>
    </row>
    <row r="115" spans="1:19">
      <c r="A115" s="89" t="s">
        <v>297</v>
      </c>
      <c r="B115" s="89" t="s">
        <v>101</v>
      </c>
      <c r="C115" s="135">
        <f>IFERROR(TERRITORIAL!D115/TERRITORIAL!C115-1,"")</f>
        <v>-1.4149348916100757E-2</v>
      </c>
      <c r="D115" s="135">
        <f>IFERROR(TERRITORIAL!E115/TERRITORIAL!D115-1,"")</f>
        <v>1.6446389328067967E-2</v>
      </c>
      <c r="E115" s="135">
        <f>IFERROR(TERRITORIAL!F115/TERRITORIAL!E115-1,"")</f>
        <v>6.750109363038348E-2</v>
      </c>
      <c r="F115" s="135">
        <f>IFERROR(TERRITORIAL!G115/TERRITORIAL!F115-1,"")</f>
        <v>0.15802858876733406</v>
      </c>
      <c r="G115" s="135">
        <f>IFERROR(TERRITORIAL!H115/TERRITORIAL!G115-1,"")</f>
        <v>6.4150223561426856E-2</v>
      </c>
      <c r="H115" s="135">
        <f>IFERROR(TERRITORIAL!I115/TERRITORIAL!H115-1,"")</f>
        <v>0.15324633153308742</v>
      </c>
      <c r="I115" s="135">
        <f>IFERROR(TERRITORIAL!J115/TERRITORIAL!I115-1,"")</f>
        <v>0.10597488585069259</v>
      </c>
      <c r="J115" s="135">
        <f>IFERROR(TERRITORIAL!K115/TERRITORIAL!J115-1,"")</f>
        <v>0.21982000843092209</v>
      </c>
      <c r="K115" s="135">
        <f>IFERROR(TERRITORIAL!L115/TERRITORIAL!K115-1,"")</f>
        <v>-6.9802879159918896E-2</v>
      </c>
      <c r="L115" s="135">
        <f>IFERROR(TERRITORIAL!M115/TERRITORIAL!L115-1,"")</f>
        <v>8.6783509732363706E-2</v>
      </c>
      <c r="M115" s="135">
        <f>IFERROR(TERRITORIAL!N115/TERRITORIAL!M115-1,"")</f>
        <v>-6.6141540984454572E-3</v>
      </c>
      <c r="N115" s="135">
        <f>IFERROR(TERRITORIAL!O115/TERRITORIAL!N115-1,"")</f>
        <v>-2.7895318932251723E-2</v>
      </c>
      <c r="O115" s="135">
        <f>IFERROR(TERRITORIAL!P115/TERRITORIAL!O115-1,"")</f>
        <v>0.12396633340316199</v>
      </c>
      <c r="P115" s="135">
        <f>IFERROR(TERRITORIAL!Q115/TERRITORIAL!P115-1,"")</f>
        <v>9.901003859292512E-2</v>
      </c>
      <c r="Q115" s="135">
        <f>IFERROR(TERRITORIAL!R115/TERRITORIAL!Q115-1,"")</f>
        <v>0.1313555771154844</v>
      </c>
      <c r="R115" s="135">
        <f>IFERROR(TERRITORIAL!S115/TERRITORIAL!R115-1,"")</f>
        <v>-5.6830586454316934E-2</v>
      </c>
      <c r="S115" s="135">
        <f>IFERROR(TERRITORIAL!T115/TERRITORIAL!S115-1,"")</f>
        <v>0.12582967651381738</v>
      </c>
    </row>
    <row r="116" spans="1:19">
      <c r="A116" s="89" t="s">
        <v>298</v>
      </c>
      <c r="B116" s="89" t="s">
        <v>100</v>
      </c>
      <c r="C116" s="135">
        <f>IFERROR(TERRITORIAL!D116/TERRITORIAL!C116-1,"")</f>
        <v>0.14529358147076099</v>
      </c>
      <c r="D116" s="135">
        <f>IFERROR(TERRITORIAL!E116/TERRITORIAL!D116-1,"")</f>
        <v>0.11356782874573135</v>
      </c>
      <c r="E116" s="135">
        <f>IFERROR(TERRITORIAL!F116/TERRITORIAL!E116-1,"")</f>
        <v>-3.5857795819630112E-2</v>
      </c>
      <c r="F116" s="135">
        <f>IFERROR(TERRITORIAL!G116/TERRITORIAL!F116-1,"")</f>
        <v>-0.33108298883886522</v>
      </c>
      <c r="G116" s="135">
        <f>IFERROR(TERRITORIAL!H116/TERRITORIAL!G116-1,"")</f>
        <v>0.13342507513144097</v>
      </c>
      <c r="H116" s="135">
        <f>IFERROR(TERRITORIAL!I116/TERRITORIAL!H116-1,"")</f>
        <v>-0.32236919531958785</v>
      </c>
      <c r="I116" s="135">
        <f>IFERROR(TERRITORIAL!J116/TERRITORIAL!I116-1,"")</f>
        <v>2.6542938576784358E-2</v>
      </c>
      <c r="J116" s="135">
        <f>IFERROR(TERRITORIAL!K116/TERRITORIAL!J116-1,"")</f>
        <v>0.30523196848551049</v>
      </c>
      <c r="K116" s="135">
        <f>IFERROR(TERRITORIAL!L116/TERRITORIAL!K116-1,"")</f>
        <v>0.17610314040402408</v>
      </c>
      <c r="L116" s="135">
        <f>IFERROR(TERRITORIAL!M116/TERRITORIAL!L116-1,"")</f>
        <v>-0.41520046203861238</v>
      </c>
      <c r="M116" s="135">
        <f>IFERROR(TERRITORIAL!N116/TERRITORIAL!M116-1,"")</f>
        <v>6.7770069909189878E-3</v>
      </c>
      <c r="N116" s="135">
        <f>IFERROR(TERRITORIAL!O116/TERRITORIAL!N116-1,"")</f>
        <v>0.2113068365490236</v>
      </c>
      <c r="O116" s="135">
        <f>IFERROR(TERRITORIAL!P116/TERRITORIAL!O116-1,"")</f>
        <v>0.19438669713910905</v>
      </c>
      <c r="P116" s="135">
        <f>IFERROR(TERRITORIAL!Q116/TERRITORIAL!P116-1,"")</f>
        <v>1.1992830360343261</v>
      </c>
      <c r="Q116" s="135">
        <f>IFERROR(TERRITORIAL!R116/TERRITORIAL!Q116-1,"")</f>
        <v>0.11004543406000078</v>
      </c>
      <c r="R116" s="135">
        <f>IFERROR(TERRITORIAL!S116/TERRITORIAL!R116-1,"")</f>
        <v>3.7319739692591503E-2</v>
      </c>
      <c r="S116" s="135">
        <f>IFERROR(TERRITORIAL!T116/TERRITORIAL!S116-1,"")</f>
        <v>0.38050302957526383</v>
      </c>
    </row>
    <row r="117" spans="1:19">
      <c r="A117" s="89" t="s">
        <v>299</v>
      </c>
      <c r="B117" s="89" t="s">
        <v>99</v>
      </c>
      <c r="C117" s="135">
        <f>IFERROR(TERRITORIAL!D117/TERRITORIAL!C117-1,"")</f>
        <v>-2.0614973964391381E-2</v>
      </c>
      <c r="D117" s="135">
        <f>IFERROR(TERRITORIAL!E117/TERRITORIAL!D117-1,"")</f>
        <v>0.20272131665621895</v>
      </c>
      <c r="E117" s="135">
        <f>IFERROR(TERRITORIAL!F117/TERRITORIAL!E117-1,"")</f>
        <v>-2.0188267685685823E-2</v>
      </c>
      <c r="F117" s="135">
        <f>IFERROR(TERRITORIAL!G117/TERRITORIAL!F117-1,"")</f>
        <v>0.47328509664644858</v>
      </c>
      <c r="G117" s="135">
        <f>IFERROR(TERRITORIAL!H117/TERRITORIAL!G117-1,"")</f>
        <v>-0.30788507701042822</v>
      </c>
      <c r="H117" s="135">
        <f>IFERROR(TERRITORIAL!I117/TERRITORIAL!H117-1,"")</f>
        <v>2.1057763338543367E-2</v>
      </c>
      <c r="I117" s="135">
        <f>IFERROR(TERRITORIAL!J117/TERRITORIAL!I117-1,"")</f>
        <v>0.43068119533383764</v>
      </c>
      <c r="J117" s="135">
        <f>IFERROR(TERRITORIAL!K117/TERRITORIAL!J117-1,"")</f>
        <v>-0.10987878560097564</v>
      </c>
      <c r="K117" s="135">
        <f>IFERROR(TERRITORIAL!L117/TERRITORIAL!K117-1,"")</f>
        <v>0.27116728247618593</v>
      </c>
      <c r="L117" s="135">
        <f>IFERROR(TERRITORIAL!M117/TERRITORIAL!L117-1,"")</f>
        <v>-0.29378567940493838</v>
      </c>
      <c r="M117" s="135">
        <f>IFERROR(TERRITORIAL!N117/TERRITORIAL!M117-1,"")</f>
        <v>0.48251254242721475</v>
      </c>
      <c r="N117" s="135">
        <f>IFERROR(TERRITORIAL!O117/TERRITORIAL!N117-1,"")</f>
        <v>-6.9291952369783028E-2</v>
      </c>
      <c r="O117" s="135">
        <f>IFERROR(TERRITORIAL!P117/TERRITORIAL!O117-1,"")</f>
        <v>-2.3714275415980701E-2</v>
      </c>
      <c r="P117" s="135">
        <f>IFERROR(TERRITORIAL!Q117/TERRITORIAL!P117-1,"")</f>
        <v>7.5616151765430351E-2</v>
      </c>
      <c r="Q117" s="135">
        <f>IFERROR(TERRITORIAL!R117/TERRITORIAL!Q117-1,"")</f>
        <v>0.30640615269116589</v>
      </c>
      <c r="R117" s="135">
        <f>IFERROR(TERRITORIAL!S117/TERRITORIAL!R117-1,"")</f>
        <v>0.1870302899478653</v>
      </c>
      <c r="S117" s="135">
        <f>IFERROR(TERRITORIAL!T117/TERRITORIAL!S117-1,"")</f>
        <v>0.24713855501544746</v>
      </c>
    </row>
    <row r="118" spans="1:19">
      <c r="A118" s="89" t="s">
        <v>300</v>
      </c>
      <c r="B118" s="89" t="s">
        <v>98</v>
      </c>
      <c r="C118" s="135">
        <f>IFERROR(TERRITORIAL!D118/TERRITORIAL!C118-1,"")</f>
        <v>5.1037749632798723E-2</v>
      </c>
      <c r="D118" s="135">
        <f>IFERROR(TERRITORIAL!E118/TERRITORIAL!D118-1,"")</f>
        <v>8.0800122703340804E-2</v>
      </c>
      <c r="E118" s="135">
        <f>IFERROR(TERRITORIAL!F118/TERRITORIAL!E118-1,"")</f>
        <v>6.3625510343229053E-2</v>
      </c>
      <c r="F118" s="135">
        <f>IFERROR(TERRITORIAL!G118/TERRITORIAL!F118-1,"")</f>
        <v>0.1508792378757029</v>
      </c>
      <c r="G118" s="135">
        <f>IFERROR(TERRITORIAL!H118/TERRITORIAL!G118-1,"")</f>
        <v>9.4947294519325931E-2</v>
      </c>
      <c r="H118" s="135">
        <f>IFERROR(TERRITORIAL!I118/TERRITORIAL!H118-1,"")</f>
        <v>7.5220716351649175E-2</v>
      </c>
      <c r="I118" s="135">
        <f>IFERROR(TERRITORIAL!J118/TERRITORIAL!I118-1,"")</f>
        <v>4.2786366979910895E-2</v>
      </c>
      <c r="J118" s="135">
        <f>IFERROR(TERRITORIAL!K118/TERRITORIAL!J118-1,"")</f>
        <v>0.12990155292163963</v>
      </c>
      <c r="K118" s="135">
        <f>IFERROR(TERRITORIAL!L118/TERRITORIAL!K118-1,"")</f>
        <v>0.10613284712137783</v>
      </c>
      <c r="L118" s="135">
        <f>IFERROR(TERRITORIAL!M118/TERRITORIAL!L118-1,"")</f>
        <v>0.1047739447978917</v>
      </c>
      <c r="M118" s="135">
        <f>IFERROR(TERRITORIAL!N118/TERRITORIAL!M118-1,"")</f>
        <v>0.35639728735484444</v>
      </c>
      <c r="N118" s="135">
        <f>IFERROR(TERRITORIAL!O118/TERRITORIAL!N118-1,"")</f>
        <v>7.7560347365710047E-2</v>
      </c>
      <c r="O118" s="135">
        <f>IFERROR(TERRITORIAL!P118/TERRITORIAL!O118-1,"")</f>
        <v>5.0771017268425256E-2</v>
      </c>
      <c r="P118" s="135">
        <f>IFERROR(TERRITORIAL!Q118/TERRITORIAL!P118-1,"")</f>
        <v>4.9534369538109635E-2</v>
      </c>
      <c r="Q118" s="135">
        <f>IFERROR(TERRITORIAL!R118/TERRITORIAL!Q118-1,"")</f>
        <v>6.1220993255350908E-2</v>
      </c>
      <c r="R118" s="135">
        <f>IFERROR(TERRITORIAL!S118/TERRITORIAL!R118-1,"")</f>
        <v>5.9715295879051E-2</v>
      </c>
      <c r="S118" s="135">
        <f>IFERROR(TERRITORIAL!T118/TERRITORIAL!S118-1,"")</f>
        <v>4.7947939361424607E-2</v>
      </c>
    </row>
    <row r="119" spans="1:19">
      <c r="A119" s="89" t="s">
        <v>1780</v>
      </c>
      <c r="B119" s="89" t="s">
        <v>1540</v>
      </c>
      <c r="C119" s="135" t="str">
        <f>IFERROR(TERRITORIAL!D119/TERRITORIAL!C119-1,"")</f>
        <v/>
      </c>
      <c r="D119" s="135" t="str">
        <f>IFERROR(TERRITORIAL!E119/TERRITORIAL!D119-1,"")</f>
        <v/>
      </c>
      <c r="E119" s="135" t="str">
        <f>IFERROR(TERRITORIAL!F119/TERRITORIAL!E119-1,"")</f>
        <v/>
      </c>
      <c r="F119" s="135" t="str">
        <f>IFERROR(TERRITORIAL!G119/TERRITORIAL!F119-1,"")</f>
        <v/>
      </c>
      <c r="G119" s="135" t="str">
        <f>IFERROR(TERRITORIAL!H119/TERRITORIAL!G119-1,"")</f>
        <v/>
      </c>
      <c r="H119" s="135" t="str">
        <f>IFERROR(TERRITORIAL!I119/TERRITORIAL!H119-1,"")</f>
        <v/>
      </c>
      <c r="I119" s="135" t="str">
        <f>IFERROR(TERRITORIAL!J119/TERRITORIAL!I119-1,"")</f>
        <v/>
      </c>
      <c r="J119" s="135" t="str">
        <f>IFERROR(TERRITORIAL!K119/TERRITORIAL!J119-1,"")</f>
        <v/>
      </c>
      <c r="K119" s="135" t="str">
        <f>IFERROR(TERRITORIAL!L119/TERRITORIAL!K119-1,"")</f>
        <v/>
      </c>
      <c r="L119" s="135" t="str">
        <f>IFERROR(TERRITORIAL!M119/TERRITORIAL!L119-1,"")</f>
        <v/>
      </c>
      <c r="M119" s="135" t="str">
        <f>IFERROR(TERRITORIAL!N119/TERRITORIAL!M119-1,"")</f>
        <v/>
      </c>
      <c r="N119" s="135">
        <f>IFERROR(TERRITORIAL!O119/TERRITORIAL!N119-1,"")</f>
        <v>0.1927273482680012</v>
      </c>
      <c r="O119" s="135">
        <f>IFERROR(TERRITORIAL!P119/TERRITORIAL!O119-1,"")</f>
        <v>5.1844215225178347E-2</v>
      </c>
      <c r="P119" s="135">
        <f>IFERROR(TERRITORIAL!Q119/TERRITORIAL!P119-1,"")</f>
        <v>0.11143313792963028</v>
      </c>
      <c r="Q119" s="135">
        <f>IFERROR(TERRITORIAL!R119/TERRITORIAL!Q119-1,"")</f>
        <v>3.1838433925387655E-2</v>
      </c>
      <c r="R119" s="135">
        <f>IFERROR(TERRITORIAL!S119/TERRITORIAL!R119-1,"")</f>
        <v>-8.0954406253022082E-3</v>
      </c>
      <c r="S119" s="135">
        <f>IFERROR(TERRITORIAL!T119/TERRITORIAL!S119-1,"")</f>
        <v>-0.44604944948379055</v>
      </c>
    </row>
    <row r="120" spans="1:19">
      <c r="A120" s="89" t="s">
        <v>301</v>
      </c>
      <c r="B120" s="89" t="s">
        <v>195</v>
      </c>
      <c r="C120" s="135">
        <f>IFERROR(TERRITORIAL!D120/TERRITORIAL!C120-1,"")</f>
        <v>5.431681374310382E-2</v>
      </c>
      <c r="D120" s="135">
        <f>IFERROR(TERRITORIAL!E120/TERRITORIAL!D120-1,"")</f>
        <v>5.233548098305385E-2</v>
      </c>
      <c r="E120" s="135">
        <f>IFERROR(TERRITORIAL!F120/TERRITORIAL!E120-1,"")</f>
        <v>1.940507980442896E-2</v>
      </c>
      <c r="F120" s="135">
        <f>IFERROR(TERRITORIAL!G120/TERRITORIAL!F120-1,"")</f>
        <v>0.32691850019720681</v>
      </c>
      <c r="G120" s="135">
        <f>IFERROR(TERRITORIAL!H120/TERRITORIAL!G120-1,"")</f>
        <v>9.8139979344997741E-3</v>
      </c>
      <c r="H120" s="135">
        <f>IFERROR(TERRITORIAL!I120/TERRITORIAL!H120-1,"")</f>
        <v>2.5682467347585947E-2</v>
      </c>
      <c r="I120" s="135">
        <f>IFERROR(TERRITORIAL!J120/TERRITORIAL!I120-1,"")</f>
        <v>2.9008502984340767E-2</v>
      </c>
      <c r="J120" s="135">
        <f>IFERROR(TERRITORIAL!K120/TERRITORIAL!J120-1,"")</f>
        <v>0.11671288911474886</v>
      </c>
      <c r="K120" s="135">
        <f>IFERROR(TERRITORIAL!L120/TERRITORIAL!K120-1,"")</f>
        <v>-2.8029301028949849E-2</v>
      </c>
      <c r="L120" s="135">
        <f>IFERROR(TERRITORIAL!M120/TERRITORIAL!L120-1,"")</f>
        <v>2.8464014749076227E-2</v>
      </c>
      <c r="M120" s="135">
        <f>IFERROR(TERRITORIAL!N120/TERRITORIAL!M120-1,"")</f>
        <v>5.1821749791247651E-2</v>
      </c>
      <c r="N120" s="135">
        <f>IFERROR(TERRITORIAL!O120/TERRITORIAL!N120-1,"")</f>
        <v>4.1635823198244104E-2</v>
      </c>
      <c r="O120" s="135">
        <f>IFERROR(TERRITORIAL!P120/TERRITORIAL!O120-1,"")</f>
        <v>4.5906519826986569E-2</v>
      </c>
      <c r="P120" s="135">
        <f>IFERROR(TERRITORIAL!Q120/TERRITORIAL!P120-1,"")</f>
        <v>0.12843202984548707</v>
      </c>
      <c r="Q120" s="135">
        <f>IFERROR(TERRITORIAL!R120/TERRITORIAL!Q120-1,"")</f>
        <v>0.17050247231481475</v>
      </c>
      <c r="R120" s="135">
        <f>IFERROR(TERRITORIAL!S120/TERRITORIAL!R120-1,"")</f>
        <v>4.5321513919804435E-2</v>
      </c>
      <c r="S120" s="135">
        <f>IFERROR(TERRITORIAL!T120/TERRITORIAL!S120-1,"")</f>
        <v>0.13664011610405691</v>
      </c>
    </row>
    <row r="121" spans="1:19">
      <c r="A121" s="89" t="s">
        <v>302</v>
      </c>
      <c r="B121" s="89" t="s">
        <v>97</v>
      </c>
      <c r="C121" s="135">
        <f>IFERROR(TERRITORIAL!D121/TERRITORIAL!C121-1,"")</f>
        <v>0.13058202012666942</v>
      </c>
      <c r="D121" s="135">
        <f>IFERROR(TERRITORIAL!E121/TERRITORIAL!D121-1,"")</f>
        <v>0.12918159371873283</v>
      </c>
      <c r="E121" s="135">
        <f>IFERROR(TERRITORIAL!F121/TERRITORIAL!E121-1,"")</f>
        <v>9.2389545111775107E-2</v>
      </c>
      <c r="F121" s="135">
        <f>IFERROR(TERRITORIAL!G121/TERRITORIAL!F121-1,"")</f>
        <v>6.4859621389575128E-2</v>
      </c>
      <c r="G121" s="135">
        <f>IFERROR(TERRITORIAL!H121/TERRITORIAL!G121-1,"")</f>
        <v>9.0278138787239559E-2</v>
      </c>
      <c r="H121" s="135">
        <f>IFERROR(TERRITORIAL!I121/TERRITORIAL!H121-1,"")</f>
        <v>8.1860126827460133E-2</v>
      </c>
      <c r="I121" s="135">
        <f>IFERROR(TERRITORIAL!J121/TERRITORIAL!I121-1,"")</f>
        <v>6.1136302065253778E-2</v>
      </c>
      <c r="J121" s="135">
        <f>IFERROR(TERRITORIAL!K121/TERRITORIAL!J121-1,"")</f>
        <v>3.6042439343455968E-2</v>
      </c>
      <c r="K121" s="135">
        <f>IFERROR(TERRITORIAL!L121/TERRITORIAL!K121-1,"")</f>
        <v>6.9156353240346302E-2</v>
      </c>
      <c r="L121" s="135">
        <f>IFERROR(TERRITORIAL!M121/TERRITORIAL!L121-1,"")</f>
        <v>9.6995107449665996E-2</v>
      </c>
      <c r="M121" s="135">
        <f>IFERROR(TERRITORIAL!N121/TERRITORIAL!M121-1,"")</f>
        <v>9.2629070657517021E-2</v>
      </c>
      <c r="N121" s="135">
        <f>IFERROR(TERRITORIAL!O121/TERRITORIAL!N121-1,"")</f>
        <v>7.0106764404977095E-2</v>
      </c>
      <c r="O121" s="135">
        <f>IFERROR(TERRITORIAL!P121/TERRITORIAL!O121-1,"")</f>
        <v>6.3197114435390001E-2</v>
      </c>
      <c r="P121" s="135">
        <f>IFERROR(TERRITORIAL!Q121/TERRITORIAL!P121-1,"")</f>
        <v>0.1182260293109465</v>
      </c>
      <c r="Q121" s="135">
        <f>IFERROR(TERRITORIAL!R121/TERRITORIAL!Q121-1,"")</f>
        <v>7.9519201776981907E-2</v>
      </c>
      <c r="R121" s="135">
        <f>IFERROR(TERRITORIAL!S121/TERRITORIAL!R121-1,"")</f>
        <v>6.8923156421929921E-2</v>
      </c>
      <c r="S121" s="135">
        <f>IFERROR(TERRITORIAL!T121/TERRITORIAL!S121-1,"")</f>
        <v>6.8644805011969012E-2</v>
      </c>
    </row>
    <row r="122" spans="1:19">
      <c r="A122" s="89" t="s">
        <v>303</v>
      </c>
      <c r="B122" s="89" t="s">
        <v>196</v>
      </c>
      <c r="C122" s="135">
        <f>IFERROR(TERRITORIAL!D122/TERRITORIAL!C122-1,"")</f>
        <v>1.9570821323151133E-2</v>
      </c>
      <c r="D122" s="135">
        <f>IFERROR(TERRITORIAL!E122/TERRITORIAL!D122-1,"")</f>
        <v>4.2044816768004534E-2</v>
      </c>
      <c r="E122" s="135">
        <f>IFERROR(TERRITORIAL!F122/TERRITORIAL!E122-1,"")</f>
        <v>-1.3750989548485748E-2</v>
      </c>
      <c r="F122" s="135">
        <f>IFERROR(TERRITORIAL!G122/TERRITORIAL!F122-1,"")</f>
        <v>-1.9193003546897125E-2</v>
      </c>
      <c r="G122" s="135">
        <f>IFERROR(TERRITORIAL!H122/TERRITORIAL!G122-1,"")</f>
        <v>0.11244143913946103</v>
      </c>
      <c r="H122" s="135">
        <f>IFERROR(TERRITORIAL!I122/TERRITORIAL!H122-1,"")</f>
        <v>8.5820829637840879E-2</v>
      </c>
      <c r="I122" s="135">
        <f>IFERROR(TERRITORIAL!J122/TERRITORIAL!I122-1,"")</f>
        <v>8.0854470373908027E-2</v>
      </c>
      <c r="J122" s="135">
        <f>IFERROR(TERRITORIAL!K122/TERRITORIAL!J122-1,"")</f>
        <v>-3.4600207107459702E-2</v>
      </c>
      <c r="K122" s="135">
        <f>IFERROR(TERRITORIAL!L122/TERRITORIAL!K122-1,"")</f>
        <v>7.3306523307073324E-2</v>
      </c>
      <c r="L122" s="135">
        <f>IFERROR(TERRITORIAL!M122/TERRITORIAL!L122-1,"")</f>
        <v>8.8734260887450178E-2</v>
      </c>
      <c r="M122" s="135">
        <f>IFERROR(TERRITORIAL!N122/TERRITORIAL!M122-1,"")</f>
        <v>-5.328696172410885E-2</v>
      </c>
      <c r="N122" s="135">
        <f>IFERROR(TERRITORIAL!O122/TERRITORIAL!N122-1,"")</f>
        <v>6.3280877304222161E-2</v>
      </c>
      <c r="O122" s="135">
        <f>IFERROR(TERRITORIAL!P122/TERRITORIAL!O122-1,"")</f>
        <v>5.9688144672700005E-2</v>
      </c>
      <c r="P122" s="135">
        <f>IFERROR(TERRITORIAL!Q122/TERRITORIAL!P122-1,"")</f>
        <v>0.20310959982484311</v>
      </c>
      <c r="Q122" s="135">
        <f>IFERROR(TERRITORIAL!R122/TERRITORIAL!Q122-1,"")</f>
        <v>0.18639970971141362</v>
      </c>
      <c r="R122" s="135">
        <f>IFERROR(TERRITORIAL!S122/TERRITORIAL!R122-1,"")</f>
        <v>0.10833642275665945</v>
      </c>
      <c r="S122" s="135">
        <f>IFERROR(TERRITORIAL!T122/TERRITORIAL!S122-1,"")</f>
        <v>0.15553803854836135</v>
      </c>
    </row>
    <row r="123" spans="1:19">
      <c r="A123" s="89" t="s">
        <v>304</v>
      </c>
      <c r="B123" s="89" t="s">
        <v>96</v>
      </c>
      <c r="C123" s="135">
        <f>IFERROR(TERRITORIAL!D123/TERRITORIAL!C123-1,"")</f>
        <v>0.12049403258963398</v>
      </c>
      <c r="D123" s="135">
        <f>IFERROR(TERRITORIAL!E123/TERRITORIAL!D123-1,"")</f>
        <v>0.12534519582769299</v>
      </c>
      <c r="E123" s="135">
        <f>IFERROR(TERRITORIAL!F123/TERRITORIAL!E123-1,"")</f>
        <v>8.3070562369297329E-2</v>
      </c>
      <c r="F123" s="135">
        <f>IFERROR(TERRITORIAL!G123/TERRITORIAL!F123-1,"")</f>
        <v>9.8538127391097907E-2</v>
      </c>
      <c r="G123" s="135">
        <f>IFERROR(TERRITORIAL!H123/TERRITORIAL!G123-1,"")</f>
        <v>7.5880515990364383E-2</v>
      </c>
      <c r="H123" s="135">
        <f>IFERROR(TERRITORIAL!I123/TERRITORIAL!H123-1,"")</f>
        <v>6.961579819678243E-2</v>
      </c>
      <c r="I123" s="135">
        <f>IFERROR(TERRITORIAL!J123/TERRITORIAL!I123-1,"")</f>
        <v>9.3566919910483382E-2</v>
      </c>
      <c r="J123" s="135">
        <f>IFERROR(TERRITORIAL!K123/TERRITORIAL!J123-1,"")</f>
        <v>0.13125596827694741</v>
      </c>
      <c r="K123" s="135">
        <f>IFERROR(TERRITORIAL!L123/TERRITORIAL!K123-1,"")</f>
        <v>7.7583605324298199E-2</v>
      </c>
      <c r="L123" s="135">
        <f>IFERROR(TERRITORIAL!M123/TERRITORIAL!L123-1,"")</f>
        <v>-3.6440575010902032E-2</v>
      </c>
      <c r="M123" s="135">
        <f>IFERROR(TERRITORIAL!N123/TERRITORIAL!M123-1,"")</f>
        <v>-4.8476216580379816E-3</v>
      </c>
      <c r="N123" s="135">
        <f>IFERROR(TERRITORIAL!O123/TERRITORIAL!N123-1,"")</f>
        <v>8.1367163777223528E-2</v>
      </c>
      <c r="O123" s="135">
        <f>IFERROR(TERRITORIAL!P123/TERRITORIAL!O123-1,"")</f>
        <v>0.19425518471774073</v>
      </c>
      <c r="P123" s="135">
        <f>IFERROR(TERRITORIAL!Q123/TERRITORIAL!P123-1,"")</f>
        <v>0.12652828671285832</v>
      </c>
      <c r="Q123" s="135">
        <f>IFERROR(TERRITORIAL!R123/TERRITORIAL!Q123-1,"")</f>
        <v>0.11708445011420965</v>
      </c>
      <c r="R123" s="135">
        <f>IFERROR(TERRITORIAL!S123/TERRITORIAL!R123-1,"")</f>
        <v>0.11700464658533671</v>
      </c>
      <c r="S123" s="135">
        <f>IFERROR(TERRITORIAL!T123/TERRITORIAL!S123-1,"")</f>
        <v>0.10028997256060768</v>
      </c>
    </row>
    <row r="124" spans="1:19">
      <c r="A124" s="89" t="s">
        <v>305</v>
      </c>
      <c r="B124" s="89" t="s">
        <v>197</v>
      </c>
      <c r="C124" s="135">
        <f>IFERROR(TERRITORIAL!D124/TERRITORIAL!C124-1,"")</f>
        <v>0.10484387494260816</v>
      </c>
      <c r="D124" s="135">
        <f>IFERROR(TERRITORIAL!E124/TERRITORIAL!D124-1,"")</f>
        <v>0.12769069754439988</v>
      </c>
      <c r="E124" s="135">
        <f>IFERROR(TERRITORIAL!F124/TERRITORIAL!E124-1,"")</f>
        <v>4.7817805776963818E-2</v>
      </c>
      <c r="F124" s="135">
        <f>IFERROR(TERRITORIAL!G124/TERRITORIAL!F124-1,"")</f>
        <v>6.7981289838900061E-2</v>
      </c>
      <c r="G124" s="135">
        <f>IFERROR(TERRITORIAL!H124/TERRITORIAL!G124-1,"")</f>
        <v>9.3942172789490908E-2</v>
      </c>
      <c r="H124" s="135">
        <f>IFERROR(TERRITORIAL!I124/TERRITORIAL!H124-1,"")</f>
        <v>6.0002984361225753E-2</v>
      </c>
      <c r="I124" s="135">
        <f>IFERROR(TERRITORIAL!J124/TERRITORIAL!I124-1,"")</f>
        <v>8.1168950375418047E-2</v>
      </c>
      <c r="J124" s="135">
        <f>IFERROR(TERRITORIAL!K124/TERRITORIAL!J124-1,"")</f>
        <v>0.22376135929243945</v>
      </c>
      <c r="K124" s="135">
        <f>IFERROR(TERRITORIAL!L124/TERRITORIAL!K124-1,"")</f>
        <v>5.114731503297798E-2</v>
      </c>
      <c r="L124" s="135">
        <f>IFERROR(TERRITORIAL!M124/TERRITORIAL!L124-1,"")</f>
        <v>-7.593912517336987E-2</v>
      </c>
      <c r="M124" s="135">
        <f>IFERROR(TERRITORIAL!N124/TERRITORIAL!M124-1,"")</f>
        <v>-8.5670692574077334E-2</v>
      </c>
      <c r="N124" s="135">
        <f>IFERROR(TERRITORIAL!O124/TERRITORIAL!N124-1,"")</f>
        <v>7.3502340805709165E-2</v>
      </c>
      <c r="O124" s="135">
        <f>IFERROR(TERRITORIAL!P124/TERRITORIAL!O124-1,"")</f>
        <v>7.9516606144472535E-2</v>
      </c>
      <c r="P124" s="135">
        <f>IFERROR(TERRITORIAL!Q124/TERRITORIAL!P124-1,"")</f>
        <v>6.4214029036191E-2</v>
      </c>
      <c r="Q124" s="135">
        <f>IFERROR(TERRITORIAL!R124/TERRITORIAL!Q124-1,"")</f>
        <v>6.7878546427339481E-2</v>
      </c>
      <c r="R124" s="135">
        <f>IFERROR(TERRITORIAL!S124/TERRITORIAL!R124-1,"")</f>
        <v>8.5630554651391355E-2</v>
      </c>
      <c r="S124" s="135">
        <f>IFERROR(TERRITORIAL!T124/TERRITORIAL!S124-1,"")</f>
        <v>6.6270543150025008E-2</v>
      </c>
    </row>
    <row r="125" spans="1:19">
      <c r="A125" s="89" t="s">
        <v>306</v>
      </c>
      <c r="B125" s="89" t="s">
        <v>95</v>
      </c>
      <c r="C125" s="135">
        <f>IFERROR(TERRITORIAL!D125/TERRITORIAL!C125-1,"")</f>
        <v>6.8695353026558603E-2</v>
      </c>
      <c r="D125" s="135">
        <f>IFERROR(TERRITORIAL!E125/TERRITORIAL!D125-1,"")</f>
        <v>7.0017899972824704E-2</v>
      </c>
      <c r="E125" s="135">
        <f>IFERROR(TERRITORIAL!F125/TERRITORIAL!E125-1,"")</f>
        <v>5.6614934517416726E-2</v>
      </c>
      <c r="F125" s="135">
        <f>IFERROR(TERRITORIAL!G125/TERRITORIAL!F125-1,"")</f>
        <v>5.2581146279536028E-2</v>
      </c>
      <c r="G125" s="135">
        <f>IFERROR(TERRITORIAL!H125/TERRITORIAL!G125-1,"")</f>
        <v>9.5631523480345315E-2</v>
      </c>
      <c r="H125" s="135">
        <f>IFERROR(TERRITORIAL!I125/TERRITORIAL!H125-1,"")</f>
        <v>6.677304188013311E-2</v>
      </c>
      <c r="I125" s="135">
        <f>IFERROR(TERRITORIAL!J125/TERRITORIAL!I125-1,"")</f>
        <v>7.039636616322742E-2</v>
      </c>
      <c r="J125" s="135">
        <f>IFERROR(TERRITORIAL!K125/TERRITORIAL!J125-1,"")</f>
        <v>0.51856292779291224</v>
      </c>
      <c r="K125" s="135">
        <f>IFERROR(TERRITORIAL!L125/TERRITORIAL!K125-1,"")</f>
        <v>0.14902414068179493</v>
      </c>
      <c r="L125" s="135">
        <f>IFERROR(TERRITORIAL!M125/TERRITORIAL!L125-1,"")</f>
        <v>7.3961051597811522E-2</v>
      </c>
      <c r="M125" s="135">
        <f>IFERROR(TERRITORIAL!N125/TERRITORIAL!M125-1,"")</f>
        <v>-2.8754466899678421E-2</v>
      </c>
      <c r="N125" s="135">
        <f>IFERROR(TERRITORIAL!O125/TERRITORIAL!N125-1,"")</f>
        <v>0.12266545336629897</v>
      </c>
      <c r="O125" s="135">
        <f>IFERROR(TERRITORIAL!P125/TERRITORIAL!O125-1,"")</f>
        <v>-5.1631258431136806E-2</v>
      </c>
      <c r="P125" s="135">
        <f>IFERROR(TERRITORIAL!Q125/TERRITORIAL!P125-1,"")</f>
        <v>0.13138784989397667</v>
      </c>
      <c r="Q125" s="135">
        <f>IFERROR(TERRITORIAL!R125/TERRITORIAL!Q125-1,"")</f>
        <v>0.11754562055502094</v>
      </c>
      <c r="R125" s="135">
        <f>IFERROR(TERRITORIAL!S125/TERRITORIAL!R125-1,"")</f>
        <v>0.11432464454960001</v>
      </c>
      <c r="S125" s="135">
        <f>IFERROR(TERRITORIAL!T125/TERRITORIAL!S125-1,"")</f>
        <v>2.2293385245731212E-2</v>
      </c>
    </row>
    <row r="126" spans="1:19">
      <c r="A126" s="89" t="s">
        <v>307</v>
      </c>
      <c r="B126" s="89" t="s">
        <v>198</v>
      </c>
      <c r="C126" s="135">
        <f>IFERROR(TERRITORIAL!D126/TERRITORIAL!C126-1,"")</f>
        <v>2.2800266961591209E-2</v>
      </c>
      <c r="D126" s="135">
        <f>IFERROR(TERRITORIAL!E126/TERRITORIAL!D126-1,"")</f>
        <v>5.8503940738131144E-2</v>
      </c>
      <c r="E126" s="135">
        <f>IFERROR(TERRITORIAL!F126/TERRITORIAL!E126-1,"")</f>
        <v>5.0809020162015273E-2</v>
      </c>
      <c r="F126" s="135">
        <f>IFERROR(TERRITORIAL!G126/TERRITORIAL!F126-1,"")</f>
        <v>7.831882403387036E-2</v>
      </c>
      <c r="G126" s="135">
        <f>IFERROR(TERRITORIAL!H126/TERRITORIAL!G126-1,"")</f>
        <v>4.4056399743727326E-2</v>
      </c>
      <c r="H126" s="135">
        <f>IFERROR(TERRITORIAL!I126/TERRITORIAL!H126-1,"")</f>
        <v>6.5708161756486083E-2</v>
      </c>
      <c r="I126" s="135">
        <f>IFERROR(TERRITORIAL!J126/TERRITORIAL!I126-1,"")</f>
        <v>0.1019488329798337</v>
      </c>
      <c r="J126" s="135">
        <f>IFERROR(TERRITORIAL!K126/TERRITORIAL!J126-1,"")</f>
        <v>0.12875468516493127</v>
      </c>
      <c r="K126" s="135">
        <f>IFERROR(TERRITORIAL!L126/TERRITORIAL!K126-1,"")</f>
        <v>2.0329566510853159E-2</v>
      </c>
      <c r="L126" s="135">
        <f>IFERROR(TERRITORIAL!M126/TERRITORIAL!L126-1,"")</f>
        <v>0.12865402743170296</v>
      </c>
      <c r="M126" s="135">
        <f>IFERROR(TERRITORIAL!N126/TERRITORIAL!M126-1,"")</f>
        <v>-0.16411860253207666</v>
      </c>
      <c r="N126" s="135">
        <f>IFERROR(TERRITORIAL!O126/TERRITORIAL!N126-1,"")</f>
        <v>6.7435826404042443E-2</v>
      </c>
      <c r="O126" s="135">
        <f>IFERROR(TERRITORIAL!P126/TERRITORIAL!O126-1,"")</f>
        <v>3.7863675364385285E-2</v>
      </c>
      <c r="P126" s="135">
        <f>IFERROR(TERRITORIAL!Q126/TERRITORIAL!P126-1,"")</f>
        <v>7.0756218622057832E-2</v>
      </c>
      <c r="Q126" s="135">
        <f>IFERROR(TERRITORIAL!R126/TERRITORIAL!Q126-1,"")</f>
        <v>0.10648951913140858</v>
      </c>
      <c r="R126" s="135">
        <f>IFERROR(TERRITORIAL!S126/TERRITORIAL!R126-1,"")</f>
        <v>0.10999236662564815</v>
      </c>
      <c r="S126" s="135">
        <f>IFERROR(TERRITORIAL!T126/TERRITORIAL!S126-1,"")</f>
        <v>8.968155376384046E-2</v>
      </c>
    </row>
    <row r="127" spans="1:19">
      <c r="A127" s="89" t="s">
        <v>308</v>
      </c>
      <c r="B127" s="89" t="s">
        <v>94</v>
      </c>
      <c r="C127" s="135">
        <f>IFERROR(TERRITORIAL!D127/TERRITORIAL!C127-1,"")</f>
        <v>0.19269312907256908</v>
      </c>
      <c r="D127" s="135">
        <f>IFERROR(TERRITORIAL!E127/TERRITORIAL!D127-1,"")</f>
        <v>4.1732926796715253E-2</v>
      </c>
      <c r="E127" s="135">
        <f>IFERROR(TERRITORIAL!F127/TERRITORIAL!E127-1,"")</f>
        <v>5.2689348864433327E-2</v>
      </c>
      <c r="F127" s="135">
        <f>IFERROR(TERRITORIAL!G127/TERRITORIAL!F127-1,"")</f>
        <v>9.0967017822928486E-2</v>
      </c>
      <c r="G127" s="135">
        <f>IFERROR(TERRITORIAL!H127/TERRITORIAL!G127-1,"")</f>
        <v>9.2969161597938443E-2</v>
      </c>
      <c r="H127" s="135">
        <f>IFERROR(TERRITORIAL!I127/TERRITORIAL!H127-1,"")</f>
        <v>7.4183095081178152E-2</v>
      </c>
      <c r="I127" s="135">
        <f>IFERROR(TERRITORIAL!J127/TERRITORIAL!I127-1,"")</f>
        <v>4.6961249369396718E-2</v>
      </c>
      <c r="J127" s="135">
        <f>IFERROR(TERRITORIAL!K127/TERRITORIAL!J127-1,"")</f>
        <v>0.10934456729814368</v>
      </c>
      <c r="K127" s="135">
        <f>IFERROR(TERRITORIAL!L127/TERRITORIAL!K127-1,"")</f>
        <v>0.14241004881724018</v>
      </c>
      <c r="L127" s="135">
        <f>IFERROR(TERRITORIAL!M127/TERRITORIAL!L127-1,"")</f>
        <v>1.8214728157428528E-2</v>
      </c>
      <c r="M127" s="135">
        <f>IFERROR(TERRITORIAL!N127/TERRITORIAL!M127-1,"")</f>
        <v>-8.1486315266193321E-2</v>
      </c>
      <c r="N127" s="135">
        <f>IFERROR(TERRITORIAL!O127/TERRITORIAL!N127-1,"")</f>
        <v>9.8998239571805424E-2</v>
      </c>
      <c r="O127" s="135">
        <f>IFERROR(TERRITORIAL!P127/TERRITORIAL!O127-1,"")</f>
        <v>7.2077954614760964E-2</v>
      </c>
      <c r="P127" s="135">
        <f>IFERROR(TERRITORIAL!Q127/TERRITORIAL!P127-1,"")</f>
        <v>8.1934576188204655E-2</v>
      </c>
      <c r="Q127" s="135">
        <f>IFERROR(TERRITORIAL!R127/TERRITORIAL!Q127-1,"")</f>
        <v>5.8829428529906025E-2</v>
      </c>
      <c r="R127" s="135">
        <f>IFERROR(TERRITORIAL!S127/TERRITORIAL!R127-1,"")</f>
        <v>9.6618640807468736E-2</v>
      </c>
      <c r="S127" s="135">
        <f>IFERROR(TERRITORIAL!T127/TERRITORIAL!S127-1,"")</f>
        <v>7.2516575129264016E-2</v>
      </c>
    </row>
    <row r="128" spans="1:19">
      <c r="A128" s="89" t="s">
        <v>1963</v>
      </c>
      <c r="B128" s="89" t="s">
        <v>70</v>
      </c>
      <c r="C128" s="135" t="str">
        <f>IFERROR(TERRITORIAL!D128/TERRITORIAL!C128-1,"")</f>
        <v/>
      </c>
      <c r="D128" s="135" t="str">
        <f>IFERROR(TERRITORIAL!E128/TERRITORIAL!D128-1,"")</f>
        <v/>
      </c>
      <c r="E128" s="135" t="str">
        <f>IFERROR(TERRITORIAL!F128/TERRITORIAL!E128-1,"")</f>
        <v/>
      </c>
      <c r="F128" s="135" t="str">
        <f>IFERROR(TERRITORIAL!G128/TERRITORIAL!F128-1,"")</f>
        <v/>
      </c>
      <c r="G128" s="135" t="str">
        <f>IFERROR(TERRITORIAL!H128/TERRITORIAL!G128-1,"")</f>
        <v/>
      </c>
      <c r="H128" s="135" t="str">
        <f>IFERROR(TERRITORIAL!I128/TERRITORIAL!H128-1,"")</f>
        <v/>
      </c>
      <c r="I128" s="135" t="str">
        <f>IFERROR(TERRITORIAL!J128/TERRITORIAL!I128-1,"")</f>
        <v/>
      </c>
      <c r="J128" s="135" t="str">
        <f>IFERROR(TERRITORIAL!K128/TERRITORIAL!J128-1,"")</f>
        <v/>
      </c>
      <c r="K128" s="135" t="str">
        <f>IFERROR(TERRITORIAL!L128/TERRITORIAL!K128-1,"")</f>
        <v/>
      </c>
      <c r="L128" s="135" t="str">
        <f>IFERROR(TERRITORIAL!M128/TERRITORIAL!L128-1,"")</f>
        <v/>
      </c>
      <c r="M128" s="135" t="str">
        <f>IFERROR(TERRITORIAL!N128/TERRITORIAL!M128-1,"")</f>
        <v/>
      </c>
      <c r="N128" s="135">
        <f>IFERROR(TERRITORIAL!O128/TERRITORIAL!N128-1,"")</f>
        <v>5.5299735853463483E-2</v>
      </c>
      <c r="O128" s="135">
        <f>IFERROR(TERRITORIAL!P128/TERRITORIAL!O128-1,"")</f>
        <v>2.3101525625512931E-3</v>
      </c>
      <c r="P128" s="135">
        <f>IFERROR(TERRITORIAL!Q128/TERRITORIAL!P128-1,"")</f>
        <v>5.2576606748743648E-2</v>
      </c>
      <c r="Q128" s="135">
        <f>IFERROR(TERRITORIAL!R128/TERRITORIAL!Q128-1,"")</f>
        <v>2.8606568075103311E-2</v>
      </c>
      <c r="R128" s="135">
        <f>IFERROR(TERRITORIAL!S128/TERRITORIAL!R128-1,"")</f>
        <v>1.4500228910852231E-2</v>
      </c>
      <c r="S128" s="135">
        <f>IFERROR(TERRITORIAL!T128/TERRITORIAL!S128-1,"")</f>
        <v>3.514035068953425E-2</v>
      </c>
    </row>
    <row r="129" spans="1:19">
      <c r="A129" s="89" t="s">
        <v>309</v>
      </c>
      <c r="B129" s="89" t="s">
        <v>93</v>
      </c>
      <c r="C129" s="135">
        <f>IFERROR(TERRITORIAL!D129/TERRITORIAL!C129-1,"")</f>
        <v>0.12448669038411686</v>
      </c>
      <c r="D129" s="135">
        <f>IFERROR(TERRITORIAL!E129/TERRITORIAL!D129-1,"")</f>
        <v>7.5930588783923003E-2</v>
      </c>
      <c r="E129" s="135">
        <f>IFERROR(TERRITORIAL!F129/TERRITORIAL!E129-1,"")</f>
        <v>0.10429344075985858</v>
      </c>
      <c r="F129" s="135">
        <f>IFERROR(TERRITORIAL!G129/TERRITORIAL!F129-1,"")</f>
        <v>0.603852349566387</v>
      </c>
      <c r="G129" s="135">
        <f>IFERROR(TERRITORIAL!H129/TERRITORIAL!G129-1,"")</f>
        <v>0.28195246292986709</v>
      </c>
      <c r="H129" s="135">
        <f>IFERROR(TERRITORIAL!I129/TERRITORIAL!H129-1,"")</f>
        <v>3.8560448012188608E-2</v>
      </c>
      <c r="I129" s="135">
        <f>IFERROR(TERRITORIAL!J129/TERRITORIAL!I129-1,"")</f>
        <v>2.1892616459306957E-4</v>
      </c>
      <c r="J129" s="135">
        <f>IFERROR(TERRITORIAL!K129/TERRITORIAL!J129-1,"")</f>
        <v>0.46053809018954195</v>
      </c>
      <c r="K129" s="135">
        <f>IFERROR(TERRITORIAL!L129/TERRITORIAL!K129-1,"")</f>
        <v>5.6580565844995157E-2</v>
      </c>
      <c r="L129" s="135">
        <f>IFERROR(TERRITORIAL!M129/TERRITORIAL!L129-1,"")</f>
        <v>1.4361783387533134E-3</v>
      </c>
      <c r="M129" s="135">
        <f>IFERROR(TERRITORIAL!N129/TERRITORIAL!M129-1,"")</f>
        <v>-1</v>
      </c>
      <c r="N129" s="135" t="str">
        <f>IFERROR(TERRITORIAL!O129/TERRITORIAL!N129-1,"")</f>
        <v/>
      </c>
      <c r="O129" s="135" t="str">
        <f>IFERROR(TERRITORIAL!P129/TERRITORIAL!O129-1,"")</f>
        <v/>
      </c>
      <c r="P129" s="135" t="str">
        <f>IFERROR(TERRITORIAL!Q129/TERRITORIAL!P129-1,"")</f>
        <v/>
      </c>
      <c r="Q129" s="135" t="str">
        <f>IFERROR(TERRITORIAL!R129/TERRITORIAL!Q129-1,"")</f>
        <v/>
      </c>
      <c r="R129" s="135" t="str">
        <f>IFERROR(TERRITORIAL!S129/TERRITORIAL!R129-1,"")</f>
        <v/>
      </c>
      <c r="S129" s="135" t="str">
        <f>IFERROR(TERRITORIAL!T129/TERRITORIAL!S129-1,"")</f>
        <v/>
      </c>
    </row>
    <row r="130" spans="1:19">
      <c r="A130" s="89" t="s">
        <v>1978</v>
      </c>
      <c r="B130" s="89" t="s">
        <v>1979</v>
      </c>
      <c r="C130" s="135" t="str">
        <f>IFERROR(TERRITORIAL!D130/TERRITORIAL!C130-1,"")</f>
        <v/>
      </c>
      <c r="D130" s="135" t="str">
        <f>IFERROR(TERRITORIAL!E130/TERRITORIAL!D130-1,"")</f>
        <v/>
      </c>
      <c r="E130" s="135" t="str">
        <f>IFERROR(TERRITORIAL!F130/TERRITORIAL!E130-1,"")</f>
        <v/>
      </c>
      <c r="F130" s="135" t="str">
        <f>IFERROR(TERRITORIAL!G130/TERRITORIAL!F130-1,"")</f>
        <v/>
      </c>
      <c r="G130" s="135" t="str">
        <f>IFERROR(TERRITORIAL!H130/TERRITORIAL!G130-1,"")</f>
        <v/>
      </c>
      <c r="H130" s="135" t="str">
        <f>IFERROR(TERRITORIAL!I130/TERRITORIAL!H130-1,"")</f>
        <v/>
      </c>
      <c r="I130" s="135" t="str">
        <f>IFERROR(TERRITORIAL!J130/TERRITORIAL!I130-1,"")</f>
        <v/>
      </c>
      <c r="J130" s="135" t="str">
        <f>IFERROR(TERRITORIAL!K130/TERRITORIAL!J130-1,"")</f>
        <v/>
      </c>
      <c r="K130" s="135" t="str">
        <f>IFERROR(TERRITORIAL!L130/TERRITORIAL!K130-1,"")</f>
        <v/>
      </c>
      <c r="L130" s="135" t="str">
        <f>IFERROR(TERRITORIAL!M130/TERRITORIAL!L130-1,"")</f>
        <v/>
      </c>
      <c r="M130" s="135" t="str">
        <f>IFERROR(TERRITORIAL!N130/TERRITORIAL!M130-1,"")</f>
        <v/>
      </c>
      <c r="N130" s="135">
        <f>IFERROR(TERRITORIAL!O130/TERRITORIAL!N130-1,"")</f>
        <v>0.15491975724721807</v>
      </c>
      <c r="O130" s="135">
        <f>IFERROR(TERRITORIAL!P130/TERRITORIAL!O130-1,"")</f>
        <v>4.177853409922716E-2</v>
      </c>
      <c r="P130" s="135">
        <f>IFERROR(TERRITORIAL!Q130/TERRITORIAL!P130-1,"")</f>
        <v>1.0455773683221015</v>
      </c>
      <c r="Q130" s="135">
        <f>IFERROR(TERRITORIAL!R130/TERRITORIAL!Q130-1,"")</f>
        <v>0.13967060694141131</v>
      </c>
      <c r="R130" s="135">
        <f>IFERROR(TERRITORIAL!S130/TERRITORIAL!R130-1,"")</f>
        <v>1.9154592832471673E-2</v>
      </c>
      <c r="S130" s="135">
        <f>IFERROR(TERRITORIAL!T130/TERRITORIAL!S130-1,"")</f>
        <v>0.22900100387616007</v>
      </c>
    </row>
    <row r="131" spans="1:19" ht="28">
      <c r="A131" s="89" t="s">
        <v>310</v>
      </c>
      <c r="B131" s="89" t="s">
        <v>1992</v>
      </c>
      <c r="C131" s="135">
        <f>IFERROR(TERRITORIAL!D131/TERRITORIAL!C131-1,"")</f>
        <v>0.16754512582846903</v>
      </c>
      <c r="D131" s="135">
        <f>IFERROR(TERRITORIAL!E131/TERRITORIAL!D131-1,"")</f>
        <v>6.1425930006854923E-2</v>
      </c>
      <c r="E131" s="135">
        <f>IFERROR(TERRITORIAL!F131/TERRITORIAL!E131-1,"")</f>
        <v>9.3042216743810302E-2</v>
      </c>
      <c r="F131" s="135">
        <f>IFERROR(TERRITORIAL!G131/TERRITORIAL!F131-1,"")</f>
        <v>0.11058886127178402</v>
      </c>
      <c r="G131" s="135">
        <f>IFERROR(TERRITORIAL!H131/TERRITORIAL!G131-1,"")</f>
        <v>0.10286178502003618</v>
      </c>
      <c r="H131" s="135">
        <f>IFERROR(TERRITORIAL!I131/TERRITORIAL!H131-1,"")</f>
        <v>7.9876259682097439E-2</v>
      </c>
      <c r="I131" s="135">
        <f>IFERROR(TERRITORIAL!J131/TERRITORIAL!I131-1,"")</f>
        <v>8.0038687403529041E-2</v>
      </c>
      <c r="J131" s="135">
        <f>IFERROR(TERRITORIAL!K131/TERRITORIAL!J131-1,"")</f>
        <v>-0.20803138980693692</v>
      </c>
      <c r="K131" s="135">
        <f>IFERROR(TERRITORIAL!L131/TERRITORIAL!K131-1,"")</f>
        <v>-6.2547434577367667E-2</v>
      </c>
      <c r="L131" s="135">
        <f>IFERROR(TERRITORIAL!M131/TERRITORIAL!L131-1,"")</f>
        <v>8.9793424280902423E-2</v>
      </c>
      <c r="M131" s="135">
        <f>IFERROR(TERRITORIAL!N131/TERRITORIAL!M131-1,"")</f>
        <v>-7.8025818606191399E-2</v>
      </c>
      <c r="N131" s="135">
        <f>IFERROR(TERRITORIAL!O131/TERRITORIAL!N131-1,"")</f>
        <v>0.161388227894395</v>
      </c>
      <c r="O131" s="135">
        <f>IFERROR(TERRITORIAL!P131/TERRITORIAL!O131-1,"")</f>
        <v>9.5241991060516451E-2</v>
      </c>
      <c r="P131" s="135">
        <f>IFERROR(TERRITORIAL!Q131/TERRITORIAL!P131-1,"")</f>
        <v>0.22031822721824401</v>
      </c>
      <c r="Q131" s="135">
        <f>IFERROR(TERRITORIAL!R131/TERRITORIAL!Q131-1,"")</f>
        <v>0.1276438839379701</v>
      </c>
      <c r="R131" s="135">
        <f>IFERROR(TERRITORIAL!S131/TERRITORIAL!R131-1,"")</f>
        <v>9.1373909044380586E-2</v>
      </c>
      <c r="S131" s="135">
        <f>IFERROR(TERRITORIAL!T131/TERRITORIAL!S131-1,"")</f>
        <v>9.8875906268640179E-2</v>
      </c>
    </row>
    <row r="132" spans="1:19">
      <c r="A132" s="89" t="s">
        <v>311</v>
      </c>
      <c r="B132" s="89" t="s">
        <v>91</v>
      </c>
      <c r="C132" s="135">
        <f>IFERROR(TERRITORIAL!D132/TERRITORIAL!C132-1,"")</f>
        <v>1.3365344898802256E-2</v>
      </c>
      <c r="D132" s="135">
        <f>IFERROR(TERRITORIAL!E132/TERRITORIAL!D132-1,"")</f>
        <v>8.4335786094498433E-2</v>
      </c>
      <c r="E132" s="135">
        <f>IFERROR(TERRITORIAL!F132/TERRITORIAL!E132-1,"")</f>
        <v>0.13856992854090877</v>
      </c>
      <c r="F132" s="135">
        <f>IFERROR(TERRITORIAL!G132/TERRITORIAL!F132-1,"")</f>
        <v>7.6872622724177608E-2</v>
      </c>
      <c r="G132" s="135">
        <f>IFERROR(TERRITORIAL!H132/TERRITORIAL!G132-1,"")</f>
        <v>-8.2499804551871891E-2</v>
      </c>
      <c r="H132" s="135">
        <f>IFERROR(TERRITORIAL!I132/TERRITORIAL!H132-1,"")</f>
        <v>0.30540567408235364</v>
      </c>
      <c r="I132" s="135">
        <f>IFERROR(TERRITORIAL!J132/TERRITORIAL!I132-1,"")</f>
        <v>-0.28665649161091189</v>
      </c>
      <c r="J132" s="135">
        <f>IFERROR(TERRITORIAL!K132/TERRITORIAL!J132-1,"")</f>
        <v>-8.1806568448148376E-3</v>
      </c>
      <c r="K132" s="135">
        <f>IFERROR(TERRITORIAL!L132/TERRITORIAL!K132-1,"")</f>
        <v>4.4862276366239184E-2</v>
      </c>
      <c r="L132" s="135">
        <f>IFERROR(TERRITORIAL!M132/TERRITORIAL!L132-1,"")</f>
        <v>-5.5348459839541508E-3</v>
      </c>
      <c r="M132" s="135">
        <f>IFERROR(TERRITORIAL!N132/TERRITORIAL!M132-1,"")</f>
        <v>-1</v>
      </c>
      <c r="N132" s="135" t="str">
        <f>IFERROR(TERRITORIAL!O132/TERRITORIAL!N132-1,"")</f>
        <v/>
      </c>
      <c r="O132" s="135" t="str">
        <f>IFERROR(TERRITORIAL!P132/TERRITORIAL!O132-1,"")</f>
        <v/>
      </c>
      <c r="P132" s="135" t="str">
        <f>IFERROR(TERRITORIAL!Q132/TERRITORIAL!P132-1,"")</f>
        <v/>
      </c>
      <c r="Q132" s="135" t="str">
        <f>IFERROR(TERRITORIAL!R132/TERRITORIAL!Q132-1,"")</f>
        <v/>
      </c>
      <c r="R132" s="135" t="str">
        <f>IFERROR(TERRITORIAL!S132/TERRITORIAL!R132-1,"")</f>
        <v/>
      </c>
      <c r="S132" s="135" t="str">
        <f>IFERROR(TERRITORIAL!T132/TERRITORIAL!S132-1,"")</f>
        <v/>
      </c>
    </row>
    <row r="133" spans="1:19">
      <c r="A133" s="89" t="s">
        <v>312</v>
      </c>
      <c r="B133" s="89" t="s">
        <v>90</v>
      </c>
      <c r="C133" s="135">
        <f>IFERROR(TERRITORIAL!D133/TERRITORIAL!C133-1,"")</f>
        <v>0.10240536591279015</v>
      </c>
      <c r="D133" s="135">
        <f>IFERROR(TERRITORIAL!E133/TERRITORIAL!D133-1,"")</f>
        <v>-0.30639156327582517</v>
      </c>
      <c r="E133" s="135">
        <f>IFERROR(TERRITORIAL!F133/TERRITORIAL!E133-1,"")</f>
        <v>0.15514077878890564</v>
      </c>
      <c r="F133" s="135">
        <f>IFERROR(TERRITORIAL!G133/TERRITORIAL!F133-1,"")</f>
        <v>0.42746305953967667</v>
      </c>
      <c r="G133" s="135">
        <f>IFERROR(TERRITORIAL!H133/TERRITORIAL!G133-1,"")</f>
        <v>0.17327691147828816</v>
      </c>
      <c r="H133" s="135">
        <f>IFERROR(TERRITORIAL!I133/TERRITORIAL!H133-1,"")</f>
        <v>1.8217875985354404E-2</v>
      </c>
      <c r="I133" s="135">
        <f>IFERROR(TERRITORIAL!J133/TERRITORIAL!I133-1,"")</f>
        <v>2.1372287400553747E-2</v>
      </c>
      <c r="J133" s="135">
        <f>IFERROR(TERRITORIAL!K133/TERRITORIAL!J133-1,"")</f>
        <v>-0.95264542258469964</v>
      </c>
      <c r="K133" s="135">
        <f>IFERROR(TERRITORIAL!L133/TERRITORIAL!K133-1,"")</f>
        <v>-0.65103320086409722</v>
      </c>
      <c r="L133" s="135">
        <f>IFERROR(TERRITORIAL!M133/TERRITORIAL!L133-1,"")</f>
        <v>-1.3149825874632315E-2</v>
      </c>
      <c r="M133" s="135">
        <f>IFERROR(TERRITORIAL!N133/TERRITORIAL!M133-1,"")</f>
        <v>-1</v>
      </c>
      <c r="N133" s="135" t="str">
        <f>IFERROR(TERRITORIAL!O133/TERRITORIAL!N133-1,"")</f>
        <v/>
      </c>
      <c r="O133" s="135" t="str">
        <f>IFERROR(TERRITORIAL!P133/TERRITORIAL!O133-1,"")</f>
        <v/>
      </c>
      <c r="P133" s="135" t="str">
        <f>IFERROR(TERRITORIAL!Q133/TERRITORIAL!P133-1,"")</f>
        <v/>
      </c>
      <c r="Q133" s="135" t="str">
        <f>IFERROR(TERRITORIAL!R133/TERRITORIAL!Q133-1,"")</f>
        <v/>
      </c>
      <c r="R133" s="135" t="str">
        <f>IFERROR(TERRITORIAL!S133/TERRITORIAL!R133-1,"")</f>
        <v/>
      </c>
      <c r="S133" s="135" t="str">
        <f>IFERROR(TERRITORIAL!T133/TERRITORIAL!S133-1,"")</f>
        <v/>
      </c>
    </row>
    <row r="134" spans="1:19" ht="28">
      <c r="A134" s="89" t="s">
        <v>313</v>
      </c>
      <c r="B134" s="89" t="s">
        <v>2009</v>
      </c>
      <c r="C134" s="135">
        <f>IFERROR(TERRITORIAL!D134/TERRITORIAL!C134-1,"")</f>
        <v>3.137771415155366E-2</v>
      </c>
      <c r="D134" s="135">
        <f>IFERROR(TERRITORIAL!E134/TERRITORIAL!D134-1,"")</f>
        <v>-0.37948283521899406</v>
      </c>
      <c r="E134" s="135">
        <f>IFERROR(TERRITORIAL!F134/TERRITORIAL!E134-1,"")</f>
        <v>0.14121965159295558</v>
      </c>
      <c r="F134" s="135">
        <f>IFERROR(TERRITORIAL!G134/TERRITORIAL!F134-1,"")</f>
        <v>2.5409783477512438E-2</v>
      </c>
      <c r="G134" s="135">
        <f>IFERROR(TERRITORIAL!H134/TERRITORIAL!G134-1,"")</f>
        <v>0.19559541851493645</v>
      </c>
      <c r="H134" s="135">
        <f>IFERROR(TERRITORIAL!I134/TERRITORIAL!H134-1,"")</f>
        <v>9.6628775397558098E-3</v>
      </c>
      <c r="I134" s="135">
        <f>IFERROR(TERRITORIAL!J134/TERRITORIAL!I134-1,"")</f>
        <v>6.380131505586073E-2</v>
      </c>
      <c r="J134" s="135">
        <f>IFERROR(TERRITORIAL!K134/TERRITORIAL!J134-1,"")</f>
        <v>-0.17129369756534985</v>
      </c>
      <c r="K134" s="135">
        <f>IFERROR(TERRITORIAL!L134/TERRITORIAL!K134-1,"")</f>
        <v>8.474867507079864E-2</v>
      </c>
      <c r="L134" s="135">
        <f>IFERROR(TERRITORIAL!M134/TERRITORIAL!L134-1,"")</f>
        <v>3.5082559257000989E-2</v>
      </c>
      <c r="M134" s="135">
        <f>IFERROR(TERRITORIAL!N134/TERRITORIAL!M134-1,"")</f>
        <v>-0.24343386592650551</v>
      </c>
      <c r="N134" s="135">
        <f>IFERROR(TERRITORIAL!O134/TERRITORIAL!N134-1,"")</f>
        <v>-2.8159786745360904E-3</v>
      </c>
      <c r="O134" s="135">
        <f>IFERROR(TERRITORIAL!P134/TERRITORIAL!O134-1,"")</f>
        <v>4.5369618420183055E-2</v>
      </c>
      <c r="P134" s="135">
        <f>IFERROR(TERRITORIAL!Q134/TERRITORIAL!P134-1,"")</f>
        <v>0.77174910206554515</v>
      </c>
      <c r="Q134" s="135">
        <f>IFERROR(TERRITORIAL!R134/TERRITORIAL!Q134-1,"")</f>
        <v>-4.9248186119496995E-2</v>
      </c>
      <c r="R134" s="135">
        <f>IFERROR(TERRITORIAL!S134/TERRITORIAL!R134-1,"")</f>
        <v>0.16957210433240588</v>
      </c>
      <c r="S134" s="135">
        <f>IFERROR(TERRITORIAL!T134/TERRITORIAL!S134-1,"")</f>
        <v>0.18462313169652611</v>
      </c>
    </row>
    <row r="135" spans="1:19">
      <c r="A135" s="89" t="s">
        <v>2032</v>
      </c>
      <c r="B135" s="89" t="s">
        <v>2033</v>
      </c>
      <c r="C135" s="135" t="str">
        <f>IFERROR(TERRITORIAL!D135/TERRITORIAL!C135-1,"")</f>
        <v/>
      </c>
      <c r="D135" s="135" t="str">
        <f>IFERROR(TERRITORIAL!E135/TERRITORIAL!D135-1,"")</f>
        <v/>
      </c>
      <c r="E135" s="135" t="str">
        <f>IFERROR(TERRITORIAL!F135/TERRITORIAL!E135-1,"")</f>
        <v/>
      </c>
      <c r="F135" s="135" t="str">
        <f>IFERROR(TERRITORIAL!G135/TERRITORIAL!F135-1,"")</f>
        <v/>
      </c>
      <c r="G135" s="135" t="str">
        <f>IFERROR(TERRITORIAL!H135/TERRITORIAL!G135-1,"")</f>
        <v/>
      </c>
      <c r="H135" s="135" t="str">
        <f>IFERROR(TERRITORIAL!I135/TERRITORIAL!H135-1,"")</f>
        <v/>
      </c>
      <c r="I135" s="135" t="str">
        <f>IFERROR(TERRITORIAL!J135/TERRITORIAL!I135-1,"")</f>
        <v/>
      </c>
      <c r="J135" s="135" t="str">
        <f>IFERROR(TERRITORIAL!K135/TERRITORIAL!J135-1,"")</f>
        <v/>
      </c>
      <c r="K135" s="135" t="str">
        <f>IFERROR(TERRITORIAL!L135/TERRITORIAL!K135-1,"")</f>
        <v/>
      </c>
      <c r="L135" s="135" t="str">
        <f>IFERROR(TERRITORIAL!M135/TERRITORIAL!L135-1,"")</f>
        <v/>
      </c>
      <c r="M135" s="135" t="str">
        <f>IFERROR(TERRITORIAL!N135/TERRITORIAL!M135-1,"")</f>
        <v/>
      </c>
      <c r="N135" s="135">
        <f>IFERROR(TERRITORIAL!O135/TERRITORIAL!N135-1,"")</f>
        <v>0.65884787550665536</v>
      </c>
      <c r="O135" s="135">
        <f>IFERROR(TERRITORIAL!P135/TERRITORIAL!O135-1,"")</f>
        <v>5.6140130146996592E-2</v>
      </c>
      <c r="P135" s="135">
        <f>IFERROR(TERRITORIAL!Q135/TERRITORIAL!P135-1,"")</f>
        <v>0.20357722316927851</v>
      </c>
      <c r="Q135" s="135">
        <f>IFERROR(TERRITORIAL!R135/TERRITORIAL!Q135-1,"")</f>
        <v>0.19778882124339692</v>
      </c>
      <c r="R135" s="135">
        <f>IFERROR(TERRITORIAL!S135/TERRITORIAL!R135-1,"")</f>
        <v>470.02819346332961</v>
      </c>
      <c r="S135" s="135">
        <f>IFERROR(TERRITORIAL!T135/TERRITORIAL!S135-1,"")</f>
        <v>0.43633186051663664</v>
      </c>
    </row>
    <row r="136" spans="1:19" ht="28">
      <c r="A136" s="89" t="s">
        <v>2036</v>
      </c>
      <c r="B136" s="89" t="s">
        <v>2037</v>
      </c>
      <c r="C136" s="135" t="str">
        <f>IFERROR(TERRITORIAL!D136/TERRITORIAL!C136-1,"")</f>
        <v/>
      </c>
      <c r="D136" s="135" t="str">
        <f>IFERROR(TERRITORIAL!E136/TERRITORIAL!D136-1,"")</f>
        <v/>
      </c>
      <c r="E136" s="135" t="str">
        <f>IFERROR(TERRITORIAL!F136/TERRITORIAL!E136-1,"")</f>
        <v/>
      </c>
      <c r="F136" s="135" t="str">
        <f>IFERROR(TERRITORIAL!G136/TERRITORIAL!F136-1,"")</f>
        <v/>
      </c>
      <c r="G136" s="135" t="str">
        <f>IFERROR(TERRITORIAL!H136/TERRITORIAL!G136-1,"")</f>
        <v/>
      </c>
      <c r="H136" s="135" t="str">
        <f>IFERROR(TERRITORIAL!I136/TERRITORIAL!H136-1,"")</f>
        <v/>
      </c>
      <c r="I136" s="135" t="str">
        <f>IFERROR(TERRITORIAL!J136/TERRITORIAL!I136-1,"")</f>
        <v/>
      </c>
      <c r="J136" s="135" t="str">
        <f>IFERROR(TERRITORIAL!K136/TERRITORIAL!J136-1,"")</f>
        <v/>
      </c>
      <c r="K136" s="135" t="str">
        <f>IFERROR(TERRITORIAL!L136/TERRITORIAL!K136-1,"")</f>
        <v/>
      </c>
      <c r="L136" s="135" t="str">
        <f>IFERROR(TERRITORIAL!M136/TERRITORIAL!L136-1,"")</f>
        <v/>
      </c>
      <c r="M136" s="135" t="str">
        <f>IFERROR(TERRITORIAL!N136/TERRITORIAL!M136-1,"")</f>
        <v/>
      </c>
      <c r="N136" s="135" t="str">
        <f>IFERROR(TERRITORIAL!O136/TERRITORIAL!N136-1,"")</f>
        <v/>
      </c>
      <c r="O136" s="135" t="str">
        <f>IFERROR(TERRITORIAL!P136/TERRITORIAL!O136-1,"")</f>
        <v/>
      </c>
      <c r="P136" s="135">
        <f>IFERROR(TERRITORIAL!Q136/TERRITORIAL!P136-1,"")</f>
        <v>0.14386536374731329</v>
      </c>
      <c r="Q136" s="135">
        <f>IFERROR(TERRITORIAL!R136/TERRITORIAL!Q136-1,"")</f>
        <v>-1</v>
      </c>
      <c r="R136" s="135" t="str">
        <f>IFERROR(TERRITORIAL!S136/TERRITORIAL!R136-1,"")</f>
        <v/>
      </c>
      <c r="S136" s="135" t="str">
        <f>IFERROR(TERRITORIAL!T136/TERRITORIAL!S136-1,"")</f>
        <v/>
      </c>
    </row>
    <row r="137" spans="1:19">
      <c r="A137" s="89" t="s">
        <v>314</v>
      </c>
      <c r="B137" s="89" t="s">
        <v>211</v>
      </c>
      <c r="C137" s="135">
        <f>IFERROR(TERRITORIAL!D137/TERRITORIAL!C137-1,"")</f>
        <v>1.2801118900750863E-2</v>
      </c>
      <c r="D137" s="135">
        <f>IFERROR(TERRITORIAL!E137/TERRITORIAL!D137-1,"")</f>
        <v>4.9756900262982962E-2</v>
      </c>
      <c r="E137" s="135">
        <f>IFERROR(TERRITORIAL!F137/TERRITORIAL!E137-1,"")</f>
        <v>7.7379469834696124E-2</v>
      </c>
      <c r="F137" s="135">
        <f>IFERROR(TERRITORIAL!G137/TERRITORIAL!F137-1,"")</f>
        <v>0.20862484678218873</v>
      </c>
      <c r="G137" s="135">
        <f>IFERROR(TERRITORIAL!H137/TERRITORIAL!G137-1,"")</f>
        <v>0.15751784539396541</v>
      </c>
      <c r="H137" s="135">
        <f>IFERROR(TERRITORIAL!I137/TERRITORIAL!H137-1,"")</f>
        <v>3.723492971392206E-2</v>
      </c>
      <c r="I137" s="135">
        <f>IFERROR(TERRITORIAL!J137/TERRITORIAL!I137-1,"")</f>
        <v>5.6314909251156786E-2</v>
      </c>
      <c r="J137" s="135">
        <f>IFERROR(TERRITORIAL!K137/TERRITORIAL!J137-1,"")</f>
        <v>1.0291840649154711</v>
      </c>
      <c r="K137" s="135">
        <f>IFERROR(TERRITORIAL!L137/TERRITORIAL!K137-1,"")</f>
        <v>6.7507092713375183E-2</v>
      </c>
      <c r="L137" s="135">
        <f>IFERROR(TERRITORIAL!M137/TERRITORIAL!L137-1,"")</f>
        <v>0.11522856861351571</v>
      </c>
      <c r="M137" s="135">
        <f>IFERROR(TERRITORIAL!N137/TERRITORIAL!M137-1,"")</f>
        <v>0.94622806919449265</v>
      </c>
      <c r="N137" s="135">
        <f>IFERROR(TERRITORIAL!O137/TERRITORIAL!N137-1,"")</f>
        <v>4.1498685302008065E-2</v>
      </c>
      <c r="O137" s="135">
        <f>IFERROR(TERRITORIAL!P137/TERRITORIAL!O137-1,"")</f>
        <v>2.7394103232012856E-2</v>
      </c>
      <c r="P137" s="135">
        <f>IFERROR(TERRITORIAL!Q137/TERRITORIAL!P137-1,"")</f>
        <v>2.8792308461830229E-2</v>
      </c>
      <c r="Q137" s="135">
        <f>IFERROR(TERRITORIAL!R137/TERRITORIAL!Q137-1,"")</f>
        <v>2.7988738810208469E-2</v>
      </c>
      <c r="R137" s="135">
        <f>IFERROR(TERRITORIAL!S137/TERRITORIAL!R137-1,"")</f>
        <v>4.8703198499507661E-2</v>
      </c>
      <c r="S137" s="135">
        <f>IFERROR(TERRITORIAL!T137/TERRITORIAL!S137-1,"")</f>
        <v>3.4864590344387159E-2</v>
      </c>
    </row>
    <row r="138" spans="1:19">
      <c r="A138" s="89" t="s">
        <v>315</v>
      </c>
      <c r="B138" s="89" t="s">
        <v>199</v>
      </c>
      <c r="C138" s="135">
        <f>IFERROR(TERRITORIAL!D138/TERRITORIAL!C138-1,"")</f>
        <v>-9.4710878719795777E-2</v>
      </c>
      <c r="D138" s="135">
        <f>IFERROR(TERRITORIAL!E138/TERRITORIAL!D138-1,"")</f>
        <v>-0.27571288785218329</v>
      </c>
      <c r="E138" s="135">
        <f>IFERROR(TERRITORIAL!F138/TERRITORIAL!E138-1,"")</f>
        <v>-4.6469471791513617E-2</v>
      </c>
      <c r="F138" s="135">
        <f>IFERROR(TERRITORIAL!G138/TERRITORIAL!F138-1,"")</f>
        <v>0.22766459504710967</v>
      </c>
      <c r="G138" s="135">
        <f>IFERROR(TERRITORIAL!H138/TERRITORIAL!G138-1,"")</f>
        <v>-0.28321242572222194</v>
      </c>
      <c r="H138" s="135">
        <f>IFERROR(TERRITORIAL!I138/TERRITORIAL!H138-1,"")</f>
        <v>9.0488690038101005E-2</v>
      </c>
      <c r="I138" s="135">
        <f>IFERROR(TERRITORIAL!J138/TERRITORIAL!I138-1,"")</f>
        <v>0.17115835481166353</v>
      </c>
      <c r="J138" s="135">
        <f>IFERROR(TERRITORIAL!K138/TERRITORIAL!J138-1,"")</f>
        <v>0.17840719080865108</v>
      </c>
      <c r="K138" s="135">
        <f>IFERROR(TERRITORIAL!L138/TERRITORIAL!K138-1,"")</f>
        <v>2.98476503474574E-2</v>
      </c>
      <c r="L138" s="135">
        <f>IFERROR(TERRITORIAL!M138/TERRITORIAL!L138-1,"")</f>
        <v>5.5283049463417111E-3</v>
      </c>
      <c r="M138" s="135">
        <f>IFERROR(TERRITORIAL!N138/TERRITORIAL!M138-1,"")</f>
        <v>0.46718648610777502</v>
      </c>
      <c r="N138" s="135">
        <f>IFERROR(TERRITORIAL!O138/TERRITORIAL!N138-1,"")</f>
        <v>3.8023872390599971</v>
      </c>
      <c r="O138" s="135">
        <f>IFERROR(TERRITORIAL!P138/TERRITORIAL!O138-1,"")</f>
        <v>0.11875570120196111</v>
      </c>
      <c r="P138" s="135">
        <f>IFERROR(TERRITORIAL!Q138/TERRITORIAL!P138-1,"")</f>
        <v>0.26056567169340772</v>
      </c>
      <c r="Q138" s="135">
        <f>IFERROR(TERRITORIAL!R138/TERRITORIAL!Q138-1,"")</f>
        <v>0.50326740609176523</v>
      </c>
      <c r="R138" s="135">
        <f>IFERROR(TERRITORIAL!S138/TERRITORIAL!R138-1,"")</f>
        <v>0.57666619113708051</v>
      </c>
      <c r="S138" s="135">
        <f>IFERROR(TERRITORIAL!T138/TERRITORIAL!S138-1,"")</f>
        <v>1.9120084806042659E-2</v>
      </c>
    </row>
    <row r="139" spans="1:19">
      <c r="A139" s="89" t="s">
        <v>316</v>
      </c>
      <c r="B139" s="89" t="s">
        <v>200</v>
      </c>
      <c r="C139" s="135" t="str">
        <f>IFERROR(TERRITORIAL!D139/TERRITORIAL!C139-1,"")</f>
        <v/>
      </c>
      <c r="D139" s="135">
        <f>IFERROR(TERRITORIAL!E139/TERRITORIAL!D139-1,"")</f>
        <v>-0.93198475200157282</v>
      </c>
      <c r="E139" s="135">
        <f>IFERROR(TERRITORIAL!F139/TERRITORIAL!E139-1,"")</f>
        <v>0</v>
      </c>
      <c r="F139" s="135">
        <f>IFERROR(TERRITORIAL!G139/TERRITORIAL!F139-1,"")</f>
        <v>0</v>
      </c>
      <c r="G139" s="135">
        <f>IFERROR(TERRITORIAL!H139/TERRITORIAL!G139-1,"")</f>
        <v>-1</v>
      </c>
      <c r="H139" s="135" t="str">
        <f>IFERROR(TERRITORIAL!I139/TERRITORIAL!H139-1,"")</f>
        <v/>
      </c>
      <c r="I139" s="135" t="str">
        <f>IFERROR(TERRITORIAL!J139/TERRITORIAL!I139-1,"")</f>
        <v/>
      </c>
      <c r="J139" s="135" t="str">
        <f>IFERROR(TERRITORIAL!K139/TERRITORIAL!J139-1,"")</f>
        <v/>
      </c>
      <c r="K139" s="135" t="str">
        <f>IFERROR(TERRITORIAL!L139/TERRITORIAL!K139-1,"")</f>
        <v/>
      </c>
      <c r="L139" s="135" t="str">
        <f>IFERROR(TERRITORIAL!M139/TERRITORIAL!L139-1,"")</f>
        <v/>
      </c>
      <c r="M139" s="135" t="str">
        <f>IFERROR(TERRITORIAL!N139/TERRITORIAL!M139-1,"")</f>
        <v/>
      </c>
      <c r="N139" s="135" t="str">
        <f>IFERROR(TERRITORIAL!O139/TERRITORIAL!N139-1,"")</f>
        <v/>
      </c>
      <c r="O139" s="135" t="str">
        <f>IFERROR(TERRITORIAL!P139/TERRITORIAL!O139-1,"")</f>
        <v/>
      </c>
      <c r="P139" s="135">
        <f>IFERROR(TERRITORIAL!Q139/TERRITORIAL!P139-1,"")</f>
        <v>0</v>
      </c>
      <c r="Q139" s="135">
        <f>IFERROR(TERRITORIAL!R139/TERRITORIAL!Q139-1,"")</f>
        <v>0</v>
      </c>
      <c r="R139" s="135">
        <f>IFERROR(TERRITORIAL!S139/TERRITORIAL!R139-1,"")</f>
        <v>326.66654253292756</v>
      </c>
      <c r="S139" s="135">
        <f>IFERROR(TERRITORIAL!T139/TERRITORIAL!S139-1,"")</f>
        <v>0</v>
      </c>
    </row>
    <row r="140" spans="1:19">
      <c r="A140" s="89" t="s">
        <v>317</v>
      </c>
      <c r="B140" s="89" t="s">
        <v>2046</v>
      </c>
      <c r="C140" s="135">
        <f>IFERROR(TERRITORIAL!D140/TERRITORIAL!C140-1,"")</f>
        <v>0.14743074433251979</v>
      </c>
      <c r="D140" s="135">
        <f>IFERROR(TERRITORIAL!E140/TERRITORIAL!D140-1,"")</f>
        <v>0.34976536172790573</v>
      </c>
      <c r="E140" s="135">
        <f>IFERROR(TERRITORIAL!F140/TERRITORIAL!E140-1,"")</f>
        <v>0.13159115422278411</v>
      </c>
      <c r="F140" s="135">
        <f>IFERROR(TERRITORIAL!G140/TERRITORIAL!F140-1,"")</f>
        <v>0.21887314679052516</v>
      </c>
      <c r="G140" s="135">
        <f>IFERROR(TERRITORIAL!H140/TERRITORIAL!G140-1,"")</f>
        <v>-0.15336928015112983</v>
      </c>
      <c r="H140" s="135">
        <f>IFERROR(TERRITORIAL!I140/TERRITORIAL!H140-1,"")</f>
        <v>-0.20494616581978797</v>
      </c>
      <c r="I140" s="135">
        <f>IFERROR(TERRITORIAL!J140/TERRITORIAL!I140-1,"")</f>
        <v>-8.5416023146523079E-2</v>
      </c>
      <c r="J140" s="135">
        <f>IFERROR(TERRITORIAL!K140/TERRITORIAL!J140-1,"")</f>
        <v>0.46915473645815142</v>
      </c>
      <c r="K140" s="135">
        <f>IFERROR(TERRITORIAL!L140/TERRITORIAL!K140-1,"")</f>
        <v>0.33419262270349037</v>
      </c>
      <c r="L140" s="135">
        <f>IFERROR(TERRITORIAL!M140/TERRITORIAL!L140-1,"")</f>
        <v>6.0922504934463051E-2</v>
      </c>
      <c r="M140" s="135">
        <f>IFERROR(TERRITORIAL!N140/TERRITORIAL!M140-1,"")</f>
        <v>0.18724692571048074</v>
      </c>
      <c r="N140" s="135">
        <f>IFERROR(TERRITORIAL!O140/TERRITORIAL!N140-1,"")</f>
        <v>0.36406098673983411</v>
      </c>
      <c r="O140" s="135">
        <f>IFERROR(TERRITORIAL!P140/TERRITORIAL!O140-1,"")</f>
        <v>0.15910071228040845</v>
      </c>
      <c r="P140" s="135">
        <f>IFERROR(TERRITORIAL!Q140/TERRITORIAL!P140-1,"")</f>
        <v>0.11135251287959913</v>
      </c>
      <c r="Q140" s="135">
        <f>IFERROR(TERRITORIAL!R140/TERRITORIAL!Q140-1,"")</f>
        <v>0.20609556646523775</v>
      </c>
      <c r="R140" s="135">
        <f>IFERROR(TERRITORIAL!S140/TERRITORIAL!R140-1,"")</f>
        <v>0.17427816703835042</v>
      </c>
      <c r="S140" s="135">
        <f>IFERROR(TERRITORIAL!T140/TERRITORIAL!S140-1,"")</f>
        <v>0.11432696606291959</v>
      </c>
    </row>
    <row r="141" spans="1:19">
      <c r="A141" s="89" t="s">
        <v>318</v>
      </c>
      <c r="B141" s="89" t="s">
        <v>169</v>
      </c>
      <c r="C141" s="135">
        <f>IFERROR(TERRITORIAL!D141/TERRITORIAL!C141-1,"")</f>
        <v>0.105704828689418</v>
      </c>
      <c r="D141" s="135">
        <f>IFERROR(TERRITORIAL!E141/TERRITORIAL!D141-1,"")</f>
        <v>5.7376008575075739</v>
      </c>
      <c r="E141" s="135">
        <f>IFERROR(TERRITORIAL!F141/TERRITORIAL!E141-1,"")</f>
        <v>3.6488517096895157E-2</v>
      </c>
      <c r="F141" s="135">
        <f>IFERROR(TERRITORIAL!G141/TERRITORIAL!F141-1,"")</f>
        <v>0.25876873151945889</v>
      </c>
      <c r="G141" s="135">
        <f>IFERROR(TERRITORIAL!H141/TERRITORIAL!G141-1,"")</f>
        <v>7.0963890310474529</v>
      </c>
      <c r="H141" s="135">
        <f>IFERROR(TERRITORIAL!I141/TERRITORIAL!H141-1,"")</f>
        <v>0.26021982765003604</v>
      </c>
      <c r="I141" s="135">
        <f>IFERROR(TERRITORIAL!J141/TERRITORIAL!I141-1,"")</f>
        <v>0.35787722143399336</v>
      </c>
      <c r="J141" s="135">
        <f>IFERROR(TERRITORIAL!K141/TERRITORIAL!J141-1,"")</f>
        <v>3.9488619685692505E-2</v>
      </c>
      <c r="K141" s="135">
        <f>IFERROR(TERRITORIAL!L141/TERRITORIAL!K141-1,"")</f>
        <v>7.6426629899009502E-2</v>
      </c>
      <c r="L141" s="135">
        <f>IFERROR(TERRITORIAL!M141/TERRITORIAL!L141-1,"")</f>
        <v>6.9209488829114596E-2</v>
      </c>
      <c r="M141" s="135">
        <f>IFERROR(TERRITORIAL!N141/TERRITORIAL!M141-1,"")</f>
        <v>-7.9927487745480752E-2</v>
      </c>
      <c r="N141" s="135">
        <f>IFERROR(TERRITORIAL!O141/TERRITORIAL!N141-1,"")</f>
        <v>-0.8299691765033258</v>
      </c>
      <c r="O141" s="135">
        <f>IFERROR(TERRITORIAL!P141/TERRITORIAL!O141-1,"")</f>
        <v>0.12610850890677816</v>
      </c>
      <c r="P141" s="135">
        <f>IFERROR(TERRITORIAL!Q141/TERRITORIAL!P141-1,"")</f>
        <v>7.8625918752894819E-2</v>
      </c>
      <c r="Q141" s="135">
        <f>IFERROR(TERRITORIAL!R141/TERRITORIAL!Q141-1,"")</f>
        <v>0.1075639169517062</v>
      </c>
      <c r="R141" s="135">
        <f>IFERROR(TERRITORIAL!S141/TERRITORIAL!R141-1,"")</f>
        <v>0.24770367274396188</v>
      </c>
      <c r="S141" s="135">
        <f>IFERROR(TERRITORIAL!T141/TERRITORIAL!S141-1,"")</f>
        <v>0.11588854127727388</v>
      </c>
    </row>
    <row r="142" spans="1:19">
      <c r="A142" s="89" t="s">
        <v>319</v>
      </c>
      <c r="B142" s="89" t="s">
        <v>88</v>
      </c>
      <c r="C142" s="135">
        <f>IFERROR(TERRITORIAL!D142/TERRITORIAL!C142-1,"")</f>
        <v>4.4689961957562474E-2</v>
      </c>
      <c r="D142" s="135">
        <f>IFERROR(TERRITORIAL!E142/TERRITORIAL!D142-1,"")</f>
        <v>2.9054482003217474E-2</v>
      </c>
      <c r="E142" s="135">
        <f>IFERROR(TERRITORIAL!F142/TERRITORIAL!E142-1,"")</f>
        <v>7.7575159533013638E-2</v>
      </c>
      <c r="F142" s="135">
        <f>IFERROR(TERRITORIAL!G142/TERRITORIAL!F142-1,"")</f>
        <v>0.20176302804457036</v>
      </c>
      <c r="G142" s="135">
        <f>IFERROR(TERRITORIAL!H142/TERRITORIAL!G142-1,"")</f>
        <v>0.19417764665083803</v>
      </c>
      <c r="H142" s="135">
        <f>IFERROR(TERRITORIAL!I142/TERRITORIAL!H142-1,"")</f>
        <v>7.7302423359555172E-2</v>
      </c>
      <c r="I142" s="135">
        <f>IFERROR(TERRITORIAL!J142/TERRITORIAL!I142-1,"")</f>
        <v>7.530280003255263E-2</v>
      </c>
      <c r="J142" s="135">
        <f>IFERROR(TERRITORIAL!K142/TERRITORIAL!J142-1,"")</f>
        <v>0.88656953250555981</v>
      </c>
      <c r="K142" s="135">
        <f>IFERROR(TERRITORIAL!L142/TERRITORIAL!K142-1,"")</f>
        <v>6.6501895890648921E-2</v>
      </c>
      <c r="L142" s="135">
        <f>IFERROR(TERRITORIAL!M142/TERRITORIAL!L142-1,"")</f>
        <v>0.11883609829349884</v>
      </c>
      <c r="M142" s="135">
        <f>IFERROR(TERRITORIAL!N142/TERRITORIAL!M142-1,"")</f>
        <v>0.85170574524942255</v>
      </c>
      <c r="N142" s="135">
        <f>IFERROR(TERRITORIAL!O142/TERRITORIAL!N142-1,"")</f>
        <v>3.2253285490020378E-2</v>
      </c>
      <c r="O142" s="135">
        <f>IFERROR(TERRITORIAL!P142/TERRITORIAL!O142-1,"")</f>
        <v>2.2027243601010271E-2</v>
      </c>
      <c r="P142" s="135">
        <f>IFERROR(TERRITORIAL!Q142/TERRITORIAL!P142-1,"")</f>
        <v>2.8944897539263215E-2</v>
      </c>
      <c r="Q142" s="135">
        <f>IFERROR(TERRITORIAL!R142/TERRITORIAL!Q142-1,"")</f>
        <v>2.2397904975790306E-2</v>
      </c>
      <c r="R142" s="135">
        <f>IFERROR(TERRITORIAL!S142/TERRITORIAL!R142-1,"")</f>
        <v>3.8898947990410937E-2</v>
      </c>
      <c r="S142" s="135">
        <f>IFERROR(TERRITORIAL!T142/TERRITORIAL!S142-1,"")</f>
        <v>3.0973062428911291E-2</v>
      </c>
    </row>
    <row r="143" spans="1:19">
      <c r="A143" s="89" t="s">
        <v>320</v>
      </c>
      <c r="B143" s="89" t="s">
        <v>2092</v>
      </c>
      <c r="C143" s="135">
        <f>IFERROR(TERRITORIAL!D143/TERRITORIAL!C143-1,"")</f>
        <v>9.956510345134495E-2</v>
      </c>
      <c r="D143" s="135">
        <f>IFERROR(TERRITORIAL!E143/TERRITORIAL!D143-1,"")</f>
        <v>-3.4990657931839309E-3</v>
      </c>
      <c r="E143" s="135">
        <f>IFERROR(TERRITORIAL!F143/TERRITORIAL!E143-1,"")</f>
        <v>0.14210735049720258</v>
      </c>
      <c r="F143" s="135">
        <f>IFERROR(TERRITORIAL!G143/TERRITORIAL!F143-1,"")</f>
        <v>0.13569922224009479</v>
      </c>
      <c r="G143" s="135">
        <f>IFERROR(TERRITORIAL!H143/TERRITORIAL!G143-1,"")</f>
        <v>2.1094662723247115E-2</v>
      </c>
      <c r="H143" s="135">
        <f>IFERROR(TERRITORIAL!I143/TERRITORIAL!H143-1,"")</f>
        <v>0.53634736467583721</v>
      </c>
      <c r="I143" s="135">
        <f>IFERROR(TERRITORIAL!J143/TERRITORIAL!I143-1,"")</f>
        <v>2.2967227526069278E-2</v>
      </c>
      <c r="J143" s="135">
        <f>IFERROR(TERRITORIAL!K143/TERRITORIAL!J143-1,"")</f>
        <v>7.8843012345275465E-2</v>
      </c>
      <c r="K143" s="135">
        <f>IFERROR(TERRITORIAL!L143/TERRITORIAL!K143-1,"")</f>
        <v>1.3069478145823155E-2</v>
      </c>
      <c r="L143" s="135">
        <f>IFERROR(TERRITORIAL!M143/TERRITORIAL!L143-1,"")</f>
        <v>-2.0721363410613147E-2</v>
      </c>
      <c r="M143" s="135">
        <f>IFERROR(TERRITORIAL!N143/TERRITORIAL!M143-1,"")</f>
        <v>9.8922267993448054E-2</v>
      </c>
      <c r="N143" s="135">
        <f>IFERROR(TERRITORIAL!O143/TERRITORIAL!N143-1,"")</f>
        <v>0.72670859633987406</v>
      </c>
      <c r="O143" s="135">
        <f>IFERROR(TERRITORIAL!P143/TERRITORIAL!O143-1,"")</f>
        <v>0.89243556378775235</v>
      </c>
      <c r="P143" s="135">
        <f>IFERROR(TERRITORIAL!Q143/TERRITORIAL!P143-1,"")</f>
        <v>1.1021368270170084E-2</v>
      </c>
      <c r="Q143" s="135">
        <f>IFERROR(TERRITORIAL!R143/TERRITORIAL!Q143-1,"")</f>
        <v>6.9922889618312389E-4</v>
      </c>
      <c r="R143" s="135">
        <f>IFERROR(TERRITORIAL!S143/TERRITORIAL!R143-1,"")</f>
        <v>-1.2536536611962079E-2</v>
      </c>
      <c r="S143" s="135">
        <f>IFERROR(TERRITORIAL!T143/TERRITORIAL!S143-1,"")</f>
        <v>0.12731087501881189</v>
      </c>
    </row>
    <row r="144" spans="1:19">
      <c r="A144" s="89" t="s">
        <v>321</v>
      </c>
      <c r="B144" s="89" t="s">
        <v>87</v>
      </c>
      <c r="C144" s="135">
        <f>IFERROR(TERRITORIAL!D144/TERRITORIAL!C144-1,"")</f>
        <v>5.5906149705432284E-2</v>
      </c>
      <c r="D144" s="135">
        <f>IFERROR(TERRITORIAL!E144/TERRITORIAL!D144-1,"")</f>
        <v>0.22441430158331577</v>
      </c>
      <c r="E144" s="135">
        <f>IFERROR(TERRITORIAL!F144/TERRITORIAL!E144-1,"")</f>
        <v>-3.045417292032615E-2</v>
      </c>
      <c r="F144" s="135">
        <f>IFERROR(TERRITORIAL!G144/TERRITORIAL!F144-1,"")</f>
        <v>5.340764410708787E-2</v>
      </c>
      <c r="G144" s="135">
        <f>IFERROR(TERRITORIAL!H144/TERRITORIAL!G144-1,"")</f>
        <v>9.9456379236246839E-2</v>
      </c>
      <c r="H144" s="135">
        <f>IFERROR(TERRITORIAL!I144/TERRITORIAL!H144-1,"")</f>
        <v>0.18504241370184316</v>
      </c>
      <c r="I144" s="135">
        <f>IFERROR(TERRITORIAL!J144/TERRITORIAL!I144-1,"")</f>
        <v>0.97905229213481304</v>
      </c>
      <c r="J144" s="135">
        <f>IFERROR(TERRITORIAL!K144/TERRITORIAL!J144-1,"")</f>
        <v>0.12150955612647452</v>
      </c>
      <c r="K144" s="135">
        <f>IFERROR(TERRITORIAL!L144/TERRITORIAL!K144-1,"")</f>
        <v>1.5648278604229793E-2</v>
      </c>
      <c r="L144" s="135">
        <f>IFERROR(TERRITORIAL!M144/TERRITORIAL!L144-1,"")</f>
        <v>0.15929644932901699</v>
      </c>
      <c r="M144" s="135">
        <f>IFERROR(TERRITORIAL!N144/TERRITORIAL!M144-1,"")</f>
        <v>-0.64989525536334281</v>
      </c>
      <c r="N144" s="135">
        <f>IFERROR(TERRITORIAL!O144/TERRITORIAL!N144-1,"")</f>
        <v>-2.3136773154560197E-2</v>
      </c>
      <c r="O144" s="135">
        <f>IFERROR(TERRITORIAL!P144/TERRITORIAL!O144-1,"")</f>
        <v>-1.2191633358849985E-2</v>
      </c>
      <c r="P144" s="135">
        <f>IFERROR(TERRITORIAL!Q144/TERRITORIAL!P144-1,"")</f>
        <v>8.6366997371400966E-3</v>
      </c>
      <c r="Q144" s="135">
        <f>IFERROR(TERRITORIAL!R144/TERRITORIAL!Q144-1,"")</f>
        <v>5.9079878706838063E-3</v>
      </c>
      <c r="R144" s="135">
        <f>IFERROR(TERRITORIAL!S144/TERRITORIAL!R144-1,"")</f>
        <v>6.2046448687917977E-2</v>
      </c>
      <c r="S144" s="135">
        <f>IFERROR(TERRITORIAL!T144/TERRITORIAL!S144-1,"")</f>
        <v>-2.2567587671568634E-2</v>
      </c>
    </row>
    <row r="145" spans="1:19" ht="28">
      <c r="A145" s="89" t="s">
        <v>322</v>
      </c>
      <c r="B145" s="89" t="s">
        <v>170</v>
      </c>
      <c r="C145" s="135">
        <f>IFERROR(TERRITORIAL!D145/TERRITORIAL!C145-1,"")</f>
        <v>-0.22432722808715622</v>
      </c>
      <c r="D145" s="135">
        <f>IFERROR(TERRITORIAL!E145/TERRITORIAL!D145-1,"")</f>
        <v>9.544747064810255E-2</v>
      </c>
      <c r="E145" s="135">
        <f>IFERROR(TERRITORIAL!F145/TERRITORIAL!E145-1,"")</f>
        <v>9.9443951701890132E-2</v>
      </c>
      <c r="F145" s="135">
        <f>IFERROR(TERRITORIAL!G145/TERRITORIAL!F145-1,"")</f>
        <v>0.3169625149683224</v>
      </c>
      <c r="G145" s="135">
        <f>IFERROR(TERRITORIAL!H145/TERRITORIAL!G145-1,"")</f>
        <v>1.2950755215817344</v>
      </c>
      <c r="H145" s="135">
        <f>IFERROR(TERRITORIAL!I145/TERRITORIAL!H145-1,"")</f>
        <v>0.3475006456344909</v>
      </c>
      <c r="I145" s="135">
        <f>IFERROR(TERRITORIAL!J145/TERRITORIAL!I145-1,"")</f>
        <v>0.16720409015511684</v>
      </c>
      <c r="J145" s="135">
        <f>IFERROR(TERRITORIAL!K145/TERRITORIAL!J145-1,"")</f>
        <v>0.15747380159005164</v>
      </c>
      <c r="K145" s="135">
        <f>IFERROR(TERRITORIAL!L145/TERRITORIAL!K145-1,"")</f>
        <v>0.31136742406854689</v>
      </c>
      <c r="L145" s="135">
        <f>IFERROR(TERRITORIAL!M145/TERRITORIAL!L145-1,"")</f>
        <v>0.79857976829416732</v>
      </c>
      <c r="M145" s="135">
        <f>IFERROR(TERRITORIAL!N145/TERRITORIAL!M145-1,"")</f>
        <v>-1</v>
      </c>
      <c r="N145" s="135" t="str">
        <f>IFERROR(TERRITORIAL!O145/TERRITORIAL!N145-1,"")</f>
        <v/>
      </c>
      <c r="O145" s="135" t="str">
        <f>IFERROR(TERRITORIAL!P145/TERRITORIAL!O145-1,"")</f>
        <v/>
      </c>
      <c r="P145" s="135" t="str">
        <f>IFERROR(TERRITORIAL!Q145/TERRITORIAL!P145-1,"")</f>
        <v/>
      </c>
      <c r="Q145" s="135" t="str">
        <f>IFERROR(TERRITORIAL!R145/TERRITORIAL!Q145-1,"")</f>
        <v/>
      </c>
      <c r="R145" s="135" t="str">
        <f>IFERROR(TERRITORIAL!S145/TERRITORIAL!R145-1,"")</f>
        <v/>
      </c>
      <c r="S145" s="135" t="str">
        <f>IFERROR(TERRITORIAL!T145/TERRITORIAL!S145-1,"")</f>
        <v/>
      </c>
    </row>
    <row r="146" spans="1:19" ht="28">
      <c r="A146" s="89" t="s">
        <v>2112</v>
      </c>
      <c r="B146" s="89" t="s">
        <v>2113</v>
      </c>
      <c r="C146" s="135" t="str">
        <f>IFERROR(TERRITORIAL!D146/TERRITORIAL!C146-1,"")</f>
        <v/>
      </c>
      <c r="D146" s="135" t="str">
        <f>IFERROR(TERRITORIAL!E146/TERRITORIAL!D146-1,"")</f>
        <v/>
      </c>
      <c r="E146" s="135" t="str">
        <f>IFERROR(TERRITORIAL!F146/TERRITORIAL!E146-1,"")</f>
        <v/>
      </c>
      <c r="F146" s="135" t="str">
        <f>IFERROR(TERRITORIAL!G146/TERRITORIAL!F146-1,"")</f>
        <v/>
      </c>
      <c r="G146" s="135" t="str">
        <f>IFERROR(TERRITORIAL!H146/TERRITORIAL!G146-1,"")</f>
        <v/>
      </c>
      <c r="H146" s="135" t="str">
        <f>IFERROR(TERRITORIAL!I146/TERRITORIAL!H146-1,"")</f>
        <v/>
      </c>
      <c r="I146" s="135" t="str">
        <f>IFERROR(TERRITORIAL!J146/TERRITORIAL!I146-1,"")</f>
        <v/>
      </c>
      <c r="J146" s="135" t="str">
        <f>IFERROR(TERRITORIAL!K146/TERRITORIAL!J146-1,"")</f>
        <v/>
      </c>
      <c r="K146" s="135" t="str">
        <f>IFERROR(TERRITORIAL!L146/TERRITORIAL!K146-1,"")</f>
        <v/>
      </c>
      <c r="L146" s="135" t="str">
        <f>IFERROR(TERRITORIAL!M146/TERRITORIAL!L146-1,"")</f>
        <v/>
      </c>
      <c r="M146" s="135" t="str">
        <f>IFERROR(TERRITORIAL!N146/TERRITORIAL!M146-1,"")</f>
        <v/>
      </c>
      <c r="N146" s="135">
        <f>IFERROR(TERRITORIAL!O146/TERRITORIAL!N146-1,"")</f>
        <v>5.7265060758689756E-2</v>
      </c>
      <c r="O146" s="135">
        <f>IFERROR(TERRITORIAL!P146/TERRITORIAL!O146-1,"")</f>
        <v>3.2665820245958654E-2</v>
      </c>
      <c r="P146" s="135">
        <f>IFERROR(TERRITORIAL!Q146/TERRITORIAL!P146-1,"")</f>
        <v>2.2229653633813129E-2</v>
      </c>
      <c r="Q146" s="135">
        <f>IFERROR(TERRITORIAL!R146/TERRITORIAL!Q146-1,"")</f>
        <v>1.7070518832650317E-2</v>
      </c>
      <c r="R146" s="135">
        <f>IFERROR(TERRITORIAL!S146/TERRITORIAL!R146-1,"")</f>
        <v>-9.5223443777203709E-4</v>
      </c>
      <c r="S146" s="135">
        <f>IFERROR(TERRITORIAL!T146/TERRITORIAL!S146-1,"")</f>
        <v>4.4171747471244416E-3</v>
      </c>
    </row>
    <row r="147" spans="1:19" ht="28">
      <c r="A147" s="89" t="s">
        <v>323</v>
      </c>
      <c r="B147" s="89" t="s">
        <v>2120</v>
      </c>
      <c r="C147" s="135">
        <f>IFERROR(TERRITORIAL!D147/TERRITORIAL!C147-1,"")</f>
        <v>0.27448166122273854</v>
      </c>
      <c r="D147" s="135">
        <f>IFERROR(TERRITORIAL!E147/TERRITORIAL!D147-1,"")</f>
        <v>0.13276596138861607</v>
      </c>
      <c r="E147" s="135">
        <f>IFERROR(TERRITORIAL!F147/TERRITORIAL!E147-1,"")</f>
        <v>0.1138889456912362</v>
      </c>
      <c r="F147" s="135">
        <f>IFERROR(TERRITORIAL!G147/TERRITORIAL!F147-1,"")</f>
        <v>0.18093211757969296</v>
      </c>
      <c r="G147" s="135">
        <f>IFERROR(TERRITORIAL!H147/TERRITORIAL!G147-1,"")</f>
        <v>0.13121921303331585</v>
      </c>
      <c r="H147" s="135">
        <f>IFERROR(TERRITORIAL!I147/TERRITORIAL!H147-1,"")</f>
        <v>0.12609236638915178</v>
      </c>
      <c r="I147" s="135">
        <f>IFERROR(TERRITORIAL!J147/TERRITORIAL!I147-1,"")</f>
        <v>0.12251700861748227</v>
      </c>
      <c r="J147" s="135">
        <f>IFERROR(TERRITORIAL!K147/TERRITORIAL!J147-1,"")</f>
        <v>0.12037969479784238</v>
      </c>
      <c r="K147" s="135">
        <f>IFERROR(TERRITORIAL!L147/TERRITORIAL!K147-1,"")</f>
        <v>0.16912486897162515</v>
      </c>
      <c r="L147" s="135">
        <f>IFERROR(TERRITORIAL!M147/TERRITORIAL!L147-1,"")</f>
        <v>0.13187103948708323</v>
      </c>
      <c r="M147" s="135">
        <f>IFERROR(TERRITORIAL!N147/TERRITORIAL!M147-1,"")</f>
        <v>-0.20490353983805898</v>
      </c>
      <c r="N147" s="135">
        <f>IFERROR(TERRITORIAL!O147/TERRITORIAL!N147-1,"")</f>
        <v>0.11176057161595132</v>
      </c>
      <c r="O147" s="135">
        <f>IFERROR(TERRITORIAL!P147/TERRITORIAL!O147-1,"")</f>
        <v>0.14244457204101457</v>
      </c>
      <c r="P147" s="135">
        <f>IFERROR(TERRITORIAL!Q147/TERRITORIAL!P147-1,"")</f>
        <v>9.0429397624970598E-2</v>
      </c>
      <c r="Q147" s="135">
        <f>IFERROR(TERRITORIAL!R147/TERRITORIAL!Q147-1,"")</f>
        <v>0.1040502635105176</v>
      </c>
      <c r="R147" s="135">
        <f>IFERROR(TERRITORIAL!S147/TERRITORIAL!R147-1,"")</f>
        <v>4.7036802667322686E-2</v>
      </c>
      <c r="S147" s="135">
        <f>IFERROR(TERRITORIAL!T147/TERRITORIAL!S147-1,"")</f>
        <v>7.984024230044251E-2</v>
      </c>
    </row>
    <row r="148" spans="1:19" ht="28">
      <c r="A148" s="89" t="s">
        <v>2133</v>
      </c>
      <c r="B148" s="89" t="s">
        <v>2134</v>
      </c>
      <c r="C148" s="135" t="str">
        <f>IFERROR(TERRITORIAL!D148/TERRITORIAL!C148-1,"")</f>
        <v/>
      </c>
      <c r="D148" s="135" t="str">
        <f>IFERROR(TERRITORIAL!E148/TERRITORIAL!D148-1,"")</f>
        <v/>
      </c>
      <c r="E148" s="135" t="str">
        <f>IFERROR(TERRITORIAL!F148/TERRITORIAL!E148-1,"")</f>
        <v/>
      </c>
      <c r="F148" s="135" t="str">
        <f>IFERROR(TERRITORIAL!G148/TERRITORIAL!F148-1,"")</f>
        <v/>
      </c>
      <c r="G148" s="135" t="str">
        <f>IFERROR(TERRITORIAL!H148/TERRITORIAL!G148-1,"")</f>
        <v/>
      </c>
      <c r="H148" s="135" t="str">
        <f>IFERROR(TERRITORIAL!I148/TERRITORIAL!H148-1,"")</f>
        <v/>
      </c>
      <c r="I148" s="135" t="str">
        <f>IFERROR(TERRITORIAL!J148/TERRITORIAL!I148-1,"")</f>
        <v/>
      </c>
      <c r="J148" s="135" t="str">
        <f>IFERROR(TERRITORIAL!K148/TERRITORIAL!J148-1,"")</f>
        <v/>
      </c>
      <c r="K148" s="135" t="str">
        <f>IFERROR(TERRITORIAL!L148/TERRITORIAL!K148-1,"")</f>
        <v/>
      </c>
      <c r="L148" s="135" t="str">
        <f>IFERROR(TERRITORIAL!M148/TERRITORIAL!L148-1,"")</f>
        <v/>
      </c>
      <c r="M148" s="135" t="str">
        <f>IFERROR(TERRITORIAL!N148/TERRITORIAL!M148-1,"")</f>
        <v/>
      </c>
      <c r="N148" s="135">
        <f>IFERROR(TERRITORIAL!O148/TERRITORIAL!N148-1,"")</f>
        <v>0.26787141421387073</v>
      </c>
      <c r="O148" s="135">
        <f>IFERROR(TERRITORIAL!P148/TERRITORIAL!O148-1,"")</f>
        <v>0.3302744514330993</v>
      </c>
      <c r="P148" s="135">
        <f>IFERROR(TERRITORIAL!Q148/TERRITORIAL!P148-1,"")</f>
        <v>-0.10955753878317476</v>
      </c>
      <c r="Q148" s="135">
        <f>IFERROR(TERRITORIAL!R148/TERRITORIAL!Q148-1,"")</f>
        <v>0.81219998653731285</v>
      </c>
      <c r="R148" s="135">
        <f>IFERROR(TERRITORIAL!S148/TERRITORIAL!R148-1,"")</f>
        <v>1.1517704658307433</v>
      </c>
      <c r="S148" s="135">
        <f>IFERROR(TERRITORIAL!T148/TERRITORIAL!S148-1,"")</f>
        <v>0.35988675492456257</v>
      </c>
    </row>
    <row r="149" spans="1:19" ht="28">
      <c r="A149" s="89" t="s">
        <v>2140</v>
      </c>
      <c r="B149" s="89" t="s">
        <v>2141</v>
      </c>
      <c r="C149" s="135" t="str">
        <f>IFERROR(TERRITORIAL!D149/TERRITORIAL!C149-1,"")</f>
        <v/>
      </c>
      <c r="D149" s="135" t="str">
        <f>IFERROR(TERRITORIAL!E149/TERRITORIAL!D149-1,"")</f>
        <v/>
      </c>
      <c r="E149" s="135" t="str">
        <f>IFERROR(TERRITORIAL!F149/TERRITORIAL!E149-1,"")</f>
        <v/>
      </c>
      <c r="F149" s="135" t="str">
        <f>IFERROR(TERRITORIAL!G149/TERRITORIAL!F149-1,"")</f>
        <v/>
      </c>
      <c r="G149" s="135" t="str">
        <f>IFERROR(TERRITORIAL!H149/TERRITORIAL!G149-1,"")</f>
        <v/>
      </c>
      <c r="H149" s="135" t="str">
        <f>IFERROR(TERRITORIAL!I149/TERRITORIAL!H149-1,"")</f>
        <v/>
      </c>
      <c r="I149" s="135" t="str">
        <f>IFERROR(TERRITORIAL!J149/TERRITORIAL!I149-1,"")</f>
        <v/>
      </c>
      <c r="J149" s="135" t="str">
        <f>IFERROR(TERRITORIAL!K149/TERRITORIAL!J149-1,"")</f>
        <v/>
      </c>
      <c r="K149" s="135" t="str">
        <f>IFERROR(TERRITORIAL!L149/TERRITORIAL!K149-1,"")</f>
        <v/>
      </c>
      <c r="L149" s="135" t="str">
        <f>IFERROR(TERRITORIAL!M149/TERRITORIAL!L149-1,"")</f>
        <v/>
      </c>
      <c r="M149" s="135" t="str">
        <f>IFERROR(TERRITORIAL!N149/TERRITORIAL!M149-1,"")</f>
        <v/>
      </c>
      <c r="N149" s="135">
        <f>IFERROR(TERRITORIAL!O149/TERRITORIAL!N149-1,"")</f>
        <v>79.323813343516989</v>
      </c>
      <c r="O149" s="135">
        <f>IFERROR(TERRITORIAL!P149/TERRITORIAL!O149-1,"")</f>
        <v>1.6270599918783004</v>
      </c>
      <c r="P149" s="135">
        <f>IFERROR(TERRITORIAL!Q149/TERRITORIAL!P149-1,"")</f>
        <v>0.58084736114679814</v>
      </c>
      <c r="Q149" s="135">
        <f>IFERROR(TERRITORIAL!R149/TERRITORIAL!Q149-1,"")</f>
        <v>0.31232567979294346</v>
      </c>
      <c r="R149" s="135">
        <f>IFERROR(TERRITORIAL!S149/TERRITORIAL!R149-1,"")</f>
        <v>1.3790580697036474</v>
      </c>
      <c r="S149" s="135">
        <f>IFERROR(TERRITORIAL!T149/TERRITORIAL!S149-1,"")</f>
        <v>0.43425472514915531</v>
      </c>
    </row>
    <row r="150" spans="1:19">
      <c r="A150" s="89" t="s">
        <v>2145</v>
      </c>
      <c r="B150" s="89" t="s">
        <v>2146</v>
      </c>
      <c r="C150" s="135" t="str">
        <f>IFERROR(TERRITORIAL!D150/TERRITORIAL!C150-1,"")</f>
        <v/>
      </c>
      <c r="D150" s="135" t="str">
        <f>IFERROR(TERRITORIAL!E150/TERRITORIAL!D150-1,"")</f>
        <v/>
      </c>
      <c r="E150" s="135" t="str">
        <f>IFERROR(TERRITORIAL!F150/TERRITORIAL!E150-1,"")</f>
        <v/>
      </c>
      <c r="F150" s="135" t="str">
        <f>IFERROR(TERRITORIAL!G150/TERRITORIAL!F150-1,"")</f>
        <v/>
      </c>
      <c r="G150" s="135" t="str">
        <f>IFERROR(TERRITORIAL!H150/TERRITORIAL!G150-1,"")</f>
        <v/>
      </c>
      <c r="H150" s="135" t="str">
        <f>IFERROR(TERRITORIAL!I150/TERRITORIAL!H150-1,"")</f>
        <v/>
      </c>
      <c r="I150" s="135" t="str">
        <f>IFERROR(TERRITORIAL!J150/TERRITORIAL!I150-1,"")</f>
        <v/>
      </c>
      <c r="J150" s="135" t="str">
        <f>IFERROR(TERRITORIAL!K150/TERRITORIAL!J150-1,"")</f>
        <v/>
      </c>
      <c r="K150" s="135" t="str">
        <f>IFERROR(TERRITORIAL!L150/TERRITORIAL!K150-1,"")</f>
        <v/>
      </c>
      <c r="L150" s="135" t="str">
        <f>IFERROR(TERRITORIAL!M150/TERRITORIAL!L150-1,"")</f>
        <v/>
      </c>
      <c r="M150" s="135" t="str">
        <f>IFERROR(TERRITORIAL!N150/TERRITORIAL!M150-1,"")</f>
        <v/>
      </c>
      <c r="N150" s="135">
        <f>IFERROR(TERRITORIAL!O150/TERRITORIAL!N150-1,"")</f>
        <v>1.3639099411630333</v>
      </c>
      <c r="O150" s="135">
        <f>IFERROR(TERRITORIAL!P150/TERRITORIAL!O150-1,"")</f>
        <v>-0.35437617253735165</v>
      </c>
      <c r="P150" s="135">
        <f>IFERROR(TERRITORIAL!Q150/TERRITORIAL!P150-1,"")</f>
        <v>0.4027610349130688</v>
      </c>
      <c r="Q150" s="135">
        <f>IFERROR(TERRITORIAL!R150/TERRITORIAL!Q150-1,"")</f>
        <v>0.53535952301461331</v>
      </c>
      <c r="R150" s="135">
        <f>IFERROR(TERRITORIAL!S150/TERRITORIAL!R150-1,"")</f>
        <v>0.4831254238121141</v>
      </c>
      <c r="S150" s="135">
        <f>IFERROR(TERRITORIAL!T150/TERRITORIAL!S150-1,"")</f>
        <v>0.27672027376097463</v>
      </c>
    </row>
    <row r="151" spans="1:19" ht="28">
      <c r="A151" s="89" t="s">
        <v>7656</v>
      </c>
      <c r="B151" s="89" t="s">
        <v>7657</v>
      </c>
      <c r="C151" s="135" t="str">
        <f>IFERROR(TERRITORIAL!D151/TERRITORIAL!C151-1,"")</f>
        <v/>
      </c>
      <c r="D151" s="135" t="str">
        <f>IFERROR(TERRITORIAL!E151/TERRITORIAL!D151-1,"")</f>
        <v/>
      </c>
      <c r="E151" s="135" t="str">
        <f>IFERROR(TERRITORIAL!F151/TERRITORIAL!E151-1,"")</f>
        <v/>
      </c>
      <c r="F151" s="135" t="str">
        <f>IFERROR(TERRITORIAL!G151/TERRITORIAL!F151-1,"")</f>
        <v/>
      </c>
      <c r="G151" s="135" t="str">
        <f>IFERROR(TERRITORIAL!H151/TERRITORIAL!G151-1,"")</f>
        <v/>
      </c>
      <c r="H151" s="135" t="str">
        <f>IFERROR(TERRITORIAL!I151/TERRITORIAL!H151-1,"")</f>
        <v/>
      </c>
      <c r="I151" s="135" t="str">
        <f>IFERROR(TERRITORIAL!J151/TERRITORIAL!I151-1,"")</f>
        <v/>
      </c>
      <c r="J151" s="135" t="str">
        <f>IFERROR(TERRITORIAL!K151/TERRITORIAL!J151-1,"")</f>
        <v/>
      </c>
      <c r="K151" s="135" t="str">
        <f>IFERROR(TERRITORIAL!L151/TERRITORIAL!K151-1,"")</f>
        <v/>
      </c>
      <c r="L151" s="135" t="str">
        <f>IFERROR(TERRITORIAL!M151/TERRITORIAL!L151-1,"")</f>
        <v/>
      </c>
      <c r="M151" s="135" t="str">
        <f>IFERROR(TERRITORIAL!N151/TERRITORIAL!M151-1,"")</f>
        <v/>
      </c>
      <c r="N151" s="135" t="str">
        <f>IFERROR(TERRITORIAL!O151/TERRITORIAL!N151-1,"")</f>
        <v/>
      </c>
      <c r="O151" s="135" t="str">
        <f>IFERROR(TERRITORIAL!P151/TERRITORIAL!O151-1,"")</f>
        <v/>
      </c>
      <c r="P151" s="135" t="str">
        <f>IFERROR(TERRITORIAL!Q151/TERRITORIAL!P151-1,"")</f>
        <v/>
      </c>
      <c r="Q151" s="135" t="str">
        <f>IFERROR(TERRITORIAL!R151/TERRITORIAL!Q151-1,"")</f>
        <v/>
      </c>
      <c r="R151" s="135">
        <f>IFERROR(TERRITORIAL!S151/TERRITORIAL!R151-1,"")</f>
        <v>0</v>
      </c>
      <c r="S151" s="135">
        <f>IFERROR(TERRITORIAL!T151/TERRITORIAL!S151-1,"")</f>
        <v>17.378540833333332</v>
      </c>
    </row>
    <row r="152" spans="1:19">
      <c r="A152" s="89" t="s">
        <v>324</v>
      </c>
      <c r="B152" s="89" t="s">
        <v>2156</v>
      </c>
      <c r="C152" s="135">
        <f>IFERROR(TERRITORIAL!D152/TERRITORIAL!C152-1,"")</f>
        <v>7.6278421702363541E-2</v>
      </c>
      <c r="D152" s="135">
        <f>IFERROR(TERRITORIAL!E152/TERRITORIAL!D152-1,"")</f>
        <v>7.7953526394544559E-2</v>
      </c>
      <c r="E152" s="135">
        <f>IFERROR(TERRITORIAL!F152/TERRITORIAL!E152-1,"")</f>
        <v>5.3973962957284849E-2</v>
      </c>
      <c r="F152" s="135">
        <f>IFERROR(TERRITORIAL!G152/TERRITORIAL!F152-1,"")</f>
        <v>9.3760651549923191E-2</v>
      </c>
      <c r="G152" s="135">
        <f>IFERROR(TERRITORIAL!H152/TERRITORIAL!G152-1,"")</f>
        <v>-4.2331213405949142E-2</v>
      </c>
      <c r="H152" s="135">
        <f>IFERROR(TERRITORIAL!I152/TERRITORIAL!H152-1,"")</f>
        <v>-0.14438956598140751</v>
      </c>
      <c r="I152" s="135">
        <f>IFERROR(TERRITORIAL!J152/TERRITORIAL!I152-1,"")</f>
        <v>-3.8635958018919947E-2</v>
      </c>
      <c r="J152" s="135">
        <f>IFERROR(TERRITORIAL!K152/TERRITORIAL!J152-1,"")</f>
        <v>0.24257921904792856</v>
      </c>
      <c r="K152" s="135">
        <f>IFERROR(TERRITORIAL!L152/TERRITORIAL!K152-1,"")</f>
        <v>0.24333424400556258</v>
      </c>
      <c r="L152" s="135">
        <f>IFERROR(TERRITORIAL!M152/TERRITORIAL!L152-1,"")</f>
        <v>-0.50041403429877063</v>
      </c>
      <c r="M152" s="135">
        <f>IFERROR(TERRITORIAL!N152/TERRITORIAL!M152-1,"")</f>
        <v>-1</v>
      </c>
      <c r="N152" s="135" t="str">
        <f>IFERROR(TERRITORIAL!O152/TERRITORIAL!N152-1,"")</f>
        <v/>
      </c>
      <c r="O152" s="135" t="str">
        <f>IFERROR(TERRITORIAL!P152/TERRITORIAL!O152-1,"")</f>
        <v/>
      </c>
      <c r="P152" s="135" t="str">
        <f>IFERROR(TERRITORIAL!Q152/TERRITORIAL!P152-1,"")</f>
        <v/>
      </c>
      <c r="Q152" s="135" t="str">
        <f>IFERROR(TERRITORIAL!R152/TERRITORIAL!Q152-1,"")</f>
        <v/>
      </c>
      <c r="R152" s="135" t="str">
        <f>IFERROR(TERRITORIAL!S152/TERRITORIAL!R152-1,"")</f>
        <v/>
      </c>
      <c r="S152" s="135" t="str">
        <f>IFERROR(TERRITORIAL!T152/TERRITORIAL!S152-1,"")</f>
        <v/>
      </c>
    </row>
    <row r="153" spans="1:19">
      <c r="A153" s="89" t="s">
        <v>325</v>
      </c>
      <c r="B153" s="89" t="s">
        <v>2157</v>
      </c>
      <c r="C153" s="135">
        <f>IFERROR(TERRITORIAL!D153/TERRITORIAL!C153-1,"")</f>
        <v>-4.9524920549894214E-2</v>
      </c>
      <c r="D153" s="135">
        <f>IFERROR(TERRITORIAL!E153/TERRITORIAL!D153-1,"")</f>
        <v>7.5518323046681157E-2</v>
      </c>
      <c r="E153" s="135">
        <f>IFERROR(TERRITORIAL!F153/TERRITORIAL!E153-1,"")</f>
        <v>7.785670795023325E-2</v>
      </c>
      <c r="F153" s="135">
        <f>IFERROR(TERRITORIAL!G153/TERRITORIAL!F153-1,"")</f>
        <v>0.14899243133787521</v>
      </c>
      <c r="G153" s="135">
        <f>IFERROR(TERRITORIAL!H153/TERRITORIAL!G153-1,"")</f>
        <v>7.5153087841313138E-3</v>
      </c>
      <c r="H153" s="135">
        <f>IFERROR(TERRITORIAL!I153/TERRITORIAL!H153-1,"")</f>
        <v>-3.1717261119396101E-2</v>
      </c>
      <c r="I153" s="135">
        <f>IFERROR(TERRITORIAL!J153/TERRITORIAL!I153-1,"")</f>
        <v>0.33194174515108243</v>
      </c>
      <c r="J153" s="135">
        <f>IFERROR(TERRITORIAL!K153/TERRITORIAL!J153-1,"")</f>
        <v>-0.18756510147900529</v>
      </c>
      <c r="K153" s="135">
        <f>IFERROR(TERRITORIAL!L153/TERRITORIAL!K153-1,"")</f>
        <v>0.22389018931564508</v>
      </c>
      <c r="L153" s="135">
        <f>IFERROR(TERRITORIAL!M153/TERRITORIAL!L153-1,"")</f>
        <v>-0.32156417689018257</v>
      </c>
      <c r="M153" s="135">
        <f>IFERROR(TERRITORIAL!N153/TERRITORIAL!M153-1,"")</f>
        <v>-1</v>
      </c>
      <c r="N153" s="135" t="str">
        <f>IFERROR(TERRITORIAL!O153/TERRITORIAL!N153-1,"")</f>
        <v/>
      </c>
      <c r="O153" s="135" t="str">
        <f>IFERROR(TERRITORIAL!P153/TERRITORIAL!O153-1,"")</f>
        <v/>
      </c>
      <c r="P153" s="135" t="str">
        <f>IFERROR(TERRITORIAL!Q153/TERRITORIAL!P153-1,"")</f>
        <v/>
      </c>
      <c r="Q153" s="135" t="str">
        <f>IFERROR(TERRITORIAL!R153/TERRITORIAL!Q153-1,"")</f>
        <v/>
      </c>
      <c r="R153" s="135" t="str">
        <f>IFERROR(TERRITORIAL!S153/TERRITORIAL!R153-1,"")</f>
        <v/>
      </c>
      <c r="S153" s="135" t="str">
        <f>IFERROR(TERRITORIAL!T153/TERRITORIAL!S153-1,"")</f>
        <v/>
      </c>
    </row>
    <row r="154" spans="1:19">
      <c r="A154" s="89" t="s">
        <v>326</v>
      </c>
      <c r="B154" s="89" t="s">
        <v>2162</v>
      </c>
      <c r="C154" s="135">
        <f>IFERROR(TERRITORIAL!D154/TERRITORIAL!C154-1,"")</f>
        <v>-0.77076469021543237</v>
      </c>
      <c r="D154" s="135">
        <f>IFERROR(TERRITORIAL!E154/TERRITORIAL!D154-1,"")</f>
        <v>0.32247295339794002</v>
      </c>
      <c r="E154" s="135">
        <f>IFERROR(TERRITORIAL!F154/TERRITORIAL!E154-1,"")</f>
        <v>0.87990003828761232</v>
      </c>
      <c r="F154" s="135">
        <f>IFERROR(TERRITORIAL!G154/TERRITORIAL!F154-1,"")</f>
        <v>0.76209308303778478</v>
      </c>
      <c r="G154" s="135">
        <f>IFERROR(TERRITORIAL!H154/TERRITORIAL!G154-1,"")</f>
        <v>0.49512465412901419</v>
      </c>
      <c r="H154" s="135">
        <f>IFERROR(TERRITORIAL!I154/TERRITORIAL!H154-1,"")</f>
        <v>0.58697408835260312</v>
      </c>
      <c r="I154" s="135">
        <f>IFERROR(TERRITORIAL!J154/TERRITORIAL!I154-1,"")</f>
        <v>1.3592747170728949</v>
      </c>
      <c r="J154" s="135">
        <f>IFERROR(TERRITORIAL!K154/TERRITORIAL!J154-1,"")</f>
        <v>-0.54928828666192142</v>
      </c>
      <c r="K154" s="135">
        <f>IFERROR(TERRITORIAL!L154/TERRITORIAL!K154-1,"")</f>
        <v>5.0754476759381939E-2</v>
      </c>
      <c r="L154" s="135">
        <f>IFERROR(TERRITORIAL!M154/TERRITORIAL!L154-1,"")</f>
        <v>-1.3813205420060926E-2</v>
      </c>
      <c r="M154" s="135">
        <f>IFERROR(TERRITORIAL!N154/TERRITORIAL!M154-1,"")</f>
        <v>-1</v>
      </c>
      <c r="N154" s="135" t="str">
        <f>IFERROR(TERRITORIAL!O154/TERRITORIAL!N154-1,"")</f>
        <v/>
      </c>
      <c r="O154" s="135" t="str">
        <f>IFERROR(TERRITORIAL!P154/TERRITORIAL!O154-1,"")</f>
        <v/>
      </c>
      <c r="P154" s="135" t="str">
        <f>IFERROR(TERRITORIAL!Q154/TERRITORIAL!P154-1,"")</f>
        <v/>
      </c>
      <c r="Q154" s="135" t="str">
        <f>IFERROR(TERRITORIAL!R154/TERRITORIAL!Q154-1,"")</f>
        <v/>
      </c>
      <c r="R154" s="135" t="str">
        <f>IFERROR(TERRITORIAL!S154/TERRITORIAL!R154-1,"")</f>
        <v/>
      </c>
      <c r="S154" s="135" t="str">
        <f>IFERROR(TERRITORIAL!T154/TERRITORIAL!S154-1,"")</f>
        <v/>
      </c>
    </row>
    <row r="155" spans="1:19" ht="28">
      <c r="A155" s="89" t="s">
        <v>327</v>
      </c>
      <c r="B155" s="89" t="s">
        <v>84</v>
      </c>
      <c r="C155" s="135">
        <f>IFERROR(TERRITORIAL!D155/TERRITORIAL!C155-1,"")</f>
        <v>-4.1279816813152737E-2</v>
      </c>
      <c r="D155" s="135">
        <f>IFERROR(TERRITORIAL!E155/TERRITORIAL!D155-1,"")</f>
        <v>0.28888824218134923</v>
      </c>
      <c r="E155" s="135">
        <f>IFERROR(TERRITORIAL!F155/TERRITORIAL!E155-1,"")</f>
        <v>0.28886192845836067</v>
      </c>
      <c r="F155" s="135">
        <f>IFERROR(TERRITORIAL!G155/TERRITORIAL!F155-1,"")</f>
        <v>6.3323705416399312E-2</v>
      </c>
      <c r="G155" s="135">
        <f>IFERROR(TERRITORIAL!H155/TERRITORIAL!G155-1,"")</f>
        <v>0.20130166624105472</v>
      </c>
      <c r="H155" s="135">
        <f>IFERROR(TERRITORIAL!I155/TERRITORIAL!H155-1,"")</f>
        <v>0.11250746340299833</v>
      </c>
      <c r="I155" s="135">
        <f>IFERROR(TERRITORIAL!J155/TERRITORIAL!I155-1,"")</f>
        <v>0.46059980341892581</v>
      </c>
      <c r="J155" s="135">
        <f>IFERROR(TERRITORIAL!K155/TERRITORIAL!J155-1,"")</f>
        <v>0.38522601579110538</v>
      </c>
      <c r="K155" s="135">
        <f>IFERROR(TERRITORIAL!L155/TERRITORIAL!K155-1,"")</f>
        <v>1.9577790215097979E-2</v>
      </c>
      <c r="L155" s="135">
        <f>IFERROR(TERRITORIAL!M155/TERRITORIAL!L155-1,"")</f>
        <v>-0.90730905953900975</v>
      </c>
      <c r="M155" s="135">
        <f>IFERROR(TERRITORIAL!N155/TERRITORIAL!M155-1,"")</f>
        <v>-1</v>
      </c>
      <c r="N155" s="135" t="str">
        <f>IFERROR(TERRITORIAL!O155/TERRITORIAL!N155-1,"")</f>
        <v/>
      </c>
      <c r="O155" s="135" t="str">
        <f>IFERROR(TERRITORIAL!P155/TERRITORIAL!O155-1,"")</f>
        <v/>
      </c>
      <c r="P155" s="135" t="str">
        <f>IFERROR(TERRITORIAL!Q155/TERRITORIAL!P155-1,"")</f>
        <v/>
      </c>
      <c r="Q155" s="135" t="str">
        <f>IFERROR(TERRITORIAL!R155/TERRITORIAL!Q155-1,"")</f>
        <v/>
      </c>
      <c r="R155" s="135" t="str">
        <f>IFERROR(TERRITORIAL!S155/TERRITORIAL!R155-1,"")</f>
        <v/>
      </c>
      <c r="S155" s="135" t="str">
        <f>IFERROR(TERRITORIAL!T155/TERRITORIAL!S155-1,"")</f>
        <v/>
      </c>
    </row>
    <row r="156" spans="1:19" ht="28">
      <c r="A156" s="89" t="s">
        <v>328</v>
      </c>
      <c r="B156" s="89" t="s">
        <v>83</v>
      </c>
      <c r="C156" s="135">
        <f>IFERROR(TERRITORIAL!D156/TERRITORIAL!C156-1,"")</f>
        <v>-0.35453481718097413</v>
      </c>
      <c r="D156" s="135">
        <f>IFERROR(TERRITORIAL!E156/TERRITORIAL!D156-1,"")</f>
        <v>-0.54927024201765184</v>
      </c>
      <c r="E156" s="135">
        <f>IFERROR(TERRITORIAL!F156/TERRITORIAL!E156-1,"")</f>
        <v>2.9357367231306331E-3</v>
      </c>
      <c r="F156" s="135">
        <f>IFERROR(TERRITORIAL!G156/TERRITORIAL!F156-1,"")</f>
        <v>5.8542868015103444E-3</v>
      </c>
      <c r="G156" s="135">
        <f>IFERROR(TERRITORIAL!H156/TERRITORIAL!G156-1,"")</f>
        <v>4.4291825509996219E-2</v>
      </c>
      <c r="H156" s="135">
        <f>IFERROR(TERRITORIAL!I156/TERRITORIAL!H156-1,"")</f>
        <v>5.4618921554967503E-3</v>
      </c>
      <c r="I156" s="135">
        <f>IFERROR(TERRITORIAL!J156/TERRITORIAL!I156-1,"")</f>
        <v>7.2669826224328604E-2</v>
      </c>
      <c r="J156" s="135">
        <f>IFERROR(TERRITORIAL!K156/TERRITORIAL!J156-1,"")</f>
        <v>0.13032581453634084</v>
      </c>
      <c r="K156" s="135">
        <f>IFERROR(TERRITORIAL!L156/TERRITORIAL!K156-1,"")</f>
        <v>-0.28054495165382765</v>
      </c>
      <c r="L156" s="135">
        <f>IFERROR(TERRITORIAL!M156/TERRITORIAL!L156-1,"")</f>
        <v>1.2240060789858296</v>
      </c>
      <c r="M156" s="135">
        <f>IFERROR(TERRITORIAL!N156/TERRITORIAL!M156-1,"")</f>
        <v>-1</v>
      </c>
      <c r="N156" s="135" t="str">
        <f>IFERROR(TERRITORIAL!O156/TERRITORIAL!N156-1,"")</f>
        <v/>
      </c>
      <c r="O156" s="135" t="str">
        <f>IFERROR(TERRITORIAL!P156/TERRITORIAL!O156-1,"")</f>
        <v/>
      </c>
      <c r="P156" s="135" t="str">
        <f>IFERROR(TERRITORIAL!Q156/TERRITORIAL!P156-1,"")</f>
        <v/>
      </c>
      <c r="Q156" s="135" t="str">
        <f>IFERROR(TERRITORIAL!R156/TERRITORIAL!Q156-1,"")</f>
        <v/>
      </c>
      <c r="R156" s="135" t="str">
        <f>IFERROR(TERRITORIAL!S156/TERRITORIAL!R156-1,"")</f>
        <v/>
      </c>
      <c r="S156" s="135" t="str">
        <f>IFERROR(TERRITORIAL!T156/TERRITORIAL!S156-1,"")</f>
        <v/>
      </c>
    </row>
    <row r="157" spans="1:19">
      <c r="A157" s="89" t="s">
        <v>329</v>
      </c>
      <c r="B157" s="89" t="s">
        <v>82</v>
      </c>
      <c r="C157" s="135">
        <f>IFERROR(TERRITORIAL!D157/TERRITORIAL!C157-1,"")</f>
        <v>0.2693923421163249</v>
      </c>
      <c r="D157" s="135">
        <f>IFERROR(TERRITORIAL!E157/TERRITORIAL!D157-1,"")</f>
        <v>0.24998990974916313</v>
      </c>
      <c r="E157" s="135">
        <f>IFERROR(TERRITORIAL!F157/TERRITORIAL!E157-1,"")</f>
        <v>0.19044189388700561</v>
      </c>
      <c r="F157" s="135">
        <f>IFERROR(TERRITORIAL!G157/TERRITORIAL!F157-1,"")</f>
        <v>0.17478069639603522</v>
      </c>
      <c r="G157" s="135">
        <f>IFERROR(TERRITORIAL!H157/TERRITORIAL!G157-1,"")</f>
        <v>0.22629006620768344</v>
      </c>
      <c r="H157" s="135">
        <f>IFERROR(TERRITORIAL!I157/TERRITORIAL!H157-1,"")</f>
        <v>5.0381291123650973E-2</v>
      </c>
      <c r="I157" s="135">
        <f>IFERROR(TERRITORIAL!J157/TERRITORIAL!I157-1,"")</f>
        <v>0.11859580871560182</v>
      </c>
      <c r="J157" s="135">
        <f>IFERROR(TERRITORIAL!K157/TERRITORIAL!J157-1,"")</f>
        <v>-0.10649393548155928</v>
      </c>
      <c r="K157" s="135">
        <f>IFERROR(TERRITORIAL!L157/TERRITORIAL!K157-1,"")</f>
        <v>-2.1167715181865665E-3</v>
      </c>
      <c r="L157" s="135">
        <f>IFERROR(TERRITORIAL!M157/TERRITORIAL!L157-1,"")</f>
        <v>0.1270059986167722</v>
      </c>
      <c r="M157" s="135">
        <f>IFERROR(TERRITORIAL!N157/TERRITORIAL!M157-1,"")</f>
        <v>-0.62386344153438067</v>
      </c>
      <c r="N157" s="135">
        <f>IFERROR(TERRITORIAL!O157/TERRITORIAL!N157-1,"")</f>
        <v>0.2237991807597719</v>
      </c>
      <c r="O157" s="135">
        <f>IFERROR(TERRITORIAL!P157/TERRITORIAL!O157-1,"")</f>
        <v>4.5654849989504198E-2</v>
      </c>
      <c r="P157" s="135">
        <f>IFERROR(TERRITORIAL!Q157/TERRITORIAL!P157-1,"")</f>
        <v>0.1269296045519579</v>
      </c>
      <c r="Q157" s="135">
        <f>IFERROR(TERRITORIAL!R157/TERRITORIAL!Q157-1,"")</f>
        <v>6.9796812408395414E-2</v>
      </c>
      <c r="R157" s="135">
        <f>IFERROR(TERRITORIAL!S157/TERRITORIAL!R157-1,"")</f>
        <v>0.13425717767913525</v>
      </c>
      <c r="S157" s="135">
        <f>IFERROR(TERRITORIAL!T157/TERRITORIAL!S157-1,"")</f>
        <v>0.1132905915721214</v>
      </c>
    </row>
    <row r="158" spans="1:19">
      <c r="A158" s="89" t="s">
        <v>330</v>
      </c>
      <c r="B158" s="89" t="s">
        <v>81</v>
      </c>
      <c r="C158" s="135">
        <f>IFERROR(TERRITORIAL!D158/TERRITORIAL!C158-1,"")</f>
        <v>1.2191778455401905</v>
      </c>
      <c r="D158" s="135">
        <f>IFERROR(TERRITORIAL!E158/TERRITORIAL!D158-1,"")</f>
        <v>0.67813170182032012</v>
      </c>
      <c r="E158" s="135">
        <f>IFERROR(TERRITORIAL!F158/TERRITORIAL!E158-1,"")</f>
        <v>0.44626097617463323</v>
      </c>
      <c r="F158" s="135">
        <f>IFERROR(TERRITORIAL!G158/TERRITORIAL!F158-1,"")</f>
        <v>0.30016140869864683</v>
      </c>
      <c r="G158" s="135">
        <f>IFERROR(TERRITORIAL!H158/TERRITORIAL!G158-1,"")</f>
        <v>0.50194720645614033</v>
      </c>
      <c r="H158" s="135">
        <f>IFERROR(TERRITORIAL!I158/TERRITORIAL!H158-1,"")</f>
        <v>3.7583923584662893E-2</v>
      </c>
      <c r="I158" s="135">
        <f>IFERROR(TERRITORIAL!J158/TERRITORIAL!I158-1,"")</f>
        <v>0.16701300378412376</v>
      </c>
      <c r="J158" s="135">
        <f>IFERROR(TERRITORIAL!K158/TERRITORIAL!J158-1,"")</f>
        <v>4.2290844836294639E-2</v>
      </c>
      <c r="K158" s="135">
        <f>IFERROR(TERRITORIAL!L158/TERRITORIAL!K158-1,"")</f>
        <v>0.14740101712201326</v>
      </c>
      <c r="L158" s="135">
        <f>IFERROR(TERRITORIAL!M158/TERRITORIAL!L158-1,"")</f>
        <v>0.15134567731638993</v>
      </c>
      <c r="M158" s="135">
        <f>IFERROR(TERRITORIAL!N158/TERRITORIAL!M158-1,"")</f>
        <v>-1</v>
      </c>
      <c r="N158" s="135" t="str">
        <f>IFERROR(TERRITORIAL!O158/TERRITORIAL!N158-1,"")</f>
        <v/>
      </c>
      <c r="O158" s="135" t="str">
        <f>IFERROR(TERRITORIAL!P158/TERRITORIAL!O158-1,"")</f>
        <v/>
      </c>
      <c r="P158" s="135" t="str">
        <f>IFERROR(TERRITORIAL!Q158/TERRITORIAL!P158-1,"")</f>
        <v/>
      </c>
      <c r="Q158" s="135" t="str">
        <f>IFERROR(TERRITORIAL!R158/TERRITORIAL!Q158-1,"")</f>
        <v/>
      </c>
      <c r="R158" s="135" t="str">
        <f>IFERROR(TERRITORIAL!S158/TERRITORIAL!R158-1,"")</f>
        <v/>
      </c>
      <c r="S158" s="135" t="str">
        <f>IFERROR(TERRITORIAL!T158/TERRITORIAL!S158-1,"")</f>
        <v/>
      </c>
    </row>
    <row r="159" spans="1:19" ht="28">
      <c r="A159" s="89" t="s">
        <v>2166</v>
      </c>
      <c r="B159" s="89" t="s">
        <v>2167</v>
      </c>
      <c r="C159" s="135" t="str">
        <f>IFERROR(TERRITORIAL!D159/TERRITORIAL!C159-1,"")</f>
        <v/>
      </c>
      <c r="D159" s="135" t="str">
        <f>IFERROR(TERRITORIAL!E159/TERRITORIAL!D159-1,"")</f>
        <v/>
      </c>
      <c r="E159" s="135" t="str">
        <f>IFERROR(TERRITORIAL!F159/TERRITORIAL!E159-1,"")</f>
        <v/>
      </c>
      <c r="F159" s="135" t="str">
        <f>IFERROR(TERRITORIAL!G159/TERRITORIAL!F159-1,"")</f>
        <v/>
      </c>
      <c r="G159" s="135" t="str">
        <f>IFERROR(TERRITORIAL!H159/TERRITORIAL!G159-1,"")</f>
        <v/>
      </c>
      <c r="H159" s="135" t="str">
        <f>IFERROR(TERRITORIAL!I159/TERRITORIAL!H159-1,"")</f>
        <v/>
      </c>
      <c r="I159" s="135" t="str">
        <f>IFERROR(TERRITORIAL!J159/TERRITORIAL!I159-1,"")</f>
        <v/>
      </c>
      <c r="J159" s="135" t="str">
        <f>IFERROR(TERRITORIAL!K159/TERRITORIAL!J159-1,"")</f>
        <v/>
      </c>
      <c r="K159" s="135" t="str">
        <f>IFERROR(TERRITORIAL!L159/TERRITORIAL!K159-1,"")</f>
        <v/>
      </c>
      <c r="L159" s="135" t="str">
        <f>IFERROR(TERRITORIAL!M159/TERRITORIAL!L159-1,"")</f>
        <v/>
      </c>
      <c r="M159" s="135" t="str">
        <f>IFERROR(TERRITORIAL!N159/TERRITORIAL!M159-1,"")</f>
        <v/>
      </c>
      <c r="N159" s="135" t="str">
        <f>IFERROR(TERRITORIAL!O159/TERRITORIAL!N159-1,"")</f>
        <v/>
      </c>
      <c r="O159" s="135">
        <f>IFERROR(TERRITORIAL!P159/TERRITORIAL!O159-1,"")</f>
        <v>-0.1409300373532113</v>
      </c>
      <c r="P159" s="135">
        <f>IFERROR(TERRITORIAL!Q159/TERRITORIAL!P159-1,"")</f>
        <v>-0.10771871684154466</v>
      </c>
      <c r="Q159" s="135">
        <f>IFERROR(TERRITORIAL!R159/TERRITORIAL!Q159-1,"")</f>
        <v>-0.88334844190032147</v>
      </c>
      <c r="R159" s="135">
        <f>IFERROR(TERRITORIAL!S159/TERRITORIAL!R159-1,"")</f>
        <v>-1</v>
      </c>
      <c r="S159" s="135" t="str">
        <f>IFERROR(TERRITORIAL!T159/TERRITORIAL!S159-1,"")</f>
        <v/>
      </c>
    </row>
    <row r="160" spans="1:19" ht="28">
      <c r="A160" s="89" t="s">
        <v>2177</v>
      </c>
      <c r="B160" s="89" t="s">
        <v>2178</v>
      </c>
      <c r="C160" s="135" t="str">
        <f>IFERROR(TERRITORIAL!D160/TERRITORIAL!C160-1,"")</f>
        <v/>
      </c>
      <c r="D160" s="135" t="str">
        <f>IFERROR(TERRITORIAL!E160/TERRITORIAL!D160-1,"")</f>
        <v/>
      </c>
      <c r="E160" s="135" t="str">
        <f>IFERROR(TERRITORIAL!F160/TERRITORIAL!E160-1,"")</f>
        <v/>
      </c>
      <c r="F160" s="135" t="str">
        <f>IFERROR(TERRITORIAL!G160/TERRITORIAL!F160-1,"")</f>
        <v/>
      </c>
      <c r="G160" s="135" t="str">
        <f>IFERROR(TERRITORIAL!H160/TERRITORIAL!G160-1,"")</f>
        <v/>
      </c>
      <c r="H160" s="135" t="str">
        <f>IFERROR(TERRITORIAL!I160/TERRITORIAL!H160-1,"")</f>
        <v/>
      </c>
      <c r="I160" s="135" t="str">
        <f>IFERROR(TERRITORIAL!J160/TERRITORIAL!I160-1,"")</f>
        <v/>
      </c>
      <c r="J160" s="135" t="str">
        <f>IFERROR(TERRITORIAL!K160/TERRITORIAL!J160-1,"")</f>
        <v/>
      </c>
      <c r="K160" s="135" t="str">
        <f>IFERROR(TERRITORIAL!L160/TERRITORIAL!K160-1,"")</f>
        <v/>
      </c>
      <c r="L160" s="135" t="str">
        <f>IFERROR(TERRITORIAL!M160/TERRITORIAL!L160-1,"")</f>
        <v/>
      </c>
      <c r="M160" s="135" t="str">
        <f>IFERROR(TERRITORIAL!N160/TERRITORIAL!M160-1,"")</f>
        <v/>
      </c>
      <c r="N160" s="135" t="str">
        <f>IFERROR(TERRITORIAL!O160/TERRITORIAL!N160-1,"")</f>
        <v/>
      </c>
      <c r="O160" s="135">
        <f>IFERROR(TERRITORIAL!P160/TERRITORIAL!O160-1,"")</f>
        <v>-1</v>
      </c>
      <c r="P160" s="135" t="str">
        <f>IFERROR(TERRITORIAL!Q160/TERRITORIAL!P160-1,"")</f>
        <v/>
      </c>
      <c r="Q160" s="135" t="str">
        <f>IFERROR(TERRITORIAL!R160/TERRITORIAL!Q160-1,"")</f>
        <v/>
      </c>
      <c r="R160" s="135" t="str">
        <f>IFERROR(TERRITORIAL!S160/TERRITORIAL!R160-1,"")</f>
        <v/>
      </c>
      <c r="S160" s="135" t="str">
        <f>IFERROR(TERRITORIAL!T160/TERRITORIAL!S160-1,"")</f>
        <v/>
      </c>
    </row>
    <row r="161" spans="1:19">
      <c r="A161" s="89" t="s">
        <v>2183</v>
      </c>
      <c r="B161" s="89" t="s">
        <v>2184</v>
      </c>
      <c r="C161" s="135" t="str">
        <f>IFERROR(TERRITORIAL!D161/TERRITORIAL!C161-1,"")</f>
        <v/>
      </c>
      <c r="D161" s="135" t="str">
        <f>IFERROR(TERRITORIAL!E161/TERRITORIAL!D161-1,"")</f>
        <v/>
      </c>
      <c r="E161" s="135" t="str">
        <f>IFERROR(TERRITORIAL!F161/TERRITORIAL!E161-1,"")</f>
        <v/>
      </c>
      <c r="F161" s="135" t="str">
        <f>IFERROR(TERRITORIAL!G161/TERRITORIAL!F161-1,"")</f>
        <v/>
      </c>
      <c r="G161" s="135" t="str">
        <f>IFERROR(TERRITORIAL!H161/TERRITORIAL!G161-1,"")</f>
        <v/>
      </c>
      <c r="H161" s="135" t="str">
        <f>IFERROR(TERRITORIAL!I161/TERRITORIAL!H161-1,"")</f>
        <v/>
      </c>
      <c r="I161" s="135" t="str">
        <f>IFERROR(TERRITORIAL!J161/TERRITORIAL!I161-1,"")</f>
        <v/>
      </c>
      <c r="J161" s="135" t="str">
        <f>IFERROR(TERRITORIAL!K161/TERRITORIAL!J161-1,"")</f>
        <v/>
      </c>
      <c r="K161" s="135" t="str">
        <f>IFERROR(TERRITORIAL!L161/TERRITORIAL!K161-1,"")</f>
        <v/>
      </c>
      <c r="L161" s="135" t="str">
        <f>IFERROR(TERRITORIAL!M161/TERRITORIAL!L161-1,"")</f>
        <v/>
      </c>
      <c r="M161" s="135" t="str">
        <f>IFERROR(TERRITORIAL!N161/TERRITORIAL!M161-1,"")</f>
        <v/>
      </c>
      <c r="N161" s="135" t="str">
        <f>IFERROR(TERRITORIAL!O161/TERRITORIAL!N161-1,"")</f>
        <v/>
      </c>
      <c r="O161" s="135" t="str">
        <f>IFERROR(TERRITORIAL!P161/TERRITORIAL!O161-1,"")</f>
        <v/>
      </c>
      <c r="P161" s="135" t="str">
        <f>IFERROR(TERRITORIAL!Q161/TERRITORIAL!P161-1,"")</f>
        <v/>
      </c>
      <c r="Q161" s="135" t="str">
        <f>IFERROR(TERRITORIAL!R161/TERRITORIAL!Q161-1,"")</f>
        <v/>
      </c>
      <c r="R161" s="135" t="str">
        <f>IFERROR(TERRITORIAL!S161/TERRITORIAL!R161-1,"")</f>
        <v/>
      </c>
      <c r="S161" s="135" t="str">
        <f>IFERROR(TERRITORIAL!T161/TERRITORIAL!S161-1,"")</f>
        <v/>
      </c>
    </row>
    <row r="162" spans="1:19">
      <c r="A162" s="89" t="s">
        <v>331</v>
      </c>
      <c r="B162" s="89" t="s">
        <v>80</v>
      </c>
      <c r="C162" s="135">
        <f>IFERROR(TERRITORIAL!D162/TERRITORIAL!C162-1,"")</f>
        <v>-6.128900825469985E-2</v>
      </c>
      <c r="D162" s="135">
        <f>IFERROR(TERRITORIAL!E162/TERRITORIAL!D162-1,"")</f>
        <v>2.1930620549318158E-2</v>
      </c>
      <c r="E162" s="135">
        <f>IFERROR(TERRITORIAL!F162/TERRITORIAL!E162-1,"")</f>
        <v>0.18204341969781868</v>
      </c>
      <c r="F162" s="135">
        <f>IFERROR(TERRITORIAL!G162/TERRITORIAL!F162-1,"")</f>
        <v>-0.10651353413578046</v>
      </c>
      <c r="G162" s="135">
        <f>IFERROR(TERRITORIAL!H162/TERRITORIAL!G162-1,"")</f>
        <v>-1.6908692753579202E-2</v>
      </c>
      <c r="H162" s="135">
        <f>IFERROR(TERRITORIAL!I162/TERRITORIAL!H162-1,"")</f>
        <v>0.12457922199494775</v>
      </c>
      <c r="I162" s="135">
        <f>IFERROR(TERRITORIAL!J162/TERRITORIAL!I162-1,"")</f>
        <v>0.24338811749887501</v>
      </c>
      <c r="J162" s="135">
        <f>IFERROR(TERRITORIAL!K162/TERRITORIAL!J162-1,"")</f>
        <v>-2.741307905917334E-2</v>
      </c>
      <c r="K162" s="135">
        <f>IFERROR(TERRITORIAL!L162/TERRITORIAL!K162-1,"")</f>
        <v>-0.10124603215938</v>
      </c>
      <c r="L162" s="135">
        <f>IFERROR(TERRITORIAL!M162/TERRITORIAL!L162-1,"")</f>
        <v>-8.5981273326023899E-2</v>
      </c>
      <c r="M162" s="135">
        <f>IFERROR(TERRITORIAL!N162/TERRITORIAL!M162-1,"")</f>
        <v>0.35245430107241082</v>
      </c>
      <c r="N162" s="135">
        <f>IFERROR(TERRITORIAL!O162/TERRITORIAL!N162-1,"")</f>
        <v>0.1027049695616562</v>
      </c>
      <c r="O162" s="135">
        <f>IFERROR(TERRITORIAL!P162/TERRITORIAL!O162-1,"")</f>
        <v>6.8157831904300137E-2</v>
      </c>
      <c r="P162" s="135">
        <f>IFERROR(TERRITORIAL!Q162/TERRITORIAL!P162-1,"")</f>
        <v>0.21384057049063188</v>
      </c>
      <c r="Q162" s="135">
        <f>IFERROR(TERRITORIAL!R162/TERRITORIAL!Q162-1,"")</f>
        <v>0.23510141665338846</v>
      </c>
      <c r="R162" s="135">
        <f>IFERROR(TERRITORIAL!S162/TERRITORIAL!R162-1,"")</f>
        <v>0.22590724268339035</v>
      </c>
      <c r="S162" s="135">
        <f>IFERROR(TERRITORIAL!T162/TERRITORIAL!S162-1,"")</f>
        <v>-9.9677308599226633E-2</v>
      </c>
    </row>
    <row r="163" spans="1:19">
      <c r="A163" s="89" t="s">
        <v>2225</v>
      </c>
      <c r="B163" s="89" t="s">
        <v>122</v>
      </c>
      <c r="C163" s="135" t="str">
        <f>IFERROR(TERRITORIAL!D163/TERRITORIAL!C163-1,"")</f>
        <v/>
      </c>
      <c r="D163" s="135" t="str">
        <f>IFERROR(TERRITORIAL!E163/TERRITORIAL!D163-1,"")</f>
        <v/>
      </c>
      <c r="E163" s="135" t="str">
        <f>IFERROR(TERRITORIAL!F163/TERRITORIAL!E163-1,"")</f>
        <v/>
      </c>
      <c r="F163" s="135" t="str">
        <f>IFERROR(TERRITORIAL!G163/TERRITORIAL!F163-1,"")</f>
        <v/>
      </c>
      <c r="G163" s="135" t="str">
        <f>IFERROR(TERRITORIAL!H163/TERRITORIAL!G163-1,"")</f>
        <v/>
      </c>
      <c r="H163" s="135" t="str">
        <f>IFERROR(TERRITORIAL!I163/TERRITORIAL!H163-1,"")</f>
        <v/>
      </c>
      <c r="I163" s="135" t="str">
        <f>IFERROR(TERRITORIAL!J163/TERRITORIAL!I163-1,"")</f>
        <v/>
      </c>
      <c r="J163" s="135" t="str">
        <f>IFERROR(TERRITORIAL!K163/TERRITORIAL!J163-1,"")</f>
        <v/>
      </c>
      <c r="K163" s="135" t="str">
        <f>IFERROR(TERRITORIAL!L163/TERRITORIAL!K163-1,"")</f>
        <v/>
      </c>
      <c r="L163" s="135" t="str">
        <f>IFERROR(TERRITORIAL!M163/TERRITORIAL!L163-1,"")</f>
        <v/>
      </c>
      <c r="M163" s="135" t="str">
        <f>IFERROR(TERRITORIAL!N163/TERRITORIAL!M163-1,"")</f>
        <v/>
      </c>
      <c r="N163" s="135">
        <f>IFERROR(TERRITORIAL!O163/TERRITORIAL!N163-1,"")</f>
        <v>8.7430289633069647E-2</v>
      </c>
      <c r="O163" s="135">
        <f>IFERROR(TERRITORIAL!P163/TERRITORIAL!O163-1,"")</f>
        <v>-5.1133871721408375E-2</v>
      </c>
      <c r="P163" s="135">
        <f>IFERROR(TERRITORIAL!Q163/TERRITORIAL!P163-1,"")</f>
        <v>0.10124540696950102</v>
      </c>
      <c r="Q163" s="135">
        <f>IFERROR(TERRITORIAL!R163/TERRITORIAL!Q163-1,"")</f>
        <v>0.15860431500604655</v>
      </c>
      <c r="R163" s="135">
        <f>IFERROR(TERRITORIAL!S163/TERRITORIAL!R163-1,"")</f>
        <v>4.9793055902144445E-2</v>
      </c>
      <c r="S163" s="135">
        <f>IFERROR(TERRITORIAL!T163/TERRITORIAL!S163-1,"")</f>
        <v>8.7340982146133062E-2</v>
      </c>
    </row>
    <row r="164" spans="1:19" ht="28">
      <c r="A164" s="89" t="s">
        <v>2238</v>
      </c>
      <c r="B164" s="89" t="s">
        <v>7664</v>
      </c>
      <c r="C164" s="135" t="str">
        <f>IFERROR(TERRITORIAL!D164/TERRITORIAL!C164-1,"")</f>
        <v/>
      </c>
      <c r="D164" s="135" t="str">
        <f>IFERROR(TERRITORIAL!E164/TERRITORIAL!D164-1,"")</f>
        <v/>
      </c>
      <c r="E164" s="135" t="str">
        <f>IFERROR(TERRITORIAL!F164/TERRITORIAL!E164-1,"")</f>
        <v/>
      </c>
      <c r="F164" s="135" t="str">
        <f>IFERROR(TERRITORIAL!G164/TERRITORIAL!F164-1,"")</f>
        <v/>
      </c>
      <c r="G164" s="135" t="str">
        <f>IFERROR(TERRITORIAL!H164/TERRITORIAL!G164-1,"")</f>
        <v/>
      </c>
      <c r="H164" s="135" t="str">
        <f>IFERROR(TERRITORIAL!I164/TERRITORIAL!H164-1,"")</f>
        <v/>
      </c>
      <c r="I164" s="135" t="str">
        <f>IFERROR(TERRITORIAL!J164/TERRITORIAL!I164-1,"")</f>
        <v/>
      </c>
      <c r="J164" s="135" t="str">
        <f>IFERROR(TERRITORIAL!K164/TERRITORIAL!J164-1,"")</f>
        <v/>
      </c>
      <c r="K164" s="135" t="str">
        <f>IFERROR(TERRITORIAL!L164/TERRITORIAL!K164-1,"")</f>
        <v/>
      </c>
      <c r="L164" s="135" t="str">
        <f>IFERROR(TERRITORIAL!M164/TERRITORIAL!L164-1,"")</f>
        <v/>
      </c>
      <c r="M164" s="135" t="str">
        <f>IFERROR(TERRITORIAL!N164/TERRITORIAL!M164-1,"")</f>
        <v/>
      </c>
      <c r="N164" s="135">
        <f>IFERROR(TERRITORIAL!O164/TERRITORIAL!N164-1,"")</f>
        <v>1.1618307666170447E-2</v>
      </c>
      <c r="O164" s="135">
        <f>IFERROR(TERRITORIAL!P164/TERRITORIAL!O164-1,"")</f>
        <v>0.28484068703145082</v>
      </c>
      <c r="P164" s="135">
        <f>IFERROR(TERRITORIAL!Q164/TERRITORIAL!P164-1,"")</f>
        <v>0.62135228085561711</v>
      </c>
      <c r="Q164" s="135">
        <f>IFERROR(TERRITORIAL!R164/TERRITORIAL!Q164-1,"")</f>
        <v>0.17130746463499458</v>
      </c>
      <c r="R164" s="135">
        <f>IFERROR(TERRITORIAL!S164/TERRITORIAL!R164-1,"")</f>
        <v>0.12794838157644484</v>
      </c>
      <c r="S164" s="135">
        <f>IFERROR(TERRITORIAL!T164/TERRITORIAL!S164-1,"")</f>
        <v>4.1637333964854584E-3</v>
      </c>
    </row>
    <row r="165" spans="1:19">
      <c r="A165" s="89" t="s">
        <v>2260</v>
      </c>
      <c r="B165" s="89" t="s">
        <v>120</v>
      </c>
      <c r="C165" s="135" t="str">
        <f>IFERROR(TERRITORIAL!D165/TERRITORIAL!C165-1,"")</f>
        <v/>
      </c>
      <c r="D165" s="135" t="str">
        <f>IFERROR(TERRITORIAL!E165/TERRITORIAL!D165-1,"")</f>
        <v/>
      </c>
      <c r="E165" s="135" t="str">
        <f>IFERROR(TERRITORIAL!F165/TERRITORIAL!E165-1,"")</f>
        <v/>
      </c>
      <c r="F165" s="135" t="str">
        <f>IFERROR(TERRITORIAL!G165/TERRITORIAL!F165-1,"")</f>
        <v/>
      </c>
      <c r="G165" s="135" t="str">
        <f>IFERROR(TERRITORIAL!H165/TERRITORIAL!G165-1,"")</f>
        <v/>
      </c>
      <c r="H165" s="135" t="str">
        <f>IFERROR(TERRITORIAL!I165/TERRITORIAL!H165-1,"")</f>
        <v/>
      </c>
      <c r="I165" s="135" t="str">
        <f>IFERROR(TERRITORIAL!J165/TERRITORIAL!I165-1,"")</f>
        <v/>
      </c>
      <c r="J165" s="135" t="str">
        <f>IFERROR(TERRITORIAL!K165/TERRITORIAL!J165-1,"")</f>
        <v/>
      </c>
      <c r="K165" s="135" t="str">
        <f>IFERROR(TERRITORIAL!L165/TERRITORIAL!K165-1,"")</f>
        <v/>
      </c>
      <c r="L165" s="135" t="str">
        <f>IFERROR(TERRITORIAL!M165/TERRITORIAL!L165-1,"")</f>
        <v/>
      </c>
      <c r="M165" s="135" t="str">
        <f>IFERROR(TERRITORIAL!N165/TERRITORIAL!M165-1,"")</f>
        <v/>
      </c>
      <c r="N165" s="135">
        <f>IFERROR(TERRITORIAL!O165/TERRITORIAL!N165-1,"")</f>
        <v>0.25288594952914378</v>
      </c>
      <c r="O165" s="135">
        <f>IFERROR(TERRITORIAL!P165/TERRITORIAL!O165-1,"")</f>
        <v>-7.9352077759486939E-3</v>
      </c>
      <c r="P165" s="135">
        <f>IFERROR(TERRITORIAL!Q165/TERRITORIAL!P165-1,"")</f>
        <v>0.10918621304277454</v>
      </c>
      <c r="Q165" s="135">
        <f>IFERROR(TERRITORIAL!R165/TERRITORIAL!Q165-1,"")</f>
        <v>3.6461129525683811E-2</v>
      </c>
      <c r="R165" s="135">
        <f>IFERROR(TERRITORIAL!S165/TERRITORIAL!R165-1,"")</f>
        <v>0.14379452012205296</v>
      </c>
      <c r="S165" s="135">
        <f>IFERROR(TERRITORIAL!T165/TERRITORIAL!S165-1,"")</f>
        <v>0.14131565629475595</v>
      </c>
    </row>
    <row r="166" spans="1:19">
      <c r="A166" s="89" t="s">
        <v>2273</v>
      </c>
      <c r="B166" s="89" t="s">
        <v>119</v>
      </c>
      <c r="C166" s="135" t="str">
        <f>IFERROR(TERRITORIAL!D166/TERRITORIAL!C166-1,"")</f>
        <v/>
      </c>
      <c r="D166" s="135" t="str">
        <f>IFERROR(TERRITORIAL!E166/TERRITORIAL!D166-1,"")</f>
        <v/>
      </c>
      <c r="E166" s="135" t="str">
        <f>IFERROR(TERRITORIAL!F166/TERRITORIAL!E166-1,"")</f>
        <v/>
      </c>
      <c r="F166" s="135" t="str">
        <f>IFERROR(TERRITORIAL!G166/TERRITORIAL!F166-1,"")</f>
        <v/>
      </c>
      <c r="G166" s="135" t="str">
        <f>IFERROR(TERRITORIAL!H166/TERRITORIAL!G166-1,"")</f>
        <v/>
      </c>
      <c r="H166" s="135" t="str">
        <f>IFERROR(TERRITORIAL!I166/TERRITORIAL!H166-1,"")</f>
        <v/>
      </c>
      <c r="I166" s="135" t="str">
        <f>IFERROR(TERRITORIAL!J166/TERRITORIAL!I166-1,"")</f>
        <v/>
      </c>
      <c r="J166" s="135" t="str">
        <f>IFERROR(TERRITORIAL!K166/TERRITORIAL!J166-1,"")</f>
        <v/>
      </c>
      <c r="K166" s="135" t="str">
        <f>IFERROR(TERRITORIAL!L166/TERRITORIAL!K166-1,"")</f>
        <v/>
      </c>
      <c r="L166" s="135" t="str">
        <f>IFERROR(TERRITORIAL!M166/TERRITORIAL!L166-1,"")</f>
        <v/>
      </c>
      <c r="M166" s="135" t="str">
        <f>IFERROR(TERRITORIAL!N166/TERRITORIAL!M166-1,"")</f>
        <v/>
      </c>
      <c r="N166" s="135">
        <f>IFERROR(TERRITORIAL!O166/TERRITORIAL!N166-1,"")</f>
        <v>2.6640751580827793E-2</v>
      </c>
      <c r="O166" s="135">
        <f>IFERROR(TERRITORIAL!P166/TERRITORIAL!O166-1,"")</f>
        <v>1.6167455962371236E-2</v>
      </c>
      <c r="P166" s="135">
        <f>IFERROR(TERRITORIAL!Q166/TERRITORIAL!P166-1,"")</f>
        <v>0.16040429321624861</v>
      </c>
      <c r="Q166" s="135">
        <f>IFERROR(TERRITORIAL!R166/TERRITORIAL!Q166-1,"")</f>
        <v>0.61077782294760485</v>
      </c>
      <c r="R166" s="135">
        <f>IFERROR(TERRITORIAL!S166/TERRITORIAL!R166-1,"")</f>
        <v>-0.23797006843831081</v>
      </c>
      <c r="S166" s="135">
        <f>IFERROR(TERRITORIAL!T166/TERRITORIAL!S166-1,"")</f>
        <v>3.6353373978665893E-2</v>
      </c>
    </row>
    <row r="167" spans="1:19">
      <c r="A167" s="89" t="s">
        <v>332</v>
      </c>
      <c r="B167" s="89" t="s">
        <v>79</v>
      </c>
      <c r="C167" s="135">
        <f>IFERROR(TERRITORIAL!D167/TERRITORIAL!C167-1,"")</f>
        <v>2.3408426894478085E-2</v>
      </c>
      <c r="D167" s="135">
        <f>IFERROR(TERRITORIAL!E167/TERRITORIAL!D167-1,"")</f>
        <v>1.4395757841771051E-2</v>
      </c>
      <c r="E167" s="135">
        <f>IFERROR(TERRITORIAL!F167/TERRITORIAL!E167-1,"")</f>
        <v>0.23631404111161958</v>
      </c>
      <c r="F167" s="135">
        <f>IFERROR(TERRITORIAL!G167/TERRITORIAL!F167-1,"")</f>
        <v>7.3217849165637006E-2</v>
      </c>
      <c r="G167" s="135">
        <f>IFERROR(TERRITORIAL!H167/TERRITORIAL!G167-1,"")</f>
        <v>0.37033714519225391</v>
      </c>
      <c r="H167" s="135">
        <f>IFERROR(TERRITORIAL!I167/TERRITORIAL!H167-1,"")</f>
        <v>-0.16253610855495071</v>
      </c>
      <c r="I167" s="135">
        <f>IFERROR(TERRITORIAL!J167/TERRITORIAL!I167-1,"")</f>
        <v>-1.459220355211388E-2</v>
      </c>
      <c r="J167" s="135">
        <f>IFERROR(TERRITORIAL!K167/TERRITORIAL!J167-1,"")</f>
        <v>0.22878621672103749</v>
      </c>
      <c r="K167" s="135">
        <f>IFERROR(TERRITORIAL!L167/TERRITORIAL!K167-1,"")</f>
        <v>0.22865067779614101</v>
      </c>
      <c r="L167" s="135">
        <f>IFERROR(TERRITORIAL!M167/TERRITORIAL!L167-1,"")</f>
        <v>0.83740485336628057</v>
      </c>
      <c r="M167" s="135">
        <f>IFERROR(TERRITORIAL!N167/TERRITORIAL!M167-1,"")</f>
        <v>-1</v>
      </c>
      <c r="N167" s="135" t="str">
        <f>IFERROR(TERRITORIAL!O167/TERRITORIAL!N167-1,"")</f>
        <v/>
      </c>
      <c r="O167" s="135" t="str">
        <f>IFERROR(TERRITORIAL!P167/TERRITORIAL!O167-1,"")</f>
        <v/>
      </c>
      <c r="P167" s="135" t="str">
        <f>IFERROR(TERRITORIAL!Q167/TERRITORIAL!P167-1,"")</f>
        <v/>
      </c>
      <c r="Q167" s="135" t="str">
        <f>IFERROR(TERRITORIAL!R167/TERRITORIAL!Q167-1,"")</f>
        <v/>
      </c>
      <c r="R167" s="135" t="str">
        <f>IFERROR(TERRITORIAL!S167/TERRITORIAL!R167-1,"")</f>
        <v/>
      </c>
      <c r="S167" s="135" t="str">
        <f>IFERROR(TERRITORIAL!T167/TERRITORIAL!S167-1,"")</f>
        <v/>
      </c>
    </row>
    <row r="168" spans="1:19">
      <c r="A168" s="89" t="s">
        <v>333</v>
      </c>
      <c r="B168" s="89" t="s">
        <v>78</v>
      </c>
      <c r="C168" s="135">
        <f>IFERROR(TERRITORIAL!D168/TERRITORIAL!C168-1,"")</f>
        <v>0.23603736186957613</v>
      </c>
      <c r="D168" s="135">
        <f>IFERROR(TERRITORIAL!E168/TERRITORIAL!D168-1,"")</f>
        <v>0.28063557888557811</v>
      </c>
      <c r="E168" s="135">
        <f>IFERROR(TERRITORIAL!F168/TERRITORIAL!E168-1,"")</f>
        <v>0.49838074924564246</v>
      </c>
      <c r="F168" s="135">
        <f>IFERROR(TERRITORIAL!G168/TERRITORIAL!F168-1,"")</f>
        <v>0.22200699854894346</v>
      </c>
      <c r="G168" s="135">
        <f>IFERROR(TERRITORIAL!H168/TERRITORIAL!G168-1,"")</f>
        <v>0.19442729423910676</v>
      </c>
      <c r="H168" s="135">
        <f>IFERROR(TERRITORIAL!I168/TERRITORIAL!H168-1,"")</f>
        <v>0.22835114265614687</v>
      </c>
      <c r="I168" s="135">
        <f>IFERROR(TERRITORIAL!J168/TERRITORIAL!I168-1,"")</f>
        <v>0.14611436612960738</v>
      </c>
      <c r="J168" s="135">
        <f>IFERROR(TERRITORIAL!K168/TERRITORIAL!J168-1,"")</f>
        <v>0.2208895484928326</v>
      </c>
      <c r="K168" s="135">
        <f>IFERROR(TERRITORIAL!L168/TERRITORIAL!K168-1,"")</f>
        <v>-4.885952273505445E-2</v>
      </c>
      <c r="L168" s="135">
        <f>IFERROR(TERRITORIAL!M168/TERRITORIAL!L168-1,"")</f>
        <v>-0.4115957657642827</v>
      </c>
      <c r="M168" s="135">
        <f>IFERROR(TERRITORIAL!N168/TERRITORIAL!M168-1,"")</f>
        <v>-1</v>
      </c>
      <c r="N168" s="135" t="str">
        <f>IFERROR(TERRITORIAL!O168/TERRITORIAL!N168-1,"")</f>
        <v/>
      </c>
      <c r="O168" s="135" t="str">
        <f>IFERROR(TERRITORIAL!P168/TERRITORIAL!O168-1,"")</f>
        <v/>
      </c>
      <c r="P168" s="135" t="str">
        <f>IFERROR(TERRITORIAL!Q168/TERRITORIAL!P168-1,"")</f>
        <v/>
      </c>
      <c r="Q168" s="135" t="str">
        <f>IFERROR(TERRITORIAL!R168/TERRITORIAL!Q168-1,"")</f>
        <v/>
      </c>
      <c r="R168" s="135" t="str">
        <f>IFERROR(TERRITORIAL!S168/TERRITORIAL!R168-1,"")</f>
        <v/>
      </c>
      <c r="S168" s="135" t="str">
        <f>IFERROR(TERRITORIAL!T168/TERRITORIAL!S168-1,"")</f>
        <v/>
      </c>
    </row>
    <row r="169" spans="1:19">
      <c r="A169" s="89" t="s">
        <v>334</v>
      </c>
      <c r="B169" s="89" t="s">
        <v>77</v>
      </c>
      <c r="C169" s="135">
        <f>IFERROR(TERRITORIAL!D169/TERRITORIAL!C169-1,"")</f>
        <v>6.4070114500545117E-2</v>
      </c>
      <c r="D169" s="135">
        <f>IFERROR(TERRITORIAL!E169/TERRITORIAL!D169-1,"")</f>
        <v>5.1572839361257561E-2</v>
      </c>
      <c r="E169" s="135">
        <f>IFERROR(TERRITORIAL!F169/TERRITORIAL!E169-1,"")</f>
        <v>-7.0413261269160476E-2</v>
      </c>
      <c r="F169" s="135">
        <f>IFERROR(TERRITORIAL!G169/TERRITORIAL!F169-1,"")</f>
        <v>0.18990078759627149</v>
      </c>
      <c r="G169" s="135">
        <f>IFERROR(TERRITORIAL!H169/TERRITORIAL!G169-1,"")</f>
        <v>8.3811955574893293E-2</v>
      </c>
      <c r="H169" s="135">
        <f>IFERROR(TERRITORIAL!I169/TERRITORIAL!H169-1,"")</f>
        <v>6.9359163965383441E-2</v>
      </c>
      <c r="I169" s="135">
        <f>IFERROR(TERRITORIAL!J169/TERRITORIAL!I169-1,"")</f>
        <v>8.3221588346678255E-2</v>
      </c>
      <c r="J169" s="135">
        <f>IFERROR(TERRITORIAL!K169/TERRITORIAL!J169-1,"")</f>
        <v>-0.17777217528374178</v>
      </c>
      <c r="K169" s="135">
        <f>IFERROR(TERRITORIAL!L169/TERRITORIAL!K169-1,"")</f>
        <v>5.335979584996231E-2</v>
      </c>
      <c r="L169" s="135">
        <f>IFERROR(TERRITORIAL!M169/TERRITORIAL!L169-1,"")</f>
        <v>-3.3152907462895564E-3</v>
      </c>
      <c r="M169" s="135">
        <f>IFERROR(TERRITORIAL!N169/TERRITORIAL!M169-1,"")</f>
        <v>-1</v>
      </c>
      <c r="N169" s="135" t="str">
        <f>IFERROR(TERRITORIAL!O169/TERRITORIAL!N169-1,"")</f>
        <v/>
      </c>
      <c r="O169" s="135" t="str">
        <f>IFERROR(TERRITORIAL!P169/TERRITORIAL!O169-1,"")</f>
        <v/>
      </c>
      <c r="P169" s="135" t="str">
        <f>IFERROR(TERRITORIAL!Q169/TERRITORIAL!P169-1,"")</f>
        <v/>
      </c>
      <c r="Q169" s="135" t="str">
        <f>IFERROR(TERRITORIAL!R169/TERRITORIAL!Q169-1,"")</f>
        <v/>
      </c>
      <c r="R169" s="135" t="str">
        <f>IFERROR(TERRITORIAL!S169/TERRITORIAL!R169-1,"")</f>
        <v/>
      </c>
      <c r="S169" s="135" t="str">
        <f>IFERROR(TERRITORIAL!T169/TERRITORIAL!S169-1,"")</f>
        <v/>
      </c>
    </row>
    <row r="170" spans="1:19" ht="28">
      <c r="A170" s="89" t="s">
        <v>335</v>
      </c>
      <c r="B170" s="89" t="s">
        <v>76</v>
      </c>
      <c r="C170" s="135">
        <f>IFERROR(TERRITORIAL!D170/TERRITORIAL!C170-1,"")</f>
        <v>-0.13955611076764662</v>
      </c>
      <c r="D170" s="135">
        <f>IFERROR(TERRITORIAL!E170/TERRITORIAL!D170-1,"")</f>
        <v>6.9137161184831042E-2</v>
      </c>
      <c r="E170" s="135">
        <f>IFERROR(TERRITORIAL!F170/TERRITORIAL!E170-1,"")</f>
        <v>0.27899772231580111</v>
      </c>
      <c r="F170" s="135">
        <f>IFERROR(TERRITORIAL!G170/TERRITORIAL!F170-1,"")</f>
        <v>-0.11089895961083118</v>
      </c>
      <c r="G170" s="135">
        <f>IFERROR(TERRITORIAL!H170/TERRITORIAL!G170-1,"")</f>
        <v>0.29551691862409735</v>
      </c>
      <c r="H170" s="135">
        <f>IFERROR(TERRITORIAL!I170/TERRITORIAL!H170-1,"")</f>
        <v>0.56806699585446974</v>
      </c>
      <c r="I170" s="135">
        <f>IFERROR(TERRITORIAL!J170/TERRITORIAL!I170-1,"")</f>
        <v>0.25736499007343139</v>
      </c>
      <c r="J170" s="135">
        <f>IFERROR(TERRITORIAL!K170/TERRITORIAL!J170-1,"")</f>
        <v>2.2011066810662814</v>
      </c>
      <c r="K170" s="135">
        <f>IFERROR(TERRITORIAL!L170/TERRITORIAL!K170-1,"")</f>
        <v>1.3623441331402919E-2</v>
      </c>
      <c r="L170" s="135">
        <f>IFERROR(TERRITORIAL!M170/TERRITORIAL!L170-1,"")</f>
        <v>-6.5298254210325646E-2</v>
      </c>
      <c r="M170" s="135">
        <f>IFERROR(TERRITORIAL!N170/TERRITORIAL!M170-1,"")</f>
        <v>-1</v>
      </c>
      <c r="N170" s="135" t="str">
        <f>IFERROR(TERRITORIAL!O170/TERRITORIAL!N170-1,"")</f>
        <v/>
      </c>
      <c r="O170" s="135" t="str">
        <f>IFERROR(TERRITORIAL!P170/TERRITORIAL!O170-1,"")</f>
        <v/>
      </c>
      <c r="P170" s="135" t="str">
        <f>IFERROR(TERRITORIAL!Q170/TERRITORIAL!P170-1,"")</f>
        <v/>
      </c>
      <c r="Q170" s="135" t="str">
        <f>IFERROR(TERRITORIAL!R170/TERRITORIAL!Q170-1,"")</f>
        <v/>
      </c>
      <c r="R170" s="135" t="str">
        <f>IFERROR(TERRITORIAL!S170/TERRITORIAL!R170-1,"")</f>
        <v/>
      </c>
      <c r="S170" s="135" t="str">
        <f>IFERROR(TERRITORIAL!T170/TERRITORIAL!S170-1,"")</f>
        <v/>
      </c>
    </row>
    <row r="171" spans="1:19" ht="28">
      <c r="A171" s="89" t="s">
        <v>336</v>
      </c>
      <c r="B171" s="89" t="s">
        <v>75</v>
      </c>
      <c r="C171" s="135">
        <f>IFERROR(TERRITORIAL!D171/TERRITORIAL!C171-1,"")</f>
        <v>0.19174094484932835</v>
      </c>
      <c r="D171" s="135">
        <f>IFERROR(TERRITORIAL!E171/TERRITORIAL!D171-1,"")</f>
        <v>0.18050021354875412</v>
      </c>
      <c r="E171" s="135">
        <f>IFERROR(TERRITORIAL!F171/TERRITORIAL!E171-1,"")</f>
        <v>-0.23235593818911293</v>
      </c>
      <c r="F171" s="135">
        <f>IFERROR(TERRITORIAL!G171/TERRITORIAL!F171-1,"")</f>
        <v>0.31472791223780971</v>
      </c>
      <c r="G171" s="135">
        <f>IFERROR(TERRITORIAL!H171/TERRITORIAL!G171-1,"")</f>
        <v>0.16301498388008628</v>
      </c>
      <c r="H171" s="135">
        <f>IFERROR(TERRITORIAL!I171/TERRITORIAL!H171-1,"")</f>
        <v>0.15505613944289487</v>
      </c>
      <c r="I171" s="135">
        <f>IFERROR(TERRITORIAL!J171/TERRITORIAL!I171-1,"")</f>
        <v>0.1467850040497638</v>
      </c>
      <c r="J171" s="135">
        <f>IFERROR(TERRITORIAL!K171/TERRITORIAL!J171-1,"")</f>
        <v>-0.35066169163644845</v>
      </c>
      <c r="K171" s="135">
        <f>IFERROR(TERRITORIAL!L171/TERRITORIAL!K171-1,"")</f>
        <v>6.4886498846380647E-2</v>
      </c>
      <c r="L171" s="135">
        <f>IFERROR(TERRITORIAL!M171/TERRITORIAL!L171-1,"")</f>
        <v>7.2688697948296355E-2</v>
      </c>
      <c r="M171" s="135">
        <f>IFERROR(TERRITORIAL!N171/TERRITORIAL!M171-1,"")</f>
        <v>-1</v>
      </c>
      <c r="N171" s="135" t="str">
        <f>IFERROR(TERRITORIAL!O171/TERRITORIAL!N171-1,"")</f>
        <v/>
      </c>
      <c r="O171" s="135" t="str">
        <f>IFERROR(TERRITORIAL!P171/TERRITORIAL!O171-1,"")</f>
        <v/>
      </c>
      <c r="P171" s="135" t="str">
        <f>IFERROR(TERRITORIAL!Q171/TERRITORIAL!P171-1,"")</f>
        <v/>
      </c>
      <c r="Q171" s="135" t="str">
        <f>IFERROR(TERRITORIAL!R171/TERRITORIAL!Q171-1,"")</f>
        <v/>
      </c>
      <c r="R171" s="135" t="str">
        <f>IFERROR(TERRITORIAL!S171/TERRITORIAL!R171-1,"")</f>
        <v/>
      </c>
      <c r="S171" s="135" t="str">
        <f>IFERROR(TERRITORIAL!T171/TERRITORIAL!S171-1,"")</f>
        <v/>
      </c>
    </row>
    <row r="172" spans="1:19">
      <c r="A172" s="89" t="s">
        <v>337</v>
      </c>
      <c r="B172" s="89" t="s">
        <v>74</v>
      </c>
      <c r="C172" s="135">
        <f>IFERROR(TERRITORIAL!D172/TERRITORIAL!C172-1,"")</f>
        <v>0.21194512719954917</v>
      </c>
      <c r="D172" s="135">
        <f>IFERROR(TERRITORIAL!E172/TERRITORIAL!D172-1,"")</f>
        <v>3.1153299635624929</v>
      </c>
      <c r="E172" s="135">
        <f>IFERROR(TERRITORIAL!F172/TERRITORIAL!E172-1,"")</f>
        <v>0.53754899010122736</v>
      </c>
      <c r="F172" s="135">
        <f>IFERROR(TERRITORIAL!G172/TERRITORIAL!F172-1,"")</f>
        <v>0.47192893201998554</v>
      </c>
      <c r="G172" s="135">
        <f>IFERROR(TERRITORIAL!H172/TERRITORIAL!G172-1,"")</f>
        <v>0.30661640178606309</v>
      </c>
      <c r="H172" s="135">
        <f>IFERROR(TERRITORIAL!I172/TERRITORIAL!H172-1,"")</f>
        <v>0.23210721350876518</v>
      </c>
      <c r="I172" s="135">
        <f>IFERROR(TERRITORIAL!J172/TERRITORIAL!I172-1,"")</f>
        <v>0.14209284432761971</v>
      </c>
      <c r="J172" s="135">
        <f>IFERROR(TERRITORIAL!K172/TERRITORIAL!J172-1,"")</f>
        <v>9.3327390109732677E-2</v>
      </c>
      <c r="K172" s="135">
        <f>IFERROR(TERRITORIAL!L172/TERRITORIAL!K172-1,"")</f>
        <v>-7.8651207030164816E-3</v>
      </c>
      <c r="L172" s="135">
        <f>IFERROR(TERRITORIAL!M172/TERRITORIAL!L172-1,"")</f>
        <v>0.278559050983745</v>
      </c>
      <c r="M172" s="135">
        <f>IFERROR(TERRITORIAL!N172/TERRITORIAL!M172-1,"")</f>
        <v>0.14463738775589574</v>
      </c>
      <c r="N172" s="135">
        <f>IFERROR(TERRITORIAL!O172/TERRITORIAL!N172-1,"")</f>
        <v>6.7223367130062606E-2</v>
      </c>
      <c r="O172" s="135">
        <f>IFERROR(TERRITORIAL!P172/TERRITORIAL!O172-1,"")</f>
        <v>7.7699285916195349E-2</v>
      </c>
      <c r="P172" s="135">
        <f>IFERROR(TERRITORIAL!Q172/TERRITORIAL!P172-1,"")</f>
        <v>0.13821464663534266</v>
      </c>
      <c r="Q172" s="135">
        <f>IFERROR(TERRITORIAL!R172/TERRITORIAL!Q172-1,"")</f>
        <v>1.7027174350548346E-2</v>
      </c>
      <c r="R172" s="135">
        <f>IFERROR(TERRITORIAL!S172/TERRITORIAL!R172-1,"")</f>
        <v>0.18754021769211349</v>
      </c>
      <c r="S172" s="135">
        <f>IFERROR(TERRITORIAL!T172/TERRITORIAL!S172-1,"")</f>
        <v>0.17351448274154913</v>
      </c>
    </row>
    <row r="173" spans="1:19">
      <c r="A173" s="89" t="s">
        <v>338</v>
      </c>
      <c r="B173" s="89" t="s">
        <v>73</v>
      </c>
      <c r="C173" s="135">
        <f>IFERROR(TERRITORIAL!D173/TERRITORIAL!C173-1,"")</f>
        <v>-8.9681613171590069E-2</v>
      </c>
      <c r="D173" s="135">
        <f>IFERROR(TERRITORIAL!E173/TERRITORIAL!D173-1,"")</f>
        <v>4.3029555425793564E-2</v>
      </c>
      <c r="E173" s="135">
        <f>IFERROR(TERRITORIAL!F173/TERRITORIAL!E173-1,"")</f>
        <v>-6.2108731514909588E-2</v>
      </c>
      <c r="F173" s="135">
        <f>IFERROR(TERRITORIAL!G173/TERRITORIAL!F173-1,"")</f>
        <v>0.15433247247456561</v>
      </c>
      <c r="G173" s="135">
        <f>IFERROR(TERRITORIAL!H173/TERRITORIAL!G173-1,"")</f>
        <v>-0.17375022745469104</v>
      </c>
      <c r="H173" s="135">
        <f>IFERROR(TERRITORIAL!I173/TERRITORIAL!H173-1,"")</f>
        <v>0.31784132238849039</v>
      </c>
      <c r="I173" s="135">
        <f>IFERROR(TERRITORIAL!J173/TERRITORIAL!I173-1,"")</f>
        <v>0.13476101160224241</v>
      </c>
      <c r="J173" s="135">
        <f>IFERROR(TERRITORIAL!K173/TERRITORIAL!J173-1,"")</f>
        <v>-2.8316388356065425E-2</v>
      </c>
      <c r="K173" s="135">
        <f>IFERROR(TERRITORIAL!L173/TERRITORIAL!K173-1,"")</f>
        <v>0.20002431571325063</v>
      </c>
      <c r="L173" s="135">
        <f>IFERROR(TERRITORIAL!M173/TERRITORIAL!L173-1,"")</f>
        <v>-7.4575562125960726E-2</v>
      </c>
      <c r="M173" s="135">
        <f>IFERROR(TERRITORIAL!N173/TERRITORIAL!M173-1,"")</f>
        <v>-1</v>
      </c>
      <c r="N173" s="135" t="str">
        <f>IFERROR(TERRITORIAL!O173/TERRITORIAL!N173-1,"")</f>
        <v/>
      </c>
      <c r="O173" s="135" t="str">
        <f>IFERROR(TERRITORIAL!P173/TERRITORIAL!O173-1,"")</f>
        <v/>
      </c>
      <c r="P173" s="135" t="str">
        <f>IFERROR(TERRITORIAL!Q173/TERRITORIAL!P173-1,"")</f>
        <v/>
      </c>
      <c r="Q173" s="135" t="str">
        <f>IFERROR(TERRITORIAL!R173/TERRITORIAL!Q173-1,"")</f>
        <v/>
      </c>
      <c r="R173" s="135" t="str">
        <f>IFERROR(TERRITORIAL!S173/TERRITORIAL!R173-1,"")</f>
        <v/>
      </c>
      <c r="S173" s="135" t="str">
        <f>IFERROR(TERRITORIAL!T173/TERRITORIAL!S173-1,"")</f>
        <v/>
      </c>
    </row>
    <row r="174" spans="1:19">
      <c r="A174" s="89" t="s">
        <v>339</v>
      </c>
      <c r="B174" s="89" t="s">
        <v>72</v>
      </c>
      <c r="C174" s="135">
        <f>IFERROR(TERRITORIAL!D174/TERRITORIAL!C174-1,"")</f>
        <v>-0.92318899407290744</v>
      </c>
      <c r="D174" s="135">
        <f>IFERROR(TERRITORIAL!E174/TERRITORIAL!D174-1,"")</f>
        <v>1.8536889173979443E-2</v>
      </c>
      <c r="E174" s="135">
        <f>IFERROR(TERRITORIAL!F174/TERRITORIAL!E174-1,"")</f>
        <v>0.48413926180332933</v>
      </c>
      <c r="F174" s="135">
        <f>IFERROR(TERRITORIAL!G174/TERRITORIAL!F174-1,"")</f>
        <v>-0.40273181105528633</v>
      </c>
      <c r="G174" s="135">
        <f>IFERROR(TERRITORIAL!H174/TERRITORIAL!G174-1,"")</f>
        <v>0.79277057671813433</v>
      </c>
      <c r="H174" s="135">
        <f>IFERROR(TERRITORIAL!I174/TERRITORIAL!H174-1,"")</f>
        <v>-0.18698950967584371</v>
      </c>
      <c r="I174" s="135">
        <f>IFERROR(TERRITORIAL!J174/TERRITORIAL!I174-1,"")</f>
        <v>-9.7359591001581314E-2</v>
      </c>
      <c r="J174" s="135">
        <f>IFERROR(TERRITORIAL!K174/TERRITORIAL!J174-1,"")</f>
        <v>-0.18932207247867006</v>
      </c>
      <c r="K174" s="135">
        <f>IFERROR(TERRITORIAL!L174/TERRITORIAL!K174-1,"")</f>
        <v>0.16049913441541097</v>
      </c>
      <c r="L174" s="135">
        <f>IFERROR(TERRITORIAL!M174/TERRITORIAL!L174-1,"")</f>
        <v>1.2267963752757391</v>
      </c>
      <c r="M174" s="135">
        <f>IFERROR(TERRITORIAL!N174/TERRITORIAL!M174-1,"")</f>
        <v>-1</v>
      </c>
      <c r="N174" s="135" t="str">
        <f>IFERROR(TERRITORIAL!O174/TERRITORIAL!N174-1,"")</f>
        <v/>
      </c>
      <c r="O174" s="135" t="str">
        <f>IFERROR(TERRITORIAL!P174/TERRITORIAL!O174-1,"")</f>
        <v/>
      </c>
      <c r="P174" s="135" t="str">
        <f>IFERROR(TERRITORIAL!Q174/TERRITORIAL!P174-1,"")</f>
        <v/>
      </c>
      <c r="Q174" s="135" t="str">
        <f>IFERROR(TERRITORIAL!R174/TERRITORIAL!Q174-1,"")</f>
        <v/>
      </c>
      <c r="R174" s="135" t="str">
        <f>IFERROR(TERRITORIAL!S174/TERRITORIAL!R174-1,"")</f>
        <v/>
      </c>
      <c r="S174" s="135" t="str">
        <f>IFERROR(TERRITORIAL!T174/TERRITORIAL!S174-1,"")</f>
        <v/>
      </c>
    </row>
    <row r="175" spans="1:19">
      <c r="A175" s="89" t="s">
        <v>341</v>
      </c>
      <c r="B175" s="89" t="s">
        <v>71</v>
      </c>
      <c r="C175" s="135">
        <f>IFERROR(TERRITORIAL!D175/TERRITORIAL!C175-1,"")</f>
        <v>0.342080539853026</v>
      </c>
      <c r="D175" s="135">
        <f>IFERROR(TERRITORIAL!E175/TERRITORIAL!D175-1,"")</f>
        <v>0.59386497997731547</v>
      </c>
      <c r="E175" s="135">
        <f>IFERROR(TERRITORIAL!F175/TERRITORIAL!E175-1,"")</f>
        <v>0.33343852644275618</v>
      </c>
      <c r="F175" s="135">
        <f>IFERROR(TERRITORIAL!G175/TERRITORIAL!F175-1,"")</f>
        <v>0.12062698946133099</v>
      </c>
      <c r="G175" s="135">
        <f>IFERROR(TERRITORIAL!H175/TERRITORIAL!G175-1,"")</f>
        <v>-7.783513622317717E-2</v>
      </c>
      <c r="H175" s="135">
        <f>IFERROR(TERRITORIAL!I175/TERRITORIAL!H175-1,"")</f>
        <v>0.22124983894034123</v>
      </c>
      <c r="I175" s="135">
        <f>IFERROR(TERRITORIAL!J175/TERRITORIAL!I175-1,"")</f>
        <v>-0.15530834586458253</v>
      </c>
      <c r="J175" s="135">
        <f>IFERROR(TERRITORIAL!K175/TERRITORIAL!J175-1,"")</f>
        <v>-1.2983812353632773E-2</v>
      </c>
      <c r="K175" s="135">
        <f>IFERROR(TERRITORIAL!L175/TERRITORIAL!K175-1,"")</f>
        <v>-0.2486083360643575</v>
      </c>
      <c r="L175" s="135">
        <f>IFERROR(TERRITORIAL!M175/TERRITORIAL!L175-1,"")</f>
        <v>-0.18675389890223448</v>
      </c>
      <c r="M175" s="135">
        <f>IFERROR(TERRITORIAL!N175/TERRITORIAL!M175-1,"")</f>
        <v>-1</v>
      </c>
      <c r="N175" s="135" t="str">
        <f>IFERROR(TERRITORIAL!O175/TERRITORIAL!N175-1,"")</f>
        <v/>
      </c>
      <c r="O175" s="135" t="str">
        <f>IFERROR(TERRITORIAL!P175/TERRITORIAL!O175-1,"")</f>
        <v/>
      </c>
      <c r="P175" s="135" t="str">
        <f>IFERROR(TERRITORIAL!Q175/TERRITORIAL!P175-1,"")</f>
        <v/>
      </c>
      <c r="Q175" s="135" t="str">
        <f>IFERROR(TERRITORIAL!R175/TERRITORIAL!Q175-1,"")</f>
        <v/>
      </c>
      <c r="R175" s="135" t="str">
        <f>IFERROR(TERRITORIAL!S175/TERRITORIAL!R175-1,"")</f>
        <v/>
      </c>
      <c r="S175" s="135" t="str">
        <f>IFERROR(TERRITORIAL!T175/TERRITORIAL!S175-1,"")</f>
        <v/>
      </c>
    </row>
    <row r="176" spans="1:19" ht="28">
      <c r="A176" s="89" t="s">
        <v>342</v>
      </c>
      <c r="B176" s="89" t="s">
        <v>172</v>
      </c>
      <c r="C176" s="135">
        <f>IFERROR(TERRITORIAL!D176/TERRITORIAL!C176-1,"")</f>
        <v>0.4576124072030725</v>
      </c>
      <c r="D176" s="135">
        <f>IFERROR(TERRITORIAL!E176/TERRITORIAL!D176-1,"")</f>
        <v>0.67010517198157049</v>
      </c>
      <c r="E176" s="135">
        <f>IFERROR(TERRITORIAL!F176/TERRITORIAL!E176-1,"")</f>
        <v>0.76191630008151101</v>
      </c>
      <c r="F176" s="135">
        <f>IFERROR(TERRITORIAL!G176/TERRITORIAL!F176-1,"")</f>
        <v>0.39773357746595472</v>
      </c>
      <c r="G176" s="135">
        <f>IFERROR(TERRITORIAL!H176/TERRITORIAL!G176-1,"")</f>
        <v>0.54104306151783899</v>
      </c>
      <c r="H176" s="135">
        <f>IFERROR(TERRITORIAL!I176/TERRITORIAL!H176-1,"")</f>
        <v>0.10148112546960708</v>
      </c>
      <c r="I176" s="135">
        <f>IFERROR(TERRITORIAL!J176/TERRITORIAL!I176-1,"")</f>
        <v>-7.6194945271069403E-2</v>
      </c>
      <c r="J176" s="135">
        <f>IFERROR(TERRITORIAL!K176/TERRITORIAL!J176-1,"")</f>
        <v>-0.19870837456809298</v>
      </c>
      <c r="K176" s="135">
        <f>IFERROR(TERRITORIAL!L176/TERRITORIAL!K176-1,"")</f>
        <v>-0.24149786296808362</v>
      </c>
      <c r="L176" s="135">
        <f>IFERROR(TERRITORIAL!M176/TERRITORIAL!L176-1,"")</f>
        <v>-8.3276299468681647E-2</v>
      </c>
      <c r="M176" s="135">
        <f>IFERROR(TERRITORIAL!N176/TERRITORIAL!M176-1,"")</f>
        <v>-1</v>
      </c>
      <c r="N176" s="135" t="str">
        <f>IFERROR(TERRITORIAL!O176/TERRITORIAL!N176-1,"")</f>
        <v/>
      </c>
      <c r="O176" s="135" t="str">
        <f>IFERROR(TERRITORIAL!P176/TERRITORIAL!O176-1,"")</f>
        <v/>
      </c>
      <c r="P176" s="135" t="str">
        <f>IFERROR(TERRITORIAL!Q176/TERRITORIAL!P176-1,"")</f>
        <v/>
      </c>
      <c r="Q176" s="135" t="str">
        <f>IFERROR(TERRITORIAL!R176/TERRITORIAL!Q176-1,"")</f>
        <v/>
      </c>
      <c r="R176" s="135" t="str">
        <f>IFERROR(TERRITORIAL!S176/TERRITORIAL!R176-1,"")</f>
        <v/>
      </c>
      <c r="S176" s="135" t="str">
        <f>IFERROR(TERRITORIAL!T176/TERRITORIAL!S176-1,"")</f>
        <v/>
      </c>
    </row>
    <row r="177" spans="1:19">
      <c r="A177" s="89" t="s">
        <v>2298</v>
      </c>
      <c r="B177" s="89" t="s">
        <v>2299</v>
      </c>
      <c r="C177" s="135" t="str">
        <f>IFERROR(TERRITORIAL!D177/TERRITORIAL!C177-1,"")</f>
        <v/>
      </c>
      <c r="D177" s="135" t="str">
        <f>IFERROR(TERRITORIAL!E177/TERRITORIAL!D177-1,"")</f>
        <v/>
      </c>
      <c r="E177" s="135" t="str">
        <f>IFERROR(TERRITORIAL!F177/TERRITORIAL!E177-1,"")</f>
        <v/>
      </c>
      <c r="F177" s="135" t="str">
        <f>IFERROR(TERRITORIAL!G177/TERRITORIAL!F177-1,"")</f>
        <v/>
      </c>
      <c r="G177" s="135" t="str">
        <f>IFERROR(TERRITORIAL!H177/TERRITORIAL!G177-1,"")</f>
        <v/>
      </c>
      <c r="H177" s="135" t="str">
        <f>IFERROR(TERRITORIAL!I177/TERRITORIAL!H177-1,"")</f>
        <v/>
      </c>
      <c r="I177" s="135" t="str">
        <f>IFERROR(TERRITORIAL!J177/TERRITORIAL!I177-1,"")</f>
        <v/>
      </c>
      <c r="J177" s="135" t="str">
        <f>IFERROR(TERRITORIAL!K177/TERRITORIAL!J177-1,"")</f>
        <v/>
      </c>
      <c r="K177" s="135" t="str">
        <f>IFERROR(TERRITORIAL!L177/TERRITORIAL!K177-1,"")</f>
        <v/>
      </c>
      <c r="L177" s="135" t="str">
        <f>IFERROR(TERRITORIAL!M177/TERRITORIAL!L177-1,"")</f>
        <v/>
      </c>
      <c r="M177" s="135" t="str">
        <f>IFERROR(TERRITORIAL!N177/TERRITORIAL!M177-1,"")</f>
        <v/>
      </c>
      <c r="N177" s="135">
        <f>IFERROR(TERRITORIAL!O177/TERRITORIAL!N177-1,"")</f>
        <v>-5.7246160848752337E-2</v>
      </c>
      <c r="O177" s="135">
        <f>IFERROR(TERRITORIAL!P177/TERRITORIAL!O177-1,"")</f>
        <v>1.7725252840485872E-3</v>
      </c>
      <c r="P177" s="135">
        <f>IFERROR(TERRITORIAL!Q177/TERRITORIAL!P177-1,"")</f>
        <v>0.23520411020581999</v>
      </c>
      <c r="Q177" s="135">
        <f>IFERROR(TERRITORIAL!R177/TERRITORIAL!Q177-1,"")</f>
        <v>-0.20078112850222929</v>
      </c>
      <c r="R177" s="135">
        <f>IFERROR(TERRITORIAL!S177/TERRITORIAL!R177-1,"")</f>
        <v>-0.98254652470448856</v>
      </c>
      <c r="S177" s="135">
        <f>IFERROR(TERRITORIAL!T177/TERRITORIAL!S177-1,"")</f>
        <v>800.14527565700473</v>
      </c>
    </row>
    <row r="178" spans="1:19" ht="28">
      <c r="A178" s="89" t="s">
        <v>2305</v>
      </c>
      <c r="B178" s="89" t="s">
        <v>2306</v>
      </c>
      <c r="C178" s="135" t="str">
        <f>IFERROR(TERRITORIAL!D178/TERRITORIAL!C178-1,"")</f>
        <v/>
      </c>
      <c r="D178" s="135" t="str">
        <f>IFERROR(TERRITORIAL!E178/TERRITORIAL!D178-1,"")</f>
        <v/>
      </c>
      <c r="E178" s="135" t="str">
        <f>IFERROR(TERRITORIAL!F178/TERRITORIAL!E178-1,"")</f>
        <v/>
      </c>
      <c r="F178" s="135" t="str">
        <f>IFERROR(TERRITORIAL!G178/TERRITORIAL!F178-1,"")</f>
        <v/>
      </c>
      <c r="G178" s="135" t="str">
        <f>IFERROR(TERRITORIAL!H178/TERRITORIAL!G178-1,"")</f>
        <v/>
      </c>
      <c r="H178" s="135" t="str">
        <f>IFERROR(TERRITORIAL!I178/TERRITORIAL!H178-1,"")</f>
        <v/>
      </c>
      <c r="I178" s="135" t="str">
        <f>IFERROR(TERRITORIAL!J178/TERRITORIAL!I178-1,"")</f>
        <v/>
      </c>
      <c r="J178" s="135" t="str">
        <f>IFERROR(TERRITORIAL!K178/TERRITORIAL!J178-1,"")</f>
        <v/>
      </c>
      <c r="K178" s="135" t="str">
        <f>IFERROR(TERRITORIAL!L178/TERRITORIAL!K178-1,"")</f>
        <v/>
      </c>
      <c r="L178" s="135" t="str">
        <f>IFERROR(TERRITORIAL!M178/TERRITORIAL!L178-1,"")</f>
        <v/>
      </c>
      <c r="M178" s="135" t="str">
        <f>IFERROR(TERRITORIAL!N178/TERRITORIAL!M178-1,"")</f>
        <v/>
      </c>
      <c r="N178" s="135">
        <f>IFERROR(TERRITORIAL!O178/TERRITORIAL!N178-1,"")</f>
        <v>-0.44863416588806704</v>
      </c>
      <c r="O178" s="135">
        <f>IFERROR(TERRITORIAL!P178/TERRITORIAL!O178-1,"")</f>
        <v>-1</v>
      </c>
      <c r="P178" s="135" t="str">
        <f>IFERROR(TERRITORIAL!Q178/TERRITORIAL!P178-1,"")</f>
        <v/>
      </c>
      <c r="Q178" s="135">
        <f>IFERROR(TERRITORIAL!R178/TERRITORIAL!Q178-1,"")</f>
        <v>-1</v>
      </c>
      <c r="R178" s="135" t="str">
        <f>IFERROR(TERRITORIAL!S178/TERRITORIAL!R178-1,"")</f>
        <v/>
      </c>
      <c r="S178" s="135" t="str">
        <f>IFERROR(TERRITORIAL!T178/TERRITORIAL!S178-1,"")</f>
        <v/>
      </c>
    </row>
    <row r="179" spans="1:19">
      <c r="A179" s="89" t="s">
        <v>2311</v>
      </c>
      <c r="B179" s="89" t="s">
        <v>93</v>
      </c>
      <c r="C179" s="135" t="str">
        <f>IFERROR(TERRITORIAL!D179/TERRITORIAL!C179-1,"")</f>
        <v/>
      </c>
      <c r="D179" s="135" t="str">
        <f>IFERROR(TERRITORIAL!E179/TERRITORIAL!D179-1,"")</f>
        <v/>
      </c>
      <c r="E179" s="135" t="str">
        <f>IFERROR(TERRITORIAL!F179/TERRITORIAL!E179-1,"")</f>
        <v/>
      </c>
      <c r="F179" s="135" t="str">
        <f>IFERROR(TERRITORIAL!G179/TERRITORIAL!F179-1,"")</f>
        <v/>
      </c>
      <c r="G179" s="135" t="str">
        <f>IFERROR(TERRITORIAL!H179/TERRITORIAL!G179-1,"")</f>
        <v/>
      </c>
      <c r="H179" s="135" t="str">
        <f>IFERROR(TERRITORIAL!I179/TERRITORIAL!H179-1,"")</f>
        <v/>
      </c>
      <c r="I179" s="135" t="str">
        <f>IFERROR(TERRITORIAL!J179/TERRITORIAL!I179-1,"")</f>
        <v/>
      </c>
      <c r="J179" s="135" t="str">
        <f>IFERROR(TERRITORIAL!K179/TERRITORIAL!J179-1,"")</f>
        <v/>
      </c>
      <c r="K179" s="135" t="str">
        <f>IFERROR(TERRITORIAL!L179/TERRITORIAL!K179-1,"")</f>
        <v/>
      </c>
      <c r="L179" s="135" t="str">
        <f>IFERROR(TERRITORIAL!M179/TERRITORIAL!L179-1,"")</f>
        <v/>
      </c>
      <c r="M179" s="135" t="str">
        <f>IFERROR(TERRITORIAL!N179/TERRITORIAL!M179-1,"")</f>
        <v/>
      </c>
      <c r="N179" s="135">
        <f>IFERROR(TERRITORIAL!O179/TERRITORIAL!N179-1,"")</f>
        <v>0.11380069812697946</v>
      </c>
      <c r="O179" s="135">
        <f>IFERROR(TERRITORIAL!P179/TERRITORIAL!O179-1,"")</f>
        <v>-6.108246682808538E-2</v>
      </c>
      <c r="P179" s="135">
        <f>IFERROR(TERRITORIAL!Q179/TERRITORIAL!P179-1,"")</f>
        <v>1.3376605369332939E-2</v>
      </c>
      <c r="Q179" s="135">
        <f>IFERROR(TERRITORIAL!R179/TERRITORIAL!Q179-1,"")</f>
        <v>-8.0132535474678357E-2</v>
      </c>
      <c r="R179" s="135">
        <f>IFERROR(TERRITORIAL!S179/TERRITORIAL!R179-1,"")</f>
        <v>-3.9322916555880827E-2</v>
      </c>
      <c r="S179" s="135">
        <f>IFERROR(TERRITORIAL!T179/TERRITORIAL!S179-1,"")</f>
        <v>5.3082720483477397E-2</v>
      </c>
    </row>
    <row r="180" spans="1:19" ht="28">
      <c r="A180" s="89" t="s">
        <v>2318</v>
      </c>
      <c r="B180" s="89" t="s">
        <v>2319</v>
      </c>
      <c r="C180" s="135" t="str">
        <f>IFERROR(TERRITORIAL!D180/TERRITORIAL!C180-1,"")</f>
        <v/>
      </c>
      <c r="D180" s="135" t="str">
        <f>IFERROR(TERRITORIAL!E180/TERRITORIAL!D180-1,"")</f>
        <v/>
      </c>
      <c r="E180" s="135" t="str">
        <f>IFERROR(TERRITORIAL!F180/TERRITORIAL!E180-1,"")</f>
        <v/>
      </c>
      <c r="F180" s="135" t="str">
        <f>IFERROR(TERRITORIAL!G180/TERRITORIAL!F180-1,"")</f>
        <v/>
      </c>
      <c r="G180" s="135" t="str">
        <f>IFERROR(TERRITORIAL!H180/TERRITORIAL!G180-1,"")</f>
        <v/>
      </c>
      <c r="H180" s="135" t="str">
        <f>IFERROR(TERRITORIAL!I180/TERRITORIAL!H180-1,"")</f>
        <v/>
      </c>
      <c r="I180" s="135" t="str">
        <f>IFERROR(TERRITORIAL!J180/TERRITORIAL!I180-1,"")</f>
        <v/>
      </c>
      <c r="J180" s="135" t="str">
        <f>IFERROR(TERRITORIAL!K180/TERRITORIAL!J180-1,"")</f>
        <v/>
      </c>
      <c r="K180" s="135" t="str">
        <f>IFERROR(TERRITORIAL!L180/TERRITORIAL!K180-1,"")</f>
        <v/>
      </c>
      <c r="L180" s="135" t="str">
        <f>IFERROR(TERRITORIAL!M180/TERRITORIAL!L180-1,"")</f>
        <v/>
      </c>
      <c r="M180" s="135" t="str">
        <f>IFERROR(TERRITORIAL!N180/TERRITORIAL!M180-1,"")</f>
        <v/>
      </c>
      <c r="N180" s="135">
        <f>IFERROR(TERRITORIAL!O180/TERRITORIAL!N180-1,"")</f>
        <v>1.5709614509009886</v>
      </c>
      <c r="O180" s="135">
        <f>IFERROR(TERRITORIAL!P180/TERRITORIAL!O180-1,"")</f>
        <v>0.27976853842835592</v>
      </c>
      <c r="P180" s="135">
        <f>IFERROR(TERRITORIAL!Q180/TERRITORIAL!P180-1,"")</f>
        <v>0.22639663441547064</v>
      </c>
      <c r="Q180" s="135">
        <f>IFERROR(TERRITORIAL!R180/TERRITORIAL!Q180-1,"")</f>
        <v>-3.6828986375774142E-2</v>
      </c>
      <c r="R180" s="135">
        <f>IFERROR(TERRITORIAL!S180/TERRITORIAL!R180-1,"")</f>
        <v>0.15004917572569121</v>
      </c>
      <c r="S180" s="135">
        <f>IFERROR(TERRITORIAL!T180/TERRITORIAL!S180-1,"")</f>
        <v>0.25509466236025635</v>
      </c>
    </row>
    <row r="181" spans="1:19">
      <c r="A181" s="89" t="s">
        <v>2322</v>
      </c>
      <c r="B181" s="89" t="s">
        <v>2323</v>
      </c>
      <c r="C181" s="135" t="str">
        <f>IFERROR(TERRITORIAL!D181/TERRITORIAL!C181-1,"")</f>
        <v/>
      </c>
      <c r="D181" s="135" t="str">
        <f>IFERROR(TERRITORIAL!E181/TERRITORIAL!D181-1,"")</f>
        <v/>
      </c>
      <c r="E181" s="135" t="str">
        <f>IFERROR(TERRITORIAL!F181/TERRITORIAL!E181-1,"")</f>
        <v/>
      </c>
      <c r="F181" s="135" t="str">
        <f>IFERROR(TERRITORIAL!G181/TERRITORIAL!F181-1,"")</f>
        <v/>
      </c>
      <c r="G181" s="135" t="str">
        <f>IFERROR(TERRITORIAL!H181/TERRITORIAL!G181-1,"")</f>
        <v/>
      </c>
      <c r="H181" s="135" t="str">
        <f>IFERROR(TERRITORIAL!I181/TERRITORIAL!H181-1,"")</f>
        <v/>
      </c>
      <c r="I181" s="135" t="str">
        <f>IFERROR(TERRITORIAL!J181/TERRITORIAL!I181-1,"")</f>
        <v/>
      </c>
      <c r="J181" s="135" t="str">
        <f>IFERROR(TERRITORIAL!K181/TERRITORIAL!J181-1,"")</f>
        <v/>
      </c>
      <c r="K181" s="135" t="str">
        <f>IFERROR(TERRITORIAL!L181/TERRITORIAL!K181-1,"")</f>
        <v/>
      </c>
      <c r="L181" s="135" t="str">
        <f>IFERROR(TERRITORIAL!M181/TERRITORIAL!L181-1,"")</f>
        <v/>
      </c>
      <c r="M181" s="135" t="str">
        <f>IFERROR(TERRITORIAL!N181/TERRITORIAL!M181-1,"")</f>
        <v/>
      </c>
      <c r="N181" s="135">
        <f>IFERROR(TERRITORIAL!O181/TERRITORIAL!N181-1,"")</f>
        <v>33.052709256877719</v>
      </c>
      <c r="O181" s="135">
        <f>IFERROR(TERRITORIAL!P181/TERRITORIAL!O181-1,"")</f>
        <v>-2.9889626526852231E-3</v>
      </c>
      <c r="P181" s="135">
        <f>IFERROR(TERRITORIAL!Q181/TERRITORIAL!P181-1,"")</f>
        <v>-0.14928414409769519</v>
      </c>
      <c r="Q181" s="135">
        <f>IFERROR(TERRITORIAL!R181/TERRITORIAL!Q181-1,"")</f>
        <v>6.8479574980209179E-2</v>
      </c>
      <c r="R181" s="135">
        <f>IFERROR(TERRITORIAL!S181/TERRITORIAL!R181-1,"")</f>
        <v>0.94949954898126165</v>
      </c>
      <c r="S181" s="135">
        <f>IFERROR(TERRITORIAL!T181/TERRITORIAL!S181-1,"")</f>
        <v>-0.59655831713979812</v>
      </c>
    </row>
    <row r="182" spans="1:19">
      <c r="A182" s="89" t="s">
        <v>2326</v>
      </c>
      <c r="B182" s="89" t="s">
        <v>2327</v>
      </c>
      <c r="C182" s="135" t="str">
        <f>IFERROR(TERRITORIAL!D182/TERRITORIAL!C182-1,"")</f>
        <v/>
      </c>
      <c r="D182" s="135" t="str">
        <f>IFERROR(TERRITORIAL!E182/TERRITORIAL!D182-1,"")</f>
        <v/>
      </c>
      <c r="E182" s="135" t="str">
        <f>IFERROR(TERRITORIAL!F182/TERRITORIAL!E182-1,"")</f>
        <v/>
      </c>
      <c r="F182" s="135" t="str">
        <f>IFERROR(TERRITORIAL!G182/TERRITORIAL!F182-1,"")</f>
        <v/>
      </c>
      <c r="G182" s="135" t="str">
        <f>IFERROR(TERRITORIAL!H182/TERRITORIAL!G182-1,"")</f>
        <v/>
      </c>
      <c r="H182" s="135" t="str">
        <f>IFERROR(TERRITORIAL!I182/TERRITORIAL!H182-1,"")</f>
        <v/>
      </c>
      <c r="I182" s="135" t="str">
        <f>IFERROR(TERRITORIAL!J182/TERRITORIAL!I182-1,"")</f>
        <v/>
      </c>
      <c r="J182" s="135" t="str">
        <f>IFERROR(TERRITORIAL!K182/TERRITORIAL!J182-1,"")</f>
        <v/>
      </c>
      <c r="K182" s="135" t="str">
        <f>IFERROR(TERRITORIAL!L182/TERRITORIAL!K182-1,"")</f>
        <v/>
      </c>
      <c r="L182" s="135" t="str">
        <f>IFERROR(TERRITORIAL!M182/TERRITORIAL!L182-1,"")</f>
        <v/>
      </c>
      <c r="M182" s="135" t="str">
        <f>IFERROR(TERRITORIAL!N182/TERRITORIAL!M182-1,"")</f>
        <v/>
      </c>
      <c r="N182" s="135">
        <f>IFERROR(TERRITORIAL!O182/TERRITORIAL!N182-1,"")</f>
        <v>0.86776443814459059</v>
      </c>
      <c r="O182" s="135">
        <f>IFERROR(TERRITORIAL!P182/TERRITORIAL!O182-1,"")</f>
        <v>0.19274539181736383</v>
      </c>
      <c r="P182" s="135">
        <f>IFERROR(TERRITORIAL!Q182/TERRITORIAL!P182-1,"")</f>
        <v>7.7257650457809302E-3</v>
      </c>
      <c r="Q182" s="135">
        <f>IFERROR(TERRITORIAL!R182/TERRITORIAL!Q182-1,"")</f>
        <v>0.12314884784707192</v>
      </c>
      <c r="R182" s="135">
        <f>IFERROR(TERRITORIAL!S182/TERRITORIAL!R182-1,"")</f>
        <v>0.10805144709731729</v>
      </c>
      <c r="S182" s="135">
        <f>IFERROR(TERRITORIAL!T182/TERRITORIAL!S182-1,"")</f>
        <v>0.20761328401647505</v>
      </c>
    </row>
    <row r="183" spans="1:19">
      <c r="A183" s="89" t="s">
        <v>343</v>
      </c>
      <c r="B183" s="89" t="s">
        <v>70</v>
      </c>
      <c r="C183" s="135">
        <f>IFERROR(TERRITORIAL!D183/TERRITORIAL!C183-1,"")</f>
        <v>0.12096927728427986</v>
      </c>
      <c r="D183" s="135">
        <f>IFERROR(TERRITORIAL!E183/TERRITORIAL!D183-1,"")</f>
        <v>9.0345893915754205E-2</v>
      </c>
      <c r="E183" s="135">
        <f>IFERROR(TERRITORIAL!F183/TERRITORIAL!E183-1,"")</f>
        <v>6.3350967947936265E-2</v>
      </c>
      <c r="F183" s="135">
        <f>IFERROR(TERRITORIAL!G183/TERRITORIAL!F183-1,"")</f>
        <v>3.189646947382041E-2</v>
      </c>
      <c r="G183" s="135">
        <f>IFERROR(TERRITORIAL!H183/TERRITORIAL!G183-1,"")</f>
        <v>8.2287910361412697E-2</v>
      </c>
      <c r="H183" s="135">
        <f>IFERROR(TERRITORIAL!I183/TERRITORIAL!H183-1,"")</f>
        <v>5.6264662999041315E-2</v>
      </c>
      <c r="I183" s="135">
        <f>IFERROR(TERRITORIAL!J183/TERRITORIAL!I183-1,"")</f>
        <v>2.5433505921194088E-2</v>
      </c>
      <c r="J183" s="135">
        <f>IFERROR(TERRITORIAL!K183/TERRITORIAL!J183-1,"")</f>
        <v>6.0690042222486973E-2</v>
      </c>
      <c r="K183" s="135">
        <f>IFERROR(TERRITORIAL!L183/TERRITORIAL!K183-1,"")</f>
        <v>0.15568235631602101</v>
      </c>
      <c r="L183" s="135">
        <f>IFERROR(TERRITORIAL!M183/TERRITORIAL!L183-1,"")</f>
        <v>4.295839278692104E-2</v>
      </c>
      <c r="M183" s="135">
        <f>IFERROR(TERRITORIAL!N183/TERRITORIAL!M183-1,"")</f>
        <v>-1</v>
      </c>
      <c r="N183" s="135" t="str">
        <f>IFERROR(TERRITORIAL!O183/TERRITORIAL!N183-1,"")</f>
        <v/>
      </c>
      <c r="O183" s="135" t="str">
        <f>IFERROR(TERRITORIAL!P183/TERRITORIAL!O183-1,"")</f>
        <v/>
      </c>
      <c r="P183" s="135" t="str">
        <f>IFERROR(TERRITORIAL!Q183/TERRITORIAL!P183-1,"")</f>
        <v/>
      </c>
      <c r="Q183" s="135" t="str">
        <f>IFERROR(TERRITORIAL!R183/TERRITORIAL!Q183-1,"")</f>
        <v/>
      </c>
      <c r="R183" s="135" t="str">
        <f>IFERROR(TERRITORIAL!S183/TERRITORIAL!R183-1,"")</f>
        <v/>
      </c>
      <c r="S183" s="135" t="str">
        <f>IFERROR(TERRITORIAL!T183/TERRITORIAL!S183-1,"")</f>
        <v/>
      </c>
    </row>
    <row r="184" spans="1:19">
      <c r="A184" s="89" t="s">
        <v>344</v>
      </c>
      <c r="B184" s="89" t="s">
        <v>2330</v>
      </c>
      <c r="C184" s="135">
        <f>IFERROR(TERRITORIAL!D184/TERRITORIAL!C184-1,"")</f>
        <v>9.2990499504049362E-2</v>
      </c>
      <c r="D184" s="135">
        <f>IFERROR(TERRITORIAL!E184/TERRITORIAL!D184-1,"")</f>
        <v>6.0896537123557026E-2</v>
      </c>
      <c r="E184" s="135">
        <f>IFERROR(TERRITORIAL!F184/TERRITORIAL!E184-1,"")</f>
        <v>0.12818052922049628</v>
      </c>
      <c r="F184" s="135">
        <f>IFERROR(TERRITORIAL!G184/TERRITORIAL!F184-1,"")</f>
        <v>1.5172766417990369E-2</v>
      </c>
      <c r="G184" s="135">
        <f>IFERROR(TERRITORIAL!H184/TERRITORIAL!G184-1,"")</f>
        <v>-4.0202691622882147E-2</v>
      </c>
      <c r="H184" s="135">
        <f>IFERROR(TERRITORIAL!I184/TERRITORIAL!H184-1,"")</f>
        <v>4.7160094915288164E-2</v>
      </c>
      <c r="I184" s="135">
        <f>IFERROR(TERRITORIAL!J184/TERRITORIAL!I184-1,"")</f>
        <v>0.16872737483498668</v>
      </c>
      <c r="J184" s="135">
        <f>IFERROR(TERRITORIAL!K184/TERRITORIAL!J184-1,"")</f>
        <v>-0.13334125717229484</v>
      </c>
      <c r="K184" s="135">
        <f>IFERROR(TERRITORIAL!L184/TERRITORIAL!K184-1,"")</f>
        <v>0.10139074728777597</v>
      </c>
      <c r="L184" s="135">
        <f>IFERROR(TERRITORIAL!M184/TERRITORIAL!L184-1,"")</f>
        <v>6.3976736980389637E-2</v>
      </c>
      <c r="M184" s="135">
        <f>IFERROR(TERRITORIAL!N184/TERRITORIAL!M184-1,"")</f>
        <v>6.8091970975763028E-2</v>
      </c>
      <c r="N184" s="135">
        <f>IFERROR(TERRITORIAL!O184/TERRITORIAL!N184-1,"")</f>
        <v>0.46088322285677052</v>
      </c>
      <c r="O184" s="135">
        <f>IFERROR(TERRITORIAL!P184/TERRITORIAL!O184-1,"")</f>
        <v>0.14850324352824407</v>
      </c>
      <c r="P184" s="135">
        <f>IFERROR(TERRITORIAL!Q184/TERRITORIAL!P184-1,"")</f>
        <v>8.460127850760446E-2</v>
      </c>
      <c r="Q184" s="135">
        <f>IFERROR(TERRITORIAL!R184/TERRITORIAL!Q184-1,"")</f>
        <v>0.10657361429263346</v>
      </c>
      <c r="R184" s="135">
        <f>IFERROR(TERRITORIAL!S184/TERRITORIAL!R184-1,"")</f>
        <v>0.1632394354021045</v>
      </c>
      <c r="S184" s="135">
        <f>IFERROR(TERRITORIAL!T184/TERRITORIAL!S184-1,"")</f>
        <v>-0.12040591885195917</v>
      </c>
    </row>
    <row r="185" spans="1:19">
      <c r="A185" s="89" t="s">
        <v>345</v>
      </c>
      <c r="B185" s="89" t="s">
        <v>2351</v>
      </c>
      <c r="C185" s="135">
        <f>IFERROR(TERRITORIAL!D185/TERRITORIAL!C185-1,"")</f>
        <v>0.18350560001265714</v>
      </c>
      <c r="D185" s="135">
        <f>IFERROR(TERRITORIAL!E185/TERRITORIAL!D185-1,"")</f>
        <v>0.15433084509383965</v>
      </c>
      <c r="E185" s="135">
        <f>IFERROR(TERRITORIAL!F185/TERRITORIAL!E185-1,"")</f>
        <v>0.11940005061517156</v>
      </c>
      <c r="F185" s="135">
        <f>IFERROR(TERRITORIAL!G185/TERRITORIAL!F185-1,"")</f>
        <v>6.9770306089847134E-2</v>
      </c>
      <c r="G185" s="135">
        <f>IFERROR(TERRITORIAL!H185/TERRITORIAL!G185-1,"")</f>
        <v>1.9109311822635977E-3</v>
      </c>
      <c r="H185" s="135">
        <f>IFERROR(TERRITORIAL!I185/TERRITORIAL!H185-1,"")</f>
        <v>5.7318336899031541E-2</v>
      </c>
      <c r="I185" s="135">
        <f>IFERROR(TERRITORIAL!J185/TERRITORIAL!I185-1,"")</f>
        <v>0.11106901375001987</v>
      </c>
      <c r="J185" s="135">
        <f>IFERROR(TERRITORIAL!K185/TERRITORIAL!J185-1,"")</f>
        <v>-1.2066182992334751E-2</v>
      </c>
      <c r="K185" s="135">
        <f>IFERROR(TERRITORIAL!L185/TERRITORIAL!K185-1,"")</f>
        <v>0.18716885634546965</v>
      </c>
      <c r="L185" s="135">
        <f>IFERROR(TERRITORIAL!M185/TERRITORIAL!L185-1,"")</f>
        <v>0.11840889260532395</v>
      </c>
      <c r="M185" s="135">
        <f>IFERROR(TERRITORIAL!N185/TERRITORIAL!M185-1,"")</f>
        <v>4.9432877431910605E-2</v>
      </c>
      <c r="N185" s="135">
        <f>IFERROR(TERRITORIAL!O185/TERRITORIAL!N185-1,"")</f>
        <v>0.16693903093742679</v>
      </c>
      <c r="O185" s="135">
        <f>IFERROR(TERRITORIAL!P185/TERRITORIAL!O185-1,"")</f>
        <v>1.1519826720241655E-2</v>
      </c>
      <c r="P185" s="135">
        <f>IFERROR(TERRITORIAL!Q185/TERRITORIAL!P185-1,"")</f>
        <v>0.15833114751542054</v>
      </c>
      <c r="Q185" s="135">
        <f>IFERROR(TERRITORIAL!R185/TERRITORIAL!Q185-1,"")</f>
        <v>0.18036481537733406</v>
      </c>
      <c r="R185" s="135">
        <f>IFERROR(TERRITORIAL!S185/TERRITORIAL!R185-1,"")</f>
        <v>0.1097774208157658</v>
      </c>
      <c r="S185" s="135">
        <f>IFERROR(TERRITORIAL!T185/TERRITORIAL!S185-1,"")</f>
        <v>4.6786884806692575E-2</v>
      </c>
    </row>
    <row r="186" spans="1:19">
      <c r="A186" s="89" t="s">
        <v>2361</v>
      </c>
      <c r="B186" s="89" t="s">
        <v>2362</v>
      </c>
      <c r="C186" s="136" t="str">
        <f>IFERROR(TERRITORIAL!D186/TERRITORIAL!C186-1,"")</f>
        <v/>
      </c>
      <c r="D186" s="136" t="str">
        <f>IFERROR(TERRITORIAL!E186/TERRITORIAL!D186-1,"")</f>
        <v/>
      </c>
      <c r="E186" s="136" t="str">
        <f>IFERROR(TERRITORIAL!F186/TERRITORIAL!E186-1,"")</f>
        <v/>
      </c>
      <c r="F186" s="136" t="str">
        <f>IFERROR(TERRITORIAL!G186/TERRITORIAL!F186-1,"")</f>
        <v/>
      </c>
      <c r="G186" s="136" t="str">
        <f>IFERROR(TERRITORIAL!H186/TERRITORIAL!G186-1,"")</f>
        <v/>
      </c>
      <c r="H186" s="136" t="str">
        <f>IFERROR(TERRITORIAL!I186/TERRITORIAL!H186-1,"")</f>
        <v/>
      </c>
      <c r="I186" s="136" t="str">
        <f>IFERROR(TERRITORIAL!J186/TERRITORIAL!I186-1,"")</f>
        <v/>
      </c>
      <c r="J186" s="136" t="str">
        <f>IFERROR(TERRITORIAL!K186/TERRITORIAL!J186-1,"")</f>
        <v/>
      </c>
      <c r="K186" s="136" t="str">
        <f>IFERROR(TERRITORIAL!L186/TERRITORIAL!K186-1,"")</f>
        <v/>
      </c>
      <c r="L186" s="136" t="str">
        <f>IFERROR(TERRITORIAL!M186/TERRITORIAL!L186-1,"")</f>
        <v/>
      </c>
      <c r="M186" s="136" t="str">
        <f>IFERROR(TERRITORIAL!N186/TERRITORIAL!M186-1,"")</f>
        <v/>
      </c>
      <c r="N186" s="136">
        <f>IFERROR(TERRITORIAL!O186/TERRITORIAL!N186-1,"")</f>
        <v>3.3050429328916442E-2</v>
      </c>
      <c r="O186" s="136">
        <f>IFERROR(TERRITORIAL!P186/TERRITORIAL!O186-1,"")</f>
        <v>0.2288082298110381</v>
      </c>
      <c r="P186" s="136">
        <f>IFERROR(TERRITORIAL!Q186/TERRITORIAL!P186-1,"")</f>
        <v>-4.8067813757231348E-2</v>
      </c>
      <c r="Q186" s="136">
        <f>IFERROR(TERRITORIAL!R186/TERRITORIAL!Q186-1,"")</f>
        <v>7.0268679877720785E-3</v>
      </c>
      <c r="R186" s="136">
        <f>IFERROR(TERRITORIAL!S186/TERRITORIAL!R186-1,"")</f>
        <v>4.6106619850400765E-2</v>
      </c>
      <c r="S186" s="136">
        <f>IFERROR(TERRITORIAL!T186/TERRITORIAL!S186-1,"")</f>
        <v>0.15553713803728808</v>
      </c>
    </row>
    <row r="187" spans="1:19" ht="28">
      <c r="A187" s="89" t="s">
        <v>2372</v>
      </c>
      <c r="B187" s="89" t="s">
        <v>2373</v>
      </c>
      <c r="C187" s="135" t="str">
        <f>IFERROR(TERRITORIAL!D187/TERRITORIAL!C187-1,"")</f>
        <v/>
      </c>
      <c r="D187" s="135" t="str">
        <f>IFERROR(TERRITORIAL!E187/TERRITORIAL!D187-1,"")</f>
        <v/>
      </c>
      <c r="E187" s="135" t="str">
        <f>IFERROR(TERRITORIAL!F187/TERRITORIAL!E187-1,"")</f>
        <v/>
      </c>
      <c r="F187" s="135" t="str">
        <f>IFERROR(TERRITORIAL!G187/TERRITORIAL!F187-1,"")</f>
        <v/>
      </c>
      <c r="G187" s="135" t="str">
        <f>IFERROR(TERRITORIAL!H187/TERRITORIAL!G187-1,"")</f>
        <v/>
      </c>
      <c r="H187" s="135" t="str">
        <f>IFERROR(TERRITORIAL!I187/TERRITORIAL!H187-1,"")</f>
        <v/>
      </c>
      <c r="I187" s="135" t="str">
        <f>IFERROR(TERRITORIAL!J187/TERRITORIAL!I187-1,"")</f>
        <v/>
      </c>
      <c r="J187" s="135" t="str">
        <f>IFERROR(TERRITORIAL!K187/TERRITORIAL!J187-1,"")</f>
        <v/>
      </c>
      <c r="K187" s="135" t="str">
        <f>IFERROR(TERRITORIAL!L187/TERRITORIAL!K187-1,"")</f>
        <v/>
      </c>
      <c r="L187" s="135" t="str">
        <f>IFERROR(TERRITORIAL!M187/TERRITORIAL!L187-1,"")</f>
        <v/>
      </c>
      <c r="M187" s="135" t="str">
        <f>IFERROR(TERRITORIAL!N187/TERRITORIAL!M187-1,"")</f>
        <v/>
      </c>
      <c r="N187" s="135">
        <f>IFERROR(TERRITORIAL!O187/TERRITORIAL!N187-1,"")</f>
        <v>2.7585912368559558</v>
      </c>
      <c r="O187" s="135">
        <f>IFERROR(TERRITORIAL!P187/TERRITORIAL!O187-1,"")</f>
        <v>4.5771815815803141E-2</v>
      </c>
      <c r="P187" s="135">
        <f>IFERROR(TERRITORIAL!Q187/TERRITORIAL!P187-1,"")</f>
        <v>-0.15432233231194026</v>
      </c>
      <c r="Q187" s="135">
        <f>IFERROR(TERRITORIAL!R187/TERRITORIAL!Q187-1,"")</f>
        <v>6.4059427821113291E-2</v>
      </c>
      <c r="R187" s="135">
        <f>IFERROR(TERRITORIAL!S187/TERRITORIAL!R187-1,"")</f>
        <v>0.30810815162373362</v>
      </c>
      <c r="S187" s="135">
        <f>IFERROR(TERRITORIAL!T187/TERRITORIAL!S187-1,"")</f>
        <v>0.13790500525503657</v>
      </c>
    </row>
    <row r="188" spans="1:19">
      <c r="A188" s="89" t="s">
        <v>2380</v>
      </c>
      <c r="B188" s="89" t="s">
        <v>2381</v>
      </c>
      <c r="C188" s="135" t="str">
        <f>IFERROR(TERRITORIAL!D188/TERRITORIAL!C188-1,"")</f>
        <v/>
      </c>
      <c r="D188" s="135" t="str">
        <f>IFERROR(TERRITORIAL!E188/TERRITORIAL!D188-1,"")</f>
        <v/>
      </c>
      <c r="E188" s="135" t="str">
        <f>IFERROR(TERRITORIAL!F188/TERRITORIAL!E188-1,"")</f>
        <v/>
      </c>
      <c r="F188" s="135" t="str">
        <f>IFERROR(TERRITORIAL!G188/TERRITORIAL!F188-1,"")</f>
        <v/>
      </c>
      <c r="G188" s="135" t="str">
        <f>IFERROR(TERRITORIAL!H188/TERRITORIAL!G188-1,"")</f>
        <v/>
      </c>
      <c r="H188" s="135" t="str">
        <f>IFERROR(TERRITORIAL!I188/TERRITORIAL!H188-1,"")</f>
        <v/>
      </c>
      <c r="I188" s="135" t="str">
        <f>IFERROR(TERRITORIAL!J188/TERRITORIAL!I188-1,"")</f>
        <v/>
      </c>
      <c r="J188" s="135" t="str">
        <f>IFERROR(TERRITORIAL!K188/TERRITORIAL!J188-1,"")</f>
        <v/>
      </c>
      <c r="K188" s="135" t="str">
        <f>IFERROR(TERRITORIAL!L188/TERRITORIAL!K188-1,"")</f>
        <v/>
      </c>
      <c r="L188" s="135" t="str">
        <f>IFERROR(TERRITORIAL!M188/TERRITORIAL!L188-1,"")</f>
        <v/>
      </c>
      <c r="M188" s="135" t="str">
        <f>IFERROR(TERRITORIAL!N188/TERRITORIAL!M188-1,"")</f>
        <v/>
      </c>
      <c r="N188" s="135">
        <f>IFERROR(TERRITORIAL!O188/TERRITORIAL!N188-1,"")</f>
        <v>4.6523619720155729E-2</v>
      </c>
      <c r="O188" s="135">
        <f>IFERROR(TERRITORIAL!P188/TERRITORIAL!O188-1,"")</f>
        <v>1.9830674204398768E-2</v>
      </c>
      <c r="P188" s="135">
        <f>IFERROR(TERRITORIAL!Q188/TERRITORIAL!P188-1,"")</f>
        <v>-2.3977601498717083E-2</v>
      </c>
      <c r="Q188" s="135">
        <f>IFERROR(TERRITORIAL!R188/TERRITORIAL!Q188-1,"")</f>
        <v>-0.1363103589732374</v>
      </c>
      <c r="R188" s="135">
        <f>IFERROR(TERRITORIAL!S188/TERRITORIAL!R188-1,"")</f>
        <v>0.28027218678423349</v>
      </c>
      <c r="S188" s="135">
        <f>IFERROR(TERRITORIAL!T188/TERRITORIAL!S188-1,"")</f>
        <v>-5.5866263038692021E-2</v>
      </c>
    </row>
    <row r="189" spans="1:19">
      <c r="A189" s="89" t="s">
        <v>2386</v>
      </c>
      <c r="B189" s="89" t="s">
        <v>2387</v>
      </c>
      <c r="C189" s="135" t="str">
        <f>IFERROR(TERRITORIAL!D189/TERRITORIAL!C189-1,"")</f>
        <v/>
      </c>
      <c r="D189" s="135" t="str">
        <f>IFERROR(TERRITORIAL!E189/TERRITORIAL!D189-1,"")</f>
        <v/>
      </c>
      <c r="E189" s="135" t="str">
        <f>IFERROR(TERRITORIAL!F189/TERRITORIAL!E189-1,"")</f>
        <v/>
      </c>
      <c r="F189" s="135" t="str">
        <f>IFERROR(TERRITORIAL!G189/TERRITORIAL!F189-1,"")</f>
        <v/>
      </c>
      <c r="G189" s="135" t="str">
        <f>IFERROR(TERRITORIAL!H189/TERRITORIAL!G189-1,"")</f>
        <v/>
      </c>
      <c r="H189" s="135" t="str">
        <f>IFERROR(TERRITORIAL!I189/TERRITORIAL!H189-1,"")</f>
        <v/>
      </c>
      <c r="I189" s="135" t="str">
        <f>IFERROR(TERRITORIAL!J189/TERRITORIAL!I189-1,"")</f>
        <v/>
      </c>
      <c r="J189" s="135" t="str">
        <f>IFERROR(TERRITORIAL!K189/TERRITORIAL!J189-1,"")</f>
        <v/>
      </c>
      <c r="K189" s="135" t="str">
        <f>IFERROR(TERRITORIAL!L189/TERRITORIAL!K189-1,"")</f>
        <v/>
      </c>
      <c r="L189" s="135" t="str">
        <f>IFERROR(TERRITORIAL!M189/TERRITORIAL!L189-1,"")</f>
        <v/>
      </c>
      <c r="M189" s="135" t="str">
        <f>IFERROR(TERRITORIAL!N189/TERRITORIAL!M189-1,"")</f>
        <v/>
      </c>
      <c r="N189" s="135">
        <f>IFERROR(TERRITORIAL!O189/TERRITORIAL!N189-1,"")</f>
        <v>-2.5673468018944101E-3</v>
      </c>
      <c r="O189" s="135">
        <f>IFERROR(TERRITORIAL!P189/TERRITORIAL!O189-1,"")</f>
        <v>0</v>
      </c>
      <c r="P189" s="135">
        <f>IFERROR(TERRITORIAL!Q189/TERRITORIAL!P189-1,"")</f>
        <v>0</v>
      </c>
      <c r="Q189" s="135">
        <f>IFERROR(TERRITORIAL!R189/TERRITORIAL!Q189-1,"")</f>
        <v>-1.0764347565368815E-2</v>
      </c>
      <c r="R189" s="135">
        <f>IFERROR(TERRITORIAL!S189/TERRITORIAL!R189-1,"")</f>
        <v>4.810409522752801E-3</v>
      </c>
      <c r="S189" s="135">
        <f>IFERROR(TERRITORIAL!T189/TERRITORIAL!S189-1,"")</f>
        <v>0</v>
      </c>
    </row>
    <row r="190" spans="1:19" ht="28">
      <c r="A190" s="89" t="s">
        <v>7783</v>
      </c>
      <c r="B190" s="89" t="s">
        <v>7784</v>
      </c>
      <c r="C190" s="135" t="str">
        <f>IFERROR(TERRITORIAL!D190/TERRITORIAL!C190-1,"")</f>
        <v/>
      </c>
      <c r="D190" s="135" t="str">
        <f>IFERROR(TERRITORIAL!E190/TERRITORIAL!D190-1,"")</f>
        <v/>
      </c>
      <c r="E190" s="135" t="str">
        <f>IFERROR(TERRITORIAL!F190/TERRITORIAL!E190-1,"")</f>
        <v/>
      </c>
      <c r="F190" s="135" t="str">
        <f>IFERROR(TERRITORIAL!G190/TERRITORIAL!F190-1,"")</f>
        <v/>
      </c>
      <c r="G190" s="135" t="str">
        <f>IFERROR(TERRITORIAL!H190/TERRITORIAL!G190-1,"")</f>
        <v/>
      </c>
      <c r="H190" s="135" t="str">
        <f>IFERROR(TERRITORIAL!I190/TERRITORIAL!H190-1,"")</f>
        <v/>
      </c>
      <c r="I190" s="135" t="str">
        <f>IFERROR(TERRITORIAL!J190/TERRITORIAL!I190-1,"")</f>
        <v/>
      </c>
      <c r="J190" s="135" t="str">
        <f>IFERROR(TERRITORIAL!K190/TERRITORIAL!J190-1,"")</f>
        <v/>
      </c>
      <c r="K190" s="135" t="str">
        <f>IFERROR(TERRITORIAL!L190/TERRITORIAL!K190-1,"")</f>
        <v/>
      </c>
      <c r="L190" s="135" t="str">
        <f>IFERROR(TERRITORIAL!M190/TERRITORIAL!L190-1,"")</f>
        <v/>
      </c>
      <c r="M190" s="135" t="str">
        <f>IFERROR(TERRITORIAL!N190/TERRITORIAL!M190-1,"")</f>
        <v/>
      </c>
      <c r="N190" s="135" t="str">
        <f>IFERROR(TERRITORIAL!O190/TERRITORIAL!N190-1,"")</f>
        <v/>
      </c>
      <c r="O190" s="135">
        <f>IFERROR(TERRITORIAL!P190/TERRITORIAL!O190-1,"")</f>
        <v>-1</v>
      </c>
      <c r="P190" s="135" t="str">
        <f>IFERROR(TERRITORIAL!Q190/TERRITORIAL!P190-1,"")</f>
        <v/>
      </c>
      <c r="Q190" s="135" t="str">
        <f>IFERROR(TERRITORIAL!R190/TERRITORIAL!Q190-1,"")</f>
        <v/>
      </c>
      <c r="R190" s="135" t="str">
        <f>IFERROR(TERRITORIAL!S190/TERRITORIAL!R190-1,"")</f>
        <v/>
      </c>
      <c r="S190" s="135" t="str">
        <f>IFERROR(TERRITORIAL!T190/TERRITORIAL!S190-1,"")</f>
        <v/>
      </c>
    </row>
    <row r="191" spans="1:19">
      <c r="A191" s="89" t="s">
        <v>2390</v>
      </c>
      <c r="B191" s="89" t="s">
        <v>2391</v>
      </c>
      <c r="C191" s="135" t="str">
        <f>IFERROR(TERRITORIAL!D191/TERRITORIAL!C191-1,"")</f>
        <v/>
      </c>
      <c r="D191" s="135" t="str">
        <f>IFERROR(TERRITORIAL!E191/TERRITORIAL!D191-1,"")</f>
        <v/>
      </c>
      <c r="E191" s="135" t="str">
        <f>IFERROR(TERRITORIAL!F191/TERRITORIAL!E191-1,"")</f>
        <v/>
      </c>
      <c r="F191" s="135" t="str">
        <f>IFERROR(TERRITORIAL!G191/TERRITORIAL!F191-1,"")</f>
        <v/>
      </c>
      <c r="G191" s="135" t="str">
        <f>IFERROR(TERRITORIAL!H191/TERRITORIAL!G191-1,"")</f>
        <v/>
      </c>
      <c r="H191" s="135" t="str">
        <f>IFERROR(TERRITORIAL!I191/TERRITORIAL!H191-1,"")</f>
        <v/>
      </c>
      <c r="I191" s="135" t="str">
        <f>IFERROR(TERRITORIAL!J191/TERRITORIAL!I191-1,"")</f>
        <v/>
      </c>
      <c r="J191" s="135" t="str">
        <f>IFERROR(TERRITORIAL!K191/TERRITORIAL!J191-1,"")</f>
        <v/>
      </c>
      <c r="K191" s="135" t="str">
        <f>IFERROR(TERRITORIAL!L191/TERRITORIAL!K191-1,"")</f>
        <v/>
      </c>
      <c r="L191" s="135" t="str">
        <f>IFERROR(TERRITORIAL!M191/TERRITORIAL!L191-1,"")</f>
        <v/>
      </c>
      <c r="M191" s="135" t="str">
        <f>IFERROR(TERRITORIAL!N191/TERRITORIAL!M191-1,"")</f>
        <v/>
      </c>
      <c r="N191" s="135">
        <f>IFERROR(TERRITORIAL!O191/TERRITORIAL!N191-1,"")</f>
        <v>-0.2660518827966325</v>
      </c>
      <c r="O191" s="135">
        <f>IFERROR(TERRITORIAL!P191/TERRITORIAL!O191-1,"")</f>
        <v>0.29546341613949245</v>
      </c>
      <c r="P191" s="135">
        <f>IFERROR(TERRITORIAL!Q191/TERRITORIAL!P191-1,"")</f>
        <v>0.18311270399784729</v>
      </c>
      <c r="Q191" s="135">
        <f>IFERROR(TERRITORIAL!R191/TERRITORIAL!Q191-1,"")</f>
        <v>0.10318390457434568</v>
      </c>
      <c r="R191" s="135">
        <f>IFERROR(TERRITORIAL!S191/TERRITORIAL!R191-1,"")</f>
        <v>0.30246810490133513</v>
      </c>
      <c r="S191" s="135">
        <f>IFERROR(TERRITORIAL!T191/TERRITORIAL!S191-1,"")</f>
        <v>0.2086430242308468</v>
      </c>
    </row>
    <row r="192" spans="1:19">
      <c r="A192" s="89" t="s">
        <v>2417</v>
      </c>
      <c r="B192" s="89" t="s">
        <v>2418</v>
      </c>
      <c r="C192" s="135" t="str">
        <f>IFERROR(TERRITORIAL!D192/TERRITORIAL!C192-1,"")</f>
        <v/>
      </c>
      <c r="D192" s="135" t="str">
        <f>IFERROR(TERRITORIAL!E192/TERRITORIAL!D192-1,"")</f>
        <v/>
      </c>
      <c r="E192" s="135" t="str">
        <f>IFERROR(TERRITORIAL!F192/TERRITORIAL!E192-1,"")</f>
        <v/>
      </c>
      <c r="F192" s="135" t="str">
        <f>IFERROR(TERRITORIAL!G192/TERRITORIAL!F192-1,"")</f>
        <v/>
      </c>
      <c r="G192" s="135" t="str">
        <f>IFERROR(TERRITORIAL!H192/TERRITORIAL!G192-1,"")</f>
        <v/>
      </c>
      <c r="H192" s="135" t="str">
        <f>IFERROR(TERRITORIAL!I192/TERRITORIAL!H192-1,"")</f>
        <v/>
      </c>
      <c r="I192" s="135" t="str">
        <f>IFERROR(TERRITORIAL!J192/TERRITORIAL!I192-1,"")</f>
        <v/>
      </c>
      <c r="J192" s="135" t="str">
        <f>IFERROR(TERRITORIAL!K192/TERRITORIAL!J192-1,"")</f>
        <v/>
      </c>
      <c r="K192" s="135" t="str">
        <f>IFERROR(TERRITORIAL!L192/TERRITORIAL!K192-1,"")</f>
        <v/>
      </c>
      <c r="L192" s="135" t="str">
        <f>IFERROR(TERRITORIAL!M192/TERRITORIAL!L192-1,"")</f>
        <v/>
      </c>
      <c r="M192" s="135" t="str">
        <f>IFERROR(TERRITORIAL!N192/TERRITORIAL!M192-1,"")</f>
        <v/>
      </c>
      <c r="N192" s="135">
        <f>IFERROR(TERRITORIAL!O192/TERRITORIAL!N192-1,"")</f>
        <v>1.735009080246245</v>
      </c>
      <c r="O192" s="135">
        <f>IFERROR(TERRITORIAL!P192/TERRITORIAL!O192-1,"")</f>
        <v>-0.1950578812679582</v>
      </c>
      <c r="P192" s="135">
        <f>IFERROR(TERRITORIAL!Q192/TERRITORIAL!P192-1,"")</f>
        <v>1.8495027895765839</v>
      </c>
      <c r="Q192" s="135">
        <f>IFERROR(TERRITORIAL!R192/TERRITORIAL!Q192-1,"")</f>
        <v>0.64212795718700422</v>
      </c>
      <c r="R192" s="135">
        <f>IFERROR(TERRITORIAL!S192/TERRITORIAL!R192-1,"")</f>
        <v>0.21518176017857549</v>
      </c>
      <c r="S192" s="135">
        <f>IFERROR(TERRITORIAL!T192/TERRITORIAL!S192-1,"")</f>
        <v>0.31850430354339099</v>
      </c>
    </row>
    <row r="193" spans="1:19">
      <c r="A193" s="89" t="s">
        <v>2427</v>
      </c>
      <c r="B193" s="89" t="s">
        <v>2428</v>
      </c>
      <c r="C193" s="135" t="str">
        <f>IFERROR(TERRITORIAL!D193/TERRITORIAL!C193-1,"")</f>
        <v/>
      </c>
      <c r="D193" s="135" t="str">
        <f>IFERROR(TERRITORIAL!E193/TERRITORIAL!D193-1,"")</f>
        <v/>
      </c>
      <c r="E193" s="135" t="str">
        <f>IFERROR(TERRITORIAL!F193/TERRITORIAL!E193-1,"")</f>
        <v/>
      </c>
      <c r="F193" s="135" t="str">
        <f>IFERROR(TERRITORIAL!G193/TERRITORIAL!F193-1,"")</f>
        <v/>
      </c>
      <c r="G193" s="135" t="str">
        <f>IFERROR(TERRITORIAL!H193/TERRITORIAL!G193-1,"")</f>
        <v/>
      </c>
      <c r="H193" s="135" t="str">
        <f>IFERROR(TERRITORIAL!I193/TERRITORIAL!H193-1,"")</f>
        <v/>
      </c>
      <c r="I193" s="135" t="str">
        <f>IFERROR(TERRITORIAL!J193/TERRITORIAL!I193-1,"")</f>
        <v/>
      </c>
      <c r="J193" s="135" t="str">
        <f>IFERROR(TERRITORIAL!K193/TERRITORIAL!J193-1,"")</f>
        <v/>
      </c>
      <c r="K193" s="135" t="str">
        <f>IFERROR(TERRITORIAL!L193/TERRITORIAL!K193-1,"")</f>
        <v/>
      </c>
      <c r="L193" s="135" t="str">
        <f>IFERROR(TERRITORIAL!M193/TERRITORIAL!L193-1,"")</f>
        <v/>
      </c>
      <c r="M193" s="135" t="str">
        <f>IFERROR(TERRITORIAL!N193/TERRITORIAL!M193-1,"")</f>
        <v/>
      </c>
      <c r="N193" s="135">
        <f>IFERROR(TERRITORIAL!O193/TERRITORIAL!N193-1,"")</f>
        <v>-0.1658275394176898</v>
      </c>
      <c r="O193" s="135">
        <f>IFERROR(TERRITORIAL!P193/TERRITORIAL!O193-1,"")</f>
        <v>8.2879946585090458E-2</v>
      </c>
      <c r="P193" s="135">
        <f>IFERROR(TERRITORIAL!Q193/TERRITORIAL!P193-1,"")</f>
        <v>0.83810601487649317</v>
      </c>
      <c r="Q193" s="135">
        <f>IFERROR(TERRITORIAL!R193/TERRITORIAL!Q193-1,"")</f>
        <v>0.23267851203540113</v>
      </c>
      <c r="R193" s="135">
        <f>IFERROR(TERRITORIAL!S193/TERRITORIAL!R193-1,"")</f>
        <v>4.1216457167942533E-2</v>
      </c>
      <c r="S193" s="135">
        <f>IFERROR(TERRITORIAL!T193/TERRITORIAL!S193-1,"")</f>
        <v>-0.24673916136044693</v>
      </c>
    </row>
    <row r="194" spans="1:19">
      <c r="A194" s="89" t="s">
        <v>2439</v>
      </c>
      <c r="B194" s="89" t="s">
        <v>2440</v>
      </c>
      <c r="C194" s="135" t="str">
        <f>IFERROR(TERRITORIAL!D194/TERRITORIAL!C194-1,"")</f>
        <v/>
      </c>
      <c r="D194" s="135" t="str">
        <f>IFERROR(TERRITORIAL!E194/TERRITORIAL!D194-1,"")</f>
        <v/>
      </c>
      <c r="E194" s="135" t="str">
        <f>IFERROR(TERRITORIAL!F194/TERRITORIAL!E194-1,"")</f>
        <v/>
      </c>
      <c r="F194" s="135" t="str">
        <f>IFERROR(TERRITORIAL!G194/TERRITORIAL!F194-1,"")</f>
        <v/>
      </c>
      <c r="G194" s="135" t="str">
        <f>IFERROR(TERRITORIAL!H194/TERRITORIAL!G194-1,"")</f>
        <v/>
      </c>
      <c r="H194" s="135" t="str">
        <f>IFERROR(TERRITORIAL!I194/TERRITORIAL!H194-1,"")</f>
        <v/>
      </c>
      <c r="I194" s="135" t="str">
        <f>IFERROR(TERRITORIAL!J194/TERRITORIAL!I194-1,"")</f>
        <v/>
      </c>
      <c r="J194" s="135" t="str">
        <f>IFERROR(TERRITORIAL!K194/TERRITORIAL!J194-1,"")</f>
        <v/>
      </c>
      <c r="K194" s="135" t="str">
        <f>IFERROR(TERRITORIAL!L194/TERRITORIAL!K194-1,"")</f>
        <v/>
      </c>
      <c r="L194" s="135" t="str">
        <f>IFERROR(TERRITORIAL!M194/TERRITORIAL!L194-1,"")</f>
        <v/>
      </c>
      <c r="M194" s="135" t="str">
        <f>IFERROR(TERRITORIAL!N194/TERRITORIAL!M194-1,"")</f>
        <v/>
      </c>
      <c r="N194" s="135">
        <f>IFERROR(TERRITORIAL!O194/TERRITORIAL!N194-1,"")</f>
        <v>-0.85977740349038834</v>
      </c>
      <c r="O194" s="135">
        <f>IFERROR(TERRITORIAL!P194/TERRITORIAL!O194-1,"")</f>
        <v>-0.10957865135828937</v>
      </c>
      <c r="P194" s="135">
        <f>IFERROR(TERRITORIAL!Q194/TERRITORIAL!P194-1,"")</f>
        <v>-0.89560038675155584</v>
      </c>
      <c r="Q194" s="135">
        <f>IFERROR(TERRITORIAL!R194/TERRITORIAL!Q194-1,"")</f>
        <v>9.3665422643913097</v>
      </c>
      <c r="R194" s="135">
        <f>IFERROR(TERRITORIAL!S194/TERRITORIAL!R194-1,"")</f>
        <v>-0.57084843981851474</v>
      </c>
      <c r="S194" s="135">
        <f>IFERROR(TERRITORIAL!T194/TERRITORIAL!S194-1,"")</f>
        <v>2.0749504859947909</v>
      </c>
    </row>
    <row r="195" spans="1:19" ht="28">
      <c r="A195" s="89" t="s">
        <v>2450</v>
      </c>
      <c r="B195" s="89" t="s">
        <v>7665</v>
      </c>
      <c r="C195" s="135" t="str">
        <f>IFERROR(TERRITORIAL!D195/TERRITORIAL!C195-1,"")</f>
        <v/>
      </c>
      <c r="D195" s="135" t="str">
        <f>IFERROR(TERRITORIAL!E195/TERRITORIAL!D195-1,"")</f>
        <v/>
      </c>
      <c r="E195" s="135" t="str">
        <f>IFERROR(TERRITORIAL!F195/TERRITORIAL!E195-1,"")</f>
        <v/>
      </c>
      <c r="F195" s="135" t="str">
        <f>IFERROR(TERRITORIAL!G195/TERRITORIAL!F195-1,"")</f>
        <v/>
      </c>
      <c r="G195" s="135" t="str">
        <f>IFERROR(TERRITORIAL!H195/TERRITORIAL!G195-1,"")</f>
        <v/>
      </c>
      <c r="H195" s="135" t="str">
        <f>IFERROR(TERRITORIAL!I195/TERRITORIAL!H195-1,"")</f>
        <v/>
      </c>
      <c r="I195" s="135" t="str">
        <f>IFERROR(TERRITORIAL!J195/TERRITORIAL!I195-1,"")</f>
        <v/>
      </c>
      <c r="J195" s="135" t="str">
        <f>IFERROR(TERRITORIAL!K195/TERRITORIAL!J195-1,"")</f>
        <v/>
      </c>
      <c r="K195" s="135" t="str">
        <f>IFERROR(TERRITORIAL!L195/TERRITORIAL!K195-1,"")</f>
        <v/>
      </c>
      <c r="L195" s="135" t="str">
        <f>IFERROR(TERRITORIAL!M195/TERRITORIAL!L195-1,"")</f>
        <v/>
      </c>
      <c r="M195" s="135" t="str">
        <f>IFERROR(TERRITORIAL!N195/TERRITORIAL!M195-1,"")</f>
        <v/>
      </c>
      <c r="N195" s="135">
        <f>IFERROR(TERRITORIAL!O195/TERRITORIAL!N195-1,"")</f>
        <v>5.7930875998897235E-3</v>
      </c>
      <c r="O195" s="135">
        <f>IFERROR(TERRITORIAL!P195/TERRITORIAL!O195-1,"")</f>
        <v>0.9018690672141374</v>
      </c>
      <c r="P195" s="135">
        <f>IFERROR(TERRITORIAL!Q195/TERRITORIAL!P195-1,"")</f>
        <v>9.6086376528265056</v>
      </c>
      <c r="Q195" s="135">
        <f>IFERROR(TERRITORIAL!R195/TERRITORIAL!Q195-1,"")</f>
        <v>-5.8525679949084086E-3</v>
      </c>
      <c r="R195" s="135">
        <f>IFERROR(TERRITORIAL!S195/TERRITORIAL!R195-1,"")</f>
        <v>1.2945444695399027</v>
      </c>
      <c r="S195" s="135">
        <f>IFERROR(TERRITORIAL!T195/TERRITORIAL!S195-1,"")</f>
        <v>0.96583310208734852</v>
      </c>
    </row>
    <row r="196" spans="1:19" ht="28">
      <c r="A196" s="89" t="s">
        <v>7658</v>
      </c>
      <c r="B196" s="89" t="s">
        <v>7659</v>
      </c>
      <c r="C196" s="135" t="str">
        <f>IFERROR(TERRITORIAL!D196/TERRITORIAL!C196-1,"")</f>
        <v/>
      </c>
      <c r="D196" s="135" t="str">
        <f>IFERROR(TERRITORIAL!E196/TERRITORIAL!D196-1,"")</f>
        <v/>
      </c>
      <c r="E196" s="135" t="str">
        <f>IFERROR(TERRITORIAL!F196/TERRITORIAL!E196-1,"")</f>
        <v/>
      </c>
      <c r="F196" s="135" t="str">
        <f>IFERROR(TERRITORIAL!G196/TERRITORIAL!F196-1,"")</f>
        <v/>
      </c>
      <c r="G196" s="135" t="str">
        <f>IFERROR(TERRITORIAL!H196/TERRITORIAL!G196-1,"")</f>
        <v/>
      </c>
      <c r="H196" s="135" t="str">
        <f>IFERROR(TERRITORIAL!I196/TERRITORIAL!H196-1,"")</f>
        <v/>
      </c>
      <c r="I196" s="135" t="str">
        <f>IFERROR(TERRITORIAL!J196/TERRITORIAL!I196-1,"")</f>
        <v/>
      </c>
      <c r="J196" s="135" t="str">
        <f>IFERROR(TERRITORIAL!K196/TERRITORIAL!J196-1,"")</f>
        <v/>
      </c>
      <c r="K196" s="135" t="str">
        <f>IFERROR(TERRITORIAL!L196/TERRITORIAL!K196-1,"")</f>
        <v/>
      </c>
      <c r="L196" s="135" t="str">
        <f>IFERROR(TERRITORIAL!M196/TERRITORIAL!L196-1,"")</f>
        <v/>
      </c>
      <c r="M196" s="135" t="str">
        <f>IFERROR(TERRITORIAL!N196/TERRITORIAL!M196-1,"")</f>
        <v/>
      </c>
      <c r="N196" s="135" t="str">
        <f>IFERROR(TERRITORIAL!O196/TERRITORIAL!N196-1,"")</f>
        <v/>
      </c>
      <c r="O196" s="135">
        <f>IFERROR(TERRITORIAL!P196/TERRITORIAL!O196-1,"")</f>
        <v>-0.44783510791243342</v>
      </c>
      <c r="P196" s="135">
        <f>IFERROR(TERRITORIAL!Q196/TERRITORIAL!P196-1,"")</f>
        <v>-0.52208802032388268</v>
      </c>
      <c r="Q196" s="135">
        <f>IFERROR(TERRITORIAL!R196/TERRITORIAL!Q196-1,"")</f>
        <v>0.35422665357433525</v>
      </c>
      <c r="R196" s="135">
        <f>IFERROR(TERRITORIAL!S196/TERRITORIAL!R196-1,"")</f>
        <v>0.66673664857821047</v>
      </c>
      <c r="S196" s="135">
        <f>IFERROR(TERRITORIAL!T196/TERRITORIAL!S196-1,"")</f>
        <v>0.19034683559233367</v>
      </c>
    </row>
    <row r="197" spans="1:19">
      <c r="A197" s="89" t="s">
        <v>346</v>
      </c>
      <c r="B197" s="89" t="s">
        <v>67</v>
      </c>
      <c r="C197" s="135">
        <f>IFERROR(TERRITORIAL!D197/TERRITORIAL!C197-1,"")</f>
        <v>0.20402188473150229</v>
      </c>
      <c r="D197" s="135">
        <f>IFERROR(TERRITORIAL!E197/TERRITORIAL!D197-1,"")</f>
        <v>0.17595535989642319</v>
      </c>
      <c r="E197" s="135">
        <f>IFERROR(TERRITORIAL!F197/TERRITORIAL!E197-1,"")</f>
        <v>8.0596133216668697E-2</v>
      </c>
      <c r="F197" s="135">
        <f>IFERROR(TERRITORIAL!G197/TERRITORIAL!F197-1,"")</f>
        <v>0.12863055700026194</v>
      </c>
      <c r="G197" s="135">
        <f>IFERROR(TERRITORIAL!H197/TERRITORIAL!G197-1,"")</f>
        <v>8.3597983077438265E-2</v>
      </c>
      <c r="H197" s="135">
        <f>IFERROR(TERRITORIAL!I197/TERRITORIAL!H197-1,"")</f>
        <v>5.5252754202402388E-2</v>
      </c>
      <c r="I197" s="135">
        <f>IFERROR(TERRITORIAL!J197/TERRITORIAL!I197-1,"")</f>
        <v>7.3136735075548742E-2</v>
      </c>
      <c r="J197" s="135">
        <f>IFERROR(TERRITORIAL!K197/TERRITORIAL!J197-1,"")</f>
        <v>-0.30641546196641101</v>
      </c>
      <c r="K197" s="135">
        <f>IFERROR(TERRITORIAL!L197/TERRITORIAL!K197-1,"")</f>
        <v>-0.2528670485944341</v>
      </c>
      <c r="L197" s="135">
        <f>IFERROR(TERRITORIAL!M197/TERRITORIAL!L197-1,"")</f>
        <v>0.10360933942868278</v>
      </c>
      <c r="M197" s="135">
        <f>IFERROR(TERRITORIAL!N197/TERRITORIAL!M197-1,"")</f>
        <v>-1</v>
      </c>
      <c r="N197" s="135" t="str">
        <f>IFERROR(TERRITORIAL!O197/TERRITORIAL!N197-1,"")</f>
        <v/>
      </c>
      <c r="O197" s="135" t="str">
        <f>IFERROR(TERRITORIAL!P197/TERRITORIAL!O197-1,"")</f>
        <v/>
      </c>
      <c r="P197" s="135" t="str">
        <f>IFERROR(TERRITORIAL!Q197/TERRITORIAL!P197-1,"")</f>
        <v/>
      </c>
      <c r="Q197" s="135" t="str">
        <f>IFERROR(TERRITORIAL!R197/TERRITORIAL!Q197-1,"")</f>
        <v/>
      </c>
      <c r="R197" s="135" t="str">
        <f>IFERROR(TERRITORIAL!S197/TERRITORIAL!R197-1,"")</f>
        <v/>
      </c>
      <c r="S197" s="135" t="str">
        <f>IFERROR(TERRITORIAL!T197/TERRITORIAL!S197-1,"")</f>
        <v/>
      </c>
    </row>
    <row r="198" spans="1:19">
      <c r="A198" s="89" t="s">
        <v>347</v>
      </c>
      <c r="B198" s="89" t="s">
        <v>173</v>
      </c>
      <c r="C198" s="135">
        <f>IFERROR(TERRITORIAL!D198/TERRITORIAL!C198-1,"")</f>
        <v>-7.2990810527911343E-2</v>
      </c>
      <c r="D198" s="135">
        <f>IFERROR(TERRITORIAL!E198/TERRITORIAL!D198-1,"")</f>
        <v>0.54332187531948106</v>
      </c>
      <c r="E198" s="135">
        <f>IFERROR(TERRITORIAL!F198/TERRITORIAL!E198-1,"")</f>
        <v>1.7643224547952974E-2</v>
      </c>
      <c r="F198" s="135">
        <f>IFERROR(TERRITORIAL!G198/TERRITORIAL!F198-1,"")</f>
        <v>-1.6763266149057432E-2</v>
      </c>
      <c r="G198" s="135">
        <f>IFERROR(TERRITORIAL!H198/TERRITORIAL!G198-1,"")</f>
        <v>1.1983985749644432E-2</v>
      </c>
      <c r="H198" s="135">
        <f>IFERROR(TERRITORIAL!I198/TERRITORIAL!H198-1,"")</f>
        <v>0.1486260336412093</v>
      </c>
      <c r="I198" s="135">
        <f>IFERROR(TERRITORIAL!J198/TERRITORIAL!I198-1,"")</f>
        <v>7.3768877206859873E-2</v>
      </c>
      <c r="J198" s="135">
        <f>IFERROR(TERRITORIAL!K198/TERRITORIAL!J198-1,"")</f>
        <v>0.24012456320761366</v>
      </c>
      <c r="K198" s="135">
        <f>IFERROR(TERRITORIAL!L198/TERRITORIAL!K198-1,"")</f>
        <v>-0.2860998167969423</v>
      </c>
      <c r="L198" s="135">
        <f>IFERROR(TERRITORIAL!M198/TERRITORIAL!L198-1,"")</f>
        <v>-0.1484932340112235</v>
      </c>
      <c r="M198" s="135">
        <f>IFERROR(TERRITORIAL!N198/TERRITORIAL!M198-1,"")</f>
        <v>-1</v>
      </c>
      <c r="N198" s="135" t="str">
        <f>IFERROR(TERRITORIAL!O198/TERRITORIAL!N198-1,"")</f>
        <v/>
      </c>
      <c r="O198" s="135" t="str">
        <f>IFERROR(TERRITORIAL!P198/TERRITORIAL!O198-1,"")</f>
        <v/>
      </c>
      <c r="P198" s="135" t="str">
        <f>IFERROR(TERRITORIAL!Q198/TERRITORIAL!P198-1,"")</f>
        <v/>
      </c>
      <c r="Q198" s="135" t="str">
        <f>IFERROR(TERRITORIAL!R198/TERRITORIAL!Q198-1,"")</f>
        <v/>
      </c>
      <c r="R198" s="135" t="str">
        <f>IFERROR(TERRITORIAL!S198/TERRITORIAL!R198-1,"")</f>
        <v/>
      </c>
      <c r="S198" s="135" t="str">
        <f>IFERROR(TERRITORIAL!T198/TERRITORIAL!S198-1,"")</f>
        <v/>
      </c>
    </row>
    <row r="199" spans="1:19" ht="28">
      <c r="A199" s="89" t="s">
        <v>7775</v>
      </c>
      <c r="B199" s="89" t="s">
        <v>7776</v>
      </c>
      <c r="C199" s="135">
        <f>IFERROR(TERRITORIAL!D199/TERRITORIAL!C199-1,"")</f>
        <v>-0.18479316433115023</v>
      </c>
      <c r="D199" s="135">
        <f>IFERROR(TERRITORIAL!E199/TERRITORIAL!D199-1,"")</f>
        <v>-1.2688345972595245</v>
      </c>
      <c r="E199" s="135">
        <f>IFERROR(TERRITORIAL!F199/TERRITORIAL!E199-1,"")</f>
        <v>-0.88101289276595951</v>
      </c>
      <c r="F199" s="135">
        <f>IFERROR(TERRITORIAL!G199/TERRITORIAL!F199-1,"")</f>
        <v>9.6810782063814749</v>
      </c>
      <c r="G199" s="135">
        <f>IFERROR(TERRITORIAL!H199/TERRITORIAL!G199-1,"")</f>
        <v>0.59991376092683946</v>
      </c>
      <c r="H199" s="135">
        <f>IFERROR(TERRITORIAL!I199/TERRITORIAL!H199-1,"")</f>
        <v>-0.50864270727101213</v>
      </c>
      <c r="I199" s="135">
        <f>IFERROR(TERRITORIAL!J199/TERRITORIAL!I199-1,"")</f>
        <v>2.8035785042140877</v>
      </c>
      <c r="J199" s="135">
        <f>IFERROR(TERRITORIAL!K199/TERRITORIAL!J199-1,"")</f>
        <v>-1.3558765156539054</v>
      </c>
      <c r="K199" s="135">
        <f>IFERROR(TERRITORIAL!L199/TERRITORIAL!K199-1,"")</f>
        <v>0.10706083246786879</v>
      </c>
      <c r="L199" s="135">
        <f>IFERROR(TERRITORIAL!M199/TERRITORIAL!L199-1,"")</f>
        <v>0.18991073232563149</v>
      </c>
      <c r="M199" s="135">
        <f>IFERROR(TERRITORIAL!N199/TERRITORIAL!M199-1,"")</f>
        <v>-1</v>
      </c>
      <c r="N199" s="135" t="str">
        <f>IFERROR(TERRITORIAL!O199/TERRITORIAL!N199-1,"")</f>
        <v/>
      </c>
      <c r="O199" s="135" t="str">
        <f>IFERROR(TERRITORIAL!P199/TERRITORIAL!O199-1,"")</f>
        <v/>
      </c>
      <c r="P199" s="135" t="str">
        <f>IFERROR(TERRITORIAL!Q199/TERRITORIAL!P199-1,"")</f>
        <v/>
      </c>
      <c r="Q199" s="135" t="str">
        <f>IFERROR(TERRITORIAL!R199/TERRITORIAL!Q199-1,"")</f>
        <v/>
      </c>
      <c r="R199" s="135" t="str">
        <f>IFERROR(TERRITORIAL!S199/TERRITORIAL!R199-1,"")</f>
        <v/>
      </c>
      <c r="S199" s="135" t="str">
        <f>IFERROR(TERRITORIAL!T199/TERRITORIAL!S199-1,"")</f>
        <v/>
      </c>
    </row>
    <row r="200" spans="1:19">
      <c r="A200" s="121">
        <v>2</v>
      </c>
      <c r="B200" s="122" t="s">
        <v>157</v>
      </c>
      <c r="C200" s="141">
        <f>IFERROR(TERRITORIAL!D200/TERRITORIAL!C200-1,"")</f>
        <v>0.10863705030555693</v>
      </c>
      <c r="D200" s="141">
        <f>IFERROR(TERRITORIAL!E200/TERRITORIAL!D200-1,"")</f>
        <v>0.14248800028799447</v>
      </c>
      <c r="E200" s="141">
        <f>IFERROR(TERRITORIAL!F200/TERRITORIAL!E200-1,"")</f>
        <v>8.6762393362917356E-2</v>
      </c>
      <c r="F200" s="141">
        <f>IFERROR(TERRITORIAL!G200/TERRITORIAL!F200-1,"")</f>
        <v>0.13371254217555961</v>
      </c>
      <c r="G200" s="141">
        <f>IFERROR(TERRITORIAL!H200/TERRITORIAL!G200-1,"")</f>
        <v>-7.7410691222142836E-3</v>
      </c>
      <c r="H200" s="141">
        <f>IFERROR(TERRITORIAL!I200/TERRITORIAL!H200-1,"")</f>
        <v>5.2162129046961159E-2</v>
      </c>
      <c r="I200" s="141">
        <f>IFERROR(TERRITORIAL!J200/TERRITORIAL!I200-1,"")</f>
        <v>8.9616393737413924E-2</v>
      </c>
      <c r="J200" s="141">
        <f>IFERROR(TERRITORIAL!K200/TERRITORIAL!J200-1,"")</f>
        <v>0.14571039207936476</v>
      </c>
      <c r="K200" s="141">
        <f>IFERROR(TERRITORIAL!L200/TERRITORIAL!K200-1,"")</f>
        <v>8.8943245243855218E-2</v>
      </c>
      <c r="L200" s="141">
        <f>IFERROR(TERRITORIAL!M200/TERRITORIAL!L200-1,"")</f>
        <v>0.13695494952951748</v>
      </c>
      <c r="M200" s="141">
        <f>IFERROR(TERRITORIAL!N200/TERRITORIAL!M200-1,"")</f>
        <v>8.4823427617824132E-2</v>
      </c>
      <c r="N200" s="141">
        <f>IFERROR(TERRITORIAL!O200/TERRITORIAL!N200-1,"")</f>
        <v>4.8663110291232936E-2</v>
      </c>
      <c r="O200" s="141">
        <f>IFERROR(TERRITORIAL!P200/TERRITORIAL!O200-1,"")</f>
        <v>8.9524393814991221E-2</v>
      </c>
      <c r="P200" s="141">
        <f>IFERROR(TERRITORIAL!Q200/TERRITORIAL!P200-1,"")</f>
        <v>0.15194856640704879</v>
      </c>
      <c r="Q200" s="141">
        <f>IFERROR(TERRITORIAL!R200/TERRITORIAL!Q200-1,"")</f>
        <v>0.1315574649717941</v>
      </c>
      <c r="R200" s="141">
        <f>IFERROR(TERRITORIAL!S200/TERRITORIAL!R200-1,"")</f>
        <v>5.756746135727564E-2</v>
      </c>
      <c r="S200" s="141">
        <f>IFERROR(TERRITORIAL!T200/TERRITORIAL!S200-1,"")</f>
        <v>9.5454467109448604E-2</v>
      </c>
    </row>
    <row r="201" spans="1:19" ht="28">
      <c r="A201" s="89" t="s">
        <v>348</v>
      </c>
      <c r="B201" s="89" t="s">
        <v>66</v>
      </c>
      <c r="C201" s="135">
        <f>IFERROR(TERRITORIAL!D201/TERRITORIAL!C201-1,"")</f>
        <v>0.49174512614375709</v>
      </c>
      <c r="D201" s="135">
        <f>IFERROR(TERRITORIAL!E201/TERRITORIAL!D201-1,"")</f>
        <v>-0.81524841863226349</v>
      </c>
      <c r="E201" s="135">
        <f>IFERROR(TERRITORIAL!F201/TERRITORIAL!E201-1,"")</f>
        <v>0.20740074538250508</v>
      </c>
      <c r="F201" s="135">
        <f>IFERROR(TERRITORIAL!G201/TERRITORIAL!F201-1,"")</f>
        <v>0.36052246957799228</v>
      </c>
      <c r="G201" s="135">
        <f>IFERROR(TERRITORIAL!H201/TERRITORIAL!G201-1,"")</f>
        <v>-0.22752981398034378</v>
      </c>
      <c r="H201" s="135">
        <f>IFERROR(TERRITORIAL!I201/TERRITORIAL!H201-1,"")</f>
        <v>1.5728422248481366</v>
      </c>
      <c r="I201" s="135">
        <f>IFERROR(TERRITORIAL!J201/TERRITORIAL!I201-1,"")</f>
        <v>-0.55343058276727009</v>
      </c>
      <c r="J201" s="135">
        <f>IFERROR(TERRITORIAL!K201/TERRITORIAL!J201-1,"")</f>
        <v>3.3900592437766441E-2</v>
      </c>
      <c r="K201" s="135">
        <f>IFERROR(TERRITORIAL!L201/TERRITORIAL!K201-1,"")</f>
        <v>-3.5210316957322241E-2</v>
      </c>
      <c r="L201" s="135">
        <f>IFERROR(TERRITORIAL!M201/TERRITORIAL!L201-1,"")</f>
        <v>-0.34291920560513833</v>
      </c>
      <c r="M201" s="135">
        <f>IFERROR(TERRITORIAL!N201/TERRITORIAL!M201-1,"")</f>
        <v>-0.35278700960791143</v>
      </c>
      <c r="N201" s="135">
        <f>IFERROR(TERRITORIAL!O201/TERRITORIAL!N201-1,"")</f>
        <v>-0.45013740526477919</v>
      </c>
      <c r="O201" s="135">
        <f>IFERROR(TERRITORIAL!P201/TERRITORIAL!O201-1,"")</f>
        <v>0.29499009820562772</v>
      </c>
      <c r="P201" s="135">
        <f>IFERROR(TERRITORIAL!Q201/TERRITORIAL!P201-1,"")</f>
        <v>0.58088363445531654</v>
      </c>
      <c r="Q201" s="135">
        <f>IFERROR(TERRITORIAL!R201/TERRITORIAL!Q201-1,"")</f>
        <v>-0.1513172367366743</v>
      </c>
      <c r="R201" s="135">
        <f>IFERROR(TERRITORIAL!S201/TERRITORIAL!R201-1,"")</f>
        <v>1.5947589398368902</v>
      </c>
      <c r="S201" s="135">
        <f>IFERROR(TERRITORIAL!T201/TERRITORIAL!S201-1,"")</f>
        <v>0.6079157077968993</v>
      </c>
    </row>
    <row r="202" spans="1:19">
      <c r="A202" s="89" t="s">
        <v>350</v>
      </c>
      <c r="B202" s="89" t="s">
        <v>65</v>
      </c>
      <c r="C202" s="135">
        <f>IFERROR(TERRITORIAL!D202/TERRITORIAL!C202-1,"")</f>
        <v>0.49174512614375709</v>
      </c>
      <c r="D202" s="135">
        <f>IFERROR(TERRITORIAL!E202/TERRITORIAL!D202-1,"")</f>
        <v>-0.81524841863226349</v>
      </c>
      <c r="E202" s="135">
        <f>IFERROR(TERRITORIAL!F202/TERRITORIAL!E202-1,"")</f>
        <v>0.20740074538250508</v>
      </c>
      <c r="F202" s="135">
        <f>IFERROR(TERRITORIAL!G202/TERRITORIAL!F202-1,"")</f>
        <v>0.36052246957799228</v>
      </c>
      <c r="G202" s="135">
        <f>IFERROR(TERRITORIAL!H202/TERRITORIAL!G202-1,"")</f>
        <v>-0.22752981398034378</v>
      </c>
      <c r="H202" s="135">
        <f>IFERROR(TERRITORIAL!I202/TERRITORIAL!H202-1,"")</f>
        <v>1.5728422248481366</v>
      </c>
      <c r="I202" s="135">
        <f>IFERROR(TERRITORIAL!J202/TERRITORIAL!I202-1,"")</f>
        <v>-0.55343058276727009</v>
      </c>
      <c r="J202" s="135">
        <f>IFERROR(TERRITORIAL!K202/TERRITORIAL!J202-1,"")</f>
        <v>3.3900592437766441E-2</v>
      </c>
      <c r="K202" s="135">
        <f>IFERROR(TERRITORIAL!L202/TERRITORIAL!K202-1,"")</f>
        <v>-3.5210316957322241E-2</v>
      </c>
      <c r="L202" s="135">
        <f>IFERROR(TERRITORIAL!M202/TERRITORIAL!L202-1,"")</f>
        <v>-0.34291920560513833</v>
      </c>
      <c r="M202" s="135">
        <f>IFERROR(TERRITORIAL!N202/TERRITORIAL!M202-1,"")</f>
        <v>-0.35278700960791143</v>
      </c>
      <c r="N202" s="135">
        <f>IFERROR(TERRITORIAL!O202/TERRITORIAL!N202-1,"")</f>
        <v>-0.45013740526477919</v>
      </c>
      <c r="O202" s="135">
        <f>IFERROR(TERRITORIAL!P202/TERRITORIAL!O202-1,"")</f>
        <v>0.29499009820562772</v>
      </c>
      <c r="P202" s="135">
        <f>IFERROR(TERRITORIAL!Q202/TERRITORIAL!P202-1,"")</f>
        <v>0.58088363445531654</v>
      </c>
      <c r="Q202" s="135">
        <f>IFERROR(TERRITORIAL!R202/TERRITORIAL!Q202-1,"")</f>
        <v>-0.1513172367366743</v>
      </c>
      <c r="R202" s="135">
        <f>IFERROR(TERRITORIAL!S202/TERRITORIAL!R202-1,"")</f>
        <v>1.5947589398368902</v>
      </c>
      <c r="S202" s="135">
        <f>IFERROR(TERRITORIAL!T202/TERRITORIAL!S202-1,"")</f>
        <v>0.6079157077968993</v>
      </c>
    </row>
    <row r="203" spans="1:19">
      <c r="A203" s="89" t="s">
        <v>351</v>
      </c>
      <c r="B203" s="89" t="s">
        <v>2406</v>
      </c>
      <c r="C203" s="135">
        <f>IFERROR(TERRITORIAL!D203/TERRITORIAL!C203-1,"")</f>
        <v>-9.8806267136625103E-2</v>
      </c>
      <c r="D203" s="135">
        <f>IFERROR(TERRITORIAL!E203/TERRITORIAL!D203-1,"")</f>
        <v>0.16615202169578547</v>
      </c>
      <c r="E203" s="135">
        <f>IFERROR(TERRITORIAL!F203/TERRITORIAL!E203-1,"")</f>
        <v>0.14500331625580776</v>
      </c>
      <c r="F203" s="135">
        <f>IFERROR(TERRITORIAL!G203/TERRITORIAL!F203-1,"")</f>
        <v>8.5350360749131937E-2</v>
      </c>
      <c r="G203" s="135">
        <f>IFERROR(TERRITORIAL!H203/TERRITORIAL!G203-1,"")</f>
        <v>9.354066798511762E-2</v>
      </c>
      <c r="H203" s="135">
        <f>IFERROR(TERRITORIAL!I203/TERRITORIAL!H203-1,"")</f>
        <v>0.1236544689144754</v>
      </c>
      <c r="I203" s="135">
        <f>IFERROR(TERRITORIAL!J203/TERRITORIAL!I203-1,"")</f>
        <v>0.18281664436186951</v>
      </c>
      <c r="J203" s="135">
        <f>IFERROR(TERRITORIAL!K203/TERRITORIAL!J203-1,"")</f>
        <v>0.20573750868346852</v>
      </c>
      <c r="K203" s="135">
        <f>IFERROR(TERRITORIAL!L203/TERRITORIAL!K203-1,"")</f>
        <v>3.4148395309432145E-2</v>
      </c>
      <c r="L203" s="135">
        <f>IFERROR(TERRITORIAL!M203/TERRITORIAL!L203-1,"")</f>
        <v>5.1819386658556565E-2</v>
      </c>
      <c r="M203" s="135">
        <f>IFERROR(TERRITORIAL!N203/TERRITORIAL!M203-1,"")</f>
        <v>-0.52231729421812878</v>
      </c>
      <c r="N203" s="135">
        <f>IFERROR(TERRITORIAL!O203/TERRITORIAL!N203-1,"")</f>
        <v>0.18855601370599828</v>
      </c>
      <c r="O203" s="135">
        <f>IFERROR(TERRITORIAL!P203/TERRITORIAL!O203-1,"")</f>
        <v>0.31611344274368935</v>
      </c>
      <c r="P203" s="135">
        <f>IFERROR(TERRITORIAL!Q203/TERRITORIAL!P203-1,"")</f>
        <v>0.13718230478745563</v>
      </c>
      <c r="Q203" s="135">
        <f>IFERROR(TERRITORIAL!R203/TERRITORIAL!Q203-1,"")</f>
        <v>9.2856985184113672E-2</v>
      </c>
      <c r="R203" s="135">
        <f>IFERROR(TERRITORIAL!S203/TERRITORIAL!R203-1,"")</f>
        <v>3.3113179799559855E-3</v>
      </c>
      <c r="S203" s="135">
        <f>IFERROR(TERRITORIAL!T203/TERRITORIAL!S203-1,"")</f>
        <v>-1.5298160808355776E-2</v>
      </c>
    </row>
    <row r="204" spans="1:19">
      <c r="A204" s="89" t="s">
        <v>352</v>
      </c>
      <c r="B204" s="89" t="s">
        <v>64</v>
      </c>
      <c r="C204" s="135">
        <f>IFERROR(TERRITORIAL!D204/TERRITORIAL!C204-1,"")</f>
        <v>-0.28467652390835285</v>
      </c>
      <c r="D204" s="135">
        <f>IFERROR(TERRITORIAL!E204/TERRITORIAL!D204-1,"")</f>
        <v>-8.037160105647867E-2</v>
      </c>
      <c r="E204" s="135">
        <f>IFERROR(TERRITORIAL!F204/TERRITORIAL!E204-1,"")</f>
        <v>7.2183107352911113E-2</v>
      </c>
      <c r="F204" s="135">
        <f>IFERROR(TERRITORIAL!G204/TERRITORIAL!F204-1,"")</f>
        <v>0.84803899274516481</v>
      </c>
      <c r="G204" s="135">
        <f>IFERROR(TERRITORIAL!H204/TERRITORIAL!G204-1,"")</f>
        <v>-0.32055026574695367</v>
      </c>
      <c r="H204" s="135">
        <f>IFERROR(TERRITORIAL!I204/TERRITORIAL!H204-1,"")</f>
        <v>0.17682775446255961</v>
      </c>
      <c r="I204" s="135">
        <f>IFERROR(TERRITORIAL!J204/TERRITORIAL!I204-1,"")</f>
        <v>-5.8556780048404922E-2</v>
      </c>
      <c r="J204" s="135">
        <f>IFERROR(TERRITORIAL!K204/TERRITORIAL!J204-1,"")</f>
        <v>1.2902145746669178</v>
      </c>
      <c r="K204" s="135">
        <f>IFERROR(TERRITORIAL!L204/TERRITORIAL!K204-1,"")</f>
        <v>-0.28400456282374764</v>
      </c>
      <c r="L204" s="135">
        <f>IFERROR(TERRITORIAL!M204/TERRITORIAL!L204-1,"")</f>
        <v>0.31456588416427578</v>
      </c>
      <c r="M204" s="135">
        <f>IFERROR(TERRITORIAL!N204/TERRITORIAL!M204-1,"")</f>
        <v>-1</v>
      </c>
      <c r="N204" s="135" t="str">
        <f>IFERROR(TERRITORIAL!O204/TERRITORIAL!N204-1,"")</f>
        <v/>
      </c>
      <c r="O204" s="135" t="str">
        <f>IFERROR(TERRITORIAL!P204/TERRITORIAL!O204-1,"")</f>
        <v/>
      </c>
      <c r="P204" s="135" t="str">
        <f>IFERROR(TERRITORIAL!Q204/TERRITORIAL!P204-1,"")</f>
        <v/>
      </c>
      <c r="Q204" s="135" t="str">
        <f>IFERROR(TERRITORIAL!R204/TERRITORIAL!Q204-1,"")</f>
        <v/>
      </c>
      <c r="R204" s="135" t="str">
        <f>IFERROR(TERRITORIAL!S204/TERRITORIAL!R204-1,"")</f>
        <v/>
      </c>
      <c r="S204" s="135" t="str">
        <f>IFERROR(TERRITORIAL!T204/TERRITORIAL!S204-1,"")</f>
        <v/>
      </c>
    </row>
    <row r="205" spans="1:19">
      <c r="A205" s="89" t="s">
        <v>353</v>
      </c>
      <c r="B205" s="89" t="s">
        <v>63</v>
      </c>
      <c r="C205" s="135">
        <f>IFERROR(TERRITORIAL!D205/TERRITORIAL!C205-1,"")</f>
        <v>5.7087019844090925E-3</v>
      </c>
      <c r="D205" s="135">
        <f>IFERROR(TERRITORIAL!E205/TERRITORIAL!D205-1,"")</f>
        <v>0.14547747603718597</v>
      </c>
      <c r="E205" s="135">
        <f>IFERROR(TERRITORIAL!F205/TERRITORIAL!E205-1,"")</f>
        <v>0.24792455767568344</v>
      </c>
      <c r="F205" s="135">
        <f>IFERROR(TERRITORIAL!G205/TERRITORIAL!F205-1,"")</f>
        <v>0.11874932435859464</v>
      </c>
      <c r="G205" s="135">
        <f>IFERROR(TERRITORIAL!H205/TERRITORIAL!G205-1,"")</f>
        <v>-9.2068156893986064E-2</v>
      </c>
      <c r="H205" s="135">
        <f>IFERROR(TERRITORIAL!I205/TERRITORIAL!H205-1,"")</f>
        <v>0.11467046001549708</v>
      </c>
      <c r="I205" s="135">
        <f>IFERROR(TERRITORIAL!J205/TERRITORIAL!I205-1,"")</f>
        <v>9.7656500341698926E-2</v>
      </c>
      <c r="J205" s="135">
        <f>IFERROR(TERRITORIAL!K205/TERRITORIAL!J205-1,"")</f>
        <v>0.16662139925612385</v>
      </c>
      <c r="K205" s="135">
        <f>IFERROR(TERRITORIAL!L205/TERRITORIAL!K205-1,"")</f>
        <v>2.6944601403809276E-2</v>
      </c>
      <c r="L205" s="135">
        <f>IFERROR(TERRITORIAL!M205/TERRITORIAL!L205-1,"")</f>
        <v>2.2106839520040333E-2</v>
      </c>
      <c r="M205" s="135">
        <f>IFERROR(TERRITORIAL!N205/TERRITORIAL!M205-1,"")</f>
        <v>-1</v>
      </c>
      <c r="N205" s="135" t="str">
        <f>IFERROR(TERRITORIAL!O205/TERRITORIAL!N205-1,"")</f>
        <v/>
      </c>
      <c r="O205" s="135" t="str">
        <f>IFERROR(TERRITORIAL!P205/TERRITORIAL!O205-1,"")</f>
        <v/>
      </c>
      <c r="P205" s="135" t="str">
        <f>IFERROR(TERRITORIAL!Q205/TERRITORIAL!P205-1,"")</f>
        <v/>
      </c>
      <c r="Q205" s="135" t="str">
        <f>IFERROR(TERRITORIAL!R205/TERRITORIAL!Q205-1,"")</f>
        <v/>
      </c>
      <c r="R205" s="135" t="str">
        <f>IFERROR(TERRITORIAL!S205/TERRITORIAL!R205-1,"")</f>
        <v/>
      </c>
      <c r="S205" s="135" t="str">
        <f>IFERROR(TERRITORIAL!T205/TERRITORIAL!S205-1,"")</f>
        <v/>
      </c>
    </row>
    <row r="206" spans="1:19" ht="28">
      <c r="A206" s="89" t="s">
        <v>354</v>
      </c>
      <c r="B206" s="89" t="s">
        <v>62</v>
      </c>
      <c r="C206" s="135">
        <f>IFERROR(TERRITORIAL!D206/TERRITORIAL!C206-1,"")</f>
        <v>-0.48857457695162632</v>
      </c>
      <c r="D206" s="135">
        <f>IFERROR(TERRITORIAL!E206/TERRITORIAL!D206-1,"")</f>
        <v>-0.35727231874472509</v>
      </c>
      <c r="E206" s="135">
        <f>IFERROR(TERRITORIAL!F206/TERRITORIAL!E206-1,"")</f>
        <v>3.9800297892893761</v>
      </c>
      <c r="F206" s="135">
        <f>IFERROR(TERRITORIAL!G206/TERRITORIAL!F206-1,"")</f>
        <v>-0.77726821755488862</v>
      </c>
      <c r="G206" s="135">
        <f>IFERROR(TERRITORIAL!H206/TERRITORIAL!G206-1,"")</f>
        <v>7.5337093336919958E-2</v>
      </c>
      <c r="H206" s="135">
        <f>IFERROR(TERRITORIAL!I206/TERRITORIAL!H206-1,"")</f>
        <v>1.5035339777619652</v>
      </c>
      <c r="I206" s="135">
        <f>IFERROR(TERRITORIAL!J206/TERRITORIAL!I206-1,"")</f>
        <v>9.0083322796353116E-2</v>
      </c>
      <c r="J206" s="135">
        <f>IFERROR(TERRITORIAL!K206/TERRITORIAL!J206-1,"")</f>
        <v>0.83358990758727503</v>
      </c>
      <c r="K206" s="135">
        <f>IFERROR(TERRITORIAL!L206/TERRITORIAL!K206-1,"")</f>
        <v>0.58218835254464296</v>
      </c>
      <c r="L206" s="135">
        <f>IFERROR(TERRITORIAL!M206/TERRITORIAL!L206-1,"")</f>
        <v>0.13948020485070467</v>
      </c>
      <c r="M206" s="135">
        <f>IFERROR(TERRITORIAL!N206/TERRITORIAL!M206-1,"")</f>
        <v>-1</v>
      </c>
      <c r="N206" s="135" t="str">
        <f>IFERROR(TERRITORIAL!O206/TERRITORIAL!N206-1,"")</f>
        <v/>
      </c>
      <c r="O206" s="135" t="str">
        <f>IFERROR(TERRITORIAL!P206/TERRITORIAL!O206-1,"")</f>
        <v/>
      </c>
      <c r="P206" s="135" t="str">
        <f>IFERROR(TERRITORIAL!Q206/TERRITORIAL!P206-1,"")</f>
        <v/>
      </c>
      <c r="Q206" s="135" t="str">
        <f>IFERROR(TERRITORIAL!R206/TERRITORIAL!Q206-1,"")</f>
        <v/>
      </c>
      <c r="R206" s="135" t="str">
        <f>IFERROR(TERRITORIAL!S206/TERRITORIAL!R206-1,"")</f>
        <v/>
      </c>
      <c r="S206" s="135" t="str">
        <f>IFERROR(TERRITORIAL!T206/TERRITORIAL!S206-1,"")</f>
        <v/>
      </c>
    </row>
    <row r="207" spans="1:19" ht="28">
      <c r="A207" s="89" t="s">
        <v>355</v>
      </c>
      <c r="B207" s="89" t="s">
        <v>61</v>
      </c>
      <c r="C207" s="135">
        <f>IFERROR(TERRITORIAL!D207/TERRITORIAL!C207-1,"")</f>
        <v>-0.17977011716465974</v>
      </c>
      <c r="D207" s="135">
        <f>IFERROR(TERRITORIAL!E207/TERRITORIAL!D207-1,"")</f>
        <v>0.2321439168186914</v>
      </c>
      <c r="E207" s="135">
        <f>IFERROR(TERRITORIAL!F207/TERRITORIAL!E207-1,"")</f>
        <v>-6.1867567545564106E-2</v>
      </c>
      <c r="F207" s="135">
        <f>IFERROR(TERRITORIAL!G207/TERRITORIAL!F207-1,"")</f>
        <v>7.3825164992992187E-2</v>
      </c>
      <c r="G207" s="135">
        <f>IFERROR(TERRITORIAL!H207/TERRITORIAL!G207-1,"")</f>
        <v>0.47123297561295563</v>
      </c>
      <c r="H207" s="135">
        <f>IFERROR(TERRITORIAL!I207/TERRITORIAL!H207-1,"")</f>
        <v>0.10905456537814029</v>
      </c>
      <c r="I207" s="135">
        <f>IFERROR(TERRITORIAL!J207/TERRITORIAL!I207-1,"")</f>
        <v>0.29358858457365966</v>
      </c>
      <c r="J207" s="135">
        <f>IFERROR(TERRITORIAL!K207/TERRITORIAL!J207-1,"")</f>
        <v>0.18462800076188013</v>
      </c>
      <c r="K207" s="135">
        <f>IFERROR(TERRITORIAL!L207/TERRITORIAL!K207-1,"")</f>
        <v>3.7219969641533623E-2</v>
      </c>
      <c r="L207" s="135">
        <f>IFERROR(TERRITORIAL!M207/TERRITORIAL!L207-1,"")</f>
        <v>6.0396147234279995E-2</v>
      </c>
      <c r="M207" s="135">
        <f>IFERROR(TERRITORIAL!N207/TERRITORIAL!M207-1,"")</f>
        <v>-1</v>
      </c>
      <c r="N207" s="135" t="str">
        <f>IFERROR(TERRITORIAL!O207/TERRITORIAL!N207-1,"")</f>
        <v/>
      </c>
      <c r="O207" s="135" t="str">
        <f>IFERROR(TERRITORIAL!P207/TERRITORIAL!O207-1,"")</f>
        <v/>
      </c>
      <c r="P207" s="135" t="str">
        <f>IFERROR(TERRITORIAL!Q207/TERRITORIAL!P207-1,"")</f>
        <v/>
      </c>
      <c r="Q207" s="135" t="str">
        <f>IFERROR(TERRITORIAL!R207/TERRITORIAL!Q207-1,"")</f>
        <v/>
      </c>
      <c r="R207" s="135" t="str">
        <f>IFERROR(TERRITORIAL!S207/TERRITORIAL!R207-1,"")</f>
        <v/>
      </c>
      <c r="S207" s="135" t="str">
        <f>IFERROR(TERRITORIAL!T207/TERRITORIAL!S207-1,"")</f>
        <v/>
      </c>
    </row>
    <row r="208" spans="1:19">
      <c r="A208" s="89" t="s">
        <v>2536</v>
      </c>
      <c r="B208" s="89" t="s">
        <v>2537</v>
      </c>
      <c r="C208" s="135" t="str">
        <f>IFERROR(TERRITORIAL!D208/TERRITORIAL!C208-1,"")</f>
        <v/>
      </c>
      <c r="D208" s="135" t="str">
        <f>IFERROR(TERRITORIAL!E208/TERRITORIAL!D208-1,"")</f>
        <v/>
      </c>
      <c r="E208" s="135" t="str">
        <f>IFERROR(TERRITORIAL!F208/TERRITORIAL!E208-1,"")</f>
        <v/>
      </c>
      <c r="F208" s="135" t="str">
        <f>IFERROR(TERRITORIAL!G208/TERRITORIAL!F208-1,"")</f>
        <v/>
      </c>
      <c r="G208" s="135" t="str">
        <f>IFERROR(TERRITORIAL!H208/TERRITORIAL!G208-1,"")</f>
        <v/>
      </c>
      <c r="H208" s="135" t="str">
        <f>IFERROR(TERRITORIAL!I208/TERRITORIAL!H208-1,"")</f>
        <v/>
      </c>
      <c r="I208" s="135" t="str">
        <f>IFERROR(TERRITORIAL!J208/TERRITORIAL!I208-1,"")</f>
        <v/>
      </c>
      <c r="J208" s="135" t="str">
        <f>IFERROR(TERRITORIAL!K208/TERRITORIAL!J208-1,"")</f>
        <v/>
      </c>
      <c r="K208" s="135" t="str">
        <f>IFERROR(TERRITORIAL!L208/TERRITORIAL!K208-1,"")</f>
        <v/>
      </c>
      <c r="L208" s="135" t="str">
        <f>IFERROR(TERRITORIAL!M208/TERRITORIAL!L208-1,"")</f>
        <v/>
      </c>
      <c r="M208" s="135" t="str">
        <f>IFERROR(TERRITORIAL!N208/TERRITORIAL!M208-1,"")</f>
        <v/>
      </c>
      <c r="N208" s="135">
        <f>IFERROR(TERRITORIAL!O208/TERRITORIAL!N208-1,"")</f>
        <v>0.42185577406090191</v>
      </c>
      <c r="O208" s="135">
        <f>IFERROR(TERRITORIAL!P208/TERRITORIAL!O208-1,"")</f>
        <v>-0.98057008692428538</v>
      </c>
      <c r="P208" s="135">
        <f>IFERROR(TERRITORIAL!Q208/TERRITORIAL!P208-1,"")</f>
        <v>12.466002360706522</v>
      </c>
      <c r="Q208" s="135">
        <f>IFERROR(TERRITORIAL!R208/TERRITORIAL!Q208-1,"")</f>
        <v>1.981094805181709</v>
      </c>
      <c r="R208" s="135">
        <f>IFERROR(TERRITORIAL!S208/TERRITORIAL!R208-1,"")</f>
        <v>0.68878294048524746</v>
      </c>
      <c r="S208" s="135">
        <f>IFERROR(TERRITORIAL!T208/TERRITORIAL!S208-1,"")</f>
        <v>-0.95461689792946369</v>
      </c>
    </row>
    <row r="209" spans="1:19">
      <c r="A209" s="89" t="s">
        <v>2540</v>
      </c>
      <c r="B209" s="89" t="s">
        <v>2541</v>
      </c>
      <c r="C209" s="135" t="str">
        <f>IFERROR(TERRITORIAL!D209/TERRITORIAL!C209-1,"")</f>
        <v/>
      </c>
      <c r="D209" s="135" t="str">
        <f>IFERROR(TERRITORIAL!E209/TERRITORIAL!D209-1,"")</f>
        <v/>
      </c>
      <c r="E209" s="135" t="str">
        <f>IFERROR(TERRITORIAL!F209/TERRITORIAL!E209-1,"")</f>
        <v/>
      </c>
      <c r="F209" s="135" t="str">
        <f>IFERROR(TERRITORIAL!G209/TERRITORIAL!F209-1,"")</f>
        <v/>
      </c>
      <c r="G209" s="135" t="str">
        <f>IFERROR(TERRITORIAL!H209/TERRITORIAL!G209-1,"")</f>
        <v/>
      </c>
      <c r="H209" s="135" t="str">
        <f>IFERROR(TERRITORIAL!I209/TERRITORIAL!H209-1,"")</f>
        <v/>
      </c>
      <c r="I209" s="135" t="str">
        <f>IFERROR(TERRITORIAL!J209/TERRITORIAL!I209-1,"")</f>
        <v/>
      </c>
      <c r="J209" s="135" t="str">
        <f>IFERROR(TERRITORIAL!K209/TERRITORIAL!J209-1,"")</f>
        <v/>
      </c>
      <c r="K209" s="135" t="str">
        <f>IFERROR(TERRITORIAL!L209/TERRITORIAL!K209-1,"")</f>
        <v/>
      </c>
      <c r="L209" s="135" t="str">
        <f>IFERROR(TERRITORIAL!M209/TERRITORIAL!L209-1,"")</f>
        <v/>
      </c>
      <c r="M209" s="135" t="str">
        <f>IFERROR(TERRITORIAL!N209/TERRITORIAL!M209-1,"")</f>
        <v/>
      </c>
      <c r="N209" s="135">
        <f>IFERROR(TERRITORIAL!O209/TERRITORIAL!N209-1,"")</f>
        <v>0.24853565421456625</v>
      </c>
      <c r="O209" s="135">
        <f>IFERROR(TERRITORIAL!P209/TERRITORIAL!O209-1,"")</f>
        <v>-7.5101569220889619E-2</v>
      </c>
      <c r="P209" s="135">
        <f>IFERROR(TERRITORIAL!Q209/TERRITORIAL!P209-1,"")</f>
        <v>0.31477556031534215</v>
      </c>
      <c r="Q209" s="135">
        <f>IFERROR(TERRITORIAL!R209/TERRITORIAL!Q209-1,"")</f>
        <v>4.0562463215084277E-2</v>
      </c>
      <c r="R209" s="135">
        <f>IFERROR(TERRITORIAL!S209/TERRITORIAL!R209-1,"")</f>
        <v>1.5727247083442419E-2</v>
      </c>
      <c r="S209" s="135">
        <f>IFERROR(TERRITORIAL!T209/TERRITORIAL!S209-1,"")</f>
        <v>0.25088760147578637</v>
      </c>
    </row>
    <row r="210" spans="1:19">
      <c r="A210" s="89" t="s">
        <v>2545</v>
      </c>
      <c r="B210" s="89" t="s">
        <v>2546</v>
      </c>
      <c r="C210" s="135" t="str">
        <f>IFERROR(TERRITORIAL!D210/TERRITORIAL!C210-1,"")</f>
        <v/>
      </c>
      <c r="D210" s="135" t="str">
        <f>IFERROR(TERRITORIAL!E210/TERRITORIAL!D210-1,"")</f>
        <v/>
      </c>
      <c r="E210" s="135" t="str">
        <f>IFERROR(TERRITORIAL!F210/TERRITORIAL!E210-1,"")</f>
        <v/>
      </c>
      <c r="F210" s="135" t="str">
        <f>IFERROR(TERRITORIAL!G210/TERRITORIAL!F210-1,"")</f>
        <v/>
      </c>
      <c r="G210" s="135" t="str">
        <f>IFERROR(TERRITORIAL!H210/TERRITORIAL!G210-1,"")</f>
        <v/>
      </c>
      <c r="H210" s="135" t="str">
        <f>IFERROR(TERRITORIAL!I210/TERRITORIAL!H210-1,"")</f>
        <v/>
      </c>
      <c r="I210" s="135" t="str">
        <f>IFERROR(TERRITORIAL!J210/TERRITORIAL!I210-1,"")</f>
        <v/>
      </c>
      <c r="J210" s="135" t="str">
        <f>IFERROR(TERRITORIAL!K210/TERRITORIAL!J210-1,"")</f>
        <v/>
      </c>
      <c r="K210" s="135" t="str">
        <f>IFERROR(TERRITORIAL!L210/TERRITORIAL!K210-1,"")</f>
        <v/>
      </c>
      <c r="L210" s="135" t="str">
        <f>IFERROR(TERRITORIAL!M210/TERRITORIAL!L210-1,"")</f>
        <v/>
      </c>
      <c r="M210" s="135" t="str">
        <f>IFERROR(TERRITORIAL!N210/TERRITORIAL!M210-1,"")</f>
        <v/>
      </c>
      <c r="N210" s="135">
        <f>IFERROR(TERRITORIAL!O210/TERRITORIAL!N210-1,"")</f>
        <v>-0.75476597680401425</v>
      </c>
      <c r="O210" s="135">
        <f>IFERROR(TERRITORIAL!P210/TERRITORIAL!O210-1,"")</f>
        <v>-0.35474712284240284</v>
      </c>
      <c r="P210" s="135">
        <f>IFERROR(TERRITORIAL!Q210/TERRITORIAL!P210-1,"")</f>
        <v>-0.41189894220549494</v>
      </c>
      <c r="Q210" s="135">
        <f>IFERROR(TERRITORIAL!R210/TERRITORIAL!Q210-1,"")</f>
        <v>2.1262751364635628</v>
      </c>
      <c r="R210" s="135">
        <f>IFERROR(TERRITORIAL!S210/TERRITORIAL!R210-1,"")</f>
        <v>0.94783822781986427</v>
      </c>
      <c r="S210" s="135">
        <f>IFERROR(TERRITORIAL!T210/TERRITORIAL!S210-1,"")</f>
        <v>-0.84490759972203167</v>
      </c>
    </row>
    <row r="211" spans="1:19">
      <c r="A211" s="89" t="s">
        <v>2548</v>
      </c>
      <c r="B211" s="89" t="s">
        <v>2549</v>
      </c>
      <c r="C211" s="135" t="str">
        <f>IFERROR(TERRITORIAL!D211/TERRITORIAL!C211-1,"")</f>
        <v/>
      </c>
      <c r="D211" s="135" t="str">
        <f>IFERROR(TERRITORIAL!E211/TERRITORIAL!D211-1,"")</f>
        <v/>
      </c>
      <c r="E211" s="135" t="str">
        <f>IFERROR(TERRITORIAL!F211/TERRITORIAL!E211-1,"")</f>
        <v/>
      </c>
      <c r="F211" s="135" t="str">
        <f>IFERROR(TERRITORIAL!G211/TERRITORIAL!F211-1,"")</f>
        <v/>
      </c>
      <c r="G211" s="135" t="str">
        <f>IFERROR(TERRITORIAL!H211/TERRITORIAL!G211-1,"")</f>
        <v/>
      </c>
      <c r="H211" s="135" t="str">
        <f>IFERROR(TERRITORIAL!I211/TERRITORIAL!H211-1,"")</f>
        <v/>
      </c>
      <c r="I211" s="135" t="str">
        <f>IFERROR(TERRITORIAL!J211/TERRITORIAL!I211-1,"")</f>
        <v/>
      </c>
      <c r="J211" s="135" t="str">
        <f>IFERROR(TERRITORIAL!K211/TERRITORIAL!J211-1,"")</f>
        <v/>
      </c>
      <c r="K211" s="135" t="str">
        <f>IFERROR(TERRITORIAL!L211/TERRITORIAL!K211-1,"")</f>
        <v/>
      </c>
      <c r="L211" s="135" t="str">
        <f>IFERROR(TERRITORIAL!M211/TERRITORIAL!L211-1,"")</f>
        <v/>
      </c>
      <c r="M211" s="135" t="str">
        <f>IFERROR(TERRITORIAL!N211/TERRITORIAL!M211-1,"")</f>
        <v/>
      </c>
      <c r="N211" s="135">
        <f>IFERROR(TERRITORIAL!O211/TERRITORIAL!N211-1,"")</f>
        <v>0.38594407825489463</v>
      </c>
      <c r="O211" s="135">
        <f>IFERROR(TERRITORIAL!P211/TERRITORIAL!O211-1,"")</f>
        <v>0.60952909511225473</v>
      </c>
      <c r="P211" s="135">
        <f>IFERROR(TERRITORIAL!Q211/TERRITORIAL!P211-1,"")</f>
        <v>8.8016906676270157E-2</v>
      </c>
      <c r="Q211" s="135">
        <f>IFERROR(TERRITORIAL!R211/TERRITORIAL!Q211-1,"")</f>
        <v>7.7238063175828486E-2</v>
      </c>
      <c r="R211" s="135">
        <f>IFERROR(TERRITORIAL!S211/TERRITORIAL!R211-1,"")</f>
        <v>-4.2000857172639017E-2</v>
      </c>
      <c r="S211" s="135">
        <f>IFERROR(TERRITORIAL!T211/TERRITORIAL!S211-1,"")</f>
        <v>-2.9128484598936244E-2</v>
      </c>
    </row>
    <row r="212" spans="1:19">
      <c r="A212" s="116" t="s">
        <v>356</v>
      </c>
      <c r="B212" s="89" t="s">
        <v>2408</v>
      </c>
      <c r="C212" s="135">
        <f>IFERROR(TERRITORIAL!D212/TERRITORIAL!C212-1,"")</f>
        <v>0.36835799387576551</v>
      </c>
      <c r="D212" s="135">
        <f>IFERROR(TERRITORIAL!E212/TERRITORIAL!D212-1,"")</f>
        <v>-2.0342555884211855E-2</v>
      </c>
      <c r="E212" s="135">
        <f>IFERROR(TERRITORIAL!F212/TERRITORIAL!E212-1,"")</f>
        <v>1.0675096227952707E-2</v>
      </c>
      <c r="F212" s="135">
        <f>IFERROR(TERRITORIAL!G212/TERRITORIAL!F212-1,"")</f>
        <v>0.12551783267256234</v>
      </c>
      <c r="G212" s="135">
        <f>IFERROR(TERRITORIAL!H212/TERRITORIAL!G212-1,"")</f>
        <v>-0.26264752972384686</v>
      </c>
      <c r="H212" s="135">
        <f>IFERROR(TERRITORIAL!I212/TERRITORIAL!H212-1,"")</f>
        <v>4.0679332097669274E-2</v>
      </c>
      <c r="I212" s="135">
        <f>IFERROR(TERRITORIAL!J212/TERRITORIAL!I212-1,"")</f>
        <v>3.2893389850135568E-2</v>
      </c>
      <c r="J212" s="135">
        <f>IFERROR(TERRITORIAL!K212/TERRITORIAL!J212-1,"")</f>
        <v>0.27923346267584415</v>
      </c>
      <c r="K212" s="135">
        <f>IFERROR(TERRITORIAL!L212/TERRITORIAL!K212-1,"")</f>
        <v>-7.7430796315515082E-2</v>
      </c>
      <c r="L212" s="135">
        <f>IFERROR(TERRITORIAL!M212/TERRITORIAL!L212-1,"")</f>
        <v>0.15910135630788491</v>
      </c>
      <c r="M212" s="135">
        <f>IFERROR(TERRITORIAL!N212/TERRITORIAL!M212-1,"")</f>
        <v>2.4619196653642983</v>
      </c>
      <c r="N212" s="135">
        <f>IFERROR(TERRITORIAL!O212/TERRITORIAL!N212-1,"")</f>
        <v>3.5005580670957714E-2</v>
      </c>
      <c r="O212" s="135">
        <f>IFERROR(TERRITORIAL!P212/TERRITORIAL!O212-1,"")</f>
        <v>-3.2665485341157985E-2</v>
      </c>
      <c r="P212" s="135">
        <f>IFERROR(TERRITORIAL!Q212/TERRITORIAL!P212-1,"")</f>
        <v>0.17851011973496811</v>
      </c>
      <c r="Q212" s="135">
        <f>IFERROR(TERRITORIAL!R212/TERRITORIAL!Q212-1,"")</f>
        <v>0.22181606751293881</v>
      </c>
      <c r="R212" s="135">
        <f>IFERROR(TERRITORIAL!S212/TERRITORIAL!R212-1,"")</f>
        <v>9.8536281235711343E-2</v>
      </c>
      <c r="S212" s="135">
        <f>IFERROR(TERRITORIAL!T212/TERRITORIAL!S212-1,"")</f>
        <v>0.11022013310915924</v>
      </c>
    </row>
    <row r="213" spans="1:19">
      <c r="A213" s="89" t="s">
        <v>357</v>
      </c>
      <c r="B213" s="89" t="s">
        <v>7794</v>
      </c>
      <c r="C213" s="135">
        <f>IFERROR(TERRITORIAL!D213/TERRITORIAL!C213-1,"")</f>
        <v>1.5477107992844332</v>
      </c>
      <c r="D213" s="135">
        <f>IFERROR(TERRITORIAL!E213/TERRITORIAL!D213-1,"")</f>
        <v>-0.49565898142840592</v>
      </c>
      <c r="E213" s="135">
        <f>IFERROR(TERRITORIAL!F213/TERRITORIAL!E213-1,"")</f>
        <v>0.1100073426250987</v>
      </c>
      <c r="F213" s="135">
        <f>IFERROR(TERRITORIAL!G213/TERRITORIAL!F213-1,"")</f>
        <v>-0.35578098842420547</v>
      </c>
      <c r="G213" s="135">
        <f>IFERROR(TERRITORIAL!H213/TERRITORIAL!G213-1,"")</f>
        <v>6.4593084124956013E-2</v>
      </c>
      <c r="H213" s="135">
        <f>IFERROR(TERRITORIAL!I213/TERRITORIAL!H213-1,"")</f>
        <v>-1.5289581265021002E-2</v>
      </c>
      <c r="I213" s="135">
        <f>IFERROR(TERRITORIAL!J213/TERRITORIAL!I213-1,"")</f>
        <v>5.2450305790863183E-2</v>
      </c>
      <c r="J213" s="135">
        <f>IFERROR(TERRITORIAL!K213/TERRITORIAL!J213-1,"")</f>
        <v>3.4533941585274537</v>
      </c>
      <c r="K213" s="135">
        <f>IFERROR(TERRITORIAL!L213/TERRITORIAL!K213-1,"")</f>
        <v>-0.59923671741280216</v>
      </c>
      <c r="L213" s="135">
        <f>IFERROR(TERRITORIAL!M213/TERRITORIAL!L213-1,"")</f>
        <v>0.15651620995604465</v>
      </c>
      <c r="M213" s="135">
        <f>IFERROR(TERRITORIAL!N213/TERRITORIAL!M213-1,"")</f>
        <v>-1</v>
      </c>
      <c r="N213" s="135" t="str">
        <f>IFERROR(TERRITORIAL!O213/TERRITORIAL!N213-1,"")</f>
        <v/>
      </c>
      <c r="O213" s="135" t="str">
        <f>IFERROR(TERRITORIAL!P213/TERRITORIAL!O213-1,"")</f>
        <v/>
      </c>
      <c r="P213" s="135" t="str">
        <f>IFERROR(TERRITORIAL!Q213/TERRITORIAL!P213-1,"")</f>
        <v/>
      </c>
      <c r="Q213" s="135" t="str">
        <f>IFERROR(TERRITORIAL!R213/TERRITORIAL!Q213-1,"")</f>
        <v/>
      </c>
      <c r="R213" s="135" t="str">
        <f>IFERROR(TERRITORIAL!S213/TERRITORIAL!R213-1,"")</f>
        <v/>
      </c>
      <c r="S213" s="135" t="str">
        <f>IFERROR(TERRITORIAL!T213/TERRITORIAL!S213-1,"")</f>
        <v/>
      </c>
    </row>
    <row r="214" spans="1:19">
      <c r="A214" s="89" t="s">
        <v>358</v>
      </c>
      <c r="B214" s="89" t="s">
        <v>60</v>
      </c>
      <c r="C214" s="135">
        <f>IFERROR(TERRITORIAL!D214/TERRITORIAL!C214-1,"")</f>
        <v>4.3505930363816558E-2</v>
      </c>
      <c r="D214" s="135">
        <f>IFERROR(TERRITORIAL!E214/TERRITORIAL!D214-1,"")</f>
        <v>5.6613915718372487E-2</v>
      </c>
      <c r="E214" s="135">
        <f>IFERROR(TERRITORIAL!F214/TERRITORIAL!E214-1,"")</f>
        <v>6.007561849965426E-2</v>
      </c>
      <c r="F214" s="135">
        <f>IFERROR(TERRITORIAL!G214/TERRITORIAL!F214-1,"")</f>
        <v>5.2871518987230637E-2</v>
      </c>
      <c r="G214" s="135">
        <f>IFERROR(TERRITORIAL!H214/TERRITORIAL!G214-1,"")</f>
        <v>2.3061833457611813E-2</v>
      </c>
      <c r="H214" s="135">
        <f>IFERROR(TERRITORIAL!I214/TERRITORIAL!H214-1,"")</f>
        <v>4.8690750371902514E-3</v>
      </c>
      <c r="I214" s="135">
        <f>IFERROR(TERRITORIAL!J214/TERRITORIAL!I214-1,"")</f>
        <v>5.7029681765304208E-2</v>
      </c>
      <c r="J214" s="135">
        <f>IFERROR(TERRITORIAL!K214/TERRITORIAL!J214-1,"")</f>
        <v>7.4487349137173142E-2</v>
      </c>
      <c r="K214" s="135">
        <f>IFERROR(TERRITORIAL!L214/TERRITORIAL!K214-1,"")</f>
        <v>6.1168663237670673E-2</v>
      </c>
      <c r="L214" s="135">
        <f>IFERROR(TERRITORIAL!M214/TERRITORIAL!L214-1,"")</f>
        <v>0.11151942450391372</v>
      </c>
      <c r="M214" s="135">
        <f>IFERROR(TERRITORIAL!N214/TERRITORIAL!M214-1,"")</f>
        <v>-1</v>
      </c>
      <c r="N214" s="135" t="str">
        <f>IFERROR(TERRITORIAL!O214/TERRITORIAL!N214-1,"")</f>
        <v/>
      </c>
      <c r="O214" s="135" t="str">
        <f>IFERROR(TERRITORIAL!P214/TERRITORIAL!O214-1,"")</f>
        <v/>
      </c>
      <c r="P214" s="135" t="str">
        <f>IFERROR(TERRITORIAL!Q214/TERRITORIAL!P214-1,"")</f>
        <v/>
      </c>
      <c r="Q214" s="135" t="str">
        <f>IFERROR(TERRITORIAL!R214/TERRITORIAL!Q214-1,"")</f>
        <v/>
      </c>
      <c r="R214" s="135" t="str">
        <f>IFERROR(TERRITORIAL!S214/TERRITORIAL!R214-1,"")</f>
        <v/>
      </c>
      <c r="S214" s="135" t="str">
        <f>IFERROR(TERRITORIAL!T214/TERRITORIAL!S214-1,"")</f>
        <v/>
      </c>
    </row>
    <row r="215" spans="1:19">
      <c r="A215" s="89" t="s">
        <v>359</v>
      </c>
      <c r="B215" s="89" t="s">
        <v>7804</v>
      </c>
      <c r="C215" s="135">
        <f>IFERROR(TERRITORIAL!D215/TERRITORIAL!C215-1,"")</f>
        <v>-0.40337566157096527</v>
      </c>
      <c r="D215" s="135">
        <f>IFERROR(TERRITORIAL!E215/TERRITORIAL!D215-1,"")</f>
        <v>0.8304395811282872</v>
      </c>
      <c r="E215" s="135">
        <f>IFERROR(TERRITORIAL!F215/TERRITORIAL!E215-1,"")</f>
        <v>15.869441631818781</v>
      </c>
      <c r="F215" s="135">
        <f>IFERROR(TERRITORIAL!G215/TERRITORIAL!F215-1,"")</f>
        <v>7.6972589064990826E-2</v>
      </c>
      <c r="G215" s="135">
        <f>IFERROR(TERRITORIAL!H215/TERRITORIAL!G215-1,"")</f>
        <v>-1.1898003713717631E-2</v>
      </c>
      <c r="H215" s="135">
        <f>IFERROR(TERRITORIAL!I215/TERRITORIAL!H215-1,"")</f>
        <v>-0.82387172025662414</v>
      </c>
      <c r="I215" s="135">
        <f>IFERROR(TERRITORIAL!J215/TERRITORIAL!I215-1,"")</f>
        <v>-0.15866292667913651</v>
      </c>
      <c r="J215" s="135">
        <f>IFERROR(TERRITORIAL!K215/TERRITORIAL!J215-1,"")</f>
        <v>40.051591622050957</v>
      </c>
      <c r="K215" s="135">
        <f>IFERROR(TERRITORIAL!L215/TERRITORIAL!K215-1,"")</f>
        <v>-0.98485656470675798</v>
      </c>
      <c r="L215" s="135">
        <f>IFERROR(TERRITORIAL!M215/TERRITORIAL!L215-1,"")</f>
        <v>1.3270679459479178</v>
      </c>
      <c r="M215" s="135">
        <f>IFERROR(TERRITORIAL!N215/TERRITORIAL!M215-1,"")</f>
        <v>-1</v>
      </c>
      <c r="N215" s="135" t="str">
        <f>IFERROR(TERRITORIAL!O215/TERRITORIAL!N215-1,"")</f>
        <v/>
      </c>
      <c r="O215" s="135" t="str">
        <f>IFERROR(TERRITORIAL!P215/TERRITORIAL!O215-1,"")</f>
        <v/>
      </c>
      <c r="P215" s="135" t="str">
        <f>IFERROR(TERRITORIAL!Q215/TERRITORIAL!P215-1,"")</f>
        <v/>
      </c>
      <c r="Q215" s="135" t="str">
        <f>IFERROR(TERRITORIAL!R215/TERRITORIAL!Q215-1,"")</f>
        <v/>
      </c>
      <c r="R215" s="135" t="str">
        <f>IFERROR(TERRITORIAL!S215/TERRITORIAL!R215-1,"")</f>
        <v/>
      </c>
      <c r="S215" s="135" t="str">
        <f>IFERROR(TERRITORIAL!T215/TERRITORIAL!S215-1,"")</f>
        <v/>
      </c>
    </row>
    <row r="216" spans="1:19">
      <c r="A216" s="89" t="s">
        <v>360</v>
      </c>
      <c r="B216" s="89" t="s">
        <v>202</v>
      </c>
      <c r="C216" s="135">
        <f>IFERROR(TERRITORIAL!D216/TERRITORIAL!C216-1,"")</f>
        <v>2.2392966879570908</v>
      </c>
      <c r="D216" s="135">
        <f>IFERROR(TERRITORIAL!E216/TERRITORIAL!D216-1,"")</f>
        <v>-9.3464775578102843E-2</v>
      </c>
      <c r="E216" s="135">
        <f>IFERROR(TERRITORIAL!F216/TERRITORIAL!E216-1,"")</f>
        <v>-0.1420672937191394</v>
      </c>
      <c r="F216" s="135">
        <f>IFERROR(TERRITORIAL!G216/TERRITORIAL!F216-1,"")</f>
        <v>0.47869360865180521</v>
      </c>
      <c r="G216" s="135">
        <f>IFERROR(TERRITORIAL!H216/TERRITORIAL!G216-1,"")</f>
        <v>-0.86986734360638451</v>
      </c>
      <c r="H216" s="135">
        <f>IFERROR(TERRITORIAL!I216/TERRITORIAL!H216-1,"")</f>
        <v>1.0996221909587915</v>
      </c>
      <c r="I216" s="135">
        <f>IFERROR(TERRITORIAL!J216/TERRITORIAL!I216-1,"")</f>
        <v>5.4035977468877672E-2</v>
      </c>
      <c r="J216" s="135">
        <f>IFERROR(TERRITORIAL!K216/TERRITORIAL!J216-1,"")</f>
        <v>-0.21967847753277503</v>
      </c>
      <c r="K216" s="135">
        <f>IFERROR(TERRITORIAL!L216/TERRITORIAL!K216-1,"")</f>
        <v>-1.8347642439310641E-2</v>
      </c>
      <c r="L216" s="135">
        <f>IFERROR(TERRITORIAL!M216/TERRITORIAL!L216-1,"")</f>
        <v>1.2243344094815707</v>
      </c>
      <c r="M216" s="135">
        <f>IFERROR(TERRITORIAL!N216/TERRITORIAL!M216-1,"")</f>
        <v>-1</v>
      </c>
      <c r="N216" s="135" t="str">
        <f>IFERROR(TERRITORIAL!O216/TERRITORIAL!N216-1,"")</f>
        <v/>
      </c>
      <c r="O216" s="135" t="str">
        <f>IFERROR(TERRITORIAL!P216/TERRITORIAL!O216-1,"")</f>
        <v/>
      </c>
      <c r="P216" s="135" t="str">
        <f>IFERROR(TERRITORIAL!Q216/TERRITORIAL!P216-1,"")</f>
        <v/>
      </c>
      <c r="Q216" s="135" t="str">
        <f>IFERROR(TERRITORIAL!R216/TERRITORIAL!Q216-1,"")</f>
        <v/>
      </c>
      <c r="R216" s="135" t="str">
        <f>IFERROR(TERRITORIAL!S216/TERRITORIAL!R216-1,"")</f>
        <v/>
      </c>
      <c r="S216" s="135" t="str">
        <f>IFERROR(TERRITORIAL!T216/TERRITORIAL!S216-1,"")</f>
        <v/>
      </c>
    </row>
    <row r="217" spans="1:19" ht="28">
      <c r="A217" s="89" t="s">
        <v>361</v>
      </c>
      <c r="B217" s="89" t="s">
        <v>59</v>
      </c>
      <c r="C217" s="135">
        <f>IFERROR(TERRITORIAL!D217/TERRITORIAL!C217-1,"")</f>
        <v>-0.35857540479655381</v>
      </c>
      <c r="D217" s="135">
        <f>IFERROR(TERRITORIAL!E217/TERRITORIAL!D217-1,"")</f>
        <v>0.1055840182059733</v>
      </c>
      <c r="E217" s="135">
        <f>IFERROR(TERRITORIAL!F217/TERRITORIAL!E217-1,"")</f>
        <v>-0.1189517756091808</v>
      </c>
      <c r="F217" s="135">
        <f>IFERROR(TERRITORIAL!G217/TERRITORIAL!F217-1,"")</f>
        <v>-0.35146462106468634</v>
      </c>
      <c r="G217" s="135">
        <f>IFERROR(TERRITORIAL!H217/TERRITORIAL!G217-1,"")</f>
        <v>0.10983909985077567</v>
      </c>
      <c r="H217" s="135">
        <f>IFERROR(TERRITORIAL!I217/TERRITORIAL!H217-1,"")</f>
        <v>-0.48228351199315966</v>
      </c>
      <c r="I217" s="135">
        <f>IFERROR(TERRITORIAL!J217/TERRITORIAL!I217-1,"")</f>
        <v>-2.2432211608878756</v>
      </c>
      <c r="J217" s="135">
        <f>IFERROR(TERRITORIAL!K217/TERRITORIAL!J217-1,"")</f>
        <v>-1</v>
      </c>
      <c r="K217" s="135" t="str">
        <f>IFERROR(TERRITORIAL!L217/TERRITORIAL!K217-1,"")</f>
        <v/>
      </c>
      <c r="L217" s="135">
        <f>IFERROR(TERRITORIAL!M217/TERRITORIAL!L217-1,"")</f>
        <v>-6.7403152682265821E-2</v>
      </c>
      <c r="M217" s="135">
        <f>IFERROR(TERRITORIAL!N217/TERRITORIAL!M217-1,"")</f>
        <v>-1</v>
      </c>
      <c r="N217" s="135" t="str">
        <f>IFERROR(TERRITORIAL!O217/TERRITORIAL!N217-1,"")</f>
        <v/>
      </c>
      <c r="O217" s="135" t="str">
        <f>IFERROR(TERRITORIAL!P217/TERRITORIAL!O217-1,"")</f>
        <v/>
      </c>
      <c r="P217" s="135" t="str">
        <f>IFERROR(TERRITORIAL!Q217/TERRITORIAL!P217-1,"")</f>
        <v/>
      </c>
      <c r="Q217" s="135" t="str">
        <f>IFERROR(TERRITORIAL!R217/TERRITORIAL!Q217-1,"")</f>
        <v/>
      </c>
      <c r="R217" s="135" t="str">
        <f>IFERROR(TERRITORIAL!S217/TERRITORIAL!R217-1,"")</f>
        <v/>
      </c>
      <c r="S217" s="135" t="str">
        <f>IFERROR(TERRITORIAL!T217/TERRITORIAL!S217-1,"")</f>
        <v/>
      </c>
    </row>
    <row r="218" spans="1:19" ht="28">
      <c r="A218" s="89" t="s">
        <v>362</v>
      </c>
      <c r="B218" s="89" t="s">
        <v>58</v>
      </c>
      <c r="C218" s="135">
        <f>IFERROR(TERRITORIAL!D218/TERRITORIAL!C218-1,"")</f>
        <v>3.772571816890097</v>
      </c>
      <c r="D218" s="135">
        <f>IFERROR(TERRITORIAL!E218/TERRITORIAL!D218-1,"")</f>
        <v>10.281604797289758</v>
      </c>
      <c r="E218" s="135">
        <f>IFERROR(TERRITORIAL!F218/TERRITORIAL!E218-1,"")</f>
        <v>0.20272998929337893</v>
      </c>
      <c r="F218" s="135">
        <f>IFERROR(TERRITORIAL!G218/TERRITORIAL!F218-1,"")</f>
        <v>-0.28406826275698149</v>
      </c>
      <c r="G218" s="135">
        <f>IFERROR(TERRITORIAL!H218/TERRITORIAL!G218-1,"")</f>
        <v>-0.5841333513257736</v>
      </c>
      <c r="H218" s="135">
        <f>IFERROR(TERRITORIAL!I218/TERRITORIAL!H218-1,"")</f>
        <v>-1</v>
      </c>
      <c r="I218" s="135" t="str">
        <f>IFERROR(TERRITORIAL!J218/TERRITORIAL!I218-1,"")</f>
        <v/>
      </c>
      <c r="J218" s="135" t="str">
        <f>IFERROR(TERRITORIAL!K218/TERRITORIAL!J218-1,"")</f>
        <v/>
      </c>
      <c r="K218" s="135">
        <f>IFERROR(TERRITORIAL!L218/TERRITORIAL!K218-1,"")</f>
        <v>-3.6790482557617854E-2</v>
      </c>
      <c r="L218" s="135">
        <f>IFERROR(TERRITORIAL!M218/TERRITORIAL!L218-1,"")</f>
        <v>-1</v>
      </c>
      <c r="M218" s="135" t="str">
        <f>IFERROR(TERRITORIAL!N218/TERRITORIAL!M218-1,"")</f>
        <v/>
      </c>
      <c r="N218" s="135" t="str">
        <f>IFERROR(TERRITORIAL!O218/TERRITORIAL!N218-1,"")</f>
        <v/>
      </c>
      <c r="O218" s="135" t="str">
        <f>IFERROR(TERRITORIAL!P218/TERRITORIAL!O218-1,"")</f>
        <v/>
      </c>
      <c r="P218" s="135" t="str">
        <f>IFERROR(TERRITORIAL!Q218/TERRITORIAL!P218-1,"")</f>
        <v/>
      </c>
      <c r="Q218" s="135" t="str">
        <f>IFERROR(TERRITORIAL!R218/TERRITORIAL!Q218-1,"")</f>
        <v/>
      </c>
      <c r="R218" s="135" t="str">
        <f>IFERROR(TERRITORIAL!S218/TERRITORIAL!R218-1,"")</f>
        <v/>
      </c>
      <c r="S218" s="135" t="str">
        <f>IFERROR(TERRITORIAL!T218/TERRITORIAL!S218-1,"")</f>
        <v/>
      </c>
    </row>
    <row r="219" spans="1:19">
      <c r="A219" s="89" t="s">
        <v>2557</v>
      </c>
      <c r="B219" s="89" t="s">
        <v>2537</v>
      </c>
      <c r="C219" s="135" t="str">
        <f>IFERROR(TERRITORIAL!D219/TERRITORIAL!C219-1,"")</f>
        <v/>
      </c>
      <c r="D219" s="135" t="str">
        <f>IFERROR(TERRITORIAL!E219/TERRITORIAL!D219-1,"")</f>
        <v/>
      </c>
      <c r="E219" s="135" t="str">
        <f>IFERROR(TERRITORIAL!F219/TERRITORIAL!E219-1,"")</f>
        <v/>
      </c>
      <c r="F219" s="135" t="str">
        <f>IFERROR(TERRITORIAL!G219/TERRITORIAL!F219-1,"")</f>
        <v/>
      </c>
      <c r="G219" s="135" t="str">
        <f>IFERROR(TERRITORIAL!H219/TERRITORIAL!G219-1,"")</f>
        <v/>
      </c>
      <c r="H219" s="135" t="str">
        <f>IFERROR(TERRITORIAL!I219/TERRITORIAL!H219-1,"")</f>
        <v/>
      </c>
      <c r="I219" s="135" t="str">
        <f>IFERROR(TERRITORIAL!J219/TERRITORIAL!I219-1,"")</f>
        <v/>
      </c>
      <c r="J219" s="135" t="str">
        <f>IFERROR(TERRITORIAL!K219/TERRITORIAL!J219-1,"")</f>
        <v/>
      </c>
      <c r="K219" s="135" t="str">
        <f>IFERROR(TERRITORIAL!L219/TERRITORIAL!K219-1,"")</f>
        <v/>
      </c>
      <c r="L219" s="135" t="str">
        <f>IFERROR(TERRITORIAL!M219/TERRITORIAL!L219-1,"")</f>
        <v/>
      </c>
      <c r="M219" s="135" t="str">
        <f>IFERROR(TERRITORIAL!N219/TERRITORIAL!M219-1,"")</f>
        <v/>
      </c>
      <c r="N219" s="135">
        <f>IFERROR(TERRITORIAL!O219/TERRITORIAL!N219-1,"")</f>
        <v>-0.26990356986883179</v>
      </c>
      <c r="O219" s="135">
        <f>IFERROR(TERRITORIAL!P219/TERRITORIAL!O219-1,"")</f>
        <v>0.83719189445411746</v>
      </c>
      <c r="P219" s="135">
        <f>IFERROR(TERRITORIAL!Q219/TERRITORIAL!P219-1,"")</f>
        <v>2.2654952526733441E-2</v>
      </c>
      <c r="Q219" s="135">
        <f>IFERROR(TERRITORIAL!R219/TERRITORIAL!Q219-1,"")</f>
        <v>0.29711554619453473</v>
      </c>
      <c r="R219" s="135">
        <f>IFERROR(TERRITORIAL!S219/TERRITORIAL!R219-1,"")</f>
        <v>-0.10619463042339183</v>
      </c>
      <c r="S219" s="135">
        <f>IFERROR(TERRITORIAL!T219/TERRITORIAL!S219-1,"")</f>
        <v>-6.5178246646873994E-2</v>
      </c>
    </row>
    <row r="220" spans="1:19">
      <c r="A220" s="89" t="s">
        <v>2586</v>
      </c>
      <c r="B220" s="89" t="s">
        <v>2541</v>
      </c>
      <c r="C220" s="135" t="str">
        <f>IFERROR(TERRITORIAL!D220/TERRITORIAL!C220-1,"")</f>
        <v/>
      </c>
      <c r="D220" s="135" t="str">
        <f>IFERROR(TERRITORIAL!E220/TERRITORIAL!D220-1,"")</f>
        <v/>
      </c>
      <c r="E220" s="135" t="str">
        <f>IFERROR(TERRITORIAL!F220/TERRITORIAL!E220-1,"")</f>
        <v/>
      </c>
      <c r="F220" s="135" t="str">
        <f>IFERROR(TERRITORIAL!G220/TERRITORIAL!F220-1,"")</f>
        <v/>
      </c>
      <c r="G220" s="135" t="str">
        <f>IFERROR(TERRITORIAL!H220/TERRITORIAL!G220-1,"")</f>
        <v/>
      </c>
      <c r="H220" s="135" t="str">
        <f>IFERROR(TERRITORIAL!I220/TERRITORIAL!H220-1,"")</f>
        <v/>
      </c>
      <c r="I220" s="135" t="str">
        <f>IFERROR(TERRITORIAL!J220/TERRITORIAL!I220-1,"")</f>
        <v/>
      </c>
      <c r="J220" s="135" t="str">
        <f>IFERROR(TERRITORIAL!K220/TERRITORIAL!J220-1,"")</f>
        <v/>
      </c>
      <c r="K220" s="135" t="str">
        <f>IFERROR(TERRITORIAL!L220/TERRITORIAL!K220-1,"")</f>
        <v/>
      </c>
      <c r="L220" s="135" t="str">
        <f>IFERROR(TERRITORIAL!M220/TERRITORIAL!L220-1,"")</f>
        <v/>
      </c>
      <c r="M220" s="135" t="str">
        <f>IFERROR(TERRITORIAL!N220/TERRITORIAL!M220-1,"")</f>
        <v/>
      </c>
      <c r="N220" s="135">
        <f>IFERROR(TERRITORIAL!O220/TERRITORIAL!N220-1,"")</f>
        <v>0.16074393885913074</v>
      </c>
      <c r="O220" s="135">
        <f>IFERROR(TERRITORIAL!P220/TERRITORIAL!O220-1,"")</f>
        <v>-7.4013937843892319E-2</v>
      </c>
      <c r="P220" s="135">
        <f>IFERROR(TERRITORIAL!Q220/TERRITORIAL!P220-1,"")</f>
        <v>0.20379291369284314</v>
      </c>
      <c r="Q220" s="135">
        <f>IFERROR(TERRITORIAL!R220/TERRITORIAL!Q220-1,"")</f>
        <v>0.18390309630894897</v>
      </c>
      <c r="R220" s="135">
        <f>IFERROR(TERRITORIAL!S220/TERRITORIAL!R220-1,"")</f>
        <v>0.17035045515561431</v>
      </c>
      <c r="S220" s="135">
        <f>IFERROR(TERRITORIAL!T220/TERRITORIAL!S220-1,"")</f>
        <v>0.14054986409079606</v>
      </c>
    </row>
    <row r="221" spans="1:19">
      <c r="A221" s="89" t="s">
        <v>2602</v>
      </c>
      <c r="B221" s="89" t="s">
        <v>2546</v>
      </c>
      <c r="C221" s="135" t="str">
        <f>IFERROR(TERRITORIAL!D221/TERRITORIAL!C221-1,"")</f>
        <v/>
      </c>
      <c r="D221" s="135" t="str">
        <f>IFERROR(TERRITORIAL!E221/TERRITORIAL!D221-1,"")</f>
        <v/>
      </c>
      <c r="E221" s="135" t="str">
        <f>IFERROR(TERRITORIAL!F221/TERRITORIAL!E221-1,"")</f>
        <v/>
      </c>
      <c r="F221" s="135" t="str">
        <f>IFERROR(TERRITORIAL!G221/TERRITORIAL!F221-1,"")</f>
        <v/>
      </c>
      <c r="G221" s="135" t="str">
        <f>IFERROR(TERRITORIAL!H221/TERRITORIAL!G221-1,"")</f>
        <v/>
      </c>
      <c r="H221" s="135" t="str">
        <f>IFERROR(TERRITORIAL!I221/TERRITORIAL!H221-1,"")</f>
        <v/>
      </c>
      <c r="I221" s="135" t="str">
        <f>IFERROR(TERRITORIAL!J221/TERRITORIAL!I221-1,"")</f>
        <v/>
      </c>
      <c r="J221" s="135" t="str">
        <f>IFERROR(TERRITORIAL!K221/TERRITORIAL!J221-1,"")</f>
        <v/>
      </c>
      <c r="K221" s="135" t="str">
        <f>IFERROR(TERRITORIAL!L221/TERRITORIAL!K221-1,"")</f>
        <v/>
      </c>
      <c r="L221" s="135" t="str">
        <f>IFERROR(TERRITORIAL!M221/TERRITORIAL!L221-1,"")</f>
        <v/>
      </c>
      <c r="M221" s="135" t="str">
        <f>IFERROR(TERRITORIAL!N221/TERRITORIAL!M221-1,"")</f>
        <v/>
      </c>
      <c r="N221" s="135">
        <f>IFERROR(TERRITORIAL!O221/TERRITORIAL!N221-1,"")</f>
        <v>-0.24082000728753916</v>
      </c>
      <c r="O221" s="135">
        <f>IFERROR(TERRITORIAL!P221/TERRITORIAL!O221-1,"")</f>
        <v>2.4198038116679417</v>
      </c>
      <c r="P221" s="135">
        <f>IFERROR(TERRITORIAL!Q221/TERRITORIAL!P221-1,"")</f>
        <v>0.16930043652974791</v>
      </c>
      <c r="Q221" s="135">
        <f>IFERROR(TERRITORIAL!R221/TERRITORIAL!Q221-1,"")</f>
        <v>-0.63615156814743845</v>
      </c>
      <c r="R221" s="135">
        <f>IFERROR(TERRITORIAL!S221/TERRITORIAL!R221-1,"")</f>
        <v>1.3136346634141804</v>
      </c>
      <c r="S221" s="135">
        <f>IFERROR(TERRITORIAL!T221/TERRITORIAL!S221-1,"")</f>
        <v>-0.20567119418954394</v>
      </c>
    </row>
    <row r="222" spans="1:19">
      <c r="A222" s="89" t="s">
        <v>2607</v>
      </c>
      <c r="B222" s="89" t="s">
        <v>2549</v>
      </c>
      <c r="C222" s="135" t="str">
        <f>IFERROR(TERRITORIAL!D222/TERRITORIAL!C222-1,"")</f>
        <v/>
      </c>
      <c r="D222" s="135" t="str">
        <f>IFERROR(TERRITORIAL!E222/TERRITORIAL!D222-1,"")</f>
        <v/>
      </c>
      <c r="E222" s="135" t="str">
        <f>IFERROR(TERRITORIAL!F222/TERRITORIAL!E222-1,"")</f>
        <v/>
      </c>
      <c r="F222" s="135" t="str">
        <f>IFERROR(TERRITORIAL!G222/TERRITORIAL!F222-1,"")</f>
        <v/>
      </c>
      <c r="G222" s="135" t="str">
        <f>IFERROR(TERRITORIAL!H222/TERRITORIAL!G222-1,"")</f>
        <v/>
      </c>
      <c r="H222" s="135" t="str">
        <f>IFERROR(TERRITORIAL!I222/TERRITORIAL!H222-1,"")</f>
        <v/>
      </c>
      <c r="I222" s="135" t="str">
        <f>IFERROR(TERRITORIAL!J222/TERRITORIAL!I222-1,"")</f>
        <v/>
      </c>
      <c r="J222" s="135" t="str">
        <f>IFERROR(TERRITORIAL!K222/TERRITORIAL!J222-1,"")</f>
        <v/>
      </c>
      <c r="K222" s="135" t="str">
        <f>IFERROR(TERRITORIAL!L222/TERRITORIAL!K222-1,"")</f>
        <v/>
      </c>
      <c r="L222" s="135" t="str">
        <f>IFERROR(TERRITORIAL!M222/TERRITORIAL!L222-1,"")</f>
        <v/>
      </c>
      <c r="M222" s="135" t="str">
        <f>IFERROR(TERRITORIAL!N222/TERRITORIAL!M222-1,"")</f>
        <v/>
      </c>
      <c r="N222" s="135">
        <f>IFERROR(TERRITORIAL!O222/TERRITORIAL!N222-1,"")</f>
        <v>-0.18835761356840297</v>
      </c>
      <c r="O222" s="135">
        <f>IFERROR(TERRITORIAL!P222/TERRITORIAL!O222-1,"")</f>
        <v>-0.143378685441092</v>
      </c>
      <c r="P222" s="135">
        <f>IFERROR(TERRITORIAL!Q222/TERRITORIAL!P222-1,"")</f>
        <v>0.13317536720374656</v>
      </c>
      <c r="Q222" s="135">
        <f>IFERROR(TERRITORIAL!R222/TERRITORIAL!Q222-1,"")</f>
        <v>0.54372192983546275</v>
      </c>
      <c r="R222" s="135">
        <f>IFERROR(TERRITORIAL!S222/TERRITORIAL!R222-1,"")</f>
        <v>-0.13029881685063527</v>
      </c>
      <c r="S222" s="135">
        <f>IFERROR(TERRITORIAL!T222/TERRITORIAL!S222-1,"")</f>
        <v>7.6987029795650308E-2</v>
      </c>
    </row>
    <row r="223" spans="1:19" ht="28">
      <c r="A223" s="89" t="s">
        <v>7644</v>
      </c>
      <c r="B223" s="89" t="s">
        <v>7645</v>
      </c>
      <c r="C223" s="135" t="str">
        <f>IFERROR(TERRITORIAL!D223/TERRITORIAL!C223-1,"")</f>
        <v/>
      </c>
      <c r="D223" s="135" t="str">
        <f>IFERROR(TERRITORIAL!E223/TERRITORIAL!D223-1,"")</f>
        <v/>
      </c>
      <c r="E223" s="135" t="str">
        <f>IFERROR(TERRITORIAL!F223/TERRITORIAL!E223-1,"")</f>
        <v/>
      </c>
      <c r="F223" s="135" t="str">
        <f>IFERROR(TERRITORIAL!G223/TERRITORIAL!F223-1,"")</f>
        <v/>
      </c>
      <c r="G223" s="135" t="str">
        <f>IFERROR(TERRITORIAL!H223/TERRITORIAL!G223-1,"")</f>
        <v/>
      </c>
      <c r="H223" s="135" t="str">
        <f>IFERROR(TERRITORIAL!I223/TERRITORIAL!H223-1,"")</f>
        <v/>
      </c>
      <c r="I223" s="135" t="str">
        <f>IFERROR(TERRITORIAL!J223/TERRITORIAL!I223-1,"")</f>
        <v/>
      </c>
      <c r="J223" s="135" t="str">
        <f>IFERROR(TERRITORIAL!K223/TERRITORIAL!J223-1,"")</f>
        <v/>
      </c>
      <c r="K223" s="135" t="str">
        <f>IFERROR(TERRITORIAL!L223/TERRITORIAL!K223-1,"")</f>
        <v/>
      </c>
      <c r="L223" s="135" t="str">
        <f>IFERROR(TERRITORIAL!M223/TERRITORIAL!L223-1,"")</f>
        <v/>
      </c>
      <c r="M223" s="135" t="str">
        <f>IFERROR(TERRITORIAL!N223/TERRITORIAL!M223-1,"")</f>
        <v/>
      </c>
      <c r="N223" s="135" t="str">
        <f>IFERROR(TERRITORIAL!O223/TERRITORIAL!N223-1,"")</f>
        <v/>
      </c>
      <c r="O223" s="135" t="str">
        <f>IFERROR(TERRITORIAL!P223/TERRITORIAL!O223-1,"")</f>
        <v/>
      </c>
      <c r="P223" s="135">
        <f>IFERROR(TERRITORIAL!Q223/TERRITORIAL!P223-1,"")</f>
        <v>-0.25484189301118898</v>
      </c>
      <c r="Q223" s="135">
        <f>IFERROR(TERRITORIAL!R223/TERRITORIAL!Q223-1,"")</f>
        <v>1.7095441620674428</v>
      </c>
      <c r="R223" s="135">
        <f>IFERROR(TERRITORIAL!S223/TERRITORIAL!R223-1,"")</f>
        <v>-0.61556579397414835</v>
      </c>
      <c r="S223" s="135">
        <f>IFERROR(TERRITORIAL!T223/TERRITORIAL!S223-1,"")</f>
        <v>-0.99946532186791159</v>
      </c>
    </row>
    <row r="224" spans="1:19">
      <c r="A224" s="89" t="s">
        <v>363</v>
      </c>
      <c r="B224" s="89" t="s">
        <v>57</v>
      </c>
      <c r="C224" s="135">
        <f>IFERROR(TERRITORIAL!D224/TERRITORIAL!C224-1,"")</f>
        <v>6.5114774456154212E-2</v>
      </c>
      <c r="D224" s="135">
        <f>IFERROR(TERRITORIAL!E224/TERRITORIAL!D224-1,"")</f>
        <v>0.15896139393918207</v>
      </c>
      <c r="E224" s="135">
        <f>IFERROR(TERRITORIAL!F224/TERRITORIAL!E224-1,"")</f>
        <v>-2.5471969283072604E-2</v>
      </c>
      <c r="F224" s="135">
        <f>IFERROR(TERRITORIAL!G224/TERRITORIAL!F224-1,"")</f>
        <v>0.35671495675011</v>
      </c>
      <c r="G224" s="135">
        <f>IFERROR(TERRITORIAL!H224/TERRITORIAL!G224-1,"")</f>
        <v>-5.3053044001324157E-2</v>
      </c>
      <c r="H224" s="135">
        <f>IFERROR(TERRITORIAL!I224/TERRITORIAL!H224-1,"")</f>
        <v>2.5564852352051304E-3</v>
      </c>
      <c r="I224" s="135">
        <f>IFERROR(TERRITORIAL!J224/TERRITORIAL!I224-1,"")</f>
        <v>9.7342385434649348E-2</v>
      </c>
      <c r="J224" s="135">
        <f>IFERROR(TERRITORIAL!K224/TERRITORIAL!J224-1,"")</f>
        <v>0.23188485176031381</v>
      </c>
      <c r="K224" s="135">
        <f>IFERROR(TERRITORIAL!L224/TERRITORIAL!K224-1,"")</f>
        <v>-2.1094267459111249E-2</v>
      </c>
      <c r="L224" s="135">
        <f>IFERROR(TERRITORIAL!M224/TERRITORIAL!L224-1,"")</f>
        <v>9.4471799801667089E-2</v>
      </c>
      <c r="M224" s="135">
        <f>IFERROR(TERRITORIAL!N224/TERRITORIAL!M224-1,"")</f>
        <v>-2.1411986573531494E-2</v>
      </c>
      <c r="N224" s="135">
        <f>IFERROR(TERRITORIAL!O224/TERRITORIAL!N224-1,"")</f>
        <v>0.12641332986372267</v>
      </c>
      <c r="O224" s="135">
        <f>IFERROR(TERRITORIAL!P224/TERRITORIAL!O224-1,"")</f>
        <v>6.2930170105480743E-2</v>
      </c>
      <c r="P224" s="135">
        <f>IFERROR(TERRITORIAL!Q224/TERRITORIAL!P224-1,"")</f>
        <v>7.7162308480736241E-2</v>
      </c>
      <c r="Q224" s="135">
        <f>IFERROR(TERRITORIAL!R224/TERRITORIAL!Q224-1,"")</f>
        <v>8.8910035387226749E-2</v>
      </c>
      <c r="R224" s="135">
        <f>IFERROR(TERRITORIAL!S224/TERRITORIAL!R224-1,"")</f>
        <v>0.11531264567328181</v>
      </c>
      <c r="S224" s="135">
        <f>IFERROR(TERRITORIAL!T224/TERRITORIAL!S224-1,"")</f>
        <v>5.0876106575231894E-2</v>
      </c>
    </row>
    <row r="225" spans="1:19">
      <c r="A225" s="89" t="s">
        <v>364</v>
      </c>
      <c r="B225" s="89" t="s">
        <v>56</v>
      </c>
      <c r="C225" s="135">
        <f>IFERROR(TERRITORIAL!D225/TERRITORIAL!C225-1,"")</f>
        <v>9.7410025864757888E-2</v>
      </c>
      <c r="D225" s="135">
        <f>IFERROR(TERRITORIAL!E225/TERRITORIAL!D225-1,"")</f>
        <v>0.16187748224601561</v>
      </c>
      <c r="E225" s="135">
        <f>IFERROR(TERRITORIAL!F225/TERRITORIAL!E225-1,"")</f>
        <v>-1.4391479757396852E-2</v>
      </c>
      <c r="F225" s="135">
        <f>IFERROR(TERRITORIAL!G225/TERRITORIAL!F225-1,"")</f>
        <v>0.18789210189647054</v>
      </c>
      <c r="G225" s="135">
        <f>IFERROR(TERRITORIAL!H225/TERRITORIAL!G225-1,"")</f>
        <v>6.8146752853768255E-3</v>
      </c>
      <c r="H225" s="135">
        <f>IFERROR(TERRITORIAL!I225/TERRITORIAL!H225-1,"")</f>
        <v>9.3027282863874294E-2</v>
      </c>
      <c r="I225" s="135">
        <f>IFERROR(TERRITORIAL!J225/TERRITORIAL!I225-1,"")</f>
        <v>9.3113842315194928E-2</v>
      </c>
      <c r="J225" s="135">
        <f>IFERROR(TERRITORIAL!K225/TERRITORIAL!J225-1,"")</f>
        <v>0.20818543208298679</v>
      </c>
      <c r="K225" s="135">
        <f>IFERROR(TERRITORIAL!L225/TERRITORIAL!K225-1,"")</f>
        <v>-7.0035179639065137E-2</v>
      </c>
      <c r="L225" s="135">
        <f>IFERROR(TERRITORIAL!M225/TERRITORIAL!L225-1,"")</f>
        <v>7.7135050305506825E-2</v>
      </c>
      <c r="M225" s="135">
        <f>IFERROR(TERRITORIAL!N225/TERRITORIAL!M225-1,"")</f>
        <v>2.0950115224461996E-2</v>
      </c>
      <c r="N225" s="135">
        <f>IFERROR(TERRITORIAL!O225/TERRITORIAL!N225-1,"")</f>
        <v>0.11733445760895123</v>
      </c>
      <c r="O225" s="135">
        <f>IFERROR(TERRITORIAL!P225/TERRITORIAL!O225-1,"")</f>
        <v>2.3083445296574245E-2</v>
      </c>
      <c r="P225" s="135">
        <f>IFERROR(TERRITORIAL!Q225/TERRITORIAL!P225-1,"")</f>
        <v>0.15028537903686856</v>
      </c>
      <c r="Q225" s="135">
        <f>IFERROR(TERRITORIAL!R225/TERRITORIAL!Q225-1,"")</f>
        <v>2.0780969383961789E-2</v>
      </c>
      <c r="R225" s="135">
        <f>IFERROR(TERRITORIAL!S225/TERRITORIAL!R225-1,"")</f>
        <v>0.1772702104173407</v>
      </c>
      <c r="S225" s="135">
        <f>IFERROR(TERRITORIAL!T225/TERRITORIAL!S225-1,"")</f>
        <v>0.1212617610196931</v>
      </c>
    </row>
    <row r="226" spans="1:19">
      <c r="A226" s="89" t="s">
        <v>2620</v>
      </c>
      <c r="B226" s="89" t="s">
        <v>2621</v>
      </c>
      <c r="C226" s="135" t="str">
        <f>IFERROR(TERRITORIAL!D226/TERRITORIAL!C226-1,"")</f>
        <v/>
      </c>
      <c r="D226" s="135" t="str">
        <f>IFERROR(TERRITORIAL!E226/TERRITORIAL!D226-1,"")</f>
        <v/>
      </c>
      <c r="E226" s="135" t="str">
        <f>IFERROR(TERRITORIAL!F226/TERRITORIAL!E226-1,"")</f>
        <v/>
      </c>
      <c r="F226" s="135" t="str">
        <f>IFERROR(TERRITORIAL!G226/TERRITORIAL!F226-1,"")</f>
        <v/>
      </c>
      <c r="G226" s="135" t="str">
        <f>IFERROR(TERRITORIAL!H226/TERRITORIAL!G226-1,"")</f>
        <v/>
      </c>
      <c r="H226" s="135" t="str">
        <f>IFERROR(TERRITORIAL!I226/TERRITORIAL!H226-1,"")</f>
        <v/>
      </c>
      <c r="I226" s="135" t="str">
        <f>IFERROR(TERRITORIAL!J226/TERRITORIAL!I226-1,"")</f>
        <v/>
      </c>
      <c r="J226" s="135" t="str">
        <f>IFERROR(TERRITORIAL!K226/TERRITORIAL!J226-1,"")</f>
        <v/>
      </c>
      <c r="K226" s="135" t="str">
        <f>IFERROR(TERRITORIAL!L226/TERRITORIAL!K226-1,"")</f>
        <v/>
      </c>
      <c r="L226" s="135" t="str">
        <f>IFERROR(TERRITORIAL!M226/TERRITORIAL!L226-1,"")</f>
        <v/>
      </c>
      <c r="M226" s="135" t="str">
        <f>IFERROR(TERRITORIAL!N226/TERRITORIAL!M226-1,"")</f>
        <v/>
      </c>
      <c r="N226" s="135">
        <f>IFERROR(TERRITORIAL!O226/TERRITORIAL!N226-1,"")</f>
        <v>-3.4742908843191977E-2</v>
      </c>
      <c r="O226" s="135">
        <f>IFERROR(TERRITORIAL!P226/TERRITORIAL!O226-1,"")</f>
        <v>0.51338624924688703</v>
      </c>
      <c r="P226" s="135">
        <f>IFERROR(TERRITORIAL!Q226/TERRITORIAL!P226-1,"")</f>
        <v>0.37323550203882827</v>
      </c>
      <c r="Q226" s="135">
        <f>IFERROR(TERRITORIAL!R226/TERRITORIAL!Q226-1,"")</f>
        <v>0.25305454676074879</v>
      </c>
      <c r="R226" s="135">
        <f>IFERROR(TERRITORIAL!S226/TERRITORIAL!R226-1,"")</f>
        <v>0.14384935008219069</v>
      </c>
      <c r="S226" s="135">
        <f>IFERROR(TERRITORIAL!T226/TERRITORIAL!S226-1,"")</f>
        <v>-0.50182308745095072</v>
      </c>
    </row>
    <row r="227" spans="1:19">
      <c r="A227" s="89" t="s">
        <v>365</v>
      </c>
      <c r="B227" s="89" t="s">
        <v>55</v>
      </c>
      <c r="C227" s="135">
        <f>IFERROR(TERRITORIAL!D227/TERRITORIAL!C227-1,"")</f>
        <v>1.4566580774108697</v>
      </c>
      <c r="D227" s="135">
        <f>IFERROR(TERRITORIAL!E227/TERRITORIAL!D227-1,"")</f>
        <v>9.346751187471436E-2</v>
      </c>
      <c r="E227" s="135">
        <f>IFERROR(TERRITORIAL!F227/TERRITORIAL!E227-1,"")</f>
        <v>-0.1397616280916596</v>
      </c>
      <c r="F227" s="135">
        <f>IFERROR(TERRITORIAL!G227/TERRITORIAL!F227-1,"")</f>
        <v>0.41575608882808002</v>
      </c>
      <c r="G227" s="135">
        <f>IFERROR(TERRITORIAL!H227/TERRITORIAL!G227-1,"")</f>
        <v>-0.17089199811210609</v>
      </c>
      <c r="H227" s="135">
        <f>IFERROR(TERRITORIAL!I227/TERRITORIAL!H227-1,"")</f>
        <v>0.15696912987898903</v>
      </c>
      <c r="I227" s="135">
        <f>IFERROR(TERRITORIAL!J227/TERRITORIAL!I227-1,"")</f>
        <v>0.32190651458610797</v>
      </c>
      <c r="J227" s="135">
        <f>IFERROR(TERRITORIAL!K227/TERRITORIAL!J227-1,"")</f>
        <v>9.0557222087000344E-2</v>
      </c>
      <c r="K227" s="135">
        <f>IFERROR(TERRITORIAL!L227/TERRITORIAL!K227-1,"")</f>
        <v>0.1870735721324186</v>
      </c>
      <c r="L227" s="135">
        <f>IFERROR(TERRITORIAL!M227/TERRITORIAL!L227-1,"")</f>
        <v>-5.3560791473313274E-2</v>
      </c>
      <c r="M227" s="135">
        <f>IFERROR(TERRITORIAL!N227/TERRITORIAL!M227-1,"")</f>
        <v>0.4196726720836641</v>
      </c>
      <c r="N227" s="135">
        <f>IFERROR(TERRITORIAL!O227/TERRITORIAL!N227-1,"")</f>
        <v>0.20633946054535213</v>
      </c>
      <c r="O227" s="135">
        <f>IFERROR(TERRITORIAL!P227/TERRITORIAL!O227-1,"")</f>
        <v>0.75438268842314327</v>
      </c>
      <c r="P227" s="135">
        <f>IFERROR(TERRITORIAL!Q227/TERRITORIAL!P227-1,"")</f>
        <v>-0.11240501451017737</v>
      </c>
      <c r="Q227" s="135">
        <f>IFERROR(TERRITORIAL!R227/TERRITORIAL!Q227-1,"")</f>
        <v>4.1294338192928715E-2</v>
      </c>
      <c r="R227" s="135">
        <f>IFERROR(TERRITORIAL!S227/TERRITORIAL!R227-1,"")</f>
        <v>3.0898091842084696E-2</v>
      </c>
      <c r="S227" s="135">
        <f>IFERROR(TERRITORIAL!T227/TERRITORIAL!S227-1,"")</f>
        <v>2.605055230175779E-2</v>
      </c>
    </row>
    <row r="228" spans="1:19">
      <c r="A228" s="89" t="s">
        <v>366</v>
      </c>
      <c r="B228" s="89" t="s">
        <v>54</v>
      </c>
      <c r="C228" s="135">
        <f>IFERROR(TERRITORIAL!D228/TERRITORIAL!C228-1,"")</f>
        <v>0.287207307228037</v>
      </c>
      <c r="D228" s="135">
        <f>IFERROR(TERRITORIAL!E228/TERRITORIAL!D228-1,"")</f>
        <v>-0.23478513923699917</v>
      </c>
      <c r="E228" s="135">
        <f>IFERROR(TERRITORIAL!F228/TERRITORIAL!E228-1,"")</f>
        <v>-2.0825498558426747E-2</v>
      </c>
      <c r="F228" s="135">
        <f>IFERROR(TERRITORIAL!G228/TERRITORIAL!F228-1,"")</f>
        <v>0.20058585866663581</v>
      </c>
      <c r="G228" s="135">
        <f>IFERROR(TERRITORIAL!H228/TERRITORIAL!G228-1,"")</f>
        <v>-0.42408201817677971</v>
      </c>
      <c r="H228" s="135">
        <f>IFERROR(TERRITORIAL!I228/TERRITORIAL!H228-1,"")</f>
        <v>2.2482338656441891E-2</v>
      </c>
      <c r="I228" s="135">
        <f>IFERROR(TERRITORIAL!J228/TERRITORIAL!I228-1,"")</f>
        <v>0.36750655018316736</v>
      </c>
      <c r="J228" s="135">
        <f>IFERROR(TERRITORIAL!K228/TERRITORIAL!J228-1,"")</f>
        <v>1.0037256469844049</v>
      </c>
      <c r="K228" s="135">
        <f>IFERROR(TERRITORIAL!L228/TERRITORIAL!K228-1,"")</f>
        <v>-0.17646385427290168</v>
      </c>
      <c r="L228" s="135">
        <f>IFERROR(TERRITORIAL!M228/TERRITORIAL!L228-1,"")</f>
        <v>0.21077175829587391</v>
      </c>
      <c r="M228" s="135">
        <f>IFERROR(TERRITORIAL!N228/TERRITORIAL!M228-1,"")</f>
        <v>-0.18481260237634423</v>
      </c>
      <c r="N228" s="135">
        <f>IFERROR(TERRITORIAL!O228/TERRITORIAL!N228-1,"")</f>
        <v>-0.10840851614045655</v>
      </c>
      <c r="O228" s="135">
        <f>IFERROR(TERRITORIAL!P228/TERRITORIAL!O228-1,"")</f>
        <v>0.36435433103001791</v>
      </c>
      <c r="P228" s="135">
        <f>IFERROR(TERRITORIAL!Q228/TERRITORIAL!P228-1,"")</f>
        <v>-9.455733918851561E-2</v>
      </c>
      <c r="Q228" s="135">
        <f>IFERROR(TERRITORIAL!R228/TERRITORIAL!Q228-1,"")</f>
        <v>0.34091426403621572</v>
      </c>
      <c r="R228" s="135">
        <f>IFERROR(TERRITORIAL!S228/TERRITORIAL!R228-1,"")</f>
        <v>-0.51463766972142189</v>
      </c>
      <c r="S228" s="135">
        <f>IFERROR(TERRITORIAL!T228/TERRITORIAL!S228-1,"")</f>
        <v>-1.0649377144065775E-2</v>
      </c>
    </row>
    <row r="229" spans="1:19">
      <c r="A229" s="89" t="s">
        <v>2642</v>
      </c>
      <c r="B229" s="89" t="s">
        <v>2643</v>
      </c>
      <c r="C229" s="135" t="str">
        <f>IFERROR(TERRITORIAL!D229/TERRITORIAL!C229-1,"")</f>
        <v/>
      </c>
      <c r="D229" s="135" t="str">
        <f>IFERROR(TERRITORIAL!E229/TERRITORIAL!D229-1,"")</f>
        <v/>
      </c>
      <c r="E229" s="135" t="str">
        <f>IFERROR(TERRITORIAL!F229/TERRITORIAL!E229-1,"")</f>
        <v/>
      </c>
      <c r="F229" s="135" t="str">
        <f>IFERROR(TERRITORIAL!G229/TERRITORIAL!F229-1,"")</f>
        <v/>
      </c>
      <c r="G229" s="135" t="str">
        <f>IFERROR(TERRITORIAL!H229/TERRITORIAL!G229-1,"")</f>
        <v/>
      </c>
      <c r="H229" s="135" t="str">
        <f>IFERROR(TERRITORIAL!I229/TERRITORIAL!H229-1,"")</f>
        <v/>
      </c>
      <c r="I229" s="135" t="str">
        <f>IFERROR(TERRITORIAL!J229/TERRITORIAL!I229-1,"")</f>
        <v/>
      </c>
      <c r="J229" s="135" t="str">
        <f>IFERROR(TERRITORIAL!K229/TERRITORIAL!J229-1,"")</f>
        <v/>
      </c>
      <c r="K229" s="135" t="str">
        <f>IFERROR(TERRITORIAL!L229/TERRITORIAL!K229-1,"")</f>
        <v/>
      </c>
      <c r="L229" s="135" t="str">
        <f>IFERROR(TERRITORIAL!M229/TERRITORIAL!L229-1,"")</f>
        <v/>
      </c>
      <c r="M229" s="135" t="str">
        <f>IFERROR(TERRITORIAL!N229/TERRITORIAL!M229-1,"")</f>
        <v/>
      </c>
      <c r="N229" s="135">
        <f>IFERROR(TERRITORIAL!O229/TERRITORIAL!N229-1,"")</f>
        <v>0.21450706480430504</v>
      </c>
      <c r="O229" s="135">
        <f>IFERROR(TERRITORIAL!P229/TERRITORIAL!O229-1,"")</f>
        <v>3.9461376550153915E-2</v>
      </c>
      <c r="P229" s="135">
        <f>IFERROR(TERRITORIAL!Q229/TERRITORIAL!P229-1,"")</f>
        <v>7.8195870438412252E-2</v>
      </c>
      <c r="Q229" s="135">
        <f>IFERROR(TERRITORIAL!R229/TERRITORIAL!Q229-1,"")</f>
        <v>0.13822690592284848</v>
      </c>
      <c r="R229" s="135">
        <f>IFERROR(TERRITORIAL!S229/TERRITORIAL!R229-1,"")</f>
        <v>0.10542987763539546</v>
      </c>
      <c r="S229" s="135">
        <f>IFERROR(TERRITORIAL!T229/TERRITORIAL!S229-1,"")</f>
        <v>9.1114840015813936E-2</v>
      </c>
    </row>
    <row r="230" spans="1:19">
      <c r="A230" s="89" t="s">
        <v>368</v>
      </c>
      <c r="B230" s="89" t="s">
        <v>53</v>
      </c>
      <c r="C230" s="135" t="str">
        <f>IFERROR(TERRITORIAL!D230/TERRITORIAL!C230-1,"")</f>
        <v/>
      </c>
      <c r="D230" s="135">
        <f>IFERROR(TERRITORIAL!E230/TERRITORIAL!D230-1,"")</f>
        <v>0</v>
      </c>
      <c r="E230" s="135">
        <f>IFERROR(TERRITORIAL!F230/TERRITORIAL!E230-1,"")</f>
        <v>-1</v>
      </c>
      <c r="F230" s="135" t="str">
        <f>IFERROR(TERRITORIAL!G230/TERRITORIAL!F230-1,"")</f>
        <v/>
      </c>
      <c r="G230" s="135" t="str">
        <f>IFERROR(TERRITORIAL!H230/TERRITORIAL!G230-1,"")</f>
        <v/>
      </c>
      <c r="H230" s="135">
        <f>IFERROR(TERRITORIAL!I230/TERRITORIAL!H230-1,"")</f>
        <v>6.083333333333333</v>
      </c>
      <c r="I230" s="135">
        <f>IFERROR(TERRITORIAL!J230/TERRITORIAL!I230-1,"")</f>
        <v>-1</v>
      </c>
      <c r="J230" s="135" t="str">
        <f>IFERROR(TERRITORIAL!K230/TERRITORIAL!J230-1,"")</f>
        <v/>
      </c>
      <c r="K230" s="135" t="str">
        <f>IFERROR(TERRITORIAL!L230/TERRITORIAL!K230-1,"")</f>
        <v/>
      </c>
      <c r="L230" s="135" t="str">
        <f>IFERROR(TERRITORIAL!M230/TERRITORIAL!L230-1,"")</f>
        <v/>
      </c>
      <c r="M230" s="135" t="str">
        <f>IFERROR(TERRITORIAL!N230/TERRITORIAL!M230-1,"")</f>
        <v/>
      </c>
      <c r="N230" s="135" t="str">
        <f>IFERROR(TERRITORIAL!O230/TERRITORIAL!N230-1,"")</f>
        <v/>
      </c>
      <c r="O230" s="135">
        <f>IFERROR(TERRITORIAL!P230/TERRITORIAL!O230-1,"")</f>
        <v>2.3752526471959357E-2</v>
      </c>
      <c r="P230" s="135">
        <f>IFERROR(TERRITORIAL!Q230/TERRITORIAL!P230-1,"")</f>
        <v>20.782177718490274</v>
      </c>
      <c r="Q230" s="135">
        <f>IFERROR(TERRITORIAL!R230/TERRITORIAL!Q230-1,"")</f>
        <v>-0.13362957854149393</v>
      </c>
      <c r="R230" s="135">
        <f>IFERROR(TERRITORIAL!S230/TERRITORIAL!R230-1,"")</f>
        <v>-0.14157341886198149</v>
      </c>
      <c r="S230" s="135">
        <f>IFERROR(TERRITORIAL!T230/TERRITORIAL!S230-1,"")</f>
        <v>-1</v>
      </c>
    </row>
    <row r="231" spans="1:19">
      <c r="A231" s="89" t="s">
        <v>369</v>
      </c>
      <c r="B231" s="89" t="s">
        <v>2710</v>
      </c>
      <c r="C231" s="135">
        <f>IFERROR(TERRITORIAL!D231/TERRITORIAL!C231-1,"")</f>
        <v>-6.801272813198167E-2</v>
      </c>
      <c r="D231" s="135">
        <f>IFERROR(TERRITORIAL!E231/TERRITORIAL!D231-1,"")</f>
        <v>-0.79504265254974915</v>
      </c>
      <c r="E231" s="135">
        <f>IFERROR(TERRITORIAL!F231/TERRITORIAL!E231-1,"")</f>
        <v>3.28247013765984</v>
      </c>
      <c r="F231" s="135">
        <f>IFERROR(TERRITORIAL!G231/TERRITORIAL!F231-1,"")</f>
        <v>-1</v>
      </c>
      <c r="G231" s="135" t="str">
        <f>IFERROR(TERRITORIAL!H231/TERRITORIAL!G231-1,"")</f>
        <v/>
      </c>
      <c r="H231" s="135" t="str">
        <f>IFERROR(TERRITORIAL!I231/TERRITORIAL!H231-1,"")</f>
        <v/>
      </c>
      <c r="I231" s="135" t="str">
        <f>IFERROR(TERRITORIAL!J231/TERRITORIAL!I231-1,"")</f>
        <v/>
      </c>
      <c r="J231" s="135" t="str">
        <f>IFERROR(TERRITORIAL!K231/TERRITORIAL!J231-1,"")</f>
        <v/>
      </c>
      <c r="K231" s="135" t="str">
        <f>IFERROR(TERRITORIAL!L231/TERRITORIAL!K231-1,"")</f>
        <v/>
      </c>
      <c r="L231" s="135" t="str">
        <f>IFERROR(TERRITORIAL!M231/TERRITORIAL!L231-1,"")</f>
        <v/>
      </c>
      <c r="M231" s="135" t="str">
        <f>IFERROR(TERRITORIAL!N231/TERRITORIAL!M231-1,"")</f>
        <v/>
      </c>
      <c r="N231" s="135" t="str">
        <f>IFERROR(TERRITORIAL!O231/TERRITORIAL!N231-1,"")</f>
        <v/>
      </c>
      <c r="O231" s="135" t="str">
        <f>IFERROR(TERRITORIAL!P231/TERRITORIAL!O231-1,"")</f>
        <v/>
      </c>
      <c r="P231" s="135" t="str">
        <f>IFERROR(TERRITORIAL!Q231/TERRITORIAL!P231-1,"")</f>
        <v/>
      </c>
      <c r="Q231" s="135" t="str">
        <f>IFERROR(TERRITORIAL!R231/TERRITORIAL!Q231-1,"")</f>
        <v/>
      </c>
      <c r="R231" s="135" t="str">
        <f>IFERROR(TERRITORIAL!S231/TERRITORIAL!R231-1,"")</f>
        <v/>
      </c>
      <c r="S231" s="135" t="str">
        <f>IFERROR(TERRITORIAL!T231/TERRITORIAL!S231-1,"")</f>
        <v/>
      </c>
    </row>
    <row r="232" spans="1:19">
      <c r="A232" s="89" t="s">
        <v>370</v>
      </c>
      <c r="B232" s="89" t="s">
        <v>51</v>
      </c>
      <c r="C232" s="135">
        <f>IFERROR(TERRITORIAL!D232/TERRITORIAL!C232-1,"")</f>
        <v>7.1121915187337015E-2</v>
      </c>
      <c r="D232" s="135">
        <f>IFERROR(TERRITORIAL!E232/TERRITORIAL!D232-1,"")</f>
        <v>0.11004429685726058</v>
      </c>
      <c r="E232" s="135">
        <f>IFERROR(TERRITORIAL!F232/TERRITORIAL!E232-1,"")</f>
        <v>2.374272807218758E-2</v>
      </c>
      <c r="F232" s="135">
        <f>IFERROR(TERRITORIAL!G232/TERRITORIAL!F232-1,"")</f>
        <v>0.27857488446735457</v>
      </c>
      <c r="G232" s="135">
        <f>IFERROR(TERRITORIAL!H232/TERRITORIAL!G232-1,"")</f>
        <v>0.11443899587080453</v>
      </c>
      <c r="H232" s="135">
        <f>IFERROR(TERRITORIAL!I232/TERRITORIAL!H232-1,"")</f>
        <v>8.7334058548969251E-2</v>
      </c>
      <c r="I232" s="135">
        <f>IFERROR(TERRITORIAL!J232/TERRITORIAL!I232-1,"")</f>
        <v>8.8806930122213634E-2</v>
      </c>
      <c r="J232" s="135">
        <f>IFERROR(TERRITORIAL!K232/TERRITORIAL!J232-1,"")</f>
        <v>-0.12181077815335584</v>
      </c>
      <c r="K232" s="135">
        <f>IFERROR(TERRITORIAL!L232/TERRITORIAL!K232-1,"")</f>
        <v>8.163118104792999E-2</v>
      </c>
      <c r="L232" s="135">
        <f>IFERROR(TERRITORIAL!M232/TERRITORIAL!L232-1,"")</f>
        <v>2.628406632852176E-2</v>
      </c>
      <c r="M232" s="135">
        <f>IFERROR(TERRITORIAL!N232/TERRITORIAL!M232-1,"")</f>
        <v>-1</v>
      </c>
      <c r="N232" s="135" t="str">
        <f>IFERROR(TERRITORIAL!O232/TERRITORIAL!N232-1,"")</f>
        <v/>
      </c>
      <c r="O232" s="135" t="str">
        <f>IFERROR(TERRITORIAL!P232/TERRITORIAL!O232-1,"")</f>
        <v/>
      </c>
      <c r="P232" s="135" t="str">
        <f>IFERROR(TERRITORIAL!Q232/TERRITORIAL!P232-1,"")</f>
        <v/>
      </c>
      <c r="Q232" s="135" t="str">
        <f>IFERROR(TERRITORIAL!R232/TERRITORIAL!Q232-1,"")</f>
        <v/>
      </c>
      <c r="R232" s="135" t="str">
        <f>IFERROR(TERRITORIAL!S232/TERRITORIAL!R232-1,"")</f>
        <v/>
      </c>
      <c r="S232" s="135" t="str">
        <f>IFERROR(TERRITORIAL!T232/TERRITORIAL!S232-1,"")</f>
        <v/>
      </c>
    </row>
    <row r="233" spans="1:19">
      <c r="A233" s="89" t="s">
        <v>371</v>
      </c>
      <c r="B233" s="89" t="s">
        <v>50</v>
      </c>
      <c r="C233" s="135">
        <f>IFERROR(TERRITORIAL!D233/TERRITORIAL!C233-1,"")</f>
        <v>-0.29486007212129173</v>
      </c>
      <c r="D233" s="135">
        <f>IFERROR(TERRITORIAL!E233/TERRITORIAL!D233-1,"")</f>
        <v>0.30273528517880655</v>
      </c>
      <c r="E233" s="135">
        <f>IFERROR(TERRITORIAL!F233/TERRITORIAL!E233-1,"")</f>
        <v>0.14570155451696443</v>
      </c>
      <c r="F233" s="135">
        <f>IFERROR(TERRITORIAL!G233/TERRITORIAL!F233-1,"")</f>
        <v>18.704848733312879</v>
      </c>
      <c r="G233" s="135">
        <f>IFERROR(TERRITORIAL!H233/TERRITORIAL!G233-1,"")</f>
        <v>-0.82159213552301136</v>
      </c>
      <c r="H233" s="135">
        <f>IFERROR(TERRITORIAL!I233/TERRITORIAL!H233-1,"")</f>
        <v>-9.5553155429688341E-2</v>
      </c>
      <c r="I233" s="135">
        <f>IFERROR(TERRITORIAL!J233/TERRITORIAL!I233-1,"")</f>
        <v>1.1153577343272021</v>
      </c>
      <c r="J233" s="135">
        <f>IFERROR(TERRITORIAL!K233/TERRITORIAL!J233-1,"")</f>
        <v>-0.55221581835884204</v>
      </c>
      <c r="K233" s="135">
        <f>IFERROR(TERRITORIAL!L233/TERRITORIAL!K233-1,"")</f>
        <v>-2.8141455945674188E-2</v>
      </c>
      <c r="L233" s="135">
        <f>IFERROR(TERRITORIAL!M233/TERRITORIAL!L233-1,"")</f>
        <v>1.693966691989246E-2</v>
      </c>
      <c r="M233" s="135">
        <f>IFERROR(TERRITORIAL!N233/TERRITORIAL!M233-1,"")</f>
        <v>-1</v>
      </c>
      <c r="N233" s="135" t="str">
        <f>IFERROR(TERRITORIAL!O233/TERRITORIAL!N233-1,"")</f>
        <v/>
      </c>
      <c r="O233" s="135" t="str">
        <f>IFERROR(TERRITORIAL!P233/TERRITORIAL!O233-1,"")</f>
        <v/>
      </c>
      <c r="P233" s="135" t="str">
        <f>IFERROR(TERRITORIAL!Q233/TERRITORIAL!P233-1,"")</f>
        <v/>
      </c>
      <c r="Q233" s="135" t="str">
        <f>IFERROR(TERRITORIAL!R233/TERRITORIAL!Q233-1,"")</f>
        <v/>
      </c>
      <c r="R233" s="135" t="str">
        <f>IFERROR(TERRITORIAL!S233/TERRITORIAL!R233-1,"")</f>
        <v/>
      </c>
      <c r="S233" s="135" t="str">
        <f>IFERROR(TERRITORIAL!T233/TERRITORIAL!S233-1,"")</f>
        <v/>
      </c>
    </row>
    <row r="234" spans="1:19">
      <c r="A234" s="89" t="s">
        <v>2723</v>
      </c>
      <c r="B234" s="89" t="s">
        <v>2724</v>
      </c>
      <c r="C234" s="135" t="str">
        <f>IFERROR(TERRITORIAL!D234/TERRITORIAL!C234-1,"")</f>
        <v/>
      </c>
      <c r="D234" s="135" t="str">
        <f>IFERROR(TERRITORIAL!E234/TERRITORIAL!D234-1,"")</f>
        <v/>
      </c>
      <c r="E234" s="135" t="str">
        <f>IFERROR(TERRITORIAL!F234/TERRITORIAL!E234-1,"")</f>
        <v/>
      </c>
      <c r="F234" s="135" t="str">
        <f>IFERROR(TERRITORIAL!G234/TERRITORIAL!F234-1,"")</f>
        <v/>
      </c>
      <c r="G234" s="135" t="str">
        <f>IFERROR(TERRITORIAL!H234/TERRITORIAL!G234-1,"")</f>
        <v/>
      </c>
      <c r="H234" s="135" t="str">
        <f>IFERROR(TERRITORIAL!I234/TERRITORIAL!H234-1,"")</f>
        <v/>
      </c>
      <c r="I234" s="135" t="str">
        <f>IFERROR(TERRITORIAL!J234/TERRITORIAL!I234-1,"")</f>
        <v/>
      </c>
      <c r="J234" s="135" t="str">
        <f>IFERROR(TERRITORIAL!K234/TERRITORIAL!J234-1,"")</f>
        <v/>
      </c>
      <c r="K234" s="135" t="str">
        <f>IFERROR(TERRITORIAL!L234/TERRITORIAL!K234-1,"")</f>
        <v/>
      </c>
      <c r="L234" s="135" t="str">
        <f>IFERROR(TERRITORIAL!M234/TERRITORIAL!L234-1,"")</f>
        <v/>
      </c>
      <c r="M234" s="135" t="str">
        <f>IFERROR(TERRITORIAL!N234/TERRITORIAL!M234-1,"")</f>
        <v/>
      </c>
      <c r="N234" s="135">
        <f>IFERROR(TERRITORIAL!O234/TERRITORIAL!N234-1,"")</f>
        <v>-0.38711056980315806</v>
      </c>
      <c r="O234" s="135">
        <f>IFERROR(TERRITORIAL!P234/TERRITORIAL!O234-1,"")</f>
        <v>0.24416651702920755</v>
      </c>
      <c r="P234" s="135">
        <f>IFERROR(TERRITORIAL!Q234/TERRITORIAL!P234-1,"")</f>
        <v>-5.9630235408528187E-2</v>
      </c>
      <c r="Q234" s="135">
        <f>IFERROR(TERRITORIAL!R234/TERRITORIAL!Q234-1,"")</f>
        <v>5.9676256210507317E-2</v>
      </c>
      <c r="R234" s="135">
        <f>IFERROR(TERRITORIAL!S234/TERRITORIAL!R234-1,"")</f>
        <v>0.2451628660103693</v>
      </c>
      <c r="S234" s="135">
        <f>IFERROR(TERRITORIAL!T234/TERRITORIAL!S234-1,"")</f>
        <v>5.3110841984187473E-3</v>
      </c>
    </row>
    <row r="235" spans="1:19">
      <c r="A235" s="89" t="s">
        <v>372</v>
      </c>
      <c r="B235" s="89" t="s">
        <v>49</v>
      </c>
      <c r="C235" s="135">
        <f>IFERROR(TERRITORIAL!D235/TERRITORIAL!C235-1,"")</f>
        <v>-1.9694612783939802E-2</v>
      </c>
      <c r="D235" s="135">
        <f>IFERROR(TERRITORIAL!E235/TERRITORIAL!D235-1,"")</f>
        <v>6.3223443534468959E-2</v>
      </c>
      <c r="E235" s="135">
        <f>IFERROR(TERRITORIAL!F235/TERRITORIAL!E235-1,"")</f>
        <v>-0.11883824211543081</v>
      </c>
      <c r="F235" s="135">
        <f>IFERROR(TERRITORIAL!G235/TERRITORIAL!F235-1,"")</f>
        <v>-9.6008004115101242E-3</v>
      </c>
      <c r="G235" s="135">
        <f>IFERROR(TERRITORIAL!H235/TERRITORIAL!G235-1,"")</f>
        <v>5.0236951252286444E-2</v>
      </c>
      <c r="H235" s="135">
        <f>IFERROR(TERRITORIAL!I235/TERRITORIAL!H235-1,"")</f>
        <v>9.5090955623289064E-2</v>
      </c>
      <c r="I235" s="135">
        <f>IFERROR(TERRITORIAL!J235/TERRITORIAL!I235-1,"")</f>
        <v>0.1023422620930472</v>
      </c>
      <c r="J235" s="135">
        <f>IFERROR(TERRITORIAL!K235/TERRITORIAL!J235-1,"")</f>
        <v>0.32469424852684425</v>
      </c>
      <c r="K235" s="135">
        <f>IFERROR(TERRITORIAL!L235/TERRITORIAL!K235-1,"")</f>
        <v>-9.5134682999564513E-2</v>
      </c>
      <c r="L235" s="135">
        <f>IFERROR(TERRITORIAL!M235/TERRITORIAL!L235-1,"")</f>
        <v>9.8174540045788294E-2</v>
      </c>
      <c r="M235" s="135">
        <f>IFERROR(TERRITORIAL!N235/TERRITORIAL!M235-1,"")</f>
        <v>-1</v>
      </c>
      <c r="N235" s="135" t="str">
        <f>IFERROR(TERRITORIAL!O235/TERRITORIAL!N235-1,"")</f>
        <v/>
      </c>
      <c r="O235" s="135" t="str">
        <f>IFERROR(TERRITORIAL!P235/TERRITORIAL!O235-1,"")</f>
        <v/>
      </c>
      <c r="P235" s="135" t="str">
        <f>IFERROR(TERRITORIAL!Q235/TERRITORIAL!P235-1,"")</f>
        <v/>
      </c>
      <c r="Q235" s="135" t="str">
        <f>IFERROR(TERRITORIAL!R235/TERRITORIAL!Q235-1,"")</f>
        <v/>
      </c>
      <c r="R235" s="135" t="str">
        <f>IFERROR(TERRITORIAL!S235/TERRITORIAL!R235-1,"")</f>
        <v/>
      </c>
      <c r="S235" s="135" t="str">
        <f>IFERROR(TERRITORIAL!T235/TERRITORIAL!S235-1,"")</f>
        <v/>
      </c>
    </row>
    <row r="236" spans="1:19" ht="28">
      <c r="A236" s="89" t="s">
        <v>373</v>
      </c>
      <c r="B236" s="89" t="s">
        <v>203</v>
      </c>
      <c r="C236" s="135" t="str">
        <f>IFERROR(TERRITORIAL!D236/TERRITORIAL!C236-1,"")</f>
        <v/>
      </c>
      <c r="D236" s="135" t="str">
        <f>IFERROR(TERRITORIAL!E236/TERRITORIAL!D236-1,"")</f>
        <v/>
      </c>
      <c r="E236" s="135">
        <f>IFERROR(TERRITORIAL!F236/TERRITORIAL!E236-1,"")</f>
        <v>-1</v>
      </c>
      <c r="F236" s="135" t="str">
        <f>IFERROR(TERRITORIAL!G236/TERRITORIAL!F236-1,"")</f>
        <v/>
      </c>
      <c r="G236" s="135" t="str">
        <f>IFERROR(TERRITORIAL!H236/TERRITORIAL!G236-1,"")</f>
        <v/>
      </c>
      <c r="H236" s="135" t="str">
        <f>IFERROR(TERRITORIAL!I236/TERRITORIAL!H236-1,"")</f>
        <v/>
      </c>
      <c r="I236" s="135">
        <f>IFERROR(TERRITORIAL!J236/TERRITORIAL!I236-1,"")</f>
        <v>0</v>
      </c>
      <c r="J236" s="135">
        <f>IFERROR(TERRITORIAL!K236/TERRITORIAL!J236-1,"")</f>
        <v>-1</v>
      </c>
      <c r="K236" s="135" t="str">
        <f>IFERROR(TERRITORIAL!L236/TERRITORIAL!K236-1,"")</f>
        <v/>
      </c>
      <c r="L236" s="135" t="str">
        <f>IFERROR(TERRITORIAL!M236/TERRITORIAL!L236-1,"")</f>
        <v/>
      </c>
      <c r="M236" s="135" t="str">
        <f>IFERROR(TERRITORIAL!N236/TERRITORIAL!M236-1,"")</f>
        <v/>
      </c>
      <c r="N236" s="135">
        <f>IFERROR(TERRITORIAL!O236/TERRITORIAL!N236-1,"")</f>
        <v>-4.7387649360075557E-12</v>
      </c>
      <c r="O236" s="135">
        <f>IFERROR(TERRITORIAL!P236/TERRITORIAL!O236-1,"")</f>
        <v>0</v>
      </c>
      <c r="P236" s="135">
        <f>IFERROR(TERRITORIAL!Q236/TERRITORIAL!P236-1,"")</f>
        <v>0</v>
      </c>
      <c r="Q236" s="135">
        <f>IFERROR(TERRITORIAL!R236/TERRITORIAL!Q236-1,"")</f>
        <v>0</v>
      </c>
      <c r="R236" s="135">
        <f>IFERROR(TERRITORIAL!S236/TERRITORIAL!R236-1,"")</f>
        <v>-6.6341931947988542E-11</v>
      </c>
      <c r="S236" s="135">
        <f>IFERROR(TERRITORIAL!T236/TERRITORIAL!S236-1,"")</f>
        <v>-1</v>
      </c>
    </row>
    <row r="237" spans="1:19" ht="28">
      <c r="A237" s="89" t="s">
        <v>374</v>
      </c>
      <c r="B237" s="89" t="s">
        <v>48</v>
      </c>
      <c r="C237" s="136">
        <f>IFERROR(TERRITORIAL!D237/TERRITORIAL!C237-1,"")</f>
        <v>3.2177136719927644</v>
      </c>
      <c r="D237" s="136">
        <f>IFERROR(TERRITORIAL!E237/TERRITORIAL!D237-1,"")</f>
        <v>-0.12586751845605726</v>
      </c>
      <c r="E237" s="136">
        <f>IFERROR(TERRITORIAL!F237/TERRITORIAL!E237-1,"")</f>
        <v>-0.63868798168325935</v>
      </c>
      <c r="F237" s="136">
        <f>IFERROR(TERRITORIAL!G237/TERRITORIAL!F237-1,"")</f>
        <v>0.12557923086062805</v>
      </c>
      <c r="G237" s="136">
        <f>IFERROR(TERRITORIAL!H237/TERRITORIAL!G237-1,"")</f>
        <v>-0.60342342410270522</v>
      </c>
      <c r="H237" s="136">
        <f>IFERROR(TERRITORIAL!I237/TERRITORIAL!H237-1,"")</f>
        <v>0.54858877548110296</v>
      </c>
      <c r="I237" s="136">
        <f>IFERROR(TERRITORIAL!J237/TERRITORIAL!I237-1,"")</f>
        <v>-0.41718112785170425</v>
      </c>
      <c r="J237" s="136">
        <f>IFERROR(TERRITORIAL!K237/TERRITORIAL!J237-1,"")</f>
        <v>-0.76725545338684031</v>
      </c>
      <c r="K237" s="136">
        <f>IFERROR(TERRITORIAL!L237/TERRITORIAL!K237-1,"")</f>
        <v>0.12312380262780764</v>
      </c>
      <c r="L237" s="136">
        <f>IFERROR(TERRITORIAL!M237/TERRITORIAL!L237-1,"")</f>
        <v>0.28683292842464359</v>
      </c>
      <c r="M237" s="136">
        <f>IFERROR(TERRITORIAL!N237/TERRITORIAL!M237-1,"")</f>
        <v>-1</v>
      </c>
      <c r="N237" s="136" t="str">
        <f>IFERROR(TERRITORIAL!O237/TERRITORIAL!N237-1,"")</f>
        <v/>
      </c>
      <c r="O237" s="136" t="str">
        <f>IFERROR(TERRITORIAL!P237/TERRITORIAL!O237-1,"")</f>
        <v/>
      </c>
      <c r="P237" s="136" t="str">
        <f>IFERROR(TERRITORIAL!Q237/TERRITORIAL!P237-1,"")</f>
        <v/>
      </c>
      <c r="Q237" s="136" t="str">
        <f>IFERROR(TERRITORIAL!R237/TERRITORIAL!Q237-1,"")</f>
        <v/>
      </c>
      <c r="R237" s="136" t="str">
        <f>IFERROR(TERRITORIAL!S237/TERRITORIAL!R237-1,"")</f>
        <v/>
      </c>
      <c r="S237" s="136" t="str">
        <f>IFERROR(TERRITORIAL!T237/TERRITORIAL!S237-1,"")</f>
        <v/>
      </c>
    </row>
    <row r="238" spans="1:19">
      <c r="A238" s="89" t="s">
        <v>375</v>
      </c>
      <c r="B238" s="89" t="s">
        <v>47</v>
      </c>
      <c r="C238" s="135">
        <f>IFERROR(TERRITORIAL!D238/TERRITORIAL!C238-1,"")</f>
        <v>-4.0238712317624103E-2</v>
      </c>
      <c r="D238" s="135">
        <f>IFERROR(TERRITORIAL!E238/TERRITORIAL!D238-1,"")</f>
        <v>-9.4600496146564739E-2</v>
      </c>
      <c r="E238" s="135">
        <f>IFERROR(TERRITORIAL!F238/TERRITORIAL!E238-1,"")</f>
        <v>-9.2603125686253618E-3</v>
      </c>
      <c r="F238" s="135">
        <f>IFERROR(TERRITORIAL!G238/TERRITORIAL!F238-1,"")</f>
        <v>-0.14950284279585624</v>
      </c>
      <c r="G238" s="135">
        <f>IFERROR(TERRITORIAL!H238/TERRITORIAL!G238-1,"")</f>
        <v>-4.3910355672372336E-2</v>
      </c>
      <c r="H238" s="135">
        <f>IFERROR(TERRITORIAL!I238/TERRITORIAL!H238-1,"")</f>
        <v>0.66203642548512631</v>
      </c>
      <c r="I238" s="135">
        <f>IFERROR(TERRITORIAL!J238/TERRITORIAL!I238-1,"")</f>
        <v>-0.28474673526267946</v>
      </c>
      <c r="J238" s="135">
        <f>IFERROR(TERRITORIAL!K238/TERRITORIAL!J238-1,"")</f>
        <v>-0.39323716378576223</v>
      </c>
      <c r="K238" s="135">
        <f>IFERROR(TERRITORIAL!L238/TERRITORIAL!K238-1,"")</f>
        <v>7.4442917358865657E-2</v>
      </c>
      <c r="L238" s="135">
        <f>IFERROR(TERRITORIAL!M238/TERRITORIAL!L238-1,"")</f>
        <v>3.3561884843050116E-2</v>
      </c>
      <c r="M238" s="135">
        <f>IFERROR(TERRITORIAL!N238/TERRITORIAL!M238-1,"")</f>
        <v>0.11946475286069425</v>
      </c>
      <c r="N238" s="135">
        <f>IFERROR(TERRITORIAL!O238/TERRITORIAL!N238-1,"")</f>
        <v>-0.22754454673820745</v>
      </c>
      <c r="O238" s="135">
        <f>IFERROR(TERRITORIAL!P238/TERRITORIAL!O238-1,"")</f>
        <v>0.28330231942003703</v>
      </c>
      <c r="P238" s="135">
        <f>IFERROR(TERRITORIAL!Q238/TERRITORIAL!P238-1,"")</f>
        <v>-0.32357574479350104</v>
      </c>
      <c r="Q238" s="135">
        <f>IFERROR(TERRITORIAL!R238/TERRITORIAL!Q238-1,"")</f>
        <v>0.2317415832354941</v>
      </c>
      <c r="R238" s="135">
        <f>IFERROR(TERRITORIAL!S238/TERRITORIAL!R238-1,"")</f>
        <v>0.12794130068960752</v>
      </c>
      <c r="S238" s="135">
        <f>IFERROR(TERRITORIAL!T238/TERRITORIAL!S238-1,"")</f>
        <v>0.34259329535702165</v>
      </c>
    </row>
    <row r="239" spans="1:19">
      <c r="A239" s="89" t="s">
        <v>376</v>
      </c>
      <c r="B239" s="89" t="s">
        <v>46</v>
      </c>
      <c r="C239" s="135">
        <f>IFERROR(TERRITORIAL!D239/TERRITORIAL!C239-1,"")</f>
        <v>8.6869242694321169E-2</v>
      </c>
      <c r="D239" s="135">
        <f>IFERROR(TERRITORIAL!E239/TERRITORIAL!D239-1,"")</f>
        <v>5.3590502116554806E-2</v>
      </c>
      <c r="E239" s="135">
        <f>IFERROR(TERRITORIAL!F239/TERRITORIAL!E239-1,"")</f>
        <v>-8.1012924592563484E-2</v>
      </c>
      <c r="F239" s="135">
        <f>IFERROR(TERRITORIAL!G239/TERRITORIAL!F239-1,"")</f>
        <v>0.23282345309425989</v>
      </c>
      <c r="G239" s="135">
        <f>IFERROR(TERRITORIAL!H239/TERRITORIAL!G239-1,"")</f>
        <v>-8.0382244132703673E-2</v>
      </c>
      <c r="H239" s="135">
        <f>IFERROR(TERRITORIAL!I239/TERRITORIAL!H239-1,"")</f>
        <v>9.240152719456618E-2</v>
      </c>
      <c r="I239" s="135">
        <f>IFERROR(TERRITORIAL!J239/TERRITORIAL!I239-1,"")</f>
        <v>8.3714191430726004E-2</v>
      </c>
      <c r="J239" s="135">
        <f>IFERROR(TERRITORIAL!K239/TERRITORIAL!J239-1,"")</f>
        <v>0.37698558267558102</v>
      </c>
      <c r="K239" s="135">
        <f>IFERROR(TERRITORIAL!L239/TERRITORIAL!K239-1,"")</f>
        <v>-0.1280011797350612</v>
      </c>
      <c r="L239" s="135">
        <f>IFERROR(TERRITORIAL!M239/TERRITORIAL!L239-1,"")</f>
        <v>9.1068427000242425E-2</v>
      </c>
      <c r="M239" s="135">
        <f>IFERROR(TERRITORIAL!N239/TERRITORIAL!M239-1,"")</f>
        <v>0.16063470846821049</v>
      </c>
      <c r="N239" s="135">
        <f>IFERROR(TERRITORIAL!O239/TERRITORIAL!N239-1,"")</f>
        <v>0.26740252441544987</v>
      </c>
      <c r="O239" s="135">
        <f>IFERROR(TERRITORIAL!P239/TERRITORIAL!O239-1,"")</f>
        <v>-6.4882195591644654E-2</v>
      </c>
      <c r="P239" s="135">
        <f>IFERROR(TERRITORIAL!Q239/TERRITORIAL!P239-1,"")</f>
        <v>0.26766411456332584</v>
      </c>
      <c r="Q239" s="135">
        <f>IFERROR(TERRITORIAL!R239/TERRITORIAL!Q239-1,"")</f>
        <v>8.9599285390238315E-2</v>
      </c>
      <c r="R239" s="135">
        <f>IFERROR(TERRITORIAL!S239/TERRITORIAL!R239-1,"")</f>
        <v>0.21942750459836757</v>
      </c>
      <c r="S239" s="135">
        <f>IFERROR(TERRITORIAL!T239/TERRITORIAL!S239-1,"")</f>
        <v>5.1412203961015868E-2</v>
      </c>
    </row>
    <row r="240" spans="1:19">
      <c r="A240" s="89" t="s">
        <v>377</v>
      </c>
      <c r="B240" s="89" t="s">
        <v>2822</v>
      </c>
      <c r="C240" s="135">
        <f>IFERROR(TERRITORIAL!D240/TERRITORIAL!C240-1,"")</f>
        <v>-0.53121553113469755</v>
      </c>
      <c r="D240" s="135">
        <f>IFERROR(TERRITORIAL!E240/TERRITORIAL!D240-1,"")</f>
        <v>7.0814286713427377E-2</v>
      </c>
      <c r="E240" s="135">
        <f>IFERROR(TERRITORIAL!F240/TERRITORIAL!E240-1,"")</f>
        <v>0.34051697505757317</v>
      </c>
      <c r="F240" s="135">
        <f>IFERROR(TERRITORIAL!G240/TERRITORIAL!F240-1,"")</f>
        <v>5.574161483060295</v>
      </c>
      <c r="G240" s="135">
        <f>IFERROR(TERRITORIAL!H240/TERRITORIAL!G240-1,"")</f>
        <v>-0.23595747963757929</v>
      </c>
      <c r="H240" s="135">
        <f>IFERROR(TERRITORIAL!I240/TERRITORIAL!H240-1,"")</f>
        <v>-0.20383150472996958</v>
      </c>
      <c r="I240" s="135">
        <f>IFERROR(TERRITORIAL!J240/TERRITORIAL!I240-1,"")</f>
        <v>-0.28446078029203958</v>
      </c>
      <c r="J240" s="135">
        <f>IFERROR(TERRITORIAL!K240/TERRITORIAL!J240-1,"")</f>
        <v>-0.18508224975894572</v>
      </c>
      <c r="K240" s="135">
        <f>IFERROR(TERRITORIAL!L240/TERRITORIAL!K240-1,"")</f>
        <v>0.33952457792301538</v>
      </c>
      <c r="L240" s="135">
        <f>IFERROR(TERRITORIAL!M240/TERRITORIAL!L240-1,"")</f>
        <v>-4.6127694060423718E-2</v>
      </c>
      <c r="M240" s="135">
        <f>IFERROR(TERRITORIAL!N240/TERRITORIAL!M240-1,"")</f>
        <v>1.0221703261913371</v>
      </c>
      <c r="N240" s="135">
        <f>IFERROR(TERRITORIAL!O240/TERRITORIAL!N240-1,"")</f>
        <v>0.23130476661766952</v>
      </c>
      <c r="O240" s="135">
        <f>IFERROR(TERRITORIAL!P240/TERRITORIAL!O240-1,"")</f>
        <v>4.4908024155285942E-2</v>
      </c>
      <c r="P240" s="135">
        <f>IFERROR(TERRITORIAL!Q240/TERRITORIAL!P240-1,"")</f>
        <v>-3.9070834100348728E-3</v>
      </c>
      <c r="Q240" s="135">
        <f>IFERROR(TERRITORIAL!R240/TERRITORIAL!Q240-1,"")</f>
        <v>0.43201745288713078</v>
      </c>
      <c r="R240" s="135">
        <f>IFERROR(TERRITORIAL!S240/TERRITORIAL!R240-1,"")</f>
        <v>-0.180213861709273</v>
      </c>
      <c r="S240" s="135">
        <f>IFERROR(TERRITORIAL!T240/TERRITORIAL!S240-1,"")</f>
        <v>-6.4958514848211912E-2</v>
      </c>
    </row>
    <row r="241" spans="1:19">
      <c r="A241" s="89" t="s">
        <v>378</v>
      </c>
      <c r="B241" s="89" t="s">
        <v>44</v>
      </c>
      <c r="C241" s="135">
        <f>IFERROR(TERRITORIAL!D241/TERRITORIAL!C241-1,"")</f>
        <v>-0.54660895584217706</v>
      </c>
      <c r="D241" s="135">
        <f>IFERROR(TERRITORIAL!E241/TERRITORIAL!D241-1,"")</f>
        <v>1.4614134975394819</v>
      </c>
      <c r="E241" s="135">
        <f>IFERROR(TERRITORIAL!F241/TERRITORIAL!E241-1,"")</f>
        <v>-0.12417543621019567</v>
      </c>
      <c r="F241" s="135">
        <f>IFERROR(TERRITORIAL!G241/TERRITORIAL!F241-1,"")</f>
        <v>3.7044894942139583E-2</v>
      </c>
      <c r="G241" s="135">
        <f>IFERROR(TERRITORIAL!H241/TERRITORIAL!G241-1,"")</f>
        <v>-7.1734635459277607E-2</v>
      </c>
      <c r="H241" s="135">
        <f>IFERROR(TERRITORIAL!I241/TERRITORIAL!H241-1,"")</f>
        <v>0.10885153402329206</v>
      </c>
      <c r="I241" s="135">
        <f>IFERROR(TERRITORIAL!J241/TERRITORIAL!I241-1,"")</f>
        <v>-1.3926150457241437E-2</v>
      </c>
      <c r="J241" s="135">
        <f>IFERROR(TERRITORIAL!K241/TERRITORIAL!J241-1,"")</f>
        <v>0.25271578368781733</v>
      </c>
      <c r="K241" s="135">
        <f>IFERROR(TERRITORIAL!L241/TERRITORIAL!K241-1,"")</f>
        <v>-0.15547582898917622</v>
      </c>
      <c r="L241" s="135">
        <f>IFERROR(TERRITORIAL!M241/TERRITORIAL!L241-1,"")</f>
        <v>0.40527507370171256</v>
      </c>
      <c r="M241" s="135">
        <f>IFERROR(TERRITORIAL!N241/TERRITORIAL!M241-1,"")</f>
        <v>-0.26992940092558904</v>
      </c>
      <c r="N241" s="135">
        <f>IFERROR(TERRITORIAL!O241/TERRITORIAL!N241-1,"")</f>
        <v>0.80174784270186183</v>
      </c>
      <c r="O241" s="135">
        <f>IFERROR(TERRITORIAL!P241/TERRITORIAL!O241-1,"")</f>
        <v>-0.26120883209873802</v>
      </c>
      <c r="P241" s="135">
        <f>IFERROR(TERRITORIAL!Q241/TERRITORIAL!P241-1,"")</f>
        <v>0.34510913845801006</v>
      </c>
      <c r="Q241" s="135">
        <f>IFERROR(TERRITORIAL!R241/TERRITORIAL!Q241-1,"")</f>
        <v>0.56021567444770404</v>
      </c>
      <c r="R241" s="135">
        <f>IFERROR(TERRITORIAL!S241/TERRITORIAL!R241-1,"")</f>
        <v>-0.21333790540424613</v>
      </c>
      <c r="S241" s="135">
        <f>IFERROR(TERRITORIAL!T241/TERRITORIAL!S241-1,"")</f>
        <v>6.5963211083883033E-2</v>
      </c>
    </row>
    <row r="242" spans="1:19">
      <c r="A242" s="89" t="s">
        <v>379</v>
      </c>
      <c r="B242" s="89" t="s">
        <v>43</v>
      </c>
      <c r="C242" s="135">
        <f>IFERROR(TERRITORIAL!D242/TERRITORIAL!C242-1,"")</f>
        <v>3.2764315653253107E-2</v>
      </c>
      <c r="D242" s="135">
        <f>IFERROR(TERRITORIAL!E242/TERRITORIAL!D242-1,"")</f>
        <v>0.30538487249726987</v>
      </c>
      <c r="E242" s="135">
        <f>IFERROR(TERRITORIAL!F242/TERRITORIAL!E242-1,"")</f>
        <v>3.3351487497353283E-2</v>
      </c>
      <c r="F242" s="135">
        <f>IFERROR(TERRITORIAL!G242/TERRITORIAL!F242-1,"")</f>
        <v>0.5461249725457813</v>
      </c>
      <c r="G242" s="135">
        <f>IFERROR(TERRITORIAL!H242/TERRITORIAL!G242-1,"")</f>
        <v>-8.4667024425196691E-2</v>
      </c>
      <c r="H242" s="135">
        <f>IFERROR(TERRITORIAL!I242/TERRITORIAL!H242-1,"")</f>
        <v>0.2577900883555575</v>
      </c>
      <c r="I242" s="135">
        <f>IFERROR(TERRITORIAL!J242/TERRITORIAL!I242-1,"")</f>
        <v>0.47240401905817841</v>
      </c>
      <c r="J242" s="135">
        <f>IFERROR(TERRITORIAL!K242/TERRITORIAL!J242-1,"")</f>
        <v>-0.23123122123939677</v>
      </c>
      <c r="K242" s="135">
        <f>IFERROR(TERRITORIAL!L242/TERRITORIAL!K242-1,"")</f>
        <v>-0.13674384159504394</v>
      </c>
      <c r="L242" s="135">
        <f>IFERROR(TERRITORIAL!M242/TERRITORIAL!L242-1,"")</f>
        <v>-6.1910697022303229E-2</v>
      </c>
      <c r="M242" s="135">
        <f>IFERROR(TERRITORIAL!N242/TERRITORIAL!M242-1,"")</f>
        <v>-1</v>
      </c>
      <c r="N242" s="135" t="str">
        <f>IFERROR(TERRITORIAL!O242/TERRITORIAL!N242-1,"")</f>
        <v/>
      </c>
      <c r="O242" s="135" t="str">
        <f>IFERROR(TERRITORIAL!P242/TERRITORIAL!O242-1,"")</f>
        <v/>
      </c>
      <c r="P242" s="135" t="str">
        <f>IFERROR(TERRITORIAL!Q242/TERRITORIAL!P242-1,"")</f>
        <v/>
      </c>
      <c r="Q242" s="135" t="str">
        <f>IFERROR(TERRITORIAL!R242/TERRITORIAL!Q242-1,"")</f>
        <v/>
      </c>
      <c r="R242" s="135" t="str">
        <f>IFERROR(TERRITORIAL!S242/TERRITORIAL!R242-1,"")</f>
        <v/>
      </c>
      <c r="S242" s="135" t="str">
        <f>IFERROR(TERRITORIAL!T242/TERRITORIAL!S242-1,"")</f>
        <v/>
      </c>
    </row>
    <row r="243" spans="1:19">
      <c r="A243" s="89" t="s">
        <v>380</v>
      </c>
      <c r="B243" s="89" t="s">
        <v>42</v>
      </c>
      <c r="C243" s="135">
        <f>IFERROR(TERRITORIAL!D243/TERRITORIAL!C243-1,"")</f>
        <v>0.34902033080153294</v>
      </c>
      <c r="D243" s="135">
        <f>IFERROR(TERRITORIAL!E243/TERRITORIAL!D243-1,"")</f>
        <v>0.35814699029465902</v>
      </c>
      <c r="E243" s="135">
        <f>IFERROR(TERRITORIAL!F243/TERRITORIAL!E243-1,"")</f>
        <v>-0.13502805887659086</v>
      </c>
      <c r="F243" s="135">
        <f>IFERROR(TERRITORIAL!G243/TERRITORIAL!F243-1,"")</f>
        <v>1.4235049101350215</v>
      </c>
      <c r="G243" s="135">
        <f>IFERROR(TERRITORIAL!H243/TERRITORIAL!G243-1,"")</f>
        <v>-8.9083089719158237E-2</v>
      </c>
      <c r="H243" s="135">
        <f>IFERROR(TERRITORIAL!I243/TERRITORIAL!H243-1,"")</f>
        <v>-0.33890888712734601</v>
      </c>
      <c r="I243" s="135">
        <f>IFERROR(TERRITORIAL!J243/TERRITORIAL!I243-1,"")</f>
        <v>0.16664669082289918</v>
      </c>
      <c r="J243" s="135">
        <f>IFERROR(TERRITORIAL!K243/TERRITORIAL!J243-1,"")</f>
        <v>0.46579158818205335</v>
      </c>
      <c r="K243" s="135">
        <f>IFERROR(TERRITORIAL!L243/TERRITORIAL!K243-1,"")</f>
        <v>4.7730431502571946E-2</v>
      </c>
      <c r="L243" s="135">
        <f>IFERROR(TERRITORIAL!M243/TERRITORIAL!L243-1,"")</f>
        <v>0.44488534042246153</v>
      </c>
      <c r="M243" s="135">
        <f>IFERROR(TERRITORIAL!N243/TERRITORIAL!M243-1,"")</f>
        <v>-1</v>
      </c>
      <c r="N243" s="135" t="str">
        <f>IFERROR(TERRITORIAL!O243/TERRITORIAL!N243-1,"")</f>
        <v/>
      </c>
      <c r="O243" s="135" t="str">
        <f>IFERROR(TERRITORIAL!P243/TERRITORIAL!O243-1,"")</f>
        <v/>
      </c>
      <c r="P243" s="135" t="str">
        <f>IFERROR(TERRITORIAL!Q243/TERRITORIAL!P243-1,"")</f>
        <v/>
      </c>
      <c r="Q243" s="135" t="str">
        <f>IFERROR(TERRITORIAL!R243/TERRITORIAL!Q243-1,"")</f>
        <v/>
      </c>
      <c r="R243" s="135" t="str">
        <f>IFERROR(TERRITORIAL!S243/TERRITORIAL!R243-1,"")</f>
        <v/>
      </c>
      <c r="S243" s="135" t="str">
        <f>IFERROR(TERRITORIAL!T243/TERRITORIAL!S243-1,"")</f>
        <v/>
      </c>
    </row>
    <row r="244" spans="1:19">
      <c r="A244" s="89" t="s">
        <v>381</v>
      </c>
      <c r="B244" s="89" t="s">
        <v>41</v>
      </c>
      <c r="C244" s="135">
        <f>IFERROR(TERRITORIAL!D244/TERRITORIAL!C244-1,"")</f>
        <v>4.1140964679560632E-2</v>
      </c>
      <c r="D244" s="135">
        <f>IFERROR(TERRITORIAL!E244/TERRITORIAL!D244-1,"")</f>
        <v>-0.11732178819438976</v>
      </c>
      <c r="E244" s="135">
        <f>IFERROR(TERRITORIAL!F244/TERRITORIAL!E244-1,"")</f>
        <v>0.86026726984748247</v>
      </c>
      <c r="F244" s="135">
        <f>IFERROR(TERRITORIAL!G244/TERRITORIAL!F244-1,"")</f>
        <v>-0.2014004248084339</v>
      </c>
      <c r="G244" s="135">
        <f>IFERROR(TERRITORIAL!H244/TERRITORIAL!G244-1,"")</f>
        <v>-0.14340823613260534</v>
      </c>
      <c r="H244" s="135">
        <f>IFERROR(TERRITORIAL!I244/TERRITORIAL!H244-1,"")</f>
        <v>-0.40299558807818681</v>
      </c>
      <c r="I244" s="135">
        <f>IFERROR(TERRITORIAL!J244/TERRITORIAL!I244-1,"")</f>
        <v>8.5553342720753989E-2</v>
      </c>
      <c r="J244" s="135">
        <f>IFERROR(TERRITORIAL!K244/TERRITORIAL!J244-1,"")</f>
        <v>6.5206928564862654E-2</v>
      </c>
      <c r="K244" s="135">
        <f>IFERROR(TERRITORIAL!L244/TERRITORIAL!K244-1,"")</f>
        <v>-0.10732541453113187</v>
      </c>
      <c r="L244" s="135">
        <f>IFERROR(TERRITORIAL!M244/TERRITORIAL!L244-1,"")</f>
        <v>-0.16730460418835014</v>
      </c>
      <c r="M244" s="135">
        <f>IFERROR(TERRITORIAL!N244/TERRITORIAL!M244-1,"")</f>
        <v>-1</v>
      </c>
      <c r="N244" s="135" t="str">
        <f>IFERROR(TERRITORIAL!O244/TERRITORIAL!N244-1,"")</f>
        <v/>
      </c>
      <c r="O244" s="135" t="str">
        <f>IFERROR(TERRITORIAL!P244/TERRITORIAL!O244-1,"")</f>
        <v/>
      </c>
      <c r="P244" s="135" t="str">
        <f>IFERROR(TERRITORIAL!Q244/TERRITORIAL!P244-1,"")</f>
        <v/>
      </c>
      <c r="Q244" s="135" t="str">
        <f>IFERROR(TERRITORIAL!R244/TERRITORIAL!Q244-1,"")</f>
        <v/>
      </c>
      <c r="R244" s="135" t="str">
        <f>IFERROR(TERRITORIAL!S244/TERRITORIAL!R244-1,"")</f>
        <v/>
      </c>
      <c r="S244" s="135" t="str">
        <f>IFERROR(TERRITORIAL!T244/TERRITORIAL!S244-1,"")</f>
        <v/>
      </c>
    </row>
    <row r="245" spans="1:19">
      <c r="A245" s="89" t="s">
        <v>383</v>
      </c>
      <c r="B245" s="89" t="s">
        <v>40</v>
      </c>
      <c r="C245" s="135">
        <f>IFERROR(TERRITORIAL!D245/TERRITORIAL!C245-1,"")</f>
        <v>-9.0402040285916474E-2</v>
      </c>
      <c r="D245" s="135">
        <f>IFERROR(TERRITORIAL!E245/TERRITORIAL!D245-1,"")</f>
        <v>0.23913324630686628</v>
      </c>
      <c r="E245" s="135">
        <f>IFERROR(TERRITORIAL!F245/TERRITORIAL!E245-1,"")</f>
        <v>0.13030130728821265</v>
      </c>
      <c r="F245" s="135">
        <f>IFERROR(TERRITORIAL!G245/TERRITORIAL!F245-1,"")</f>
        <v>0.65013249419655583</v>
      </c>
      <c r="G245" s="135">
        <f>IFERROR(TERRITORIAL!H245/TERRITORIAL!G245-1,"")</f>
        <v>0.29174671787038631</v>
      </c>
      <c r="H245" s="135">
        <f>IFERROR(TERRITORIAL!I245/TERRITORIAL!H245-1,"")</f>
        <v>-6.3050192118040416E-3</v>
      </c>
      <c r="I245" s="135">
        <f>IFERROR(TERRITORIAL!J245/TERRITORIAL!I245-1,"")</f>
        <v>0.15064060333434592</v>
      </c>
      <c r="J245" s="135">
        <f>IFERROR(TERRITORIAL!K245/TERRITORIAL!J245-1,"")</f>
        <v>-0.1073146051259809</v>
      </c>
      <c r="K245" s="135">
        <f>IFERROR(TERRITORIAL!L245/TERRITORIAL!K245-1,"")</f>
        <v>0.49504421875504634</v>
      </c>
      <c r="L245" s="135">
        <f>IFERROR(TERRITORIAL!M245/TERRITORIAL!L245-1,"")</f>
        <v>0.16756873229957669</v>
      </c>
      <c r="M245" s="135">
        <f>IFERROR(TERRITORIAL!N245/TERRITORIAL!M245-1,"")</f>
        <v>0.12992699122748275</v>
      </c>
      <c r="N245" s="135">
        <f>IFERROR(TERRITORIAL!O245/TERRITORIAL!N245-1,"")</f>
        <v>3.6397253618826619E-2</v>
      </c>
      <c r="O245" s="135">
        <f>IFERROR(TERRITORIAL!P245/TERRITORIAL!O245-1,"")</f>
        <v>8.4706808643107534E-2</v>
      </c>
      <c r="P245" s="135">
        <f>IFERROR(TERRITORIAL!Q245/TERRITORIAL!P245-1,"")</f>
        <v>0.2698783467044088</v>
      </c>
      <c r="Q245" s="135">
        <f>IFERROR(TERRITORIAL!R245/TERRITORIAL!Q245-1,"")</f>
        <v>6.2246864428954884E-2</v>
      </c>
      <c r="R245" s="135">
        <f>IFERROR(TERRITORIAL!S245/TERRITORIAL!R245-1,"")</f>
        <v>7.8139610800708192E-2</v>
      </c>
      <c r="S245" s="135">
        <f>IFERROR(TERRITORIAL!T245/TERRITORIAL!S245-1,"")</f>
        <v>0.13986784485957715</v>
      </c>
    </row>
    <row r="246" spans="1:19">
      <c r="A246" s="89" t="s">
        <v>384</v>
      </c>
      <c r="B246" s="89" t="s">
        <v>39</v>
      </c>
      <c r="C246" s="135">
        <f>IFERROR(TERRITORIAL!D246/TERRITORIAL!C246-1,"")</f>
        <v>8.1333398440503135E-2</v>
      </c>
      <c r="D246" s="135">
        <f>IFERROR(TERRITORIAL!E246/TERRITORIAL!D246-1,"")</f>
        <v>-5.0196406236906466E-2</v>
      </c>
      <c r="E246" s="135">
        <f>IFERROR(TERRITORIAL!F246/TERRITORIAL!E246-1,"")</f>
        <v>0.19351672921123697</v>
      </c>
      <c r="F246" s="135">
        <f>IFERROR(TERRITORIAL!G246/TERRITORIAL!F246-1,"")</f>
        <v>-0.39739037063325899</v>
      </c>
      <c r="G246" s="135">
        <f>IFERROR(TERRITORIAL!H246/TERRITORIAL!G246-1,"")</f>
        <v>-0.22647779649913502</v>
      </c>
      <c r="H246" s="135">
        <f>IFERROR(TERRITORIAL!I246/TERRITORIAL!H246-1,"")</f>
        <v>0.1125791232286355</v>
      </c>
      <c r="I246" s="135">
        <f>IFERROR(TERRITORIAL!J246/TERRITORIAL!I246-1,"")</f>
        <v>0.40155174868314902</v>
      </c>
      <c r="J246" s="135">
        <f>IFERROR(TERRITORIAL!K246/TERRITORIAL!J246-1,"")</f>
        <v>8.2220891924317474E-2</v>
      </c>
      <c r="K246" s="135">
        <f>IFERROR(TERRITORIAL!L246/TERRITORIAL!K246-1,"")</f>
        <v>-2.6829756145361205E-3</v>
      </c>
      <c r="L246" s="135">
        <f>IFERROR(TERRITORIAL!M246/TERRITORIAL!L246-1,"")</f>
        <v>2.5626725626617386E-3</v>
      </c>
      <c r="M246" s="135">
        <f>IFERROR(TERRITORIAL!N246/TERRITORIAL!M246-1,"")</f>
        <v>0.29064207336544112</v>
      </c>
      <c r="N246" s="135">
        <f>IFERROR(TERRITORIAL!O246/TERRITORIAL!N246-1,"")</f>
        <v>-0.17341975556043188</v>
      </c>
      <c r="O246" s="135">
        <f>IFERROR(TERRITORIAL!P246/TERRITORIAL!O246-1,"")</f>
        <v>9.0671137948384439E-2</v>
      </c>
      <c r="P246" s="135">
        <f>IFERROR(TERRITORIAL!Q246/TERRITORIAL!P246-1,"")</f>
        <v>0.34900249086770097</v>
      </c>
      <c r="Q246" s="135">
        <f>IFERROR(TERRITORIAL!R246/TERRITORIAL!Q246-1,"")</f>
        <v>-0.14132100592165397</v>
      </c>
      <c r="R246" s="135">
        <f>IFERROR(TERRITORIAL!S246/TERRITORIAL!R246-1,"")</f>
        <v>0.75156885721940148</v>
      </c>
      <c r="S246" s="135">
        <f>IFERROR(TERRITORIAL!T246/TERRITORIAL!S246-1,"")</f>
        <v>8.0189428604424462E-2</v>
      </c>
    </row>
    <row r="247" spans="1:19" ht="28">
      <c r="A247" s="89" t="s">
        <v>386</v>
      </c>
      <c r="B247" s="89" t="s">
        <v>7666</v>
      </c>
      <c r="C247" s="135">
        <f>IFERROR(TERRITORIAL!D247/TERRITORIAL!C247-1,"")</f>
        <v>-4.4311324901507687E-2</v>
      </c>
      <c r="D247" s="135">
        <f>IFERROR(TERRITORIAL!E247/TERRITORIAL!D247-1,"")</f>
        <v>-8.5480000649443832E-3</v>
      </c>
      <c r="E247" s="135">
        <f>IFERROR(TERRITORIAL!F247/TERRITORIAL!E247-1,"")</f>
        <v>-5.4721826501462401E-2</v>
      </c>
      <c r="F247" s="135">
        <f>IFERROR(TERRITORIAL!G247/TERRITORIAL!F247-1,"")</f>
        <v>-2.8883696803208569E-2</v>
      </c>
      <c r="G247" s="135">
        <f>IFERROR(TERRITORIAL!H247/TERRITORIAL!G247-1,"")</f>
        <v>1.0099461932163489E-2</v>
      </c>
      <c r="H247" s="135">
        <f>IFERROR(TERRITORIAL!I247/TERRITORIAL!H247-1,"")</f>
        <v>2.8629214885846244E-2</v>
      </c>
      <c r="I247" s="135">
        <f>IFERROR(TERRITORIAL!J247/TERRITORIAL!I247-1,"")</f>
        <v>-2.4322947084549629E-3</v>
      </c>
      <c r="J247" s="135">
        <f>IFERROR(TERRITORIAL!K247/TERRITORIAL!J247-1,"")</f>
        <v>-5.3934466161643657E-3</v>
      </c>
      <c r="K247" s="135">
        <f>IFERROR(TERRITORIAL!L247/TERRITORIAL!K247-1,"")</f>
        <v>-0.996906630095309</v>
      </c>
      <c r="L247" s="135">
        <f>IFERROR(TERRITORIAL!M247/TERRITORIAL!L247-1,"")</f>
        <v>-0.39080341646204764</v>
      </c>
      <c r="M247" s="135">
        <f>IFERROR(TERRITORIAL!N247/TERRITORIAL!M247-1,"")</f>
        <v>47.171837180444925</v>
      </c>
      <c r="N247" s="135">
        <f>IFERROR(TERRITORIAL!O247/TERRITORIAL!N247-1,"")</f>
        <v>0.23705469619647612</v>
      </c>
      <c r="O247" s="135">
        <f>IFERROR(TERRITORIAL!P247/TERRITORIAL!O247-1,"")</f>
        <v>-5.3223043398877734E-2</v>
      </c>
      <c r="P247" s="135">
        <f>IFERROR(TERRITORIAL!Q247/TERRITORIAL!P247-1,"")</f>
        <v>-0.32458877858832214</v>
      </c>
      <c r="Q247" s="135">
        <f>IFERROR(TERRITORIAL!R247/TERRITORIAL!Q247-1,"")</f>
        <v>0.1484414704389454</v>
      </c>
      <c r="R247" s="135">
        <f>IFERROR(TERRITORIAL!S247/TERRITORIAL!R247-1,"")</f>
        <v>0.49168176015493947</v>
      </c>
      <c r="S247" s="135">
        <f>IFERROR(TERRITORIAL!T247/TERRITORIAL!S247-1,"")</f>
        <v>-0.30139761891181027</v>
      </c>
    </row>
    <row r="248" spans="1:19" ht="28">
      <c r="A248" s="89" t="s">
        <v>387</v>
      </c>
      <c r="B248" s="89" t="s">
        <v>7667</v>
      </c>
      <c r="C248" s="135">
        <f>IFERROR(TERRITORIAL!D248/TERRITORIAL!C248-1,"")</f>
        <v>-0.37915820898977604</v>
      </c>
      <c r="D248" s="135">
        <f>IFERROR(TERRITORIAL!E248/TERRITORIAL!D248-1,"")</f>
        <v>-0.259904744340542</v>
      </c>
      <c r="E248" s="135">
        <f>IFERROR(TERRITORIAL!F248/TERRITORIAL!E248-1,"")</f>
        <v>0.22679963152566218</v>
      </c>
      <c r="F248" s="135">
        <f>IFERROR(TERRITORIAL!G248/TERRITORIAL!F248-1,"")</f>
        <v>-0.61494983275735859</v>
      </c>
      <c r="G248" s="135">
        <f>IFERROR(TERRITORIAL!H248/TERRITORIAL!G248-1,"")</f>
        <v>0.36111177171321018</v>
      </c>
      <c r="H248" s="135">
        <f>IFERROR(TERRITORIAL!I248/TERRITORIAL!H248-1,"")</f>
        <v>-0.25554161305864853</v>
      </c>
      <c r="I248" s="135">
        <f>IFERROR(TERRITORIAL!J248/TERRITORIAL!I248-1,"")</f>
        <v>-0.5108529756071194</v>
      </c>
      <c r="J248" s="135">
        <f>IFERROR(TERRITORIAL!K248/TERRITORIAL!J248-1,"")</f>
        <v>0.63703576616121893</v>
      </c>
      <c r="K248" s="135">
        <f>IFERROR(TERRITORIAL!L248/TERRITORIAL!K248-1,"")</f>
        <v>7.7822834705113824</v>
      </c>
      <c r="L248" s="135">
        <f>IFERROR(TERRITORIAL!M248/TERRITORIAL!L248-1,"")</f>
        <v>0.64862605566799192</v>
      </c>
      <c r="M248" s="135">
        <f>IFERROR(TERRITORIAL!N248/TERRITORIAL!M248-1,"")</f>
        <v>1.4508355630805658</v>
      </c>
      <c r="N248" s="135">
        <f>IFERROR(TERRITORIAL!O248/TERRITORIAL!N248-1,"")</f>
        <v>0.2895267665479444</v>
      </c>
      <c r="O248" s="135">
        <f>IFERROR(TERRITORIAL!P248/TERRITORIAL!O248-1,"")</f>
        <v>-0.82024881066745481</v>
      </c>
      <c r="P248" s="135">
        <f>IFERROR(TERRITORIAL!Q248/TERRITORIAL!P248-1,"")</f>
        <v>-0.15900059234987118</v>
      </c>
      <c r="Q248" s="135">
        <f>IFERROR(TERRITORIAL!R248/TERRITORIAL!Q248-1,"")</f>
        <v>-0.50006223373846259</v>
      </c>
      <c r="R248" s="135">
        <f>IFERROR(TERRITORIAL!S248/TERRITORIAL!R248-1,"")</f>
        <v>5.3204119103152703E-2</v>
      </c>
      <c r="S248" s="135">
        <f>IFERROR(TERRITORIAL!T248/TERRITORIAL!S248-1,"")</f>
        <v>0.23792911323044885</v>
      </c>
    </row>
    <row r="249" spans="1:19">
      <c r="A249" s="89" t="s">
        <v>388</v>
      </c>
      <c r="B249" s="89" t="s">
        <v>38</v>
      </c>
      <c r="C249" s="135">
        <f>IFERROR(TERRITORIAL!D249/TERRITORIAL!C249-1,"")</f>
        <v>0.24890444290497027</v>
      </c>
      <c r="D249" s="135">
        <f>IFERROR(TERRITORIAL!E249/TERRITORIAL!D249-1,"")</f>
        <v>0.84045888897370435</v>
      </c>
      <c r="E249" s="135">
        <f>IFERROR(TERRITORIAL!F249/TERRITORIAL!E249-1,"")</f>
        <v>9.3879003677036943E-2</v>
      </c>
      <c r="F249" s="135">
        <f>IFERROR(TERRITORIAL!G249/TERRITORIAL!F249-1,"")</f>
        <v>-5.3750416888789787E-2</v>
      </c>
      <c r="G249" s="135">
        <f>IFERROR(TERRITORIAL!H249/TERRITORIAL!G249-1,"")</f>
        <v>2.8162223525548091E-2</v>
      </c>
      <c r="H249" s="135">
        <f>IFERROR(TERRITORIAL!I249/TERRITORIAL!H249-1,"")</f>
        <v>4.4489526717872874E-2</v>
      </c>
      <c r="I249" s="135">
        <f>IFERROR(TERRITORIAL!J249/TERRITORIAL!I249-1,"")</f>
        <v>-1.6586320500428853E-2</v>
      </c>
      <c r="J249" s="135">
        <f>IFERROR(TERRITORIAL!K249/TERRITORIAL!J249-1,"")</f>
        <v>-1.4201896864776797E-2</v>
      </c>
      <c r="K249" s="135">
        <f>IFERROR(TERRITORIAL!L249/TERRITORIAL!K249-1,"")</f>
        <v>0.17149664481133797</v>
      </c>
      <c r="L249" s="135">
        <f>IFERROR(TERRITORIAL!M249/TERRITORIAL!L249-1,"")</f>
        <v>0.21534387649121522</v>
      </c>
      <c r="M249" s="135">
        <f>IFERROR(TERRITORIAL!N249/TERRITORIAL!M249-1,"")</f>
        <v>0.32678484523145301</v>
      </c>
      <c r="N249" s="135">
        <f>IFERROR(TERRITORIAL!O249/TERRITORIAL!N249-1,"")</f>
        <v>0.15302151716721912</v>
      </c>
      <c r="O249" s="135">
        <f>IFERROR(TERRITORIAL!P249/TERRITORIAL!O249-1,"")</f>
        <v>-4.3722063502396047E-2</v>
      </c>
      <c r="P249" s="135">
        <f>IFERROR(TERRITORIAL!Q249/TERRITORIAL!P249-1,"")</f>
        <v>-0.37172560535033505</v>
      </c>
      <c r="Q249" s="135">
        <f>IFERROR(TERRITORIAL!R249/TERRITORIAL!Q249-1,"")</f>
        <v>5.9409161153932022E-2</v>
      </c>
      <c r="R249" s="135">
        <f>IFERROR(TERRITORIAL!S249/TERRITORIAL!R249-1,"")</f>
        <v>-5.4590149646719932E-2</v>
      </c>
      <c r="S249" s="135">
        <f>IFERROR(TERRITORIAL!T249/TERRITORIAL!S249-1,"")</f>
        <v>-0.14852885349029976</v>
      </c>
    </row>
    <row r="250" spans="1:19">
      <c r="A250" s="89" t="s">
        <v>2930</v>
      </c>
      <c r="B250" s="89" t="s">
        <v>176</v>
      </c>
      <c r="C250" s="135" t="str">
        <f>IFERROR(TERRITORIAL!D250/TERRITORIAL!C250-1,"")</f>
        <v/>
      </c>
      <c r="D250" s="135" t="str">
        <f>IFERROR(TERRITORIAL!E250/TERRITORIAL!D250-1,"")</f>
        <v/>
      </c>
      <c r="E250" s="135" t="str">
        <f>IFERROR(TERRITORIAL!F250/TERRITORIAL!E250-1,"")</f>
        <v/>
      </c>
      <c r="F250" s="135" t="str">
        <f>IFERROR(TERRITORIAL!G250/TERRITORIAL!F250-1,"")</f>
        <v/>
      </c>
      <c r="G250" s="135" t="str">
        <f>IFERROR(TERRITORIAL!H250/TERRITORIAL!G250-1,"")</f>
        <v/>
      </c>
      <c r="H250" s="135" t="str">
        <f>IFERROR(TERRITORIAL!I250/TERRITORIAL!H250-1,"")</f>
        <v/>
      </c>
      <c r="I250" s="135" t="str">
        <f>IFERROR(TERRITORIAL!J250/TERRITORIAL!I250-1,"")</f>
        <v/>
      </c>
      <c r="J250" s="135" t="str">
        <f>IFERROR(TERRITORIAL!K250/TERRITORIAL!J250-1,"")</f>
        <v/>
      </c>
      <c r="K250" s="135" t="str">
        <f>IFERROR(TERRITORIAL!L250/TERRITORIAL!K250-1,"")</f>
        <v/>
      </c>
      <c r="L250" s="135" t="str">
        <f>IFERROR(TERRITORIAL!M250/TERRITORIAL!L250-1,"")</f>
        <v/>
      </c>
      <c r="M250" s="135" t="str">
        <f>IFERROR(TERRITORIAL!N250/TERRITORIAL!M250-1,"")</f>
        <v/>
      </c>
      <c r="N250" s="135">
        <f>IFERROR(TERRITORIAL!O250/TERRITORIAL!N250-1,"")</f>
        <v>-0.10546202740277255</v>
      </c>
      <c r="O250" s="135">
        <f>IFERROR(TERRITORIAL!P250/TERRITORIAL!O250-1,"")</f>
        <v>-0.18680917544427977</v>
      </c>
      <c r="P250" s="135">
        <f>IFERROR(TERRITORIAL!Q250/TERRITORIAL!P250-1,"")</f>
        <v>0.40891986499797106</v>
      </c>
      <c r="Q250" s="135">
        <f>IFERROR(TERRITORIAL!R250/TERRITORIAL!Q250-1,"")</f>
        <v>-7.1832046144734596E-2</v>
      </c>
      <c r="R250" s="135">
        <f>IFERROR(TERRITORIAL!S250/TERRITORIAL!R250-1,"")</f>
        <v>0.35525312279500221</v>
      </c>
      <c r="S250" s="135">
        <f>IFERROR(TERRITORIAL!T250/TERRITORIAL!S250-1,"")</f>
        <v>0.23274629976627836</v>
      </c>
    </row>
    <row r="251" spans="1:19" ht="28">
      <c r="A251" s="89" t="s">
        <v>2961</v>
      </c>
      <c r="B251" s="89" t="s">
        <v>2962</v>
      </c>
      <c r="C251" s="135" t="str">
        <f>IFERROR(TERRITORIAL!D251/TERRITORIAL!C251-1,"")</f>
        <v/>
      </c>
      <c r="D251" s="135" t="str">
        <f>IFERROR(TERRITORIAL!E251/TERRITORIAL!D251-1,"")</f>
        <v/>
      </c>
      <c r="E251" s="135" t="str">
        <f>IFERROR(TERRITORIAL!F251/TERRITORIAL!E251-1,"")</f>
        <v/>
      </c>
      <c r="F251" s="135" t="str">
        <f>IFERROR(TERRITORIAL!G251/TERRITORIAL!F251-1,"")</f>
        <v/>
      </c>
      <c r="G251" s="135" t="str">
        <f>IFERROR(TERRITORIAL!H251/TERRITORIAL!G251-1,"")</f>
        <v/>
      </c>
      <c r="H251" s="135" t="str">
        <f>IFERROR(TERRITORIAL!I251/TERRITORIAL!H251-1,"")</f>
        <v/>
      </c>
      <c r="I251" s="135" t="str">
        <f>IFERROR(TERRITORIAL!J251/TERRITORIAL!I251-1,"")</f>
        <v/>
      </c>
      <c r="J251" s="135" t="str">
        <f>IFERROR(TERRITORIAL!K251/TERRITORIAL!J251-1,"")</f>
        <v/>
      </c>
      <c r="K251" s="135" t="str">
        <f>IFERROR(TERRITORIAL!L251/TERRITORIAL!K251-1,"")</f>
        <v/>
      </c>
      <c r="L251" s="135" t="str">
        <f>IFERROR(TERRITORIAL!M251/TERRITORIAL!L251-1,"")</f>
        <v/>
      </c>
      <c r="M251" s="135" t="str">
        <f>IFERROR(TERRITORIAL!N251/TERRITORIAL!M251-1,"")</f>
        <v/>
      </c>
      <c r="N251" s="135" t="str">
        <f>IFERROR(TERRITORIAL!O251/TERRITORIAL!N251-1,"")</f>
        <v/>
      </c>
      <c r="O251" s="135" t="str">
        <f>IFERROR(TERRITORIAL!P251/TERRITORIAL!O251-1,"")</f>
        <v/>
      </c>
      <c r="P251" s="135" t="str">
        <f>IFERROR(TERRITORIAL!Q251/TERRITORIAL!P251-1,"")</f>
        <v/>
      </c>
      <c r="Q251" s="135">
        <f>IFERROR(TERRITORIAL!R251/TERRITORIAL!Q251-1,"")</f>
        <v>0.68354636496255283</v>
      </c>
      <c r="R251" s="135">
        <f>IFERROR(TERRITORIAL!S251/TERRITORIAL!R251-1,"")</f>
        <v>0.19946015546570273</v>
      </c>
      <c r="S251" s="135">
        <f>IFERROR(TERRITORIAL!T251/TERRITORIAL!S251-1,"")</f>
        <v>1.7319040830264587E-2</v>
      </c>
    </row>
    <row r="252" spans="1:19" ht="28">
      <c r="A252" s="89" t="s">
        <v>2965</v>
      </c>
      <c r="B252" s="89" t="s">
        <v>7668</v>
      </c>
      <c r="C252" s="135" t="str">
        <f>IFERROR(TERRITORIAL!D252/TERRITORIAL!C252-1,"")</f>
        <v/>
      </c>
      <c r="D252" s="135" t="str">
        <f>IFERROR(TERRITORIAL!E252/TERRITORIAL!D252-1,"")</f>
        <v/>
      </c>
      <c r="E252" s="135" t="str">
        <f>IFERROR(TERRITORIAL!F252/TERRITORIAL!E252-1,"")</f>
        <v/>
      </c>
      <c r="F252" s="135" t="str">
        <f>IFERROR(TERRITORIAL!G252/TERRITORIAL!F252-1,"")</f>
        <v/>
      </c>
      <c r="G252" s="135" t="str">
        <f>IFERROR(TERRITORIAL!H252/TERRITORIAL!G252-1,"")</f>
        <v/>
      </c>
      <c r="H252" s="135" t="str">
        <f>IFERROR(TERRITORIAL!I252/TERRITORIAL!H252-1,"")</f>
        <v/>
      </c>
      <c r="I252" s="135" t="str">
        <f>IFERROR(TERRITORIAL!J252/TERRITORIAL!I252-1,"")</f>
        <v/>
      </c>
      <c r="J252" s="135" t="str">
        <f>IFERROR(TERRITORIAL!K252/TERRITORIAL!J252-1,"")</f>
        <v/>
      </c>
      <c r="K252" s="135" t="str">
        <f>IFERROR(TERRITORIAL!L252/TERRITORIAL!K252-1,"")</f>
        <v/>
      </c>
      <c r="L252" s="135" t="str">
        <f>IFERROR(TERRITORIAL!M252/TERRITORIAL!L252-1,"")</f>
        <v/>
      </c>
      <c r="M252" s="135" t="str">
        <f>IFERROR(TERRITORIAL!N252/TERRITORIAL!M252-1,"")</f>
        <v/>
      </c>
      <c r="N252" s="135">
        <f>IFERROR(TERRITORIAL!O252/TERRITORIAL!N252-1,"")</f>
        <v>0.30854923602682227</v>
      </c>
      <c r="O252" s="135">
        <f>IFERROR(TERRITORIAL!P252/TERRITORIAL!O252-1,"")</f>
        <v>1.4151181030856064</v>
      </c>
      <c r="P252" s="135">
        <f>IFERROR(TERRITORIAL!Q252/TERRITORIAL!P252-1,"")</f>
        <v>0.91459976922184261</v>
      </c>
      <c r="Q252" s="135">
        <f>IFERROR(TERRITORIAL!R252/TERRITORIAL!Q252-1,"")</f>
        <v>-0.54991705374936029</v>
      </c>
      <c r="R252" s="135">
        <f>IFERROR(TERRITORIAL!S252/TERRITORIAL!R252-1,"")</f>
        <v>0.83563913022172764</v>
      </c>
      <c r="S252" s="135">
        <f>IFERROR(TERRITORIAL!T252/TERRITORIAL!S252-1,"")</f>
        <v>-0.12516108695059525</v>
      </c>
    </row>
    <row r="253" spans="1:19">
      <c r="A253" s="89" t="s">
        <v>389</v>
      </c>
      <c r="B253" s="89" t="s">
        <v>37</v>
      </c>
      <c r="C253" s="135">
        <f>IFERROR(TERRITORIAL!D253/TERRITORIAL!C253-1,"")</f>
        <v>-0.46958906406646317</v>
      </c>
      <c r="D253" s="135">
        <f>IFERROR(TERRITORIAL!E253/TERRITORIAL!D253-1,"")</f>
        <v>0.31854622365057406</v>
      </c>
      <c r="E253" s="135">
        <f>IFERROR(TERRITORIAL!F253/TERRITORIAL!E253-1,"")</f>
        <v>-0.258444239710239</v>
      </c>
      <c r="F253" s="135">
        <f>IFERROR(TERRITORIAL!G253/TERRITORIAL!F253-1,"")</f>
        <v>7.8101388603905786</v>
      </c>
      <c r="G253" s="135">
        <f>IFERROR(TERRITORIAL!H253/TERRITORIAL!G253-1,"")</f>
        <v>-0.81087699849201278</v>
      </c>
      <c r="H253" s="135">
        <f>IFERROR(TERRITORIAL!I253/TERRITORIAL!H253-1,"")</f>
        <v>0.14352494269797389</v>
      </c>
      <c r="I253" s="135">
        <f>IFERROR(TERRITORIAL!J253/TERRITORIAL!I253-1,"")</f>
        <v>8.7015873408007982E-2</v>
      </c>
      <c r="J253" s="135">
        <f>IFERROR(TERRITORIAL!K253/TERRITORIAL!J253-1,"")</f>
        <v>6.1740818920556988</v>
      </c>
      <c r="K253" s="135">
        <f>IFERROR(TERRITORIAL!L253/TERRITORIAL!K253-1,"")</f>
        <v>-0.10927448346271729</v>
      </c>
      <c r="L253" s="135">
        <f>IFERROR(TERRITORIAL!M253/TERRITORIAL!L253-1,"")</f>
        <v>-0.8558073741295148</v>
      </c>
      <c r="M253" s="135">
        <f>IFERROR(TERRITORIAL!N253/TERRITORIAL!M253-1,"")</f>
        <v>28.357957264216104</v>
      </c>
      <c r="N253" s="135">
        <f>IFERROR(TERRITORIAL!O253/TERRITORIAL!N253-1,"")</f>
        <v>0.19915086572207774</v>
      </c>
      <c r="O253" s="135">
        <f>IFERROR(TERRITORIAL!P253/TERRITORIAL!O253-1,"")</f>
        <v>9.3066720068513131E-2</v>
      </c>
      <c r="P253" s="135">
        <f>IFERROR(TERRITORIAL!Q253/TERRITORIAL!P253-1,"")</f>
        <v>0.11571465620617039</v>
      </c>
      <c r="Q253" s="135">
        <f>IFERROR(TERRITORIAL!R253/TERRITORIAL!Q253-1,"")</f>
        <v>0.10909642814440268</v>
      </c>
      <c r="R253" s="135">
        <f>IFERROR(TERRITORIAL!S253/TERRITORIAL!R253-1,"")</f>
        <v>0.14946755250287946</v>
      </c>
      <c r="S253" s="135">
        <f>IFERROR(TERRITORIAL!T253/TERRITORIAL!S253-1,"")</f>
        <v>-5.1933539964864162E-2</v>
      </c>
    </row>
    <row r="254" spans="1:19">
      <c r="A254" s="89" t="s">
        <v>3050</v>
      </c>
      <c r="B254" s="89" t="s">
        <v>3051</v>
      </c>
      <c r="C254" s="135" t="str">
        <f>IFERROR(TERRITORIAL!D254/TERRITORIAL!C254-1,"")</f>
        <v/>
      </c>
      <c r="D254" s="135" t="str">
        <f>IFERROR(TERRITORIAL!E254/TERRITORIAL!D254-1,"")</f>
        <v/>
      </c>
      <c r="E254" s="135" t="str">
        <f>IFERROR(TERRITORIAL!F254/TERRITORIAL!E254-1,"")</f>
        <v/>
      </c>
      <c r="F254" s="135" t="str">
        <f>IFERROR(TERRITORIAL!G254/TERRITORIAL!F254-1,"")</f>
        <v/>
      </c>
      <c r="G254" s="135" t="str">
        <f>IFERROR(TERRITORIAL!H254/TERRITORIAL!G254-1,"")</f>
        <v/>
      </c>
      <c r="H254" s="135" t="str">
        <f>IFERROR(TERRITORIAL!I254/TERRITORIAL!H254-1,"")</f>
        <v/>
      </c>
      <c r="I254" s="135" t="str">
        <f>IFERROR(TERRITORIAL!J254/TERRITORIAL!I254-1,"")</f>
        <v/>
      </c>
      <c r="J254" s="135" t="str">
        <f>IFERROR(TERRITORIAL!K254/TERRITORIAL!J254-1,"")</f>
        <v/>
      </c>
      <c r="K254" s="135" t="str">
        <f>IFERROR(TERRITORIAL!L254/TERRITORIAL!K254-1,"")</f>
        <v/>
      </c>
      <c r="L254" s="135" t="str">
        <f>IFERROR(TERRITORIAL!M254/TERRITORIAL!L254-1,"")</f>
        <v/>
      </c>
      <c r="M254" s="135" t="str">
        <f>IFERROR(TERRITORIAL!N254/TERRITORIAL!M254-1,"")</f>
        <v/>
      </c>
      <c r="N254" s="135">
        <f>IFERROR(TERRITORIAL!O254/TERRITORIAL!N254-1,"")</f>
        <v>13.72863848456052</v>
      </c>
      <c r="O254" s="135">
        <f>IFERROR(TERRITORIAL!P254/TERRITORIAL!O254-1,"")</f>
        <v>0.76663643025425277</v>
      </c>
      <c r="P254" s="135">
        <f>IFERROR(TERRITORIAL!Q254/TERRITORIAL!P254-1,"")</f>
        <v>4.6927300799435523E-2</v>
      </c>
      <c r="Q254" s="135">
        <f>IFERROR(TERRITORIAL!R254/TERRITORIAL!Q254-1,"")</f>
        <v>0.34409789981148031</v>
      </c>
      <c r="R254" s="135">
        <f>IFERROR(TERRITORIAL!S254/TERRITORIAL!R254-1,"")</f>
        <v>-4.2170676799207052E-2</v>
      </c>
      <c r="S254" s="135">
        <f>IFERROR(TERRITORIAL!T254/TERRITORIAL!S254-1,"")</f>
        <v>-8.4298316588512945E-2</v>
      </c>
    </row>
    <row r="255" spans="1:19">
      <c r="A255" s="89" t="s">
        <v>7808</v>
      </c>
      <c r="B255" s="89" t="s">
        <v>160</v>
      </c>
      <c r="C255" s="135">
        <f>IFERROR(TERRITORIAL!D255/TERRITORIAL!C255-1,"")</f>
        <v>0.1826511687940966</v>
      </c>
      <c r="D255" s="135">
        <f>IFERROR(TERRITORIAL!E255/TERRITORIAL!D255-1,"")</f>
        <v>0.19548421497553581</v>
      </c>
      <c r="E255" s="135">
        <f>IFERROR(TERRITORIAL!F255/TERRITORIAL!E255-1,"")</f>
        <v>-8.726492781989803E-2</v>
      </c>
      <c r="F255" s="135">
        <f>IFERROR(TERRITORIAL!G255/TERRITORIAL!F255-1,"")</f>
        <v>-1.3485171294296716E-2</v>
      </c>
      <c r="G255" s="135">
        <f>IFERROR(TERRITORIAL!H255/TERRITORIAL!G255-1,"")</f>
        <v>0.14895370770580962</v>
      </c>
      <c r="H255" s="135">
        <f>IFERROR(TERRITORIAL!I255/TERRITORIAL!H255-1,"")</f>
        <v>-5.9488758632459837E-2</v>
      </c>
      <c r="I255" s="135">
        <f>IFERROR(TERRITORIAL!J255/TERRITORIAL!I255-1,"")</f>
        <v>2.0677112745976167E-2</v>
      </c>
      <c r="J255" s="135">
        <f>IFERROR(TERRITORIAL!K255/TERRITORIAL!J255-1,"")</f>
        <v>0.38455394059072368</v>
      </c>
      <c r="K255" s="135">
        <f>IFERROR(TERRITORIAL!L255/TERRITORIAL!K255-1,"")</f>
        <v>0.34352273710847459</v>
      </c>
      <c r="L255" s="135">
        <f>IFERROR(TERRITORIAL!M255/TERRITORIAL!L255-1,"")</f>
        <v>6.028628052709295E-2</v>
      </c>
      <c r="M255" s="135">
        <f>IFERROR(TERRITORIAL!N255/TERRITORIAL!M255-1,"")</f>
        <v>2.5875321487957095</v>
      </c>
      <c r="N255" s="135">
        <f>IFERROR(TERRITORIAL!O255/TERRITORIAL!N255-1,"")</f>
        <v>3.454184824608908E-2</v>
      </c>
      <c r="O255" s="135">
        <f>IFERROR(TERRITORIAL!P255/TERRITORIAL!O255-1,"")</f>
        <v>5.1437840556847414E-2</v>
      </c>
      <c r="P255" s="135">
        <f>IFERROR(TERRITORIAL!Q255/TERRITORIAL!P255-1,"")</f>
        <v>0.12851768213544168</v>
      </c>
      <c r="Q255" s="135">
        <f>IFERROR(TERRITORIAL!R255/TERRITORIAL!Q255-1,"")</f>
        <v>5.6029219553402454E-2</v>
      </c>
      <c r="R255" s="135">
        <f>IFERROR(TERRITORIAL!S255/TERRITORIAL!R255-1,"")</f>
        <v>-0.2664863368032111</v>
      </c>
      <c r="S255" s="135">
        <f>IFERROR(TERRITORIAL!T255/TERRITORIAL!S255-1,"")</f>
        <v>0.40935827338397712</v>
      </c>
    </row>
    <row r="256" spans="1:19">
      <c r="A256" s="89" t="s">
        <v>391</v>
      </c>
      <c r="B256" s="89" t="s">
        <v>36</v>
      </c>
      <c r="C256" s="135">
        <f>IFERROR(TERRITORIAL!D256/TERRITORIAL!C256-1,"")</f>
        <v>0.11592300678914413</v>
      </c>
      <c r="D256" s="135">
        <f>IFERROR(TERRITORIAL!E256/TERRITORIAL!D256-1,"")</f>
        <v>0.33018184472669909</v>
      </c>
      <c r="E256" s="135">
        <f>IFERROR(TERRITORIAL!F256/TERRITORIAL!E256-1,"")</f>
        <v>-0.1305158328113174</v>
      </c>
      <c r="F256" s="135">
        <f>IFERROR(TERRITORIAL!G256/TERRITORIAL!F256-1,"")</f>
        <v>-7.3024628150065718E-3</v>
      </c>
      <c r="G256" s="135">
        <f>IFERROR(TERRITORIAL!H256/TERRITORIAL!G256-1,"")</f>
        <v>6.4908931898771227E-2</v>
      </c>
      <c r="H256" s="135">
        <f>IFERROR(TERRITORIAL!I256/TERRITORIAL!H256-1,"")</f>
        <v>2.3017124543976086E-2</v>
      </c>
      <c r="I256" s="135">
        <f>IFERROR(TERRITORIAL!J256/TERRITORIAL!I256-1,"")</f>
        <v>-2.7365654226163105E-2</v>
      </c>
      <c r="J256" s="135">
        <f>IFERROR(TERRITORIAL!K256/TERRITORIAL!J256-1,"")</f>
        <v>0.19971452711888515</v>
      </c>
      <c r="K256" s="135">
        <f>IFERROR(TERRITORIAL!L256/TERRITORIAL!K256-1,"")</f>
        <v>0.18284546044665761</v>
      </c>
      <c r="L256" s="135">
        <f>IFERROR(TERRITORIAL!M256/TERRITORIAL!L256-1,"")</f>
        <v>6.0242619207604875E-2</v>
      </c>
      <c r="M256" s="135">
        <f>IFERROR(TERRITORIAL!N256/TERRITORIAL!M256-1,"")</f>
        <v>-1</v>
      </c>
      <c r="N256" s="135" t="str">
        <f>IFERROR(TERRITORIAL!O256/TERRITORIAL!N256-1,"")</f>
        <v/>
      </c>
      <c r="O256" s="135" t="str">
        <f>IFERROR(TERRITORIAL!P256/TERRITORIAL!O256-1,"")</f>
        <v/>
      </c>
      <c r="P256" s="135" t="str">
        <f>IFERROR(TERRITORIAL!Q256/TERRITORIAL!P256-1,"")</f>
        <v/>
      </c>
      <c r="Q256" s="135" t="str">
        <f>IFERROR(TERRITORIAL!R256/TERRITORIAL!Q256-1,"")</f>
        <v/>
      </c>
      <c r="R256" s="135" t="str">
        <f>IFERROR(TERRITORIAL!S256/TERRITORIAL!R256-1,"")</f>
        <v/>
      </c>
      <c r="S256" s="135" t="str">
        <f>IFERROR(TERRITORIAL!T256/TERRITORIAL!S256-1,"")</f>
        <v/>
      </c>
    </row>
    <row r="257" spans="1:19">
      <c r="A257" s="89" t="s">
        <v>392</v>
      </c>
      <c r="B257" s="89" t="s">
        <v>175</v>
      </c>
      <c r="C257" s="135">
        <f>IFERROR(TERRITORIAL!D257/TERRITORIAL!C257-1,"")</f>
        <v>0.34113838887143011</v>
      </c>
      <c r="D257" s="135">
        <f>IFERROR(TERRITORIAL!E257/TERRITORIAL!D257-1,"")</f>
        <v>-3.0563307466387357E-2</v>
      </c>
      <c r="E257" s="135">
        <f>IFERROR(TERRITORIAL!F257/TERRITORIAL!E257-1,"")</f>
        <v>9.6221873047308559E-3</v>
      </c>
      <c r="F257" s="135">
        <f>IFERROR(TERRITORIAL!G257/TERRITORIAL!F257-1,"")</f>
        <v>-1.3317454213180868E-3</v>
      </c>
      <c r="G257" s="135">
        <f>IFERROR(TERRITORIAL!H257/TERRITORIAL!G257-1,"")</f>
        <v>0.37819634481724429</v>
      </c>
      <c r="H257" s="135">
        <f>IFERROR(TERRITORIAL!I257/TERRITORIAL!H257-1,"")</f>
        <v>-0.34975150899981888</v>
      </c>
      <c r="I257" s="135">
        <f>IFERROR(TERRITORIAL!J257/TERRITORIAL!I257-1,"")</f>
        <v>0.13212746979751655</v>
      </c>
      <c r="J257" s="135">
        <f>IFERROR(TERRITORIAL!K257/TERRITORIAL!J257-1,"")</f>
        <v>0.85068989741219792</v>
      </c>
      <c r="K257" s="135">
        <f>IFERROR(TERRITORIAL!L257/TERRITORIAL!K257-1,"")</f>
        <v>0.60448442220918608</v>
      </c>
      <c r="L257" s="135">
        <f>IFERROR(TERRITORIAL!M257/TERRITORIAL!L257-1,"")</f>
        <v>2.5666452140960416E-2</v>
      </c>
      <c r="M257" s="135">
        <f>IFERROR(TERRITORIAL!N257/TERRITORIAL!M257-1,"")</f>
        <v>-1</v>
      </c>
      <c r="N257" s="135" t="str">
        <f>IFERROR(TERRITORIAL!O257/TERRITORIAL!N257-1,"")</f>
        <v/>
      </c>
      <c r="O257" s="135" t="str">
        <f>IFERROR(TERRITORIAL!P257/TERRITORIAL!O257-1,"")</f>
        <v/>
      </c>
      <c r="P257" s="135" t="str">
        <f>IFERROR(TERRITORIAL!Q257/TERRITORIAL!P257-1,"")</f>
        <v/>
      </c>
      <c r="Q257" s="135" t="str">
        <f>IFERROR(TERRITORIAL!R257/TERRITORIAL!Q257-1,"")</f>
        <v/>
      </c>
      <c r="R257" s="135" t="str">
        <f>IFERROR(TERRITORIAL!S257/TERRITORIAL!R257-1,"")</f>
        <v/>
      </c>
      <c r="S257" s="135" t="str">
        <f>IFERROR(TERRITORIAL!T257/TERRITORIAL!S257-1,"")</f>
        <v/>
      </c>
    </row>
    <row r="258" spans="1:19">
      <c r="A258" s="89" t="s">
        <v>3060</v>
      </c>
      <c r="B258" s="89" t="s">
        <v>3061</v>
      </c>
      <c r="C258" s="135" t="str">
        <f>IFERROR(TERRITORIAL!D258/TERRITORIAL!C258-1,"")</f>
        <v/>
      </c>
      <c r="D258" s="135" t="str">
        <f>IFERROR(TERRITORIAL!E258/TERRITORIAL!D258-1,"")</f>
        <v/>
      </c>
      <c r="E258" s="135" t="str">
        <f>IFERROR(TERRITORIAL!F258/TERRITORIAL!E258-1,"")</f>
        <v/>
      </c>
      <c r="F258" s="135" t="str">
        <f>IFERROR(TERRITORIAL!G258/TERRITORIAL!F258-1,"")</f>
        <v/>
      </c>
      <c r="G258" s="135" t="str">
        <f>IFERROR(TERRITORIAL!H258/TERRITORIAL!G258-1,"")</f>
        <v/>
      </c>
      <c r="H258" s="135" t="str">
        <f>IFERROR(TERRITORIAL!I258/TERRITORIAL!H258-1,"")</f>
        <v/>
      </c>
      <c r="I258" s="135" t="str">
        <f>IFERROR(TERRITORIAL!J258/TERRITORIAL!I258-1,"")</f>
        <v/>
      </c>
      <c r="J258" s="135" t="str">
        <f>IFERROR(TERRITORIAL!K258/TERRITORIAL!J258-1,"")</f>
        <v/>
      </c>
      <c r="K258" s="135" t="str">
        <f>IFERROR(TERRITORIAL!L258/TERRITORIAL!K258-1,"")</f>
        <v/>
      </c>
      <c r="L258" s="135" t="str">
        <f>IFERROR(TERRITORIAL!M258/TERRITORIAL!L258-1,"")</f>
        <v/>
      </c>
      <c r="M258" s="135" t="str">
        <f>IFERROR(TERRITORIAL!N258/TERRITORIAL!M258-1,"")</f>
        <v/>
      </c>
      <c r="N258" s="135">
        <f>IFERROR(TERRITORIAL!O258/TERRITORIAL!N258-1,"")</f>
        <v>1.5306359249322332E-2</v>
      </c>
      <c r="O258" s="135">
        <f>IFERROR(TERRITORIAL!P258/TERRITORIAL!O258-1,"")</f>
        <v>9.647324125829404E-2</v>
      </c>
      <c r="P258" s="135">
        <f>IFERROR(TERRITORIAL!Q258/TERRITORIAL!P258-1,"")</f>
        <v>9.7250052572813717E-2</v>
      </c>
      <c r="Q258" s="135">
        <f>IFERROR(TERRITORIAL!R258/TERRITORIAL!Q258-1,"")</f>
        <v>7.4569721288655133E-2</v>
      </c>
      <c r="R258" s="135">
        <f>IFERROR(TERRITORIAL!S258/TERRITORIAL!R258-1,"")</f>
        <v>0.32963802612018722</v>
      </c>
      <c r="S258" s="135">
        <f>IFERROR(TERRITORIAL!T258/TERRITORIAL!S258-1,"")</f>
        <v>3.4686648684964627E-2</v>
      </c>
    </row>
    <row r="259" spans="1:19">
      <c r="A259" s="89" t="s">
        <v>7809</v>
      </c>
      <c r="B259" s="89" t="s">
        <v>3111</v>
      </c>
      <c r="C259" s="135" t="str">
        <f>IFERROR(TERRITORIAL!D259/TERRITORIAL!C259-1,"")</f>
        <v/>
      </c>
      <c r="D259" s="135" t="str">
        <f>IFERROR(TERRITORIAL!E259/TERRITORIAL!D259-1,"")</f>
        <v/>
      </c>
      <c r="E259" s="135" t="str">
        <f>IFERROR(TERRITORIAL!F259/TERRITORIAL!E259-1,"")</f>
        <v/>
      </c>
      <c r="F259" s="135" t="str">
        <f>IFERROR(TERRITORIAL!G259/TERRITORIAL!F259-1,"")</f>
        <v/>
      </c>
      <c r="G259" s="135" t="str">
        <f>IFERROR(TERRITORIAL!H259/TERRITORIAL!G259-1,"")</f>
        <v/>
      </c>
      <c r="H259" s="135" t="str">
        <f>IFERROR(TERRITORIAL!I259/TERRITORIAL!H259-1,"")</f>
        <v/>
      </c>
      <c r="I259" s="135" t="str">
        <f>IFERROR(TERRITORIAL!J259/TERRITORIAL!I259-1,"")</f>
        <v/>
      </c>
      <c r="J259" s="135" t="str">
        <f>IFERROR(TERRITORIAL!K259/TERRITORIAL!J259-1,"")</f>
        <v/>
      </c>
      <c r="K259" s="135" t="str">
        <f>IFERROR(TERRITORIAL!L259/TERRITORIAL!K259-1,"")</f>
        <v/>
      </c>
      <c r="L259" s="135" t="str">
        <f>IFERROR(TERRITORIAL!M259/TERRITORIAL!L259-1,"")</f>
        <v/>
      </c>
      <c r="M259" s="135" t="str">
        <f>IFERROR(TERRITORIAL!N259/TERRITORIAL!M259-1,"")</f>
        <v/>
      </c>
      <c r="N259" s="135">
        <f>IFERROR(TERRITORIAL!O259/TERRITORIAL!N259-1,"")</f>
        <v>-1</v>
      </c>
      <c r="O259" s="135" t="str">
        <f>IFERROR(TERRITORIAL!P259/TERRITORIAL!O259-1,"")</f>
        <v/>
      </c>
      <c r="P259" s="135" t="str">
        <f>IFERROR(TERRITORIAL!Q259/TERRITORIAL!P259-1,"")</f>
        <v/>
      </c>
      <c r="Q259" s="135" t="str">
        <f>IFERROR(TERRITORIAL!R259/TERRITORIAL!Q259-1,"")</f>
        <v/>
      </c>
      <c r="R259" s="135" t="str">
        <f>IFERROR(TERRITORIAL!S259/TERRITORIAL!R259-1,"")</f>
        <v/>
      </c>
      <c r="S259" s="135">
        <f>IFERROR(TERRITORIAL!T259/TERRITORIAL!S259-1,"")</f>
        <v>-1</v>
      </c>
    </row>
    <row r="260" spans="1:19" ht="28">
      <c r="A260" s="89" t="s">
        <v>7810</v>
      </c>
      <c r="B260" s="89" t="s">
        <v>3123</v>
      </c>
      <c r="C260" s="135" t="str">
        <f>IFERROR(TERRITORIAL!D260/TERRITORIAL!C260-1,"")</f>
        <v/>
      </c>
      <c r="D260" s="135" t="str">
        <f>IFERROR(TERRITORIAL!E260/TERRITORIAL!D260-1,"")</f>
        <v/>
      </c>
      <c r="E260" s="135" t="str">
        <f>IFERROR(TERRITORIAL!F260/TERRITORIAL!E260-1,"")</f>
        <v/>
      </c>
      <c r="F260" s="135" t="str">
        <f>IFERROR(TERRITORIAL!G260/TERRITORIAL!F260-1,"")</f>
        <v/>
      </c>
      <c r="G260" s="135" t="str">
        <f>IFERROR(TERRITORIAL!H260/TERRITORIAL!G260-1,"")</f>
        <v/>
      </c>
      <c r="H260" s="135" t="str">
        <f>IFERROR(TERRITORIAL!I260/TERRITORIAL!H260-1,"")</f>
        <v/>
      </c>
      <c r="I260" s="135" t="str">
        <f>IFERROR(TERRITORIAL!J260/TERRITORIAL!I260-1,"")</f>
        <v/>
      </c>
      <c r="J260" s="135" t="str">
        <f>IFERROR(TERRITORIAL!K260/TERRITORIAL!J260-1,"")</f>
        <v/>
      </c>
      <c r="K260" s="135" t="str">
        <f>IFERROR(TERRITORIAL!L260/TERRITORIAL!K260-1,"")</f>
        <v/>
      </c>
      <c r="L260" s="135" t="str">
        <f>IFERROR(TERRITORIAL!M260/TERRITORIAL!L260-1,"")</f>
        <v/>
      </c>
      <c r="M260" s="135" t="str">
        <f>IFERROR(TERRITORIAL!N260/TERRITORIAL!M260-1,"")</f>
        <v/>
      </c>
      <c r="N260" s="135">
        <f>IFERROR(TERRITORIAL!O260/TERRITORIAL!N260-1,"")</f>
        <v>-1</v>
      </c>
      <c r="O260" s="135" t="str">
        <f>IFERROR(TERRITORIAL!P260/TERRITORIAL!O260-1,"")</f>
        <v/>
      </c>
      <c r="P260" s="135">
        <f>IFERROR(TERRITORIAL!Q260/TERRITORIAL!P260-1,"")</f>
        <v>-0.5462839472906873</v>
      </c>
      <c r="Q260" s="135">
        <f>IFERROR(TERRITORIAL!R260/TERRITORIAL!Q260-1,"")</f>
        <v>0.84882212301702853</v>
      </c>
      <c r="R260" s="135">
        <f>IFERROR(TERRITORIAL!S260/TERRITORIAL!R260-1,"")</f>
        <v>1.0917784868884439</v>
      </c>
      <c r="S260" s="135">
        <f>IFERROR(TERRITORIAL!T260/TERRITORIAL!S260-1,"")</f>
        <v>-0.70486485521729603</v>
      </c>
    </row>
    <row r="261" spans="1:19">
      <c r="A261" s="89" t="s">
        <v>7811</v>
      </c>
      <c r="B261" s="89" t="s">
        <v>3131</v>
      </c>
      <c r="C261" s="135" t="str">
        <f>IFERROR(TERRITORIAL!D261/TERRITORIAL!C261-1,"")</f>
        <v/>
      </c>
      <c r="D261" s="135" t="str">
        <f>IFERROR(TERRITORIAL!E261/TERRITORIAL!D261-1,"")</f>
        <v/>
      </c>
      <c r="E261" s="135" t="str">
        <f>IFERROR(TERRITORIAL!F261/TERRITORIAL!E261-1,"")</f>
        <v/>
      </c>
      <c r="F261" s="135" t="str">
        <f>IFERROR(TERRITORIAL!G261/TERRITORIAL!F261-1,"")</f>
        <v/>
      </c>
      <c r="G261" s="135" t="str">
        <f>IFERROR(TERRITORIAL!H261/TERRITORIAL!G261-1,"")</f>
        <v/>
      </c>
      <c r="H261" s="135" t="str">
        <f>IFERROR(TERRITORIAL!I261/TERRITORIAL!H261-1,"")</f>
        <v/>
      </c>
      <c r="I261" s="135" t="str">
        <f>IFERROR(TERRITORIAL!J261/TERRITORIAL!I261-1,"")</f>
        <v/>
      </c>
      <c r="J261" s="135" t="str">
        <f>IFERROR(TERRITORIAL!K261/TERRITORIAL!J261-1,"")</f>
        <v/>
      </c>
      <c r="K261" s="135" t="str">
        <f>IFERROR(TERRITORIAL!L261/TERRITORIAL!K261-1,"")</f>
        <v/>
      </c>
      <c r="L261" s="135" t="str">
        <f>IFERROR(TERRITORIAL!M261/TERRITORIAL!L261-1,"")</f>
        <v/>
      </c>
      <c r="M261" s="135" t="str">
        <f>IFERROR(TERRITORIAL!N261/TERRITORIAL!M261-1,"")</f>
        <v/>
      </c>
      <c r="N261" s="135">
        <f>IFERROR(TERRITORIAL!O261/TERRITORIAL!N261-1,"")</f>
        <v>-6.1947926381734297E-2</v>
      </c>
      <c r="O261" s="135">
        <f>IFERROR(TERRITORIAL!P261/TERRITORIAL!O261-1,"")</f>
        <v>4.6257375269621814E-2</v>
      </c>
      <c r="P261" s="135">
        <f>IFERROR(TERRITORIAL!Q261/TERRITORIAL!P261-1,"")</f>
        <v>0.14505633001665585</v>
      </c>
      <c r="Q261" s="135">
        <f>IFERROR(TERRITORIAL!R261/TERRITORIAL!Q261-1,"")</f>
        <v>6.0549888177083178E-2</v>
      </c>
      <c r="R261" s="135">
        <f>IFERROR(TERRITORIAL!S261/TERRITORIAL!R261-1,"")</f>
        <v>-0.37211607242319167</v>
      </c>
      <c r="S261" s="135">
        <f>IFERROR(TERRITORIAL!T261/TERRITORIAL!S261-1,"")</f>
        <v>0.55737069857833155</v>
      </c>
    </row>
    <row r="262" spans="1:19">
      <c r="A262" s="89" t="s">
        <v>3148</v>
      </c>
      <c r="B262" s="89" t="s">
        <v>3149</v>
      </c>
      <c r="C262" s="135" t="str">
        <f>IFERROR(TERRITORIAL!D262/TERRITORIAL!C262-1,"")</f>
        <v/>
      </c>
      <c r="D262" s="135" t="str">
        <f>IFERROR(TERRITORIAL!E262/TERRITORIAL!D262-1,"")</f>
        <v/>
      </c>
      <c r="E262" s="135" t="str">
        <f>IFERROR(TERRITORIAL!F262/TERRITORIAL!E262-1,"")</f>
        <v/>
      </c>
      <c r="F262" s="135" t="str">
        <f>IFERROR(TERRITORIAL!G262/TERRITORIAL!F262-1,"")</f>
        <v/>
      </c>
      <c r="G262" s="135" t="str">
        <f>IFERROR(TERRITORIAL!H262/TERRITORIAL!G262-1,"")</f>
        <v/>
      </c>
      <c r="H262" s="135" t="str">
        <f>IFERROR(TERRITORIAL!I262/TERRITORIAL!H262-1,"")</f>
        <v/>
      </c>
      <c r="I262" s="135" t="str">
        <f>IFERROR(TERRITORIAL!J262/TERRITORIAL!I262-1,"")</f>
        <v/>
      </c>
      <c r="J262" s="135" t="str">
        <f>IFERROR(TERRITORIAL!K262/TERRITORIAL!J262-1,"")</f>
        <v/>
      </c>
      <c r="K262" s="135" t="str">
        <f>IFERROR(TERRITORIAL!L262/TERRITORIAL!K262-1,"")</f>
        <v/>
      </c>
      <c r="L262" s="135" t="str">
        <f>IFERROR(TERRITORIAL!M262/TERRITORIAL!L262-1,"")</f>
        <v/>
      </c>
      <c r="M262" s="135" t="str">
        <f>IFERROR(TERRITORIAL!N262/TERRITORIAL!M262-1,"")</f>
        <v/>
      </c>
      <c r="N262" s="135">
        <f>IFERROR(TERRITORIAL!O262/TERRITORIAL!N262-1,"")</f>
        <v>-8.3056606622838425E-2</v>
      </c>
      <c r="O262" s="135">
        <f>IFERROR(TERRITORIAL!P262/TERRITORIAL!O262-1,"")</f>
        <v>-8.4131116543749718E-3</v>
      </c>
      <c r="P262" s="135">
        <f>IFERROR(TERRITORIAL!Q262/TERRITORIAL!P262-1,"")</f>
        <v>-0.13568831530137004</v>
      </c>
      <c r="Q262" s="135">
        <f>IFERROR(TERRITORIAL!R262/TERRITORIAL!Q262-1,"")</f>
        <v>-0.18830083156575805</v>
      </c>
      <c r="R262" s="135">
        <f>IFERROR(TERRITORIAL!S262/TERRITORIAL!R262-1,"")</f>
        <v>0.24013586456946845</v>
      </c>
      <c r="S262" s="135">
        <f>IFERROR(TERRITORIAL!T262/TERRITORIAL!S262-1,"")</f>
        <v>-6.0618585120488233E-2</v>
      </c>
    </row>
    <row r="263" spans="1:19">
      <c r="A263" s="89" t="s">
        <v>393</v>
      </c>
      <c r="B263" s="89" t="s">
        <v>176</v>
      </c>
      <c r="C263" s="135">
        <f>IFERROR(TERRITORIAL!D263/TERRITORIAL!C263-1,"")</f>
        <v>-0.10075155249257073</v>
      </c>
      <c r="D263" s="135">
        <f>IFERROR(TERRITORIAL!E263/TERRITORIAL!D263-1,"")</f>
        <v>0.33301531160805786</v>
      </c>
      <c r="E263" s="135">
        <f>IFERROR(TERRITORIAL!F263/TERRITORIAL!E263-1,"")</f>
        <v>0.37156884118498423</v>
      </c>
      <c r="F263" s="135">
        <f>IFERROR(TERRITORIAL!G263/TERRITORIAL!F263-1,"")</f>
        <v>-0.25301827983501846</v>
      </c>
      <c r="G263" s="135">
        <f>IFERROR(TERRITORIAL!H263/TERRITORIAL!G263-1,"")</f>
        <v>0.152466484675986</v>
      </c>
      <c r="H263" s="135">
        <f>IFERROR(TERRITORIAL!I263/TERRITORIAL!H263-1,"")</f>
        <v>1.4666308078339125</v>
      </c>
      <c r="I263" s="135">
        <f>IFERROR(TERRITORIAL!J263/TERRITORIAL!I263-1,"")</f>
        <v>0.18715849808789597</v>
      </c>
      <c r="J263" s="135">
        <f>IFERROR(TERRITORIAL!K263/TERRITORIAL!J263-1,"")</f>
        <v>0.5869324366041373</v>
      </c>
      <c r="K263" s="135">
        <f>IFERROR(TERRITORIAL!L263/TERRITORIAL!K263-1,"")</f>
        <v>0.48169143674514547</v>
      </c>
      <c r="L263" s="135">
        <f>IFERROR(TERRITORIAL!M263/TERRITORIAL!L263-1,"")</f>
        <v>0.20230841957015677</v>
      </c>
      <c r="M263" s="135">
        <f>IFERROR(TERRITORIAL!N263/TERRITORIAL!M263-1,"")</f>
        <v>-1</v>
      </c>
      <c r="N263" s="135" t="str">
        <f>IFERROR(TERRITORIAL!O263/TERRITORIAL!N263-1,"")</f>
        <v/>
      </c>
      <c r="O263" s="135" t="str">
        <f>IFERROR(TERRITORIAL!P263/TERRITORIAL!O263-1,"")</f>
        <v/>
      </c>
      <c r="P263" s="135" t="str">
        <f>IFERROR(TERRITORIAL!Q263/TERRITORIAL!P263-1,"")</f>
        <v/>
      </c>
      <c r="Q263" s="135" t="str">
        <f>IFERROR(TERRITORIAL!R263/TERRITORIAL!Q263-1,"")</f>
        <v/>
      </c>
      <c r="R263" s="135" t="str">
        <f>IFERROR(TERRITORIAL!S263/TERRITORIAL!R263-1,"")</f>
        <v/>
      </c>
      <c r="S263" s="135" t="str">
        <f>IFERROR(TERRITORIAL!T263/TERRITORIAL!S263-1,"")</f>
        <v/>
      </c>
    </row>
    <row r="264" spans="1:19" ht="28">
      <c r="A264" s="89" t="s">
        <v>394</v>
      </c>
      <c r="B264" s="89" t="s">
        <v>177</v>
      </c>
      <c r="C264" s="135">
        <f>IFERROR(TERRITORIAL!D264/TERRITORIAL!C264-1,"")</f>
        <v>-2.8452631108329185E-2</v>
      </c>
      <c r="D264" s="135">
        <f>IFERROR(TERRITORIAL!E264/TERRITORIAL!D264-1,"")</f>
        <v>2.9423945956393194E-2</v>
      </c>
      <c r="E264" s="135">
        <f>IFERROR(TERRITORIAL!F264/TERRITORIAL!E264-1,"")</f>
        <v>-2.9047831917746958E-2</v>
      </c>
      <c r="F264" s="135">
        <f>IFERROR(TERRITORIAL!G264/TERRITORIAL!F264-1,"")</f>
        <v>1.6316608502684238E-2</v>
      </c>
      <c r="G264" s="135">
        <f>IFERROR(TERRITORIAL!H264/TERRITORIAL!G264-1,"")</f>
        <v>-1.6326456651536203E-2</v>
      </c>
      <c r="H264" s="135">
        <f>IFERROR(TERRITORIAL!I264/TERRITORIAL!H264-1,"")</f>
        <v>6.171076991092761E-4</v>
      </c>
      <c r="I264" s="135">
        <f>IFERROR(TERRITORIAL!J264/TERRITORIAL!I264-1,"")</f>
        <v>0</v>
      </c>
      <c r="J264" s="135">
        <f>IFERROR(TERRITORIAL!K264/TERRITORIAL!J264-1,"")</f>
        <v>-0.9627386365728382</v>
      </c>
      <c r="K264" s="135">
        <f>IFERROR(TERRITORIAL!L264/TERRITORIAL!K264-1,"")</f>
        <v>-1</v>
      </c>
      <c r="L264" s="135" t="str">
        <f>IFERROR(TERRITORIAL!M264/TERRITORIAL!L264-1,"")</f>
        <v/>
      </c>
      <c r="M264" s="135">
        <f>IFERROR(TERRITORIAL!N264/TERRITORIAL!M264-1,"")</f>
        <v>-1</v>
      </c>
      <c r="N264" s="135" t="str">
        <f>IFERROR(TERRITORIAL!O264/TERRITORIAL!N264-1,"")</f>
        <v/>
      </c>
      <c r="O264" s="135" t="str">
        <f>IFERROR(TERRITORIAL!P264/TERRITORIAL!O264-1,"")</f>
        <v/>
      </c>
      <c r="P264" s="135" t="str">
        <f>IFERROR(TERRITORIAL!Q264/TERRITORIAL!P264-1,"")</f>
        <v/>
      </c>
      <c r="Q264" s="135" t="str">
        <f>IFERROR(TERRITORIAL!R264/TERRITORIAL!Q264-1,"")</f>
        <v/>
      </c>
      <c r="R264" s="135" t="str">
        <f>IFERROR(TERRITORIAL!S264/TERRITORIAL!R264-1,"")</f>
        <v/>
      </c>
      <c r="S264" s="135" t="str">
        <f>IFERROR(TERRITORIAL!T264/TERRITORIAL!S264-1,"")</f>
        <v/>
      </c>
    </row>
    <row r="265" spans="1:19">
      <c r="A265" s="89" t="s">
        <v>395</v>
      </c>
      <c r="B265" s="89" t="s">
        <v>186</v>
      </c>
      <c r="C265" s="135">
        <f>IFERROR(TERRITORIAL!D265/TERRITORIAL!C265-1,"")</f>
        <v>1.4400198752752993</v>
      </c>
      <c r="D265" s="135">
        <f>IFERROR(TERRITORIAL!E265/TERRITORIAL!D265-1,"")</f>
        <v>-1</v>
      </c>
      <c r="E265" s="135" t="str">
        <f>IFERROR(TERRITORIAL!F265/TERRITORIAL!E265-1,"")</f>
        <v/>
      </c>
      <c r="F265" s="135" t="str">
        <f>IFERROR(TERRITORIAL!G265/TERRITORIAL!F265-1,"")</f>
        <v/>
      </c>
      <c r="G265" s="135" t="str">
        <f>IFERROR(TERRITORIAL!H265/TERRITORIAL!G265-1,"")</f>
        <v/>
      </c>
      <c r="H265" s="135" t="str">
        <f>IFERROR(TERRITORIAL!I265/TERRITORIAL!H265-1,"")</f>
        <v/>
      </c>
      <c r="I265" s="135" t="str">
        <f>IFERROR(TERRITORIAL!J265/TERRITORIAL!I265-1,"")</f>
        <v/>
      </c>
      <c r="J265" s="135" t="str">
        <f>IFERROR(TERRITORIAL!K265/TERRITORIAL!J265-1,"")</f>
        <v/>
      </c>
      <c r="K265" s="135" t="str">
        <f>IFERROR(TERRITORIAL!L265/TERRITORIAL!K265-1,"")</f>
        <v/>
      </c>
      <c r="L265" s="135">
        <f>IFERROR(TERRITORIAL!M265/TERRITORIAL!L265-1,"")</f>
        <v>3.6942851558604302</v>
      </c>
      <c r="M265" s="135">
        <f>IFERROR(TERRITORIAL!N265/TERRITORIAL!M265-1,"")</f>
        <v>-1</v>
      </c>
      <c r="N265" s="135" t="str">
        <f>IFERROR(TERRITORIAL!O265/TERRITORIAL!N265-1,"")</f>
        <v/>
      </c>
      <c r="O265" s="135" t="str">
        <f>IFERROR(TERRITORIAL!P265/TERRITORIAL!O265-1,"")</f>
        <v/>
      </c>
      <c r="P265" s="135" t="str">
        <f>IFERROR(TERRITORIAL!Q265/TERRITORIAL!P265-1,"")</f>
        <v/>
      </c>
      <c r="Q265" s="135" t="str">
        <f>IFERROR(TERRITORIAL!R265/TERRITORIAL!Q265-1,"")</f>
        <v/>
      </c>
      <c r="R265" s="135" t="str">
        <f>IFERROR(TERRITORIAL!S265/TERRITORIAL!R265-1,"")</f>
        <v/>
      </c>
      <c r="S265" s="135" t="str">
        <f>IFERROR(TERRITORIAL!T265/TERRITORIAL!S265-1,"")</f>
        <v/>
      </c>
    </row>
    <row r="266" spans="1:19">
      <c r="A266" s="89" t="s">
        <v>396</v>
      </c>
      <c r="B266" s="89" t="s">
        <v>2413</v>
      </c>
      <c r="C266" s="135">
        <f>IFERROR(TERRITORIAL!D266/TERRITORIAL!C266-1,"")</f>
        <v>-0.45751523135127936</v>
      </c>
      <c r="D266" s="135">
        <f>IFERROR(TERRITORIAL!E266/TERRITORIAL!D266-1,"")</f>
        <v>-1.1366631010518224</v>
      </c>
      <c r="E266" s="135">
        <f>IFERROR(TERRITORIAL!F266/TERRITORIAL!E266-1,"")</f>
        <v>-6.5519012537561219</v>
      </c>
      <c r="F266" s="135">
        <f>IFERROR(TERRITORIAL!G266/TERRITORIAL!F266-1,"")</f>
        <v>0.87043548787088998</v>
      </c>
      <c r="G266" s="135">
        <f>IFERROR(TERRITORIAL!H266/TERRITORIAL!G266-1,"")</f>
        <v>2.5906551759114529</v>
      </c>
      <c r="H266" s="135">
        <f>IFERROR(TERRITORIAL!I266/TERRITORIAL!H266-1,"")</f>
        <v>-0.47476958088994214</v>
      </c>
      <c r="I266" s="135">
        <f>IFERROR(TERRITORIAL!J266/TERRITORIAL!I266-1,"")</f>
        <v>-0.46312612456547564</v>
      </c>
      <c r="J266" s="135">
        <f>IFERROR(TERRITORIAL!K266/TERRITORIAL!J266-1,"")</f>
        <v>12.519049827400526</v>
      </c>
      <c r="K266" s="135">
        <f>IFERROR(TERRITORIAL!L266/TERRITORIAL!K266-1,"")</f>
        <v>5.9689087944063246E-2</v>
      </c>
      <c r="L266" s="135">
        <f>IFERROR(TERRITORIAL!M266/TERRITORIAL!L266-1,"")</f>
        <v>1.8094866733699089E-2</v>
      </c>
      <c r="M266" s="135">
        <f>IFERROR(TERRITORIAL!N266/TERRITORIAL!M266-1,"")</f>
        <v>-0.98745296302759744</v>
      </c>
      <c r="N266" s="135">
        <f>IFERROR(TERRITORIAL!O266/TERRITORIAL!N266-1,"")</f>
        <v>-0.99863269247825248</v>
      </c>
      <c r="O266" s="135">
        <f>IFERROR(TERRITORIAL!P266/TERRITORIAL!O266-1,"")</f>
        <v>27749.275339633885</v>
      </c>
      <c r="P266" s="135">
        <f>IFERROR(TERRITORIAL!Q266/TERRITORIAL!P266-1,"")</f>
        <v>-0.62640584432519852</v>
      </c>
      <c r="Q266" s="135">
        <f>IFERROR(TERRITORIAL!R266/TERRITORIAL!Q266-1,"")</f>
        <v>-0.9727209928481364</v>
      </c>
      <c r="R266" s="135">
        <f>IFERROR(TERRITORIAL!S266/TERRITORIAL!R266-1,"")</f>
        <v>200.7575664767671</v>
      </c>
      <c r="S266" s="135">
        <f>IFERROR(TERRITORIAL!T266/TERRITORIAL!S266-1,"")</f>
        <v>-0.8840461642765175</v>
      </c>
    </row>
    <row r="267" spans="1:19">
      <c r="A267" s="89" t="s">
        <v>3154</v>
      </c>
      <c r="B267" s="89" t="s">
        <v>723</v>
      </c>
      <c r="C267" s="135" t="str">
        <f>IFERROR(TERRITORIAL!D267/TERRITORIAL!C267-1,"")</f>
        <v/>
      </c>
      <c r="D267" s="135" t="str">
        <f>IFERROR(TERRITORIAL!E267/TERRITORIAL!D267-1,"")</f>
        <v/>
      </c>
      <c r="E267" s="135" t="str">
        <f>IFERROR(TERRITORIAL!F267/TERRITORIAL!E267-1,"")</f>
        <v/>
      </c>
      <c r="F267" s="135" t="str">
        <f>IFERROR(TERRITORIAL!G267/TERRITORIAL!F267-1,"")</f>
        <v/>
      </c>
      <c r="G267" s="135" t="str">
        <f>IFERROR(TERRITORIAL!H267/TERRITORIAL!G267-1,"")</f>
        <v/>
      </c>
      <c r="H267" s="135" t="str">
        <f>IFERROR(TERRITORIAL!I267/TERRITORIAL!H267-1,"")</f>
        <v/>
      </c>
      <c r="I267" s="135" t="str">
        <f>IFERROR(TERRITORIAL!J267/TERRITORIAL!I267-1,"")</f>
        <v/>
      </c>
      <c r="J267" s="135" t="str">
        <f>IFERROR(TERRITORIAL!K267/TERRITORIAL!J267-1,"")</f>
        <v/>
      </c>
      <c r="K267" s="135" t="str">
        <f>IFERROR(TERRITORIAL!L267/TERRITORIAL!K267-1,"")</f>
        <v/>
      </c>
      <c r="L267" s="135" t="str">
        <f>IFERROR(TERRITORIAL!M267/TERRITORIAL!L267-1,"")</f>
        <v/>
      </c>
      <c r="M267" s="135" t="str">
        <f>IFERROR(TERRITORIAL!N267/TERRITORIAL!M267-1,"")</f>
        <v/>
      </c>
      <c r="N267" s="135">
        <f>IFERROR(TERRITORIAL!O267/TERRITORIAL!N267-1,"")</f>
        <v>-0.99863269265014631</v>
      </c>
      <c r="O267" s="135">
        <f>IFERROR(TERRITORIAL!P267/TERRITORIAL!O267-1,"")</f>
        <v>-0.80674712169528695</v>
      </c>
      <c r="P267" s="135">
        <f>IFERROR(TERRITORIAL!Q267/TERRITORIAL!P267-1,"")</f>
        <v>-0.70428534965996525</v>
      </c>
      <c r="Q267" s="135">
        <f>IFERROR(TERRITORIAL!R267/TERRITORIAL!Q267-1,"")</f>
        <v>-0.99999924052864098</v>
      </c>
      <c r="R267" s="135">
        <f>IFERROR(TERRITORIAL!S267/TERRITORIAL!R267-1,"")</f>
        <v>-1</v>
      </c>
      <c r="S267" s="135" t="str">
        <f>IFERROR(TERRITORIAL!T267/TERRITORIAL!S267-1,"")</f>
        <v/>
      </c>
    </row>
    <row r="268" spans="1:19" ht="28">
      <c r="A268" s="89" t="s">
        <v>3171</v>
      </c>
      <c r="B268" s="89" t="s">
        <v>739</v>
      </c>
      <c r="C268" s="135" t="str">
        <f>IFERROR(TERRITORIAL!D268/TERRITORIAL!C268-1,"")</f>
        <v/>
      </c>
      <c r="D268" s="135" t="str">
        <f>IFERROR(TERRITORIAL!E268/TERRITORIAL!D268-1,"")</f>
        <v/>
      </c>
      <c r="E268" s="135" t="str">
        <f>IFERROR(TERRITORIAL!F268/TERRITORIAL!E268-1,"")</f>
        <v/>
      </c>
      <c r="F268" s="135" t="str">
        <f>IFERROR(TERRITORIAL!G268/TERRITORIAL!F268-1,"")</f>
        <v/>
      </c>
      <c r="G268" s="135" t="str">
        <f>IFERROR(TERRITORIAL!H268/TERRITORIAL!G268-1,"")</f>
        <v/>
      </c>
      <c r="H268" s="135" t="str">
        <f>IFERROR(TERRITORIAL!I268/TERRITORIAL!H268-1,"")</f>
        <v/>
      </c>
      <c r="I268" s="135" t="str">
        <f>IFERROR(TERRITORIAL!J268/TERRITORIAL!I268-1,"")</f>
        <v/>
      </c>
      <c r="J268" s="135" t="str">
        <f>IFERROR(TERRITORIAL!K268/TERRITORIAL!J268-1,"")</f>
        <v/>
      </c>
      <c r="K268" s="135" t="str">
        <f>IFERROR(TERRITORIAL!L268/TERRITORIAL!K268-1,"")</f>
        <v/>
      </c>
      <c r="L268" s="135" t="str">
        <f>IFERROR(TERRITORIAL!M268/TERRITORIAL!L268-1,"")</f>
        <v/>
      </c>
      <c r="M268" s="135" t="str">
        <f>IFERROR(TERRITORIAL!N268/TERRITORIAL!M268-1,"")</f>
        <v/>
      </c>
      <c r="N268" s="135" t="str">
        <f>IFERROR(TERRITORIAL!O268/TERRITORIAL!N268-1,"")</f>
        <v/>
      </c>
      <c r="O268" s="135" t="str">
        <f>IFERROR(TERRITORIAL!P268/TERRITORIAL!O268-1,"")</f>
        <v/>
      </c>
      <c r="P268" s="135" t="str">
        <f>IFERROR(TERRITORIAL!Q268/TERRITORIAL!P268-1,"")</f>
        <v/>
      </c>
      <c r="Q268" s="135" t="str">
        <f>IFERROR(TERRITORIAL!R268/TERRITORIAL!Q268-1,"")</f>
        <v/>
      </c>
      <c r="R268" s="135">
        <f>IFERROR(TERRITORIAL!S268/TERRITORIAL!R268-1,"")</f>
        <v>-1</v>
      </c>
      <c r="S268" s="135" t="str">
        <f>IFERROR(TERRITORIAL!T268/TERRITORIAL!S268-1,"")</f>
        <v/>
      </c>
    </row>
    <row r="269" spans="1:19" ht="28">
      <c r="A269" s="89" t="s">
        <v>3175</v>
      </c>
      <c r="B269" s="89" t="s">
        <v>743</v>
      </c>
      <c r="C269" s="135" t="str">
        <f>IFERROR(TERRITORIAL!D269/TERRITORIAL!C269-1,"")</f>
        <v/>
      </c>
      <c r="D269" s="135" t="str">
        <f>IFERROR(TERRITORIAL!E269/TERRITORIAL!D269-1,"")</f>
        <v/>
      </c>
      <c r="E269" s="135" t="str">
        <f>IFERROR(TERRITORIAL!F269/TERRITORIAL!E269-1,"")</f>
        <v/>
      </c>
      <c r="F269" s="135" t="str">
        <f>IFERROR(TERRITORIAL!G269/TERRITORIAL!F269-1,"")</f>
        <v/>
      </c>
      <c r="G269" s="135" t="str">
        <f>IFERROR(TERRITORIAL!H269/TERRITORIAL!G269-1,"")</f>
        <v/>
      </c>
      <c r="H269" s="135" t="str">
        <f>IFERROR(TERRITORIAL!I269/TERRITORIAL!H269-1,"")</f>
        <v/>
      </c>
      <c r="I269" s="135" t="str">
        <f>IFERROR(TERRITORIAL!J269/TERRITORIAL!I269-1,"")</f>
        <v/>
      </c>
      <c r="J269" s="135" t="str">
        <f>IFERROR(TERRITORIAL!K269/TERRITORIAL!J269-1,"")</f>
        <v/>
      </c>
      <c r="K269" s="135" t="str">
        <f>IFERROR(TERRITORIAL!L269/TERRITORIAL!K269-1,"")</f>
        <v/>
      </c>
      <c r="L269" s="135" t="str">
        <f>IFERROR(TERRITORIAL!M269/TERRITORIAL!L269-1,"")</f>
        <v/>
      </c>
      <c r="M269" s="135" t="str">
        <f>IFERROR(TERRITORIAL!N269/TERRITORIAL!M269-1,"")</f>
        <v/>
      </c>
      <c r="N269" s="135">
        <f>IFERROR(TERRITORIAL!O269/TERRITORIAL!N269-1,"")</f>
        <v>1</v>
      </c>
      <c r="O269" s="135">
        <f>IFERROR(TERRITORIAL!P269/TERRITORIAL!O269-1,"")</f>
        <v>220507293775.715</v>
      </c>
      <c r="P269" s="135">
        <f>IFERROR(TERRITORIAL!Q269/TERRITORIAL!P269-1,"")</f>
        <v>-0.62627602947636762</v>
      </c>
      <c r="Q269" s="135">
        <f>IFERROR(TERRITORIAL!R269/TERRITORIAL!Q269-1,"")</f>
        <v>-0.97372743456597532</v>
      </c>
      <c r="R269" s="135">
        <f>IFERROR(TERRITORIAL!S269/TERRITORIAL!R269-1,"")</f>
        <v>208.36689086699354</v>
      </c>
      <c r="S269" s="135">
        <f>IFERROR(TERRITORIAL!T269/TERRITORIAL!S269-1,"")</f>
        <v>-0.88411806498864332</v>
      </c>
    </row>
    <row r="270" spans="1:19" ht="42">
      <c r="A270" s="89" t="s">
        <v>7646</v>
      </c>
      <c r="B270" s="89" t="s">
        <v>7647</v>
      </c>
      <c r="C270" s="135" t="str">
        <f>IFERROR(TERRITORIAL!D270/TERRITORIAL!C270-1,"")</f>
        <v/>
      </c>
      <c r="D270" s="135" t="str">
        <f>IFERROR(TERRITORIAL!E270/TERRITORIAL!D270-1,"")</f>
        <v/>
      </c>
      <c r="E270" s="135" t="str">
        <f>IFERROR(TERRITORIAL!F270/TERRITORIAL!E270-1,"")</f>
        <v/>
      </c>
      <c r="F270" s="135" t="str">
        <f>IFERROR(TERRITORIAL!G270/TERRITORIAL!F270-1,"")</f>
        <v/>
      </c>
      <c r="G270" s="135" t="str">
        <f>IFERROR(TERRITORIAL!H270/TERRITORIAL!G270-1,"")</f>
        <v/>
      </c>
      <c r="H270" s="135" t="str">
        <f>IFERROR(TERRITORIAL!I270/TERRITORIAL!H270-1,"")</f>
        <v/>
      </c>
      <c r="I270" s="135" t="str">
        <f>IFERROR(TERRITORIAL!J270/TERRITORIAL!I270-1,"")</f>
        <v/>
      </c>
      <c r="J270" s="135" t="str">
        <f>IFERROR(TERRITORIAL!K270/TERRITORIAL!J270-1,"")</f>
        <v/>
      </c>
      <c r="K270" s="135" t="str">
        <f>IFERROR(TERRITORIAL!L270/TERRITORIAL!K270-1,"")</f>
        <v/>
      </c>
      <c r="L270" s="135" t="str">
        <f>IFERROR(TERRITORIAL!M270/TERRITORIAL!L270-1,"")</f>
        <v/>
      </c>
      <c r="M270" s="135" t="str">
        <f>IFERROR(TERRITORIAL!N270/TERRITORIAL!M270-1,"")</f>
        <v/>
      </c>
      <c r="N270" s="135" t="str">
        <f>IFERROR(TERRITORIAL!O270/TERRITORIAL!N270-1,"")</f>
        <v/>
      </c>
      <c r="O270" s="135" t="str">
        <f>IFERROR(TERRITORIAL!P270/TERRITORIAL!O270-1,"")</f>
        <v/>
      </c>
      <c r="P270" s="135">
        <f>IFERROR(TERRITORIAL!Q270/TERRITORIAL!P270-1,"")</f>
        <v>-1</v>
      </c>
      <c r="Q270" s="135" t="str">
        <f>IFERROR(TERRITORIAL!R270/TERRITORIAL!Q270-1,"")</f>
        <v/>
      </c>
      <c r="R270" s="135">
        <f>IFERROR(TERRITORIAL!S270/TERRITORIAL!R270-1,"")</f>
        <v>2.4105683666127145</v>
      </c>
      <c r="S270" s="135">
        <f>IFERROR(TERRITORIAL!T270/TERRITORIAL!S270-1,"")</f>
        <v>-0.75933080803780684</v>
      </c>
    </row>
    <row r="271" spans="1:19">
      <c r="A271" s="89" t="s">
        <v>7805</v>
      </c>
      <c r="B271" s="89" t="s">
        <v>7806</v>
      </c>
      <c r="C271" s="135" t="str">
        <f>IFERROR(TERRITORIAL!D271/TERRITORIAL!C271-1,"")</f>
        <v/>
      </c>
      <c r="D271" s="135" t="str">
        <f>IFERROR(TERRITORIAL!E271/TERRITORIAL!D271-1,"")</f>
        <v/>
      </c>
      <c r="E271" s="135" t="str">
        <f>IFERROR(TERRITORIAL!F271/TERRITORIAL!E271-1,"")</f>
        <v/>
      </c>
      <c r="F271" s="135" t="str">
        <f>IFERROR(TERRITORIAL!G271/TERRITORIAL!F271-1,"")</f>
        <v/>
      </c>
      <c r="G271" s="135" t="str">
        <f>IFERROR(TERRITORIAL!H271/TERRITORIAL!G271-1,"")</f>
        <v/>
      </c>
      <c r="H271" s="135" t="str">
        <f>IFERROR(TERRITORIAL!I271/TERRITORIAL!H271-1,"")</f>
        <v/>
      </c>
      <c r="I271" s="135" t="str">
        <f>IFERROR(TERRITORIAL!J271/TERRITORIAL!I271-1,"")</f>
        <v/>
      </c>
      <c r="J271" s="135" t="str">
        <f>IFERROR(TERRITORIAL!K271/TERRITORIAL!J271-1,"")</f>
        <v/>
      </c>
      <c r="K271" s="135" t="str">
        <f>IFERROR(TERRITORIAL!L271/TERRITORIAL!K271-1,"")</f>
        <v/>
      </c>
      <c r="L271" s="135" t="str">
        <f>IFERROR(TERRITORIAL!M271/TERRITORIAL!L271-1,"")</f>
        <v/>
      </c>
      <c r="M271" s="135" t="str">
        <f>IFERROR(TERRITORIAL!N271/TERRITORIAL!M271-1,"")</f>
        <v/>
      </c>
      <c r="N271" s="135" t="str">
        <f>IFERROR(TERRITORIAL!O271/TERRITORIAL!N271-1,"")</f>
        <v/>
      </c>
      <c r="O271" s="135" t="str">
        <f>IFERROR(TERRITORIAL!P271/TERRITORIAL!O271-1,"")</f>
        <v/>
      </c>
      <c r="P271" s="135" t="str">
        <f>IFERROR(TERRITORIAL!Q271/TERRITORIAL!P271-1,"")</f>
        <v/>
      </c>
      <c r="Q271" s="135" t="str">
        <f>IFERROR(TERRITORIAL!R271/TERRITORIAL!Q271-1,"")</f>
        <v/>
      </c>
      <c r="R271" s="135" t="str">
        <f>IFERROR(TERRITORIAL!S271/TERRITORIAL!R271-1,"")</f>
        <v/>
      </c>
      <c r="S271" s="135" t="str">
        <f>IFERROR(TERRITORIAL!T271/TERRITORIAL!S271-1,"")</f>
        <v/>
      </c>
    </row>
    <row r="272" spans="1:19">
      <c r="A272" s="89" t="s">
        <v>397</v>
      </c>
      <c r="B272" s="89" t="s">
        <v>178</v>
      </c>
      <c r="C272" s="135">
        <f>IFERROR(TERRITORIAL!D272/TERRITORIAL!C272-1,"")</f>
        <v>-0.10687373758704899</v>
      </c>
      <c r="D272" s="135">
        <f>IFERROR(TERRITORIAL!E272/TERRITORIAL!D272-1,"")</f>
        <v>-1.1366631010518224</v>
      </c>
      <c r="E272" s="135">
        <f>IFERROR(TERRITORIAL!F272/TERRITORIAL!E272-1,"")</f>
        <v>-6.5519012537561219</v>
      </c>
      <c r="F272" s="135">
        <f>IFERROR(TERRITORIAL!G272/TERRITORIAL!F272-1,"")</f>
        <v>0.87043548787088998</v>
      </c>
      <c r="G272" s="135">
        <f>IFERROR(TERRITORIAL!H272/TERRITORIAL!G272-1,"")</f>
        <v>0.62629425375388537</v>
      </c>
      <c r="H272" s="135">
        <f>IFERROR(TERRITORIAL!I272/TERRITORIAL!H272-1,"")</f>
        <v>-0.20277193111836211</v>
      </c>
      <c r="I272" s="135">
        <f>IFERROR(TERRITORIAL!J272/TERRITORIAL!I272-1,"")</f>
        <v>-0.25072911288355881</v>
      </c>
      <c r="J272" s="135">
        <f>IFERROR(TERRITORIAL!K272/TERRITORIAL!J272-1,"")</f>
        <v>13.078534698147948</v>
      </c>
      <c r="K272" s="135">
        <f>IFERROR(TERRITORIAL!L272/TERRITORIAL!K272-1,"")</f>
        <v>6.0577601248136048E-2</v>
      </c>
      <c r="L272" s="135">
        <f>IFERROR(TERRITORIAL!M272/TERRITORIAL!L272-1,"")</f>
        <v>1.8094866733699089E-2</v>
      </c>
      <c r="M272" s="135">
        <f>IFERROR(TERRITORIAL!N272/TERRITORIAL!M272-1,"")</f>
        <v>-1</v>
      </c>
      <c r="N272" s="135" t="str">
        <f>IFERROR(TERRITORIAL!O272/TERRITORIAL!N272-1,"")</f>
        <v/>
      </c>
      <c r="O272" s="135" t="str">
        <f>IFERROR(TERRITORIAL!P272/TERRITORIAL!O272-1,"")</f>
        <v/>
      </c>
      <c r="P272" s="135" t="str">
        <f>IFERROR(TERRITORIAL!Q272/TERRITORIAL!P272-1,"")</f>
        <v/>
      </c>
      <c r="Q272" s="135" t="str">
        <f>IFERROR(TERRITORIAL!R272/TERRITORIAL!Q272-1,"")</f>
        <v/>
      </c>
      <c r="R272" s="135" t="str">
        <f>IFERROR(TERRITORIAL!S272/TERRITORIAL!R272-1,"")</f>
        <v/>
      </c>
      <c r="S272" s="135" t="str">
        <f>IFERROR(TERRITORIAL!T272/TERRITORIAL!S272-1,"")</f>
        <v/>
      </c>
    </row>
    <row r="273" spans="1:19">
      <c r="A273" s="89" t="s">
        <v>398</v>
      </c>
      <c r="B273" s="89" t="s">
        <v>35</v>
      </c>
      <c r="C273" s="135">
        <f>IFERROR(TERRITORIAL!D273/TERRITORIAL!C273-1,"")</f>
        <v>-1</v>
      </c>
      <c r="D273" s="135" t="str">
        <f>IFERROR(TERRITORIAL!E273/TERRITORIAL!D273-1,"")</f>
        <v/>
      </c>
      <c r="E273" s="135" t="str">
        <f>IFERROR(TERRITORIAL!F273/TERRITORIAL!E273-1,"")</f>
        <v/>
      </c>
      <c r="F273" s="135" t="str">
        <f>IFERROR(TERRITORIAL!G273/TERRITORIAL!F273-1,"")</f>
        <v/>
      </c>
      <c r="G273" s="135" t="str">
        <f>IFERROR(TERRITORIAL!H273/TERRITORIAL!G273-1,"")</f>
        <v/>
      </c>
      <c r="H273" s="135">
        <f>IFERROR(TERRITORIAL!I273/TERRITORIAL!H273-1,"")</f>
        <v>-0.69995641385352325</v>
      </c>
      <c r="I273" s="135">
        <f>IFERROR(TERRITORIAL!J273/TERRITORIAL!I273-1,"")</f>
        <v>-0.93034940801522947</v>
      </c>
      <c r="J273" s="135">
        <f>IFERROR(TERRITORIAL!K273/TERRITORIAL!J273-1,"")</f>
        <v>-0.72066005083764095</v>
      </c>
      <c r="K273" s="135">
        <f>IFERROR(TERRITORIAL!L273/TERRITORIAL!K273-1,"")</f>
        <v>-1</v>
      </c>
      <c r="L273" s="135" t="str">
        <f>IFERROR(TERRITORIAL!M273/TERRITORIAL!L273-1,"")</f>
        <v/>
      </c>
      <c r="M273" s="135" t="str">
        <f>IFERROR(TERRITORIAL!N273/TERRITORIAL!M273-1,"")</f>
        <v/>
      </c>
      <c r="N273" s="135" t="str">
        <f>IFERROR(TERRITORIAL!O273/TERRITORIAL!N273-1,"")</f>
        <v/>
      </c>
      <c r="O273" s="135" t="str">
        <f>IFERROR(TERRITORIAL!P273/TERRITORIAL!O273-1,"")</f>
        <v/>
      </c>
      <c r="P273" s="135" t="str">
        <f>IFERROR(TERRITORIAL!Q273/TERRITORIAL!P273-1,"")</f>
        <v/>
      </c>
      <c r="Q273" s="135" t="str">
        <f>IFERROR(TERRITORIAL!R273/TERRITORIAL!Q273-1,"")</f>
        <v/>
      </c>
      <c r="R273" s="135" t="str">
        <f>IFERROR(TERRITORIAL!S273/TERRITORIAL!R273-1,"")</f>
        <v/>
      </c>
      <c r="S273" s="135" t="str">
        <f>IFERROR(TERRITORIAL!T273/TERRITORIAL!S273-1,"")</f>
        <v/>
      </c>
    </row>
    <row r="274" spans="1:19">
      <c r="A274" s="89" t="s">
        <v>399</v>
      </c>
      <c r="B274" s="89" t="s">
        <v>2415</v>
      </c>
      <c r="C274" s="135">
        <f>IFERROR(TERRITORIAL!D274/TERRITORIAL!C274-1,"")</f>
        <v>9.137355432992611E-2</v>
      </c>
      <c r="D274" s="135">
        <f>IFERROR(TERRITORIAL!E274/TERRITORIAL!D274-1,"")</f>
        <v>0.19792920605985675</v>
      </c>
      <c r="E274" s="135">
        <f>IFERROR(TERRITORIAL!F274/TERRITORIAL!E274-1,"")</f>
        <v>0.13568788498990836</v>
      </c>
      <c r="F274" s="135">
        <f>IFERROR(TERRITORIAL!G274/TERRITORIAL!F274-1,"")</f>
        <v>0.10718921621436484</v>
      </c>
      <c r="G274" s="135">
        <f>IFERROR(TERRITORIAL!H274/TERRITORIAL!G274-1,"")</f>
        <v>5.3579988015825197E-2</v>
      </c>
      <c r="H274" s="135">
        <f>IFERROR(TERRITORIAL!I274/TERRITORIAL!H274-1,"")</f>
        <v>6.9460636142804066E-3</v>
      </c>
      <c r="I274" s="135">
        <f>IFERROR(TERRITORIAL!J274/TERRITORIAL!I274-1,"")</f>
        <v>4.6631811117690436E-2</v>
      </c>
      <c r="J274" s="135">
        <f>IFERROR(TERRITORIAL!K274/TERRITORIAL!J274-1,"")</f>
        <v>-6.3710002944821653E-2</v>
      </c>
      <c r="K274" s="135">
        <f>IFERROR(TERRITORIAL!L274/TERRITORIAL!K274-1,"")</f>
        <v>7.2719634136207967E-2</v>
      </c>
      <c r="L274" s="135">
        <f>IFERROR(TERRITORIAL!M274/TERRITORIAL!L274-1,"")</f>
        <v>0.2352687891516434</v>
      </c>
      <c r="M274" s="135">
        <f>IFERROR(TERRITORIAL!N274/TERRITORIAL!M274-1,"")</f>
        <v>-0.72478999383773202</v>
      </c>
      <c r="N274" s="135">
        <f>IFERROR(TERRITORIAL!O274/TERRITORIAL!N274-1,"")</f>
        <v>-6.5424762150031013E-2</v>
      </c>
      <c r="O274" s="135">
        <f>IFERROR(TERRITORIAL!P274/TERRITORIAL!O274-1,"")</f>
        <v>0.28298631965380161</v>
      </c>
      <c r="P274" s="135">
        <f>IFERROR(TERRITORIAL!Q274/TERRITORIAL!P274-1,"")</f>
        <v>0.13129232281808134</v>
      </c>
      <c r="Q274" s="135">
        <f>IFERROR(TERRITORIAL!R274/TERRITORIAL!Q274-1,"")</f>
        <v>5.55453401791004E-2</v>
      </c>
      <c r="R274" s="135">
        <f>IFERROR(TERRITORIAL!S274/TERRITORIAL!R274-1,"")</f>
        <v>0.25726455026659822</v>
      </c>
      <c r="S274" s="135">
        <f>IFERROR(TERRITORIAL!T274/TERRITORIAL!S274-1,"")</f>
        <v>-8.4747808464674779E-2</v>
      </c>
    </row>
    <row r="275" spans="1:19">
      <c r="A275" s="89" t="s">
        <v>3177</v>
      </c>
      <c r="B275" s="89" t="s">
        <v>3178</v>
      </c>
      <c r="C275" s="135" t="str">
        <f>IFERROR(TERRITORIAL!D275/TERRITORIAL!C275-1,"")</f>
        <v/>
      </c>
      <c r="D275" s="135" t="str">
        <f>IFERROR(TERRITORIAL!E275/TERRITORIAL!D275-1,"")</f>
        <v/>
      </c>
      <c r="E275" s="135" t="str">
        <f>IFERROR(TERRITORIAL!F275/TERRITORIAL!E275-1,"")</f>
        <v/>
      </c>
      <c r="F275" s="135" t="str">
        <f>IFERROR(TERRITORIAL!G275/TERRITORIAL!F275-1,"")</f>
        <v/>
      </c>
      <c r="G275" s="135" t="str">
        <f>IFERROR(TERRITORIAL!H275/TERRITORIAL!G275-1,"")</f>
        <v/>
      </c>
      <c r="H275" s="135" t="str">
        <f>IFERROR(TERRITORIAL!I275/TERRITORIAL!H275-1,"")</f>
        <v/>
      </c>
      <c r="I275" s="135" t="str">
        <f>IFERROR(TERRITORIAL!J275/TERRITORIAL!I275-1,"")</f>
        <v/>
      </c>
      <c r="J275" s="135" t="str">
        <f>IFERROR(TERRITORIAL!K275/TERRITORIAL!J275-1,"")</f>
        <v/>
      </c>
      <c r="K275" s="135" t="str">
        <f>IFERROR(TERRITORIAL!L275/TERRITORIAL!K275-1,"")</f>
        <v/>
      </c>
      <c r="L275" s="135" t="str">
        <f>IFERROR(TERRITORIAL!M275/TERRITORIAL!L275-1,"")</f>
        <v/>
      </c>
      <c r="M275" s="135" t="str">
        <f>IFERROR(TERRITORIAL!N275/TERRITORIAL!M275-1,"")</f>
        <v/>
      </c>
      <c r="N275" s="135">
        <f>IFERROR(TERRITORIAL!O275/TERRITORIAL!N275-1,"")</f>
        <v>-0.14317368389679053</v>
      </c>
      <c r="O275" s="135">
        <f>IFERROR(TERRITORIAL!P275/TERRITORIAL!O275-1,"")</f>
        <v>9.9059362451569655E-2</v>
      </c>
      <c r="P275" s="135">
        <f>IFERROR(TERRITORIAL!Q275/TERRITORIAL!P275-1,"")</f>
        <v>2.3299696735456621E-2</v>
      </c>
      <c r="Q275" s="135">
        <f>IFERROR(TERRITORIAL!R275/TERRITORIAL!Q275-1,"")</f>
        <v>0.10473621487639795</v>
      </c>
      <c r="R275" s="135">
        <f>IFERROR(TERRITORIAL!S275/TERRITORIAL!R275-1,"")</f>
        <v>0.13027164159682991</v>
      </c>
      <c r="S275" s="135">
        <f>IFERROR(TERRITORIAL!T275/TERRITORIAL!S275-1,"")</f>
        <v>-4.3019431925891194E-2</v>
      </c>
    </row>
    <row r="276" spans="1:19">
      <c r="A276" s="89" t="s">
        <v>400</v>
      </c>
      <c r="B276" s="89" t="s">
        <v>33</v>
      </c>
      <c r="C276" s="135">
        <f>IFERROR(TERRITORIAL!D276/TERRITORIAL!C276-1,"")</f>
        <v>2.4653384256934752E-2</v>
      </c>
      <c r="D276" s="135">
        <f>IFERROR(TERRITORIAL!E276/TERRITORIAL!D276-1,"")</f>
        <v>4.5895215773129827E-2</v>
      </c>
      <c r="E276" s="135">
        <f>IFERROR(TERRITORIAL!F276/TERRITORIAL!E276-1,"")</f>
        <v>-0.25746558963565069</v>
      </c>
      <c r="F276" s="135">
        <f>IFERROR(TERRITORIAL!G276/TERRITORIAL!F276-1,"")</f>
        <v>1.0164279900385065</v>
      </c>
      <c r="G276" s="135">
        <f>IFERROR(TERRITORIAL!H276/TERRITORIAL!G276-1,"")</f>
        <v>2.3243114768830564E-2</v>
      </c>
      <c r="H276" s="135">
        <f>IFERROR(TERRITORIAL!I276/TERRITORIAL!H276-1,"")</f>
        <v>-0.45243980355426283</v>
      </c>
      <c r="I276" s="135">
        <f>IFERROR(TERRITORIAL!J276/TERRITORIAL!I276-1,"")</f>
        <v>0.31260154779388949</v>
      </c>
      <c r="J276" s="135">
        <f>IFERROR(TERRITORIAL!K276/TERRITORIAL!J276-1,"")</f>
        <v>-8.8675334660146876E-2</v>
      </c>
      <c r="K276" s="135">
        <f>IFERROR(TERRITORIAL!L276/TERRITORIAL!K276-1,"")</f>
        <v>-0.29112153699208732</v>
      </c>
      <c r="L276" s="135">
        <f>IFERROR(TERRITORIAL!M276/TERRITORIAL!L276-1,"")</f>
        <v>0.10845789678780227</v>
      </c>
      <c r="M276" s="135">
        <f>IFERROR(TERRITORIAL!N276/TERRITORIAL!M276-1,"")</f>
        <v>-1</v>
      </c>
      <c r="N276" s="135" t="str">
        <f>IFERROR(TERRITORIAL!O276/TERRITORIAL!N276-1,"")</f>
        <v/>
      </c>
      <c r="O276" s="135" t="str">
        <f>IFERROR(TERRITORIAL!P276/TERRITORIAL!O276-1,"")</f>
        <v/>
      </c>
      <c r="P276" s="135" t="str">
        <f>IFERROR(TERRITORIAL!Q276/TERRITORIAL!P276-1,"")</f>
        <v/>
      </c>
      <c r="Q276" s="135" t="str">
        <f>IFERROR(TERRITORIAL!R276/TERRITORIAL!Q276-1,"")</f>
        <v/>
      </c>
      <c r="R276" s="135" t="str">
        <f>IFERROR(TERRITORIAL!S276/TERRITORIAL!R276-1,"")</f>
        <v/>
      </c>
      <c r="S276" s="135" t="str">
        <f>IFERROR(TERRITORIAL!T276/TERRITORIAL!S276-1,"")</f>
        <v/>
      </c>
    </row>
    <row r="277" spans="1:19">
      <c r="A277" s="89" t="s">
        <v>3191</v>
      </c>
      <c r="B277" s="89" t="s">
        <v>3192</v>
      </c>
      <c r="C277" s="135" t="str">
        <f>IFERROR(TERRITORIAL!D277/TERRITORIAL!C277-1,"")</f>
        <v/>
      </c>
      <c r="D277" s="135" t="str">
        <f>IFERROR(TERRITORIAL!E277/TERRITORIAL!D277-1,"")</f>
        <v/>
      </c>
      <c r="E277" s="135" t="str">
        <f>IFERROR(TERRITORIAL!F277/TERRITORIAL!E277-1,"")</f>
        <v/>
      </c>
      <c r="F277" s="135" t="str">
        <f>IFERROR(TERRITORIAL!G277/TERRITORIAL!F277-1,"")</f>
        <v/>
      </c>
      <c r="G277" s="135" t="str">
        <f>IFERROR(TERRITORIAL!H277/TERRITORIAL!G277-1,"")</f>
        <v/>
      </c>
      <c r="H277" s="135" t="str">
        <f>IFERROR(TERRITORIAL!I277/TERRITORIAL!H277-1,"")</f>
        <v/>
      </c>
      <c r="I277" s="135" t="str">
        <f>IFERROR(TERRITORIAL!J277/TERRITORIAL!I277-1,"")</f>
        <v/>
      </c>
      <c r="J277" s="135" t="str">
        <f>IFERROR(TERRITORIAL!K277/TERRITORIAL!J277-1,"")</f>
        <v/>
      </c>
      <c r="K277" s="135" t="str">
        <f>IFERROR(TERRITORIAL!L277/TERRITORIAL!K277-1,"")</f>
        <v/>
      </c>
      <c r="L277" s="135" t="str">
        <f>IFERROR(TERRITORIAL!M277/TERRITORIAL!L277-1,"")</f>
        <v/>
      </c>
      <c r="M277" s="135" t="str">
        <f>IFERROR(TERRITORIAL!N277/TERRITORIAL!M277-1,"")</f>
        <v/>
      </c>
      <c r="N277" s="135">
        <f>IFERROR(TERRITORIAL!O277/TERRITORIAL!N277-1,"")</f>
        <v>-1.1878104887646401E-2</v>
      </c>
      <c r="O277" s="135">
        <f>IFERROR(TERRITORIAL!P277/TERRITORIAL!O277-1,"")</f>
        <v>0.17770668126033695</v>
      </c>
      <c r="P277" s="135">
        <f>IFERROR(TERRITORIAL!Q277/TERRITORIAL!P277-1,"")</f>
        <v>18.167697372745927</v>
      </c>
      <c r="Q277" s="135">
        <f>IFERROR(TERRITORIAL!R277/TERRITORIAL!Q277-1,"")</f>
        <v>-0.43768583473745137</v>
      </c>
      <c r="R277" s="135">
        <f>IFERROR(TERRITORIAL!S277/TERRITORIAL!R277-1,"")</f>
        <v>-0.73641181040684822</v>
      </c>
      <c r="S277" s="135">
        <f>IFERROR(TERRITORIAL!T277/TERRITORIAL!S277-1,"")</f>
        <v>-0.37021555423002039</v>
      </c>
    </row>
    <row r="278" spans="1:19">
      <c r="A278" s="89" t="s">
        <v>401</v>
      </c>
      <c r="B278" s="89" t="s">
        <v>32</v>
      </c>
      <c r="C278" s="135">
        <f>IFERROR(TERRITORIAL!D278/TERRITORIAL!C278-1,"")</f>
        <v>0.13984655705107474</v>
      </c>
      <c r="D278" s="135">
        <f>IFERROR(TERRITORIAL!E278/TERRITORIAL!D278-1,"")</f>
        <v>0.22515847945993905</v>
      </c>
      <c r="E278" s="135">
        <f>IFERROR(TERRITORIAL!F278/TERRITORIAL!E278-1,"")</f>
        <v>-4.842873492762656E-2</v>
      </c>
      <c r="F278" s="135">
        <f>IFERROR(TERRITORIAL!G278/TERRITORIAL!F278-1,"")</f>
        <v>6.5804696832433063E-2</v>
      </c>
      <c r="G278" s="135">
        <f>IFERROR(TERRITORIAL!H278/TERRITORIAL!G278-1,"")</f>
        <v>0.21334152825703545</v>
      </c>
      <c r="H278" s="135">
        <f>IFERROR(TERRITORIAL!I278/TERRITORIAL!H278-1,"")</f>
        <v>0.2113702683799501</v>
      </c>
      <c r="I278" s="135">
        <f>IFERROR(TERRITORIAL!J278/TERRITORIAL!I278-1,"")</f>
        <v>0.12957979406295594</v>
      </c>
      <c r="J278" s="135">
        <f>IFERROR(TERRITORIAL!K278/TERRITORIAL!J278-1,"")</f>
        <v>0.31568036680328326</v>
      </c>
      <c r="K278" s="135">
        <f>IFERROR(TERRITORIAL!L278/TERRITORIAL!K278-1,"")</f>
        <v>-5.4702507992555605E-3</v>
      </c>
      <c r="L278" s="135">
        <f>IFERROR(TERRITORIAL!M278/TERRITORIAL!L278-1,"")</f>
        <v>0.22881486350475599</v>
      </c>
      <c r="M278" s="135">
        <f>IFERROR(TERRITORIAL!N278/TERRITORIAL!M278-1,"")</f>
        <v>-1</v>
      </c>
      <c r="N278" s="135" t="str">
        <f>IFERROR(TERRITORIAL!O278/TERRITORIAL!N278-1,"")</f>
        <v/>
      </c>
      <c r="O278" s="135" t="str">
        <f>IFERROR(TERRITORIAL!P278/TERRITORIAL!O278-1,"")</f>
        <v/>
      </c>
      <c r="P278" s="135" t="str">
        <f>IFERROR(TERRITORIAL!Q278/TERRITORIAL!P278-1,"")</f>
        <v/>
      </c>
      <c r="Q278" s="135" t="str">
        <f>IFERROR(TERRITORIAL!R278/TERRITORIAL!Q278-1,"")</f>
        <v/>
      </c>
      <c r="R278" s="135" t="str">
        <f>IFERROR(TERRITORIAL!S278/TERRITORIAL!R278-1,"")</f>
        <v/>
      </c>
      <c r="S278" s="135" t="str">
        <f>IFERROR(TERRITORIAL!T278/TERRITORIAL!S278-1,"")</f>
        <v/>
      </c>
    </row>
    <row r="279" spans="1:19">
      <c r="A279" s="89" t="s">
        <v>402</v>
      </c>
      <c r="B279" s="89" t="s">
        <v>31</v>
      </c>
      <c r="C279" s="135">
        <f>IFERROR(TERRITORIAL!D279/TERRITORIAL!C279-1,"")</f>
        <v>-0.35909296259420986</v>
      </c>
      <c r="D279" s="135">
        <f>IFERROR(TERRITORIAL!E279/TERRITORIAL!D279-1,"")</f>
        <v>-0.14693368653567951</v>
      </c>
      <c r="E279" s="135">
        <f>IFERROR(TERRITORIAL!F279/TERRITORIAL!E279-1,"")</f>
        <v>0.16440797961088349</v>
      </c>
      <c r="F279" s="135">
        <f>IFERROR(TERRITORIAL!G279/TERRITORIAL!F279-1,"")</f>
        <v>0.54380842790167261</v>
      </c>
      <c r="G279" s="135">
        <f>IFERROR(TERRITORIAL!H279/TERRITORIAL!G279-1,"")</f>
        <v>-0.30282726280981376</v>
      </c>
      <c r="H279" s="135">
        <f>IFERROR(TERRITORIAL!I279/TERRITORIAL!H279-1,"")</f>
        <v>0.34596845021131517</v>
      </c>
      <c r="I279" s="135">
        <f>IFERROR(TERRITORIAL!J279/TERRITORIAL!I279-1,"")</f>
        <v>0.11185858005545013</v>
      </c>
      <c r="J279" s="135">
        <f>IFERROR(TERRITORIAL!K279/TERRITORIAL!J279-1,"")</f>
        <v>-0.21448279733601738</v>
      </c>
      <c r="K279" s="135">
        <f>IFERROR(TERRITORIAL!L279/TERRITORIAL!K279-1,"")</f>
        <v>-0.1950416086322051</v>
      </c>
      <c r="L279" s="135">
        <f>IFERROR(TERRITORIAL!M279/TERRITORIAL!L279-1,"")</f>
        <v>0.59434860985398408</v>
      </c>
      <c r="M279" s="135">
        <f>IFERROR(TERRITORIAL!N279/TERRITORIAL!M279-1,"")</f>
        <v>-1</v>
      </c>
      <c r="N279" s="135" t="str">
        <f>IFERROR(TERRITORIAL!O279/TERRITORIAL!N279-1,"")</f>
        <v/>
      </c>
      <c r="O279" s="135" t="str">
        <f>IFERROR(TERRITORIAL!P279/TERRITORIAL!O279-1,"")</f>
        <v/>
      </c>
      <c r="P279" s="135" t="str">
        <f>IFERROR(TERRITORIAL!Q279/TERRITORIAL!P279-1,"")</f>
        <v/>
      </c>
      <c r="Q279" s="135" t="str">
        <f>IFERROR(TERRITORIAL!R279/TERRITORIAL!Q279-1,"")</f>
        <v/>
      </c>
      <c r="R279" s="135" t="str">
        <f>IFERROR(TERRITORIAL!S279/TERRITORIAL!R279-1,"")</f>
        <v/>
      </c>
      <c r="S279" s="135" t="str">
        <f>IFERROR(TERRITORIAL!T279/TERRITORIAL!S279-1,"")</f>
        <v/>
      </c>
    </row>
    <row r="280" spans="1:19">
      <c r="A280" s="89" t="s">
        <v>403</v>
      </c>
      <c r="B280" s="89" t="s">
        <v>30</v>
      </c>
      <c r="C280" s="135">
        <f>IFERROR(TERRITORIAL!D280/TERRITORIAL!C280-1,"")</f>
        <v>8.7491371507263604E-2</v>
      </c>
      <c r="D280" s="135">
        <f>IFERROR(TERRITORIAL!E280/TERRITORIAL!D280-1,"")</f>
        <v>0.24199608516850746</v>
      </c>
      <c r="E280" s="135">
        <f>IFERROR(TERRITORIAL!F280/TERRITORIAL!E280-1,"")</f>
        <v>0.1852286422865026</v>
      </c>
      <c r="F280" s="135">
        <f>IFERROR(TERRITORIAL!G280/TERRITORIAL!F280-1,"")</f>
        <v>0.12005865391192283</v>
      </c>
      <c r="G280" s="135">
        <f>IFERROR(TERRITORIAL!H280/TERRITORIAL!G280-1,"")</f>
        <v>4.2800253040453207E-2</v>
      </c>
      <c r="H280" s="135">
        <f>IFERROR(TERRITORIAL!I280/TERRITORIAL!H280-1,"")</f>
        <v>-1.5746956282656877E-2</v>
      </c>
      <c r="I280" s="135">
        <f>IFERROR(TERRITORIAL!J280/TERRITORIAL!I280-1,"")</f>
        <v>1.7031411838301258E-2</v>
      </c>
      <c r="J280" s="135">
        <f>IFERROR(TERRITORIAL!K280/TERRITORIAL!J280-1,"")</f>
        <v>-2.7860126004067842E-2</v>
      </c>
      <c r="K280" s="135">
        <f>IFERROR(TERRITORIAL!L280/TERRITORIAL!K280-1,"")</f>
        <v>0.10031924853558682</v>
      </c>
      <c r="L280" s="135">
        <f>IFERROR(TERRITORIAL!M280/TERRITORIAL!L280-1,"")</f>
        <v>0.25174037964569007</v>
      </c>
      <c r="M280" s="135">
        <f>IFERROR(TERRITORIAL!N280/TERRITORIAL!M280-1,"")</f>
        <v>-1</v>
      </c>
      <c r="N280" s="135" t="str">
        <f>IFERROR(TERRITORIAL!O280/TERRITORIAL!N280-1,"")</f>
        <v/>
      </c>
      <c r="O280" s="135" t="str">
        <f>IFERROR(TERRITORIAL!P280/TERRITORIAL!O280-1,"")</f>
        <v/>
      </c>
      <c r="P280" s="135" t="str">
        <f>IFERROR(TERRITORIAL!Q280/TERRITORIAL!P280-1,"")</f>
        <v/>
      </c>
      <c r="Q280" s="135" t="str">
        <f>IFERROR(TERRITORIAL!R280/TERRITORIAL!Q280-1,"")</f>
        <v/>
      </c>
      <c r="R280" s="135" t="str">
        <f>IFERROR(TERRITORIAL!S280/TERRITORIAL!R280-1,"")</f>
        <v/>
      </c>
      <c r="S280" s="135" t="str">
        <f>IFERROR(TERRITORIAL!T280/TERRITORIAL!S280-1,"")</f>
        <v/>
      </c>
    </row>
    <row r="281" spans="1:19">
      <c r="A281" s="89" t="s">
        <v>404</v>
      </c>
      <c r="B281" s="89" t="s">
        <v>29</v>
      </c>
      <c r="C281" s="135">
        <f>IFERROR(TERRITORIAL!D281/TERRITORIAL!C281-1,"")</f>
        <v>0.12455854814534462</v>
      </c>
      <c r="D281" s="135">
        <f>IFERROR(TERRITORIAL!E281/TERRITORIAL!D281-1,"")</f>
        <v>1.6232281570490725E-2</v>
      </c>
      <c r="E281" s="135">
        <f>IFERROR(TERRITORIAL!F281/TERRITORIAL!E281-1,"")</f>
        <v>6.197636988296984E-2</v>
      </c>
      <c r="F281" s="135">
        <f>IFERROR(TERRITORIAL!G281/TERRITORIAL!F281-1,"")</f>
        <v>-1.9744241431489118E-2</v>
      </c>
      <c r="G281" s="135">
        <f>IFERROR(TERRITORIAL!H281/TERRITORIAL!G281-1,"")</f>
        <v>5.638817225613213E-3</v>
      </c>
      <c r="H281" s="135">
        <f>IFERROR(TERRITORIAL!I281/TERRITORIAL!H281-1,"")</f>
        <v>5.120931268337503E-2</v>
      </c>
      <c r="I281" s="135">
        <f>IFERROR(TERRITORIAL!J281/TERRITORIAL!I281-1,"")</f>
        <v>6.377502237724042E-2</v>
      </c>
      <c r="J281" s="135">
        <f>IFERROR(TERRITORIAL!K281/TERRITORIAL!J281-1,"")</f>
        <v>-1</v>
      </c>
      <c r="K281" s="135" t="str">
        <f>IFERROR(TERRITORIAL!L281/TERRITORIAL!K281-1,"")</f>
        <v/>
      </c>
      <c r="L281" s="135" t="str">
        <f>IFERROR(TERRITORIAL!M281/TERRITORIAL!L281-1,"")</f>
        <v/>
      </c>
      <c r="M281" s="135" t="str">
        <f>IFERROR(TERRITORIAL!N281/TERRITORIAL!M281-1,"")</f>
        <v/>
      </c>
      <c r="N281" s="135" t="str">
        <f>IFERROR(TERRITORIAL!O281/TERRITORIAL!N281-1,"")</f>
        <v/>
      </c>
      <c r="O281" s="135" t="str">
        <f>IFERROR(TERRITORIAL!P281/TERRITORIAL!O281-1,"")</f>
        <v/>
      </c>
      <c r="P281" s="135" t="str">
        <f>IFERROR(TERRITORIAL!Q281/TERRITORIAL!P281-1,"")</f>
        <v/>
      </c>
      <c r="Q281" s="135" t="str">
        <f>IFERROR(TERRITORIAL!R281/TERRITORIAL!Q281-1,"")</f>
        <v/>
      </c>
      <c r="R281" s="135" t="str">
        <f>IFERROR(TERRITORIAL!S281/TERRITORIAL!R281-1,"")</f>
        <v/>
      </c>
      <c r="S281" s="135" t="str">
        <f>IFERROR(TERRITORIAL!T281/TERRITORIAL!S281-1,"")</f>
        <v/>
      </c>
    </row>
    <row r="282" spans="1:19">
      <c r="A282" s="89" t="s">
        <v>405</v>
      </c>
      <c r="B282" s="89" t="s">
        <v>179</v>
      </c>
      <c r="C282" s="135" t="str">
        <f>IFERROR(TERRITORIAL!D282/TERRITORIAL!C282-1,"")</f>
        <v/>
      </c>
      <c r="D282" s="135" t="str">
        <f>IFERROR(TERRITORIAL!E282/TERRITORIAL!D282-1,"")</f>
        <v/>
      </c>
      <c r="E282" s="135" t="str">
        <f>IFERROR(TERRITORIAL!F282/TERRITORIAL!E282-1,"")</f>
        <v/>
      </c>
      <c r="F282" s="135" t="str">
        <f>IFERROR(TERRITORIAL!G282/TERRITORIAL!F282-1,"")</f>
        <v/>
      </c>
      <c r="G282" s="135" t="str">
        <f>IFERROR(TERRITORIAL!H282/TERRITORIAL!G282-1,"")</f>
        <v/>
      </c>
      <c r="H282" s="135" t="str">
        <f>IFERROR(TERRITORIAL!I282/TERRITORIAL!H282-1,"")</f>
        <v/>
      </c>
      <c r="I282" s="135" t="str">
        <f>IFERROR(TERRITORIAL!J282/TERRITORIAL!I282-1,"")</f>
        <v/>
      </c>
      <c r="J282" s="135" t="str">
        <f>IFERROR(TERRITORIAL!K282/TERRITORIAL!J282-1,"")</f>
        <v/>
      </c>
      <c r="K282" s="135" t="str">
        <f>IFERROR(TERRITORIAL!L282/TERRITORIAL!K282-1,"")</f>
        <v/>
      </c>
      <c r="L282" s="135">
        <f>IFERROR(TERRITORIAL!M282/TERRITORIAL!L282-1,"")</f>
        <v>-0.95901055007177061</v>
      </c>
      <c r="M282" s="135">
        <f>IFERROR(TERRITORIAL!N282/TERRITORIAL!M282-1,"")</f>
        <v>-1</v>
      </c>
      <c r="N282" s="135" t="str">
        <f>IFERROR(TERRITORIAL!O282/TERRITORIAL!N282-1,"")</f>
        <v/>
      </c>
      <c r="O282" s="135" t="str">
        <f>IFERROR(TERRITORIAL!P282/TERRITORIAL!O282-1,"")</f>
        <v/>
      </c>
      <c r="P282" s="135" t="str">
        <f>IFERROR(TERRITORIAL!Q282/TERRITORIAL!P282-1,"")</f>
        <v/>
      </c>
      <c r="Q282" s="135" t="str">
        <f>IFERROR(TERRITORIAL!R282/TERRITORIAL!Q282-1,"")</f>
        <v/>
      </c>
      <c r="R282" s="135" t="str">
        <f>IFERROR(TERRITORIAL!S282/TERRITORIAL!R282-1,"")</f>
        <v/>
      </c>
      <c r="S282" s="135" t="str">
        <f>IFERROR(TERRITORIAL!T282/TERRITORIAL!S282-1,"")</f>
        <v/>
      </c>
    </row>
    <row r="283" spans="1:19">
      <c r="A283" s="89" t="s">
        <v>406</v>
      </c>
      <c r="B283" s="89" t="s">
        <v>28</v>
      </c>
      <c r="C283" s="135" t="str">
        <f>IFERROR(TERRITORIAL!D283/TERRITORIAL!C283-1,"")</f>
        <v/>
      </c>
      <c r="D283" s="135">
        <f>IFERROR(TERRITORIAL!E283/TERRITORIAL!D283-1,"")</f>
        <v>-1</v>
      </c>
      <c r="E283" s="135" t="str">
        <f>IFERROR(TERRITORIAL!F283/TERRITORIAL!E283-1,"")</f>
        <v/>
      </c>
      <c r="F283" s="135">
        <f>IFERROR(TERRITORIAL!G283/TERRITORIAL!F283-1,"")</f>
        <v>-0.54995623963430762</v>
      </c>
      <c r="G283" s="135">
        <f>IFERROR(TERRITORIAL!H283/TERRITORIAL!G283-1,"")</f>
        <v>-1</v>
      </c>
      <c r="H283" s="135" t="str">
        <f>IFERROR(TERRITORIAL!I283/TERRITORIAL!H283-1,"")</f>
        <v/>
      </c>
      <c r="I283" s="135" t="str">
        <f>IFERROR(TERRITORIAL!J283/TERRITORIAL!I283-1,"")</f>
        <v/>
      </c>
      <c r="J283" s="135" t="str">
        <f>IFERROR(TERRITORIAL!K283/TERRITORIAL!J283-1,"")</f>
        <v/>
      </c>
      <c r="K283" s="135">
        <f>IFERROR(TERRITORIAL!L283/TERRITORIAL!K283-1,"")</f>
        <v>1.127015873015873</v>
      </c>
      <c r="L283" s="135">
        <f>IFERROR(TERRITORIAL!M283/TERRITORIAL!L283-1,"")</f>
        <v>-0.47014223668303456</v>
      </c>
      <c r="M283" s="135">
        <f>IFERROR(TERRITORIAL!N283/TERRITORIAL!M283-1,"")</f>
        <v>-1</v>
      </c>
      <c r="N283" s="135" t="str">
        <f>IFERROR(TERRITORIAL!O283/TERRITORIAL!N283-1,"")</f>
        <v/>
      </c>
      <c r="O283" s="135" t="str">
        <f>IFERROR(TERRITORIAL!P283/TERRITORIAL!O283-1,"")</f>
        <v/>
      </c>
      <c r="P283" s="135" t="str">
        <f>IFERROR(TERRITORIAL!Q283/TERRITORIAL!P283-1,"")</f>
        <v/>
      </c>
      <c r="Q283" s="135" t="str">
        <f>IFERROR(TERRITORIAL!R283/TERRITORIAL!Q283-1,"")</f>
        <v/>
      </c>
      <c r="R283" s="135" t="str">
        <f>IFERROR(TERRITORIAL!S283/TERRITORIAL!R283-1,"")</f>
        <v/>
      </c>
      <c r="S283" s="135" t="str">
        <f>IFERROR(TERRITORIAL!T283/TERRITORIAL!S283-1,"")</f>
        <v/>
      </c>
    </row>
    <row r="284" spans="1:19">
      <c r="A284" s="89" t="s">
        <v>7648</v>
      </c>
      <c r="B284" s="89" t="s">
        <v>7649</v>
      </c>
      <c r="C284" s="135" t="str">
        <f>IFERROR(TERRITORIAL!D284/TERRITORIAL!C284-1,"")</f>
        <v/>
      </c>
      <c r="D284" s="135" t="str">
        <f>IFERROR(TERRITORIAL!E284/TERRITORIAL!D284-1,"")</f>
        <v/>
      </c>
      <c r="E284" s="135" t="str">
        <f>IFERROR(TERRITORIAL!F284/TERRITORIAL!E284-1,"")</f>
        <v/>
      </c>
      <c r="F284" s="135" t="str">
        <f>IFERROR(TERRITORIAL!G284/TERRITORIAL!F284-1,"")</f>
        <v/>
      </c>
      <c r="G284" s="135" t="str">
        <f>IFERROR(TERRITORIAL!H284/TERRITORIAL!G284-1,"")</f>
        <v/>
      </c>
      <c r="H284" s="135" t="str">
        <f>IFERROR(TERRITORIAL!I284/TERRITORIAL!H284-1,"")</f>
        <v/>
      </c>
      <c r="I284" s="135" t="str">
        <f>IFERROR(TERRITORIAL!J284/TERRITORIAL!I284-1,"")</f>
        <v/>
      </c>
      <c r="J284" s="135" t="str">
        <f>IFERROR(TERRITORIAL!K284/TERRITORIAL!J284-1,"")</f>
        <v/>
      </c>
      <c r="K284" s="135" t="str">
        <f>IFERROR(TERRITORIAL!L284/TERRITORIAL!K284-1,"")</f>
        <v/>
      </c>
      <c r="L284" s="135" t="str">
        <f>IFERROR(TERRITORIAL!M284/TERRITORIAL!L284-1,"")</f>
        <v/>
      </c>
      <c r="M284" s="135" t="str">
        <f>IFERROR(TERRITORIAL!N284/TERRITORIAL!M284-1,"")</f>
        <v/>
      </c>
      <c r="N284" s="135" t="str">
        <f>IFERROR(TERRITORIAL!O284/TERRITORIAL!N284-1,"")</f>
        <v/>
      </c>
      <c r="O284" s="135">
        <f>IFERROR(TERRITORIAL!P284/TERRITORIAL!O284-1,"")</f>
        <v>0.70581312791837991</v>
      </c>
      <c r="P284" s="135">
        <f>IFERROR(TERRITORIAL!Q284/TERRITORIAL!P284-1,"")</f>
        <v>0.14400811929630475</v>
      </c>
      <c r="Q284" s="135">
        <f>IFERROR(TERRITORIAL!R284/TERRITORIAL!Q284-1,"")</f>
        <v>-0.15202179912765879</v>
      </c>
      <c r="R284" s="135">
        <f>IFERROR(TERRITORIAL!S284/TERRITORIAL!R284-1,"")</f>
        <v>0.1920796885936531</v>
      </c>
      <c r="S284" s="135">
        <f>IFERROR(TERRITORIAL!T284/TERRITORIAL!S284-1,"")</f>
        <v>-5.3582382296077813E-2</v>
      </c>
    </row>
    <row r="285" spans="1:19">
      <c r="A285" s="89" t="s">
        <v>408</v>
      </c>
      <c r="B285" s="89" t="s">
        <v>27</v>
      </c>
      <c r="C285" s="135">
        <f>IFERROR(TERRITORIAL!D285/TERRITORIAL!C285-1,"")</f>
        <v>6.4959425609808052E-2</v>
      </c>
      <c r="D285" s="135">
        <f>IFERROR(TERRITORIAL!E285/TERRITORIAL!D285-1,"")</f>
        <v>0.20387605968436451</v>
      </c>
      <c r="E285" s="135">
        <f>IFERROR(TERRITORIAL!F285/TERRITORIAL!E285-1,"")</f>
        <v>0.10533924066251577</v>
      </c>
      <c r="F285" s="135">
        <f>IFERROR(TERRITORIAL!G285/TERRITORIAL!F285-1,"")</f>
        <v>0.12487054608709891</v>
      </c>
      <c r="G285" s="135">
        <f>IFERROR(TERRITORIAL!H285/TERRITORIAL!G285-1,"")</f>
        <v>0.15421207423663086</v>
      </c>
      <c r="H285" s="135">
        <f>IFERROR(TERRITORIAL!I285/TERRITORIAL!H285-1,"")</f>
        <v>-0.12688223726168613</v>
      </c>
      <c r="I285" s="135">
        <f>IFERROR(TERRITORIAL!J285/TERRITORIAL!I285-1,"")</f>
        <v>0.34189986432900743</v>
      </c>
      <c r="J285" s="135">
        <f>IFERROR(TERRITORIAL!K285/TERRITORIAL!J285-1,"")</f>
        <v>0.94510855950096762</v>
      </c>
      <c r="K285" s="135">
        <f>IFERROR(TERRITORIAL!L285/TERRITORIAL!K285-1,"")</f>
        <v>5.3962673678530582E-2</v>
      </c>
      <c r="L285" s="135">
        <f>IFERROR(TERRITORIAL!M285/TERRITORIAL!L285-1,"")</f>
        <v>4.8766888559027111E-2</v>
      </c>
      <c r="M285" s="135">
        <f>IFERROR(TERRITORIAL!N285/TERRITORIAL!M285-1,"")</f>
        <v>9.9325812133916669E-2</v>
      </c>
      <c r="N285" s="135">
        <f>IFERROR(TERRITORIAL!O285/TERRITORIAL!N285-1,"")</f>
        <v>-0.13066240947180185</v>
      </c>
      <c r="O285" s="135">
        <f>IFERROR(TERRITORIAL!P285/TERRITORIAL!O285-1,"")</f>
        <v>0.7872148943644961</v>
      </c>
      <c r="P285" s="135">
        <f>IFERROR(TERRITORIAL!Q285/TERRITORIAL!P285-1,"")</f>
        <v>0.3132610624843235</v>
      </c>
      <c r="Q285" s="135">
        <f>IFERROR(TERRITORIAL!R285/TERRITORIAL!Q285-1,"")</f>
        <v>6.2233919271708737E-2</v>
      </c>
      <c r="R285" s="135">
        <f>IFERROR(TERRITORIAL!S285/TERRITORIAL!R285-1,"")</f>
        <v>0.53209588402606411</v>
      </c>
      <c r="S285" s="135">
        <f>IFERROR(TERRITORIAL!T285/TERRITORIAL!S285-1,"")</f>
        <v>-0.14653934329590479</v>
      </c>
    </row>
    <row r="286" spans="1:19">
      <c r="A286" s="89" t="s">
        <v>409</v>
      </c>
      <c r="B286" s="89" t="s">
        <v>162</v>
      </c>
      <c r="C286" s="135">
        <f>IFERROR(TERRITORIAL!D286/TERRITORIAL!C286-1,"")</f>
        <v>0.35390033087267248</v>
      </c>
      <c r="D286" s="135">
        <f>IFERROR(TERRITORIAL!E286/TERRITORIAL!D286-1,"")</f>
        <v>0.32661357686484771</v>
      </c>
      <c r="E286" s="135">
        <f>IFERROR(TERRITORIAL!F286/TERRITORIAL!E286-1,"")</f>
        <v>0.15073983648165923</v>
      </c>
      <c r="F286" s="135">
        <f>IFERROR(TERRITORIAL!G286/TERRITORIAL!F286-1,"")</f>
        <v>-0.14460698854269438</v>
      </c>
      <c r="G286" s="135">
        <f>IFERROR(TERRITORIAL!H286/TERRITORIAL!G286-1,"")</f>
        <v>8.2232332570191913E-2</v>
      </c>
      <c r="H286" s="135">
        <f>IFERROR(TERRITORIAL!I286/TERRITORIAL!H286-1,"")</f>
        <v>7.1190582321466023E-2</v>
      </c>
      <c r="I286" s="135">
        <f>IFERROR(TERRITORIAL!J286/TERRITORIAL!I286-1,"")</f>
        <v>6.2686702943198336E-2</v>
      </c>
      <c r="J286" s="135">
        <f>IFERROR(TERRITORIAL!K286/TERRITORIAL!J286-1,"")</f>
        <v>0.56785393518360716</v>
      </c>
      <c r="K286" s="135">
        <f>IFERROR(TERRITORIAL!L286/TERRITORIAL!K286-1,"")</f>
        <v>0.12415591218041699</v>
      </c>
      <c r="L286" s="135">
        <f>IFERROR(TERRITORIAL!M286/TERRITORIAL!L286-1,"")</f>
        <v>0.29054456707202569</v>
      </c>
      <c r="M286" s="135">
        <f>IFERROR(TERRITORIAL!N286/TERRITORIAL!M286-1,"")</f>
        <v>0.38476470415815833</v>
      </c>
      <c r="N286" s="135">
        <f>IFERROR(TERRITORIAL!O286/TERRITORIAL!N286-1,"")</f>
        <v>-4.1773127594823323E-2</v>
      </c>
      <c r="O286" s="135">
        <f>IFERROR(TERRITORIAL!P286/TERRITORIAL!O286-1,"")</f>
        <v>0.10264139194521116</v>
      </c>
      <c r="P286" s="135">
        <f>IFERROR(TERRITORIAL!Q286/TERRITORIAL!P286-1,"")</f>
        <v>0.2860756044550925</v>
      </c>
      <c r="Q286" s="135">
        <f>IFERROR(TERRITORIAL!R286/TERRITORIAL!Q286-1,"")</f>
        <v>0.20718169902858619</v>
      </c>
      <c r="R286" s="135">
        <f>IFERROR(TERRITORIAL!S286/TERRITORIAL!R286-1,"")</f>
        <v>0.18680120449062665</v>
      </c>
      <c r="S286" s="135">
        <f>IFERROR(TERRITORIAL!T286/TERRITORIAL!S286-1,"")</f>
        <v>0.10986404469970568</v>
      </c>
    </row>
    <row r="287" spans="1:19">
      <c r="A287" s="89" t="s">
        <v>3235</v>
      </c>
      <c r="B287" s="89" t="s">
        <v>43</v>
      </c>
      <c r="C287" s="135" t="str">
        <f>IFERROR(TERRITORIAL!D287/TERRITORIAL!C287-1,"")</f>
        <v/>
      </c>
      <c r="D287" s="135" t="str">
        <f>IFERROR(TERRITORIAL!E287/TERRITORIAL!D287-1,"")</f>
        <v/>
      </c>
      <c r="E287" s="135" t="str">
        <f>IFERROR(TERRITORIAL!F287/TERRITORIAL!E287-1,"")</f>
        <v/>
      </c>
      <c r="F287" s="135" t="str">
        <f>IFERROR(TERRITORIAL!G287/TERRITORIAL!F287-1,"")</f>
        <v/>
      </c>
      <c r="G287" s="135" t="str">
        <f>IFERROR(TERRITORIAL!H287/TERRITORIAL!G287-1,"")</f>
        <v/>
      </c>
      <c r="H287" s="135" t="str">
        <f>IFERROR(TERRITORIAL!I287/TERRITORIAL!H287-1,"")</f>
        <v/>
      </c>
      <c r="I287" s="135" t="str">
        <f>IFERROR(TERRITORIAL!J287/TERRITORIAL!I287-1,"")</f>
        <v/>
      </c>
      <c r="J287" s="135" t="str">
        <f>IFERROR(TERRITORIAL!K287/TERRITORIAL!J287-1,"")</f>
        <v/>
      </c>
      <c r="K287" s="135" t="str">
        <f>IFERROR(TERRITORIAL!L287/TERRITORIAL!K287-1,"")</f>
        <v/>
      </c>
      <c r="L287" s="135" t="str">
        <f>IFERROR(TERRITORIAL!M287/TERRITORIAL!L287-1,"")</f>
        <v/>
      </c>
      <c r="M287" s="135" t="str">
        <f>IFERROR(TERRITORIAL!N287/TERRITORIAL!M287-1,"")</f>
        <v/>
      </c>
      <c r="N287" s="135">
        <f>IFERROR(TERRITORIAL!O287/TERRITORIAL!N287-1,"")</f>
        <v>-0.14062290377798048</v>
      </c>
      <c r="O287" s="135">
        <f>IFERROR(TERRITORIAL!P287/TERRITORIAL!O287-1,"")</f>
        <v>0.22314375062596703</v>
      </c>
      <c r="P287" s="135">
        <f>IFERROR(TERRITORIAL!Q287/TERRITORIAL!P287-1,"")</f>
        <v>0.29891716787912737</v>
      </c>
      <c r="Q287" s="135">
        <f>IFERROR(TERRITORIAL!R287/TERRITORIAL!Q287-1,"")</f>
        <v>0.13694651448970974</v>
      </c>
      <c r="R287" s="135">
        <f>IFERROR(TERRITORIAL!S287/TERRITORIAL!R287-1,"")</f>
        <v>-5.8092477439550372E-2</v>
      </c>
      <c r="S287" s="135">
        <f>IFERROR(TERRITORIAL!T287/TERRITORIAL!S287-1,"")</f>
        <v>0.18735897553288483</v>
      </c>
    </row>
    <row r="288" spans="1:19">
      <c r="A288" s="89" t="s">
        <v>3241</v>
      </c>
      <c r="B288" s="89" t="s">
        <v>42</v>
      </c>
      <c r="C288" s="136" t="str">
        <f>IFERROR(TERRITORIAL!D288/TERRITORIAL!C288-1,"")</f>
        <v/>
      </c>
      <c r="D288" s="136" t="str">
        <f>IFERROR(TERRITORIAL!E288/TERRITORIAL!D288-1,"")</f>
        <v/>
      </c>
      <c r="E288" s="136" t="str">
        <f>IFERROR(TERRITORIAL!F288/TERRITORIAL!E288-1,"")</f>
        <v/>
      </c>
      <c r="F288" s="136" t="str">
        <f>IFERROR(TERRITORIAL!G288/TERRITORIAL!F288-1,"")</f>
        <v/>
      </c>
      <c r="G288" s="136" t="str">
        <f>IFERROR(TERRITORIAL!H288/TERRITORIAL!G288-1,"")</f>
        <v/>
      </c>
      <c r="H288" s="136" t="str">
        <f>IFERROR(TERRITORIAL!I288/TERRITORIAL!H288-1,"")</f>
        <v/>
      </c>
      <c r="I288" s="136" t="str">
        <f>IFERROR(TERRITORIAL!J288/TERRITORIAL!I288-1,"")</f>
        <v/>
      </c>
      <c r="J288" s="136" t="str">
        <f>IFERROR(TERRITORIAL!K288/TERRITORIAL!J288-1,"")</f>
        <v/>
      </c>
      <c r="K288" s="136" t="str">
        <f>IFERROR(TERRITORIAL!L288/TERRITORIAL!K288-1,"")</f>
        <v/>
      </c>
      <c r="L288" s="136" t="str">
        <f>IFERROR(TERRITORIAL!M288/TERRITORIAL!L288-1,"")</f>
        <v/>
      </c>
      <c r="M288" s="136" t="str">
        <f>IFERROR(TERRITORIAL!N288/TERRITORIAL!M288-1,"")</f>
        <v/>
      </c>
      <c r="N288" s="136">
        <f>IFERROR(TERRITORIAL!O288/TERRITORIAL!N288-1,"")</f>
        <v>3.3389261008923699E-2</v>
      </c>
      <c r="O288" s="136">
        <f>IFERROR(TERRITORIAL!P288/TERRITORIAL!O288-1,"")</f>
        <v>-9.7882179191408625E-3</v>
      </c>
      <c r="P288" s="136">
        <f>IFERROR(TERRITORIAL!Q288/TERRITORIAL!P288-1,"")</f>
        <v>0.22512614812336684</v>
      </c>
      <c r="Q288" s="136">
        <f>IFERROR(TERRITORIAL!R288/TERRITORIAL!Q288-1,"")</f>
        <v>0.35794577839671748</v>
      </c>
      <c r="R288" s="136">
        <f>IFERROR(TERRITORIAL!S288/TERRITORIAL!R288-1,"")</f>
        <v>0.21604003640659974</v>
      </c>
      <c r="S288" s="136">
        <f>IFERROR(TERRITORIAL!T288/TERRITORIAL!S288-1,"")</f>
        <v>-4.4603391503881262E-2</v>
      </c>
    </row>
    <row r="289" spans="1:19">
      <c r="A289" s="89" t="s">
        <v>3243</v>
      </c>
      <c r="B289" s="89" t="s">
        <v>41</v>
      </c>
      <c r="C289" s="135" t="str">
        <f>IFERROR(TERRITORIAL!D289/TERRITORIAL!C289-1,"")</f>
        <v/>
      </c>
      <c r="D289" s="135" t="str">
        <f>IFERROR(TERRITORIAL!E289/TERRITORIAL!D289-1,"")</f>
        <v/>
      </c>
      <c r="E289" s="135" t="str">
        <f>IFERROR(TERRITORIAL!F289/TERRITORIAL!E289-1,"")</f>
        <v/>
      </c>
      <c r="F289" s="135" t="str">
        <f>IFERROR(TERRITORIAL!G289/TERRITORIAL!F289-1,"")</f>
        <v/>
      </c>
      <c r="G289" s="135" t="str">
        <f>IFERROR(TERRITORIAL!H289/TERRITORIAL!G289-1,"")</f>
        <v/>
      </c>
      <c r="H289" s="135" t="str">
        <f>IFERROR(TERRITORIAL!I289/TERRITORIAL!H289-1,"")</f>
        <v/>
      </c>
      <c r="I289" s="135" t="str">
        <f>IFERROR(TERRITORIAL!J289/TERRITORIAL!I289-1,"")</f>
        <v/>
      </c>
      <c r="J289" s="135" t="str">
        <f>IFERROR(TERRITORIAL!K289/TERRITORIAL!J289-1,"")</f>
        <v/>
      </c>
      <c r="K289" s="135" t="str">
        <f>IFERROR(TERRITORIAL!L289/TERRITORIAL!K289-1,"")</f>
        <v/>
      </c>
      <c r="L289" s="135" t="str">
        <f>IFERROR(TERRITORIAL!M289/TERRITORIAL!L289-1,"")</f>
        <v/>
      </c>
      <c r="M289" s="135" t="str">
        <f>IFERROR(TERRITORIAL!N289/TERRITORIAL!M289-1,"")</f>
        <v/>
      </c>
      <c r="N289" s="135">
        <f>IFERROR(TERRITORIAL!O289/TERRITORIAL!N289-1,"")</f>
        <v>0.33938553541087035</v>
      </c>
      <c r="O289" s="135">
        <f>IFERROR(TERRITORIAL!P289/TERRITORIAL!O289-1,"")</f>
        <v>0.23652709400031768</v>
      </c>
      <c r="P289" s="135">
        <f>IFERROR(TERRITORIAL!Q289/TERRITORIAL!P289-1,"")</f>
        <v>0.14454776782448597</v>
      </c>
      <c r="Q289" s="135">
        <f>IFERROR(TERRITORIAL!R289/TERRITORIAL!Q289-1,"")</f>
        <v>0.12001345611770486</v>
      </c>
      <c r="R289" s="135">
        <f>IFERROR(TERRITORIAL!S289/TERRITORIAL!R289-1,"")</f>
        <v>0.10059577398333008</v>
      </c>
      <c r="S289" s="135">
        <f>IFERROR(TERRITORIAL!T289/TERRITORIAL!S289-1,"")</f>
        <v>7.4555068177182049E-2</v>
      </c>
    </row>
    <row r="290" spans="1:19" ht="28">
      <c r="A290" s="89" t="s">
        <v>3250</v>
      </c>
      <c r="B290" s="89" t="s">
        <v>3251</v>
      </c>
      <c r="C290" s="135" t="str">
        <f>IFERROR(TERRITORIAL!D290/TERRITORIAL!C290-1,"")</f>
        <v/>
      </c>
      <c r="D290" s="135" t="str">
        <f>IFERROR(TERRITORIAL!E290/TERRITORIAL!D290-1,"")</f>
        <v/>
      </c>
      <c r="E290" s="135" t="str">
        <f>IFERROR(TERRITORIAL!F290/TERRITORIAL!E290-1,"")</f>
        <v/>
      </c>
      <c r="F290" s="135" t="str">
        <f>IFERROR(TERRITORIAL!G290/TERRITORIAL!F290-1,"")</f>
        <v/>
      </c>
      <c r="G290" s="135" t="str">
        <f>IFERROR(TERRITORIAL!H290/TERRITORIAL!G290-1,"")</f>
        <v/>
      </c>
      <c r="H290" s="135" t="str">
        <f>IFERROR(TERRITORIAL!I290/TERRITORIAL!H290-1,"")</f>
        <v/>
      </c>
      <c r="I290" s="135" t="str">
        <f>IFERROR(TERRITORIAL!J290/TERRITORIAL!I290-1,"")</f>
        <v/>
      </c>
      <c r="J290" s="135" t="str">
        <f>IFERROR(TERRITORIAL!K290/TERRITORIAL!J290-1,"")</f>
        <v/>
      </c>
      <c r="K290" s="135" t="str">
        <f>IFERROR(TERRITORIAL!L290/TERRITORIAL!K290-1,"")</f>
        <v/>
      </c>
      <c r="L290" s="135" t="str">
        <f>IFERROR(TERRITORIAL!M290/TERRITORIAL!L290-1,"")</f>
        <v/>
      </c>
      <c r="M290" s="135" t="str">
        <f>IFERROR(TERRITORIAL!N290/TERRITORIAL!M290-1,"")</f>
        <v/>
      </c>
      <c r="N290" s="135">
        <f>IFERROR(TERRITORIAL!O290/TERRITORIAL!N290-1,"")</f>
        <v>-0.17672403243594126</v>
      </c>
      <c r="O290" s="135">
        <f>IFERROR(TERRITORIAL!P290/TERRITORIAL!O290-1,"")</f>
        <v>2.6384458394064412</v>
      </c>
      <c r="P290" s="135">
        <f>IFERROR(TERRITORIAL!Q290/TERRITORIAL!P290-1,"")</f>
        <v>1.3893599958367671</v>
      </c>
      <c r="Q290" s="135">
        <f>IFERROR(TERRITORIAL!R290/TERRITORIAL!Q290-1,"")</f>
        <v>0.39866067940299343</v>
      </c>
      <c r="R290" s="135">
        <f>IFERROR(TERRITORIAL!S290/TERRITORIAL!R290-1,"")</f>
        <v>-0.44451299940433919</v>
      </c>
      <c r="S290" s="135">
        <f>IFERROR(TERRITORIAL!T290/TERRITORIAL!S290-1,"")</f>
        <v>0.40628246128403966</v>
      </c>
    </row>
    <row r="291" spans="1:19">
      <c r="A291" s="89" t="s">
        <v>410</v>
      </c>
      <c r="B291" s="89" t="s">
        <v>26</v>
      </c>
      <c r="C291" s="135">
        <f>IFERROR(TERRITORIAL!D291/TERRITORIAL!C291-1,"")</f>
        <v>4.2316223966418542E-2</v>
      </c>
      <c r="D291" s="135">
        <f>IFERROR(TERRITORIAL!E291/TERRITORIAL!D291-1,"")</f>
        <v>9.8749570411876153E-2</v>
      </c>
      <c r="E291" s="135">
        <f>IFERROR(TERRITORIAL!F291/TERRITORIAL!E291-1,"")</f>
        <v>0.23715156022909412</v>
      </c>
      <c r="F291" s="135">
        <f>IFERROR(TERRITORIAL!G291/TERRITORIAL!F291-1,"")</f>
        <v>2.2881907324028283E-2</v>
      </c>
      <c r="G291" s="135">
        <f>IFERROR(TERRITORIAL!H291/TERRITORIAL!G291-1,"")</f>
        <v>0.1472891027260641</v>
      </c>
      <c r="H291" s="135">
        <f>IFERROR(TERRITORIAL!I291/TERRITORIAL!H291-1,"")</f>
        <v>0.32447286083023785</v>
      </c>
      <c r="I291" s="135">
        <f>IFERROR(TERRITORIAL!J291/TERRITORIAL!I291-1,"")</f>
        <v>8.2186733153094327E-2</v>
      </c>
      <c r="J291" s="135">
        <f>IFERROR(TERRITORIAL!K291/TERRITORIAL!J291-1,"")</f>
        <v>0.11969716142695819</v>
      </c>
      <c r="K291" s="135">
        <f>IFERROR(TERRITORIAL!L291/TERRITORIAL!K291-1,"")</f>
        <v>0.14287885721136329</v>
      </c>
      <c r="L291" s="135">
        <f>IFERROR(TERRITORIAL!M291/TERRITORIAL!L291-1,"")</f>
        <v>0.1317288432239474</v>
      </c>
      <c r="M291" s="135">
        <f>IFERROR(TERRITORIAL!N291/TERRITORIAL!M291-1,"")</f>
        <v>-1</v>
      </c>
      <c r="N291" s="135" t="str">
        <f>IFERROR(TERRITORIAL!O291/TERRITORIAL!N291-1,"")</f>
        <v/>
      </c>
      <c r="O291" s="135" t="str">
        <f>IFERROR(TERRITORIAL!P291/TERRITORIAL!O291-1,"")</f>
        <v/>
      </c>
      <c r="P291" s="135" t="str">
        <f>IFERROR(TERRITORIAL!Q291/TERRITORIAL!P291-1,"")</f>
        <v/>
      </c>
      <c r="Q291" s="135" t="str">
        <f>IFERROR(TERRITORIAL!R291/TERRITORIAL!Q291-1,"")</f>
        <v/>
      </c>
      <c r="R291" s="135" t="str">
        <f>IFERROR(TERRITORIAL!S291/TERRITORIAL!R291-1,"")</f>
        <v/>
      </c>
      <c r="S291" s="135" t="str">
        <f>IFERROR(TERRITORIAL!T291/TERRITORIAL!S291-1,"")</f>
        <v/>
      </c>
    </row>
    <row r="292" spans="1:19">
      <c r="A292" s="89" t="s">
        <v>411</v>
      </c>
      <c r="B292" s="89" t="s">
        <v>25</v>
      </c>
      <c r="C292" s="135">
        <f>IFERROR(TERRITORIAL!D292/TERRITORIAL!C292-1,"")</f>
        <v>0.12869243181900303</v>
      </c>
      <c r="D292" s="135">
        <f>IFERROR(TERRITORIAL!E292/TERRITORIAL!D292-1,"")</f>
        <v>1.3106146804283076</v>
      </c>
      <c r="E292" s="135">
        <f>IFERROR(TERRITORIAL!F292/TERRITORIAL!E292-1,"")</f>
        <v>0.18421542934290414</v>
      </c>
      <c r="F292" s="135">
        <f>IFERROR(TERRITORIAL!G292/TERRITORIAL!F292-1,"")</f>
        <v>-0.10878156806332007</v>
      </c>
      <c r="G292" s="135">
        <f>IFERROR(TERRITORIAL!H292/TERRITORIAL!G292-1,"")</f>
        <v>-0.12475324376122876</v>
      </c>
      <c r="H292" s="135">
        <f>IFERROR(TERRITORIAL!I292/TERRITORIAL!H292-1,"")</f>
        <v>-0.19525549006510501</v>
      </c>
      <c r="I292" s="135">
        <f>IFERROR(TERRITORIAL!J292/TERRITORIAL!I292-1,"")</f>
        <v>-0.16703229245674556</v>
      </c>
      <c r="J292" s="135">
        <f>IFERROR(TERRITORIAL!K292/TERRITORIAL!J292-1,"")</f>
        <v>3.4756296756486726E-2</v>
      </c>
      <c r="K292" s="135">
        <f>IFERROR(TERRITORIAL!L292/TERRITORIAL!K292-1,"")</f>
        <v>-4.5862056533454543E-2</v>
      </c>
      <c r="L292" s="135">
        <f>IFERROR(TERRITORIAL!M292/TERRITORIAL!L292-1,"")</f>
        <v>0.17704926400571686</v>
      </c>
      <c r="M292" s="135">
        <f>IFERROR(TERRITORIAL!N292/TERRITORIAL!M292-1,"")</f>
        <v>-3.5597480376361235E-2</v>
      </c>
      <c r="N292" s="135">
        <f>IFERROR(TERRITORIAL!O292/TERRITORIAL!N292-1,"")</f>
        <v>3.8389983152203877E-2</v>
      </c>
      <c r="O292" s="135">
        <f>IFERROR(TERRITORIAL!P292/TERRITORIAL!O292-1,"")</f>
        <v>-0.11828532385053969</v>
      </c>
      <c r="P292" s="135">
        <f>IFERROR(TERRITORIAL!Q292/TERRITORIAL!P292-1,"")</f>
        <v>7.5788347878480433E-3</v>
      </c>
      <c r="Q292" s="135">
        <f>IFERROR(TERRITORIAL!R292/TERRITORIAL!Q292-1,"")</f>
        <v>0.53496854242752212</v>
      </c>
      <c r="R292" s="135">
        <f>IFERROR(TERRITORIAL!S292/TERRITORIAL!R292-1,"")</f>
        <v>0.40773568943071448</v>
      </c>
      <c r="S292" s="135">
        <f>IFERROR(TERRITORIAL!T292/TERRITORIAL!S292-1,"")</f>
        <v>-0.22467925436477554</v>
      </c>
    </row>
    <row r="293" spans="1:19">
      <c r="A293" s="89" t="s">
        <v>412</v>
      </c>
      <c r="B293" s="89" t="s">
        <v>24</v>
      </c>
      <c r="C293" s="135">
        <f>IFERROR(TERRITORIAL!D293/TERRITORIAL!C293-1,"")</f>
        <v>0.60974742406308979</v>
      </c>
      <c r="D293" s="135">
        <f>IFERROR(TERRITORIAL!E293/TERRITORIAL!D293-1,"")</f>
        <v>0.16401339452981056</v>
      </c>
      <c r="E293" s="135">
        <f>IFERROR(TERRITORIAL!F293/TERRITORIAL!E293-1,"")</f>
        <v>5.5299500049775796E-2</v>
      </c>
      <c r="F293" s="135">
        <f>IFERROR(TERRITORIAL!G293/TERRITORIAL!F293-1,"")</f>
        <v>-0.25045073755119229</v>
      </c>
      <c r="G293" s="135">
        <f>IFERROR(TERRITORIAL!H293/TERRITORIAL!G293-1,"")</f>
        <v>0.11561776146182123</v>
      </c>
      <c r="H293" s="135">
        <f>IFERROR(TERRITORIAL!I293/TERRITORIAL!H293-1,"")</f>
        <v>3.9165644521163667E-2</v>
      </c>
      <c r="I293" s="135">
        <f>IFERROR(TERRITORIAL!J293/TERRITORIAL!I293-1,"")</f>
        <v>6.5906044610659187E-2</v>
      </c>
      <c r="J293" s="135">
        <f>IFERROR(TERRITORIAL!K293/TERRITORIAL!J293-1,"")</f>
        <v>1.3162741573158963</v>
      </c>
      <c r="K293" s="135">
        <f>IFERROR(TERRITORIAL!L293/TERRITORIAL!K293-1,"")</f>
        <v>0.11898862116862108</v>
      </c>
      <c r="L293" s="135">
        <f>IFERROR(TERRITORIAL!M293/TERRITORIAL!L293-1,"")</f>
        <v>0.43166774444958333</v>
      </c>
      <c r="M293" s="135">
        <f>IFERROR(TERRITORIAL!N293/TERRITORIAL!M293-1,"")</f>
        <v>-1</v>
      </c>
      <c r="N293" s="135" t="str">
        <f>IFERROR(TERRITORIAL!O293/TERRITORIAL!N293-1,"")</f>
        <v/>
      </c>
      <c r="O293" s="135" t="str">
        <f>IFERROR(TERRITORIAL!P293/TERRITORIAL!O293-1,"")</f>
        <v/>
      </c>
      <c r="P293" s="135" t="str">
        <f>IFERROR(TERRITORIAL!Q293/TERRITORIAL!P293-1,"")</f>
        <v/>
      </c>
      <c r="Q293" s="135" t="str">
        <f>IFERROR(TERRITORIAL!R293/TERRITORIAL!Q293-1,"")</f>
        <v/>
      </c>
      <c r="R293" s="135" t="str">
        <f>IFERROR(TERRITORIAL!S293/TERRITORIAL!R293-1,"")</f>
        <v/>
      </c>
      <c r="S293" s="135" t="str">
        <f>IFERROR(TERRITORIAL!T293/TERRITORIAL!S293-1,"")</f>
        <v/>
      </c>
    </row>
    <row r="294" spans="1:19">
      <c r="A294" s="89" t="s">
        <v>413</v>
      </c>
      <c r="B294" s="89" t="s">
        <v>3295</v>
      </c>
      <c r="C294" s="135">
        <f>IFERROR(TERRITORIAL!D294/TERRITORIAL!C294-1,"")</f>
        <v>0.59148907518370697</v>
      </c>
      <c r="D294" s="135">
        <f>IFERROR(TERRITORIAL!E294/TERRITORIAL!D294-1,"")</f>
        <v>-0.24770547120472075</v>
      </c>
      <c r="E294" s="135">
        <f>IFERROR(TERRITORIAL!F294/TERRITORIAL!E294-1,"")</f>
        <v>0.66011776183074589</v>
      </c>
      <c r="F294" s="135">
        <f>IFERROR(TERRITORIAL!G294/TERRITORIAL!F294-1,"")</f>
        <v>-7.1374204883834613E-2</v>
      </c>
      <c r="G294" s="135">
        <f>IFERROR(TERRITORIAL!H294/TERRITORIAL!G294-1,"")</f>
        <v>0.75143038732782164</v>
      </c>
      <c r="H294" s="135">
        <f>IFERROR(TERRITORIAL!I294/TERRITORIAL!H294-1,"")</f>
        <v>0.32580343989684812</v>
      </c>
      <c r="I294" s="135">
        <f>IFERROR(TERRITORIAL!J294/TERRITORIAL!I294-1,"")</f>
        <v>0.37853032306856083</v>
      </c>
      <c r="J294" s="135">
        <f>IFERROR(TERRITORIAL!K294/TERRITORIAL!J294-1,"")</f>
        <v>0.12421158452131897</v>
      </c>
      <c r="K294" s="135">
        <f>IFERROR(TERRITORIAL!L294/TERRITORIAL!K294-1,"")</f>
        <v>0.26823518460127005</v>
      </c>
      <c r="L294" s="135">
        <f>IFERROR(TERRITORIAL!M294/TERRITORIAL!L294-1,"")</f>
        <v>1.7316918543688109E-2</v>
      </c>
      <c r="M294" s="135">
        <f>IFERROR(TERRITORIAL!N294/TERRITORIAL!M294-1,"")</f>
        <v>0.43876027590686961</v>
      </c>
      <c r="N294" s="135">
        <f>IFERROR(TERRITORIAL!O294/TERRITORIAL!N294-1,"")</f>
        <v>6.8111177711743576E-2</v>
      </c>
      <c r="O294" s="135">
        <f>IFERROR(TERRITORIAL!P294/TERRITORIAL!O294-1,"")</f>
        <v>6.2213652480616499E-2</v>
      </c>
      <c r="P294" s="135">
        <f>IFERROR(TERRITORIAL!Q294/TERRITORIAL!P294-1,"")</f>
        <v>0.18531912025205188</v>
      </c>
      <c r="Q294" s="135">
        <f>IFERROR(TERRITORIAL!R294/TERRITORIAL!Q294-1,"")</f>
        <v>0.21994343114122228</v>
      </c>
      <c r="R294" s="135">
        <f>IFERROR(TERRITORIAL!S294/TERRITORIAL!R294-1,"")</f>
        <v>0.21541414727912578</v>
      </c>
      <c r="S294" s="135">
        <f>IFERROR(TERRITORIAL!T294/TERRITORIAL!S294-1,"")</f>
        <v>-1.0497129521233606E-2</v>
      </c>
    </row>
    <row r="295" spans="1:19">
      <c r="A295" s="89" t="s">
        <v>3310</v>
      </c>
      <c r="B295" s="89" t="s">
        <v>3311</v>
      </c>
      <c r="C295" s="135" t="str">
        <f>IFERROR(TERRITORIAL!D295/TERRITORIAL!C295-1,"")</f>
        <v/>
      </c>
      <c r="D295" s="135" t="str">
        <f>IFERROR(TERRITORIAL!E295/TERRITORIAL!D295-1,"")</f>
        <v/>
      </c>
      <c r="E295" s="135" t="str">
        <f>IFERROR(TERRITORIAL!F295/TERRITORIAL!E295-1,"")</f>
        <v/>
      </c>
      <c r="F295" s="135" t="str">
        <f>IFERROR(TERRITORIAL!G295/TERRITORIAL!F295-1,"")</f>
        <v/>
      </c>
      <c r="G295" s="135" t="str">
        <f>IFERROR(TERRITORIAL!H295/TERRITORIAL!G295-1,"")</f>
        <v/>
      </c>
      <c r="H295" s="135" t="str">
        <f>IFERROR(TERRITORIAL!I295/TERRITORIAL!H295-1,"")</f>
        <v/>
      </c>
      <c r="I295" s="135" t="str">
        <f>IFERROR(TERRITORIAL!J295/TERRITORIAL!I295-1,"")</f>
        <v/>
      </c>
      <c r="J295" s="135" t="str">
        <f>IFERROR(TERRITORIAL!K295/TERRITORIAL!J295-1,"")</f>
        <v/>
      </c>
      <c r="K295" s="135" t="str">
        <f>IFERROR(TERRITORIAL!L295/TERRITORIAL!K295-1,"")</f>
        <v/>
      </c>
      <c r="L295" s="135" t="str">
        <f>IFERROR(TERRITORIAL!M295/TERRITORIAL!L295-1,"")</f>
        <v/>
      </c>
      <c r="M295" s="135" t="str">
        <f>IFERROR(TERRITORIAL!N295/TERRITORIAL!M295-1,"")</f>
        <v/>
      </c>
      <c r="N295" s="135">
        <f>IFERROR(TERRITORIAL!O295/TERRITORIAL!N295-1,"")</f>
        <v>-0.14310576974971667</v>
      </c>
      <c r="O295" s="135">
        <f>IFERROR(TERRITORIAL!P295/TERRITORIAL!O295-1,"")</f>
        <v>0.10569998397022395</v>
      </c>
      <c r="P295" s="135">
        <f>IFERROR(TERRITORIAL!Q295/TERRITORIAL!P295-1,"")</f>
        <v>0.1466555182020941</v>
      </c>
      <c r="Q295" s="135">
        <f>IFERROR(TERRITORIAL!R295/TERRITORIAL!Q295-1,"")</f>
        <v>0.11844673684077378</v>
      </c>
      <c r="R295" s="135">
        <f>IFERROR(TERRITORIAL!S295/TERRITORIAL!R295-1,"")</f>
        <v>0.16141070741666219</v>
      </c>
      <c r="S295" s="135">
        <f>IFERROR(TERRITORIAL!T295/TERRITORIAL!S295-1,"")</f>
        <v>4.386181332212713E-2</v>
      </c>
    </row>
    <row r="296" spans="1:19">
      <c r="A296" s="89" t="s">
        <v>3329</v>
      </c>
      <c r="B296" s="89" t="s">
        <v>178</v>
      </c>
      <c r="C296" s="135" t="str">
        <f>IFERROR(TERRITORIAL!D296/TERRITORIAL!C296-1,"")</f>
        <v/>
      </c>
      <c r="D296" s="135" t="str">
        <f>IFERROR(TERRITORIAL!E296/TERRITORIAL!D296-1,"")</f>
        <v/>
      </c>
      <c r="E296" s="135" t="str">
        <f>IFERROR(TERRITORIAL!F296/TERRITORIAL!E296-1,"")</f>
        <v/>
      </c>
      <c r="F296" s="135" t="str">
        <f>IFERROR(TERRITORIAL!G296/TERRITORIAL!F296-1,"")</f>
        <v/>
      </c>
      <c r="G296" s="135" t="str">
        <f>IFERROR(TERRITORIAL!H296/TERRITORIAL!G296-1,"")</f>
        <v/>
      </c>
      <c r="H296" s="135" t="str">
        <f>IFERROR(TERRITORIAL!I296/TERRITORIAL!H296-1,"")</f>
        <v/>
      </c>
      <c r="I296" s="135" t="str">
        <f>IFERROR(TERRITORIAL!J296/TERRITORIAL!I296-1,"")</f>
        <v/>
      </c>
      <c r="J296" s="135" t="str">
        <f>IFERROR(TERRITORIAL!K296/TERRITORIAL!J296-1,"")</f>
        <v/>
      </c>
      <c r="K296" s="135" t="str">
        <f>IFERROR(TERRITORIAL!L296/TERRITORIAL!K296-1,"")</f>
        <v/>
      </c>
      <c r="L296" s="135" t="str">
        <f>IFERROR(TERRITORIAL!M296/TERRITORIAL!L296-1,"")</f>
        <v/>
      </c>
      <c r="M296" s="135" t="str">
        <f>IFERROR(TERRITORIAL!N296/TERRITORIAL!M296-1,"")</f>
        <v/>
      </c>
      <c r="N296" s="135">
        <f>IFERROR(TERRITORIAL!O296/TERRITORIAL!N296-1,"")</f>
        <v>-0.18613564978619701</v>
      </c>
      <c r="O296" s="135">
        <f>IFERROR(TERRITORIAL!P296/TERRITORIAL!O296-1,"")</f>
        <v>-0.4137241666663023</v>
      </c>
      <c r="P296" s="135">
        <f>IFERROR(TERRITORIAL!Q296/TERRITORIAL!P296-1,"")</f>
        <v>-1</v>
      </c>
      <c r="Q296" s="135" t="str">
        <f>IFERROR(TERRITORIAL!R296/TERRITORIAL!Q296-1,"")</f>
        <v/>
      </c>
      <c r="R296" s="135" t="str">
        <f>IFERROR(TERRITORIAL!S296/TERRITORIAL!R296-1,"")</f>
        <v/>
      </c>
      <c r="S296" s="135" t="str">
        <f>IFERROR(TERRITORIAL!T296/TERRITORIAL!S296-1,"")</f>
        <v/>
      </c>
    </row>
    <row r="297" spans="1:19">
      <c r="A297" s="89" t="s">
        <v>7815</v>
      </c>
      <c r="B297" s="89" t="s">
        <v>7820</v>
      </c>
      <c r="C297" s="135" t="str">
        <f>IFERROR(TERRITORIAL!D297/TERRITORIAL!C297-1,"")</f>
        <v/>
      </c>
      <c r="D297" s="135" t="str">
        <f>IFERROR(TERRITORIAL!E297/TERRITORIAL!D297-1,"")</f>
        <v/>
      </c>
      <c r="E297" s="135" t="str">
        <f>IFERROR(TERRITORIAL!F297/TERRITORIAL!E297-1,"")</f>
        <v/>
      </c>
      <c r="F297" s="135" t="str">
        <f>IFERROR(TERRITORIAL!G297/TERRITORIAL!F297-1,"")</f>
        <v/>
      </c>
      <c r="G297" s="135" t="str">
        <f>IFERROR(TERRITORIAL!H297/TERRITORIAL!G297-1,"")</f>
        <v/>
      </c>
      <c r="H297" s="135" t="str">
        <f>IFERROR(TERRITORIAL!I297/TERRITORIAL!H297-1,"")</f>
        <v/>
      </c>
      <c r="I297" s="135" t="str">
        <f>IFERROR(TERRITORIAL!J297/TERRITORIAL!I297-1,"")</f>
        <v/>
      </c>
      <c r="J297" s="135" t="str">
        <f>IFERROR(TERRITORIAL!K297/TERRITORIAL!J297-1,"")</f>
        <v/>
      </c>
      <c r="K297" s="135" t="str">
        <f>IFERROR(TERRITORIAL!L297/TERRITORIAL!K297-1,"")</f>
        <v/>
      </c>
      <c r="L297" s="135" t="str">
        <f>IFERROR(TERRITORIAL!M297/TERRITORIAL!L297-1,"")</f>
        <v/>
      </c>
      <c r="M297" s="135" t="str">
        <f>IFERROR(TERRITORIAL!N297/TERRITORIAL!M297-1,"")</f>
        <v/>
      </c>
      <c r="N297" s="135" t="str">
        <f>IFERROR(TERRITORIAL!O297/TERRITORIAL!N297-1,"")</f>
        <v/>
      </c>
      <c r="O297" s="135" t="str">
        <f>IFERROR(TERRITORIAL!P297/TERRITORIAL!O297-1,"")</f>
        <v/>
      </c>
      <c r="P297" s="135" t="str">
        <f>IFERROR(TERRITORIAL!Q297/TERRITORIAL!P297-1,"")</f>
        <v/>
      </c>
      <c r="Q297" s="135" t="str">
        <f>IFERROR(TERRITORIAL!R297/TERRITORIAL!Q297-1,"")</f>
        <v/>
      </c>
      <c r="R297" s="135" t="str">
        <f>IFERROR(TERRITORIAL!S297/TERRITORIAL!R297-1,"")</f>
        <v/>
      </c>
      <c r="S297" s="135" t="str">
        <f>IFERROR(TERRITORIAL!T297/TERRITORIAL!S297-1,"")</f>
        <v/>
      </c>
    </row>
    <row r="298" spans="1:19">
      <c r="A298" s="89" t="s">
        <v>3332</v>
      </c>
      <c r="B298" s="89" t="s">
        <v>3333</v>
      </c>
      <c r="C298" s="135" t="str">
        <f>IFERROR(TERRITORIAL!D298/TERRITORIAL!C298-1,"")</f>
        <v/>
      </c>
      <c r="D298" s="135" t="str">
        <f>IFERROR(TERRITORIAL!E298/TERRITORIAL!D298-1,"")</f>
        <v/>
      </c>
      <c r="E298" s="135" t="str">
        <f>IFERROR(TERRITORIAL!F298/TERRITORIAL!E298-1,"")</f>
        <v/>
      </c>
      <c r="F298" s="135" t="str">
        <f>IFERROR(TERRITORIAL!G298/TERRITORIAL!F298-1,"")</f>
        <v/>
      </c>
      <c r="G298" s="135" t="str">
        <f>IFERROR(TERRITORIAL!H298/TERRITORIAL!G298-1,"")</f>
        <v/>
      </c>
      <c r="H298" s="135" t="str">
        <f>IFERROR(TERRITORIAL!I298/TERRITORIAL!H298-1,"")</f>
        <v/>
      </c>
      <c r="I298" s="135" t="str">
        <f>IFERROR(TERRITORIAL!J298/TERRITORIAL!I298-1,"")</f>
        <v/>
      </c>
      <c r="J298" s="135" t="str">
        <f>IFERROR(TERRITORIAL!K298/TERRITORIAL!J298-1,"")</f>
        <v/>
      </c>
      <c r="K298" s="135" t="str">
        <f>IFERROR(TERRITORIAL!L298/TERRITORIAL!K298-1,"")</f>
        <v/>
      </c>
      <c r="L298" s="135" t="str">
        <f>IFERROR(TERRITORIAL!M298/TERRITORIAL!L298-1,"")</f>
        <v/>
      </c>
      <c r="M298" s="135" t="str">
        <f>IFERROR(TERRITORIAL!N298/TERRITORIAL!M298-1,"")</f>
        <v/>
      </c>
      <c r="N298" s="135">
        <f>IFERROR(TERRITORIAL!O298/TERRITORIAL!N298-1,"")</f>
        <v>7.578698032829978E-2</v>
      </c>
      <c r="O298" s="135">
        <f>IFERROR(TERRITORIAL!P298/TERRITORIAL!O298-1,"")</f>
        <v>0.55987839000289741</v>
      </c>
      <c r="P298" s="135">
        <f>IFERROR(TERRITORIAL!Q298/TERRITORIAL!P298-1,"")</f>
        <v>0.917430536114479</v>
      </c>
      <c r="Q298" s="135">
        <f>IFERROR(TERRITORIAL!R298/TERRITORIAL!Q298-1,"")</f>
        <v>-1.7873474514536691E-2</v>
      </c>
      <c r="R298" s="135">
        <f>IFERROR(TERRITORIAL!S298/TERRITORIAL!R298-1,"")</f>
        <v>0.33628260474845417</v>
      </c>
      <c r="S298" s="135">
        <f>IFERROR(TERRITORIAL!T298/TERRITORIAL!S298-1,"")</f>
        <v>0.19318991417588305</v>
      </c>
    </row>
    <row r="299" spans="1:19">
      <c r="A299" s="89" t="s">
        <v>3341</v>
      </c>
      <c r="B299" s="89" t="s">
        <v>3342</v>
      </c>
      <c r="C299" s="135" t="str">
        <f>IFERROR(TERRITORIAL!D299/TERRITORIAL!C299-1,"")</f>
        <v/>
      </c>
      <c r="D299" s="135" t="str">
        <f>IFERROR(TERRITORIAL!E299/TERRITORIAL!D299-1,"")</f>
        <v/>
      </c>
      <c r="E299" s="135" t="str">
        <f>IFERROR(TERRITORIAL!F299/TERRITORIAL!E299-1,"")</f>
        <v/>
      </c>
      <c r="F299" s="135" t="str">
        <f>IFERROR(TERRITORIAL!G299/TERRITORIAL!F299-1,"")</f>
        <v/>
      </c>
      <c r="G299" s="135" t="str">
        <f>IFERROR(TERRITORIAL!H299/TERRITORIAL!G299-1,"")</f>
        <v/>
      </c>
      <c r="H299" s="135" t="str">
        <f>IFERROR(TERRITORIAL!I299/TERRITORIAL!H299-1,"")</f>
        <v/>
      </c>
      <c r="I299" s="135" t="str">
        <f>IFERROR(TERRITORIAL!J299/TERRITORIAL!I299-1,"")</f>
        <v/>
      </c>
      <c r="J299" s="135" t="str">
        <f>IFERROR(TERRITORIAL!K299/TERRITORIAL!J299-1,"")</f>
        <v/>
      </c>
      <c r="K299" s="135" t="str">
        <f>IFERROR(TERRITORIAL!L299/TERRITORIAL!K299-1,"")</f>
        <v/>
      </c>
      <c r="L299" s="135" t="str">
        <f>IFERROR(TERRITORIAL!M299/TERRITORIAL!L299-1,"")</f>
        <v/>
      </c>
      <c r="M299" s="135" t="str">
        <f>IFERROR(TERRITORIAL!N299/TERRITORIAL!M299-1,"")</f>
        <v/>
      </c>
      <c r="N299" s="135">
        <f>IFERROR(TERRITORIAL!O299/TERRITORIAL!N299-1,"")</f>
        <v>-8.680759161416618E-2</v>
      </c>
      <c r="O299" s="135">
        <f>IFERROR(TERRITORIAL!P299/TERRITORIAL!O299-1,"")</f>
        <v>7.5147526863128977E-2</v>
      </c>
      <c r="P299" s="135">
        <f>IFERROR(TERRITORIAL!Q299/TERRITORIAL!P299-1,"")</f>
        <v>0.65797279189922198</v>
      </c>
      <c r="Q299" s="135">
        <f>IFERROR(TERRITORIAL!R299/TERRITORIAL!Q299-1,"")</f>
        <v>2.1769595749373072</v>
      </c>
      <c r="R299" s="135">
        <f>IFERROR(TERRITORIAL!S299/TERRITORIAL!R299-1,"")</f>
        <v>-0.45222731385097237</v>
      </c>
      <c r="S299" s="135">
        <f>IFERROR(TERRITORIAL!T299/TERRITORIAL!S299-1,"")</f>
        <v>-0.27812715134334587</v>
      </c>
    </row>
    <row r="300" spans="1:19">
      <c r="A300" s="89" t="s">
        <v>3349</v>
      </c>
      <c r="B300" s="89" t="s">
        <v>3350</v>
      </c>
      <c r="C300" s="135" t="str">
        <f>IFERROR(TERRITORIAL!D300/TERRITORIAL!C300-1,"")</f>
        <v/>
      </c>
      <c r="D300" s="135" t="str">
        <f>IFERROR(TERRITORIAL!E300/TERRITORIAL!D300-1,"")</f>
        <v/>
      </c>
      <c r="E300" s="135" t="str">
        <f>IFERROR(TERRITORIAL!F300/TERRITORIAL!E300-1,"")</f>
        <v/>
      </c>
      <c r="F300" s="135" t="str">
        <f>IFERROR(TERRITORIAL!G300/TERRITORIAL!F300-1,"")</f>
        <v/>
      </c>
      <c r="G300" s="135" t="str">
        <f>IFERROR(TERRITORIAL!H300/TERRITORIAL!G300-1,"")</f>
        <v/>
      </c>
      <c r="H300" s="135" t="str">
        <f>IFERROR(TERRITORIAL!I300/TERRITORIAL!H300-1,"")</f>
        <v/>
      </c>
      <c r="I300" s="135" t="str">
        <f>IFERROR(TERRITORIAL!J300/TERRITORIAL!I300-1,"")</f>
        <v/>
      </c>
      <c r="J300" s="135" t="str">
        <f>IFERROR(TERRITORIAL!K300/TERRITORIAL!J300-1,"")</f>
        <v/>
      </c>
      <c r="K300" s="135" t="str">
        <f>IFERROR(TERRITORIAL!L300/TERRITORIAL!K300-1,"")</f>
        <v/>
      </c>
      <c r="L300" s="135" t="str">
        <f>IFERROR(TERRITORIAL!M300/TERRITORIAL!L300-1,"")</f>
        <v/>
      </c>
      <c r="M300" s="135" t="str">
        <f>IFERROR(TERRITORIAL!N300/TERRITORIAL!M300-1,"")</f>
        <v/>
      </c>
      <c r="N300" s="135">
        <f>IFERROR(TERRITORIAL!O300/TERRITORIAL!N300-1,"")</f>
        <v>1.5991449446028061</v>
      </c>
      <c r="O300" s="135">
        <f>IFERROR(TERRITORIAL!P300/TERRITORIAL!O300-1,"")</f>
        <v>-0.24711438079110126</v>
      </c>
      <c r="P300" s="135">
        <f>IFERROR(TERRITORIAL!Q300/TERRITORIAL!P300-1,"")</f>
        <v>-0.86634785868191422</v>
      </c>
      <c r="Q300" s="135">
        <f>IFERROR(TERRITORIAL!R300/TERRITORIAL!Q300-1,"")</f>
        <v>20.204318795312577</v>
      </c>
      <c r="R300" s="135">
        <f>IFERROR(TERRITORIAL!S300/TERRITORIAL!R300-1,"")</f>
        <v>0.12333207394863566</v>
      </c>
      <c r="S300" s="135">
        <f>IFERROR(TERRITORIAL!T300/TERRITORIAL!S300-1,"")</f>
        <v>8.7917484016255543E-2</v>
      </c>
    </row>
    <row r="301" spans="1:19">
      <c r="A301" s="89" t="s">
        <v>416</v>
      </c>
      <c r="B301" s="89" t="s">
        <v>180</v>
      </c>
      <c r="C301" s="135">
        <f>IFERROR(TERRITORIAL!D301/TERRITORIAL!C301-1,"")</f>
        <v>-1.9069252619087873E-2</v>
      </c>
      <c r="D301" s="135">
        <f>IFERROR(TERRITORIAL!E301/TERRITORIAL!D301-1,"")</f>
        <v>0.18958171190599127</v>
      </c>
      <c r="E301" s="135">
        <f>IFERROR(TERRITORIAL!F301/TERRITORIAL!E301-1,"")</f>
        <v>-2.4615943206177548E-2</v>
      </c>
      <c r="F301" s="135">
        <f>IFERROR(TERRITORIAL!G301/TERRITORIAL!F301-1,"")</f>
        <v>2.3214917179999572E-2</v>
      </c>
      <c r="G301" s="135">
        <f>IFERROR(TERRITORIAL!H301/TERRITORIAL!G301-1,"")</f>
        <v>0.18845270229213518</v>
      </c>
      <c r="H301" s="135">
        <f>IFERROR(TERRITORIAL!I301/TERRITORIAL!H301-1,"")</f>
        <v>-0.14433031736081803</v>
      </c>
      <c r="I301" s="135">
        <f>IFERROR(TERRITORIAL!J301/TERRITORIAL!I301-1,"")</f>
        <v>-1.8888668559011723E-3</v>
      </c>
      <c r="J301" s="135">
        <f>IFERROR(TERRITORIAL!K301/TERRITORIAL!J301-1,"")</f>
        <v>0.44235664526013929</v>
      </c>
      <c r="K301" s="135">
        <f>IFERROR(TERRITORIAL!L301/TERRITORIAL!K301-1,"")</f>
        <v>-0.50805544728747709</v>
      </c>
      <c r="L301" s="135">
        <f>IFERROR(TERRITORIAL!M301/TERRITORIAL!L301-1,"")</f>
        <v>0.36178254951663025</v>
      </c>
      <c r="M301" s="135">
        <f>IFERROR(TERRITORIAL!N301/TERRITORIAL!M301-1,"")</f>
        <v>-1</v>
      </c>
      <c r="N301" s="135" t="str">
        <f>IFERROR(TERRITORIAL!O301/TERRITORIAL!N301-1,"")</f>
        <v/>
      </c>
      <c r="O301" s="135" t="str">
        <f>IFERROR(TERRITORIAL!P301/TERRITORIAL!O301-1,"")</f>
        <v/>
      </c>
      <c r="P301" s="135" t="str">
        <f>IFERROR(TERRITORIAL!Q301/TERRITORIAL!P301-1,"")</f>
        <v/>
      </c>
      <c r="Q301" s="135" t="str">
        <f>IFERROR(TERRITORIAL!R301/TERRITORIAL!Q301-1,"")</f>
        <v/>
      </c>
      <c r="R301" s="135" t="str">
        <f>IFERROR(TERRITORIAL!S301/TERRITORIAL!R301-1,"")</f>
        <v/>
      </c>
      <c r="S301" s="135" t="str">
        <f>IFERROR(TERRITORIAL!T301/TERRITORIAL!S301-1,"")</f>
        <v/>
      </c>
    </row>
    <row r="302" spans="1:19">
      <c r="A302" s="89" t="s">
        <v>7778</v>
      </c>
      <c r="B302" s="89" t="s">
        <v>7781</v>
      </c>
      <c r="C302" s="135">
        <f>IFERROR(TERRITORIAL!D302/TERRITORIAL!C302-1,"")</f>
        <v>0.12555912350601339</v>
      </c>
      <c r="D302" s="135">
        <f>IFERROR(TERRITORIAL!E302/TERRITORIAL!D302-1,"")</f>
        <v>3.0912112032730477E-2</v>
      </c>
      <c r="E302" s="135">
        <f>IFERROR(TERRITORIAL!F302/TERRITORIAL!E302-1,"")</f>
        <v>9.0842258665074338E-2</v>
      </c>
      <c r="F302" s="135">
        <f>IFERROR(TERRITORIAL!G302/TERRITORIAL!F302-1,"")</f>
        <v>0.94224893941876542</v>
      </c>
      <c r="G302" s="135">
        <f>IFERROR(TERRITORIAL!H302/TERRITORIAL!G302-1,"")</f>
        <v>0.23825351167372166</v>
      </c>
      <c r="H302" s="135">
        <f>IFERROR(TERRITORIAL!I302/TERRITORIAL!H302-1,"")</f>
        <v>-8.9471221578538263E-2</v>
      </c>
      <c r="I302" s="135">
        <f>IFERROR(TERRITORIAL!J302/TERRITORIAL!I302-1,"")</f>
        <v>-0.11338652133485594</v>
      </c>
      <c r="J302" s="135">
        <f>IFERROR(TERRITORIAL!K302/TERRITORIAL!J302-1,"")</f>
        <v>0.65224232509443203</v>
      </c>
      <c r="K302" s="135">
        <f>IFERROR(TERRITORIAL!L302/TERRITORIAL!K302-1,"")</f>
        <v>-0.2191710830921928</v>
      </c>
      <c r="L302" s="135">
        <f>IFERROR(TERRITORIAL!M302/TERRITORIAL!L302-1,"")</f>
        <v>-1.6927335048155356E-2</v>
      </c>
      <c r="M302" s="135">
        <f>IFERROR(TERRITORIAL!N302/TERRITORIAL!M302-1,"")</f>
        <v>-1</v>
      </c>
      <c r="N302" s="135" t="str">
        <f>IFERROR(TERRITORIAL!O302/TERRITORIAL!N302-1,"")</f>
        <v/>
      </c>
      <c r="O302" s="135" t="str">
        <f>IFERROR(TERRITORIAL!P302/TERRITORIAL!O302-1,"")</f>
        <v/>
      </c>
      <c r="P302" s="135" t="str">
        <f>IFERROR(TERRITORIAL!Q302/TERRITORIAL!P302-1,"")</f>
        <v/>
      </c>
      <c r="Q302" s="135" t="str">
        <f>IFERROR(TERRITORIAL!R302/TERRITORIAL!Q302-1,"")</f>
        <v/>
      </c>
      <c r="R302" s="135" t="str">
        <f>IFERROR(TERRITORIAL!S302/TERRITORIAL!R302-1,"")</f>
        <v/>
      </c>
      <c r="S302" s="135" t="str">
        <f>IFERROR(TERRITORIAL!T302/TERRITORIAL!S302-1,"")</f>
        <v/>
      </c>
    </row>
    <row r="303" spans="1:19">
      <c r="A303" s="89" t="s">
        <v>7779</v>
      </c>
      <c r="B303" s="89" t="s">
        <v>7782</v>
      </c>
      <c r="C303" s="135">
        <f>IFERROR(TERRITORIAL!D303/TERRITORIAL!C303-1,"")</f>
        <v>2.0611427167365859E-2</v>
      </c>
      <c r="D303" s="135">
        <f>IFERROR(TERRITORIAL!E303/TERRITORIAL!D303-1,"")</f>
        <v>-6.1800151180602669E-2</v>
      </c>
      <c r="E303" s="135">
        <f>IFERROR(TERRITORIAL!F303/TERRITORIAL!E303-1,"")</f>
        <v>0.19862240647069962</v>
      </c>
      <c r="F303" s="135">
        <f>IFERROR(TERRITORIAL!G303/TERRITORIAL!F303-1,"")</f>
        <v>9.6354192897772473E-2</v>
      </c>
      <c r="G303" s="135">
        <f>IFERROR(TERRITORIAL!H303/TERRITORIAL!G303-1,"")</f>
        <v>8.5098678562408159E-2</v>
      </c>
      <c r="H303" s="135">
        <f>IFERROR(TERRITORIAL!I303/TERRITORIAL!H303-1,"")</f>
        <v>7.0796811174157259E-2</v>
      </c>
      <c r="I303" s="135">
        <f>IFERROR(TERRITORIAL!J303/TERRITORIAL!I303-1,"")</f>
        <v>-7.6558007722996924E-2</v>
      </c>
      <c r="J303" s="135">
        <f>IFERROR(TERRITORIAL!K303/TERRITORIAL!J303-1,"")</f>
        <v>-0.16327745905237467</v>
      </c>
      <c r="K303" s="135">
        <f>IFERROR(TERRITORIAL!L303/TERRITORIAL!K303-1,"")</f>
        <v>-0.36053884072432374</v>
      </c>
      <c r="L303" s="135">
        <f>IFERROR(TERRITORIAL!M303/TERRITORIAL!L303-1,"")</f>
        <v>-0.26427020575198379</v>
      </c>
      <c r="M303" s="135">
        <f>IFERROR(TERRITORIAL!N303/TERRITORIAL!M303-1,"")</f>
        <v>-1</v>
      </c>
      <c r="N303" s="135" t="str">
        <f>IFERROR(TERRITORIAL!O303/TERRITORIAL!N303-1,"")</f>
        <v/>
      </c>
      <c r="O303" s="135" t="str">
        <f>IFERROR(TERRITORIAL!P303/TERRITORIAL!O303-1,"")</f>
        <v/>
      </c>
      <c r="P303" s="135" t="str">
        <f>IFERROR(TERRITORIAL!Q303/TERRITORIAL!P303-1,"")</f>
        <v/>
      </c>
      <c r="Q303" s="135" t="str">
        <f>IFERROR(TERRITORIAL!R303/TERRITORIAL!Q303-1,"")</f>
        <v/>
      </c>
      <c r="R303" s="135" t="str">
        <f>IFERROR(TERRITORIAL!S303/TERRITORIAL!R303-1,"")</f>
        <v/>
      </c>
      <c r="S303" s="135" t="str">
        <f>IFERROR(TERRITORIAL!T303/TERRITORIAL!S303-1,"")</f>
        <v/>
      </c>
    </row>
    <row r="304" spans="1:19">
      <c r="A304" s="121">
        <v>3</v>
      </c>
      <c r="B304" s="122" t="s">
        <v>22</v>
      </c>
      <c r="C304" s="142">
        <f>IFERROR(TERRITORIAL!D304/TERRITORIAL!C304-1,"")</f>
        <v>9.4006227153273336E-2</v>
      </c>
      <c r="D304" s="142">
        <f>IFERROR(TERRITORIAL!E304/TERRITORIAL!D304-1,"")</f>
        <v>7.747582261522612E-2</v>
      </c>
      <c r="E304" s="142">
        <f>IFERROR(TERRITORIAL!F304/TERRITORIAL!E304-1,"")</f>
        <v>0.11034135581647986</v>
      </c>
      <c r="F304" s="142">
        <f>IFERROR(TERRITORIAL!G304/TERRITORIAL!F304-1,"")</f>
        <v>0.11382712339002943</v>
      </c>
      <c r="G304" s="142">
        <f>IFERROR(TERRITORIAL!H304/TERRITORIAL!G304-1,"")</f>
        <v>0.18896268198413591</v>
      </c>
      <c r="H304" s="142">
        <f>IFERROR(TERRITORIAL!I304/TERRITORIAL!H304-1,"")</f>
        <v>0.1070816350985575</v>
      </c>
      <c r="I304" s="142">
        <f>IFERROR(TERRITORIAL!J304/TERRITORIAL!I304-1,"")</f>
        <v>7.9959832925420971E-2</v>
      </c>
      <c r="J304" s="142">
        <f>IFERROR(TERRITORIAL!K304/TERRITORIAL!J304-1,"")</f>
        <v>0.27478762036099802</v>
      </c>
      <c r="K304" s="142">
        <f>IFERROR(TERRITORIAL!L304/TERRITORIAL!K304-1,"")</f>
        <v>6.1962048904044664E-2</v>
      </c>
      <c r="L304" s="142">
        <f>IFERROR(TERRITORIAL!M304/TERRITORIAL!L304-1,"")</f>
        <v>8.8111718040156273E-2</v>
      </c>
      <c r="M304" s="142">
        <f>IFERROR(TERRITORIAL!N304/TERRITORIAL!M304-1,"")</f>
        <v>0.31036773741170687</v>
      </c>
      <c r="N304" s="142">
        <f>IFERROR(TERRITORIAL!O304/TERRITORIAL!N304-1,"")</f>
        <v>4.742324439932788E-2</v>
      </c>
      <c r="O304" s="142">
        <f>IFERROR(TERRITORIAL!P304/TERRITORIAL!O304-1,"")</f>
        <v>2.9825481625907146E-2</v>
      </c>
      <c r="P304" s="142">
        <f>IFERROR(TERRITORIAL!Q304/TERRITORIAL!P304-1,"")</f>
        <v>4.4400857572764352E-2</v>
      </c>
      <c r="Q304" s="142">
        <f>IFERROR(TERRITORIAL!R304/TERRITORIAL!Q304-1,"")</f>
        <v>3.0196502102220801E-2</v>
      </c>
      <c r="R304" s="142">
        <f>IFERROR(TERRITORIAL!S304/TERRITORIAL!R304-1,"")</f>
        <v>6.5417680686519875E-2</v>
      </c>
      <c r="S304" s="142">
        <f>IFERROR(TERRITORIAL!T304/TERRITORIAL!S304-1,"")</f>
        <v>3.5167587847389825E-2</v>
      </c>
    </row>
    <row r="305" spans="1:19">
      <c r="A305" s="89" t="s">
        <v>418</v>
      </c>
      <c r="B305" s="89" t="s">
        <v>3407</v>
      </c>
      <c r="C305" s="136">
        <f>IFERROR(TERRITORIAL!D305/TERRITORIAL!C305-1,"")</f>
        <v>6.1219744528318909E-2</v>
      </c>
      <c r="D305" s="136">
        <f>IFERROR(TERRITORIAL!E305/TERRITORIAL!D305-1,"")</f>
        <v>-9.201676868527664E-2</v>
      </c>
      <c r="E305" s="136">
        <f>IFERROR(TERRITORIAL!F305/TERRITORIAL!E305-1,"")</f>
        <v>8.4151406671637785E-2</v>
      </c>
      <c r="F305" s="136">
        <f>IFERROR(TERRITORIAL!G305/TERRITORIAL!F305-1,"")</f>
        <v>0.17416070717454502</v>
      </c>
      <c r="G305" s="136">
        <f>IFERROR(TERRITORIAL!H305/TERRITORIAL!G305-1,"")</f>
        <v>0.15645016352851626</v>
      </c>
      <c r="H305" s="136">
        <f>IFERROR(TERRITORIAL!I305/TERRITORIAL!H305-1,"")</f>
        <v>0.14559859899437444</v>
      </c>
      <c r="I305" s="136">
        <f>IFERROR(TERRITORIAL!J305/TERRITORIAL!I305-1,"")</f>
        <v>0.1259972124369626</v>
      </c>
      <c r="J305" s="136">
        <f>IFERROR(TERRITORIAL!K305/TERRITORIAL!J305-1,"")</f>
        <v>0.44463721025139913</v>
      </c>
      <c r="K305" s="136">
        <f>IFERROR(TERRITORIAL!L305/TERRITORIAL!K305-1,"")</f>
        <v>4.2448004693453223E-2</v>
      </c>
      <c r="L305" s="136">
        <f>IFERROR(TERRITORIAL!M305/TERRITORIAL!L305-1,"")</f>
        <v>0.12876857053217505</v>
      </c>
      <c r="M305" s="136">
        <f>IFERROR(TERRITORIAL!N305/TERRITORIAL!M305-1,"")</f>
        <v>0.52069765073263197</v>
      </c>
      <c r="N305" s="136">
        <f>IFERROR(TERRITORIAL!O305/TERRITORIAL!N305-1,"")</f>
        <v>4.2229586679344511E-2</v>
      </c>
      <c r="O305" s="136">
        <f>IFERROR(TERRITORIAL!P305/TERRITORIAL!O305-1,"")</f>
        <v>3.6804799492607287E-2</v>
      </c>
      <c r="P305" s="136">
        <f>IFERROR(TERRITORIAL!Q305/TERRITORIAL!P305-1,"")</f>
        <v>2.610120279934991E-2</v>
      </c>
      <c r="Q305" s="136">
        <f>IFERROR(TERRITORIAL!R305/TERRITORIAL!Q305-1,"")</f>
        <v>2.4977352687949761E-2</v>
      </c>
      <c r="R305" s="136">
        <f>IFERROR(TERRITORIAL!S305/TERRITORIAL!R305-1,"")</f>
        <v>5.6621553212616416E-2</v>
      </c>
      <c r="S305" s="136">
        <f>IFERROR(TERRITORIAL!T305/TERRITORIAL!S305-1,"")</f>
        <v>1.9399636966983991E-2</v>
      </c>
    </row>
    <row r="306" spans="1:19">
      <c r="A306" s="89" t="s">
        <v>419</v>
      </c>
      <c r="B306" s="89" t="s">
        <v>16</v>
      </c>
      <c r="C306" s="135">
        <f>IFERROR(TERRITORIAL!D306/TERRITORIAL!C306-1,"")</f>
        <v>3.4070223015289613E-2</v>
      </c>
      <c r="D306" s="135">
        <f>IFERROR(TERRITORIAL!E306/TERRITORIAL!D306-1,"")</f>
        <v>2.4724244911547011E-3</v>
      </c>
      <c r="E306" s="135">
        <f>IFERROR(TERRITORIAL!F306/TERRITORIAL!E306-1,"")</f>
        <v>6.6434914943970469E-2</v>
      </c>
      <c r="F306" s="135">
        <f>IFERROR(TERRITORIAL!G306/TERRITORIAL!F306-1,"")</f>
        <v>0.15434685607270815</v>
      </c>
      <c r="G306" s="135">
        <f>IFERROR(TERRITORIAL!H306/TERRITORIAL!G306-1,"")</f>
        <v>0.13776753069715997</v>
      </c>
      <c r="H306" s="135">
        <f>IFERROR(TERRITORIAL!I306/TERRITORIAL!H306-1,"")</f>
        <v>0.19560879878526616</v>
      </c>
      <c r="I306" s="135">
        <f>IFERROR(TERRITORIAL!J306/TERRITORIAL!I306-1,"")</f>
        <v>0.14036201309617136</v>
      </c>
      <c r="J306" s="135">
        <f>IFERROR(TERRITORIAL!K306/TERRITORIAL!J306-1,"")</f>
        <v>0.1074935670495667</v>
      </c>
      <c r="K306" s="135">
        <f>IFERROR(TERRITORIAL!L306/TERRITORIAL!K306-1,"")</f>
        <v>0.20181799012368051</v>
      </c>
      <c r="L306" s="135">
        <f>IFERROR(TERRITORIAL!M306/TERRITORIAL!L306-1,"")</f>
        <v>-0.10596553705380218</v>
      </c>
      <c r="M306" s="135">
        <f>IFERROR(TERRITORIAL!N306/TERRITORIAL!M306-1,"")</f>
        <v>0.28856807450003563</v>
      </c>
      <c r="N306" s="135">
        <f>IFERROR(TERRITORIAL!O306/TERRITORIAL!N306-1,"")</f>
        <v>2.966254680188074E-3</v>
      </c>
      <c r="O306" s="135">
        <f>IFERROR(TERRITORIAL!P306/TERRITORIAL!O306-1,"")</f>
        <v>1.125894475906053E-3</v>
      </c>
      <c r="P306" s="135">
        <f>IFERROR(TERRITORIAL!Q306/TERRITORIAL!P306-1,"")</f>
        <v>-3.0471729992886942E-4</v>
      </c>
      <c r="Q306" s="135">
        <f>IFERROR(TERRITORIAL!R306/TERRITORIAL!Q306-1,"")</f>
        <v>1.4885963744817321E-3</v>
      </c>
      <c r="R306" s="135">
        <f>IFERROR(TERRITORIAL!S306/TERRITORIAL!R306-1,"")</f>
        <v>8.229298343700453E-4</v>
      </c>
      <c r="S306" s="135">
        <f>IFERROR(TERRITORIAL!T306/TERRITORIAL!S306-1,"")</f>
        <v>1.7057531844026919E-3</v>
      </c>
    </row>
    <row r="307" spans="1:19" ht="28">
      <c r="A307" s="89" t="s">
        <v>3409</v>
      </c>
      <c r="B307" s="89" t="s">
        <v>7669</v>
      </c>
      <c r="C307" s="135" t="str">
        <f>IFERROR(TERRITORIAL!D307/TERRITORIAL!C307-1,"")</f>
        <v/>
      </c>
      <c r="D307" s="135" t="str">
        <f>IFERROR(TERRITORIAL!E307/TERRITORIAL!D307-1,"")</f>
        <v/>
      </c>
      <c r="E307" s="135" t="str">
        <f>IFERROR(TERRITORIAL!F307/TERRITORIAL!E307-1,"")</f>
        <v/>
      </c>
      <c r="F307" s="135" t="str">
        <f>IFERROR(TERRITORIAL!G307/TERRITORIAL!F307-1,"")</f>
        <v/>
      </c>
      <c r="G307" s="135" t="str">
        <f>IFERROR(TERRITORIAL!H307/TERRITORIAL!G307-1,"")</f>
        <v/>
      </c>
      <c r="H307" s="135" t="str">
        <f>IFERROR(TERRITORIAL!I307/TERRITORIAL!H307-1,"")</f>
        <v/>
      </c>
      <c r="I307" s="135" t="str">
        <f>IFERROR(TERRITORIAL!J307/TERRITORIAL!I307-1,"")</f>
        <v/>
      </c>
      <c r="J307" s="135" t="str">
        <f>IFERROR(TERRITORIAL!K307/TERRITORIAL!J307-1,"")</f>
        <v/>
      </c>
      <c r="K307" s="135" t="str">
        <f>IFERROR(TERRITORIAL!L307/TERRITORIAL!K307-1,"")</f>
        <v/>
      </c>
      <c r="L307" s="135" t="str">
        <f>IFERROR(TERRITORIAL!M307/TERRITORIAL!L307-1,"")</f>
        <v/>
      </c>
      <c r="M307" s="135" t="str">
        <f>IFERROR(TERRITORIAL!N307/TERRITORIAL!M307-1,"")</f>
        <v/>
      </c>
      <c r="N307" s="135">
        <f>IFERROR(TERRITORIAL!O307/TERRITORIAL!N307-1,"")</f>
        <v>7.5248794161312249E-2</v>
      </c>
      <c r="O307" s="135">
        <f>IFERROR(TERRITORIAL!P307/TERRITORIAL!O307-1,"")</f>
        <v>7.6135279245990395E-2</v>
      </c>
      <c r="P307" s="135">
        <f>IFERROR(TERRITORIAL!Q307/TERRITORIAL!P307-1,"")</f>
        <v>5.8735580165985901E-2</v>
      </c>
      <c r="Q307" s="135">
        <f>IFERROR(TERRITORIAL!R307/TERRITORIAL!Q307-1,"")</f>
        <v>-0.19316918748863887</v>
      </c>
      <c r="R307" s="135">
        <f>IFERROR(TERRITORIAL!S307/TERRITORIAL!R307-1,"")</f>
        <v>-2.9491721162611118E-2</v>
      </c>
      <c r="S307" s="135">
        <f>IFERROR(TERRITORIAL!T307/TERRITORIAL!S307-1,"")</f>
        <v>-1</v>
      </c>
    </row>
    <row r="308" spans="1:19">
      <c r="A308" s="89" t="s">
        <v>3417</v>
      </c>
      <c r="B308" s="89" t="s">
        <v>18</v>
      </c>
      <c r="C308" s="135" t="str">
        <f>IFERROR(TERRITORIAL!D308/TERRITORIAL!C308-1,"")</f>
        <v/>
      </c>
      <c r="D308" s="135" t="str">
        <f>IFERROR(TERRITORIAL!E308/TERRITORIAL!D308-1,"")</f>
        <v/>
      </c>
      <c r="E308" s="135" t="str">
        <f>IFERROR(TERRITORIAL!F308/TERRITORIAL!E308-1,"")</f>
        <v/>
      </c>
      <c r="F308" s="135" t="str">
        <f>IFERROR(TERRITORIAL!G308/TERRITORIAL!F308-1,"")</f>
        <v/>
      </c>
      <c r="G308" s="135" t="str">
        <f>IFERROR(TERRITORIAL!H308/TERRITORIAL!G308-1,"")</f>
        <v/>
      </c>
      <c r="H308" s="135" t="str">
        <f>IFERROR(TERRITORIAL!I308/TERRITORIAL!H308-1,"")</f>
        <v/>
      </c>
      <c r="I308" s="135" t="str">
        <f>IFERROR(TERRITORIAL!J308/TERRITORIAL!I308-1,"")</f>
        <v/>
      </c>
      <c r="J308" s="135" t="str">
        <f>IFERROR(TERRITORIAL!K308/TERRITORIAL!J308-1,"")</f>
        <v/>
      </c>
      <c r="K308" s="135" t="str">
        <f>IFERROR(TERRITORIAL!L308/TERRITORIAL!K308-1,"")</f>
        <v/>
      </c>
      <c r="L308" s="135" t="str">
        <f>IFERROR(TERRITORIAL!M308/TERRITORIAL!L308-1,"")</f>
        <v/>
      </c>
      <c r="M308" s="135" t="str">
        <f>IFERROR(TERRITORIAL!N308/TERRITORIAL!M308-1,"")</f>
        <v/>
      </c>
      <c r="N308" s="135">
        <f>IFERROR(TERRITORIAL!O308/TERRITORIAL!N308-1,"")</f>
        <v>0.31905636300572238</v>
      </c>
      <c r="O308" s="135">
        <f>IFERROR(TERRITORIAL!P308/TERRITORIAL!O308-1,"")</f>
        <v>-2.4968601234629517E-2</v>
      </c>
      <c r="P308" s="135">
        <f>IFERROR(TERRITORIAL!Q308/TERRITORIAL!P308-1,"")</f>
        <v>-9.5230714314188392E-3</v>
      </c>
      <c r="Q308" s="135">
        <f>IFERROR(TERRITORIAL!R308/TERRITORIAL!Q308-1,"")</f>
        <v>-0.4905621749084359</v>
      </c>
      <c r="R308" s="135">
        <f>IFERROR(TERRITORIAL!S308/TERRITORIAL!R308-1,"")</f>
        <v>1.9546004018281105E-2</v>
      </c>
      <c r="S308" s="135">
        <f>IFERROR(TERRITORIAL!T308/TERRITORIAL!S308-1,"")</f>
        <v>-0.47968296549659439</v>
      </c>
    </row>
    <row r="309" spans="1:19">
      <c r="A309" s="89" t="s">
        <v>3419</v>
      </c>
      <c r="B309" s="89" t="s">
        <v>17</v>
      </c>
      <c r="C309" s="135" t="str">
        <f>IFERROR(TERRITORIAL!D309/TERRITORIAL!C309-1,"")</f>
        <v/>
      </c>
      <c r="D309" s="135" t="str">
        <f>IFERROR(TERRITORIAL!E309/TERRITORIAL!D309-1,"")</f>
        <v/>
      </c>
      <c r="E309" s="135" t="str">
        <f>IFERROR(TERRITORIAL!F309/TERRITORIAL!E309-1,"")</f>
        <v/>
      </c>
      <c r="F309" s="135" t="str">
        <f>IFERROR(TERRITORIAL!G309/TERRITORIAL!F309-1,"")</f>
        <v/>
      </c>
      <c r="G309" s="135" t="str">
        <f>IFERROR(TERRITORIAL!H309/TERRITORIAL!G309-1,"")</f>
        <v/>
      </c>
      <c r="H309" s="135" t="str">
        <f>IFERROR(TERRITORIAL!I309/TERRITORIAL!H309-1,"")</f>
        <v/>
      </c>
      <c r="I309" s="135" t="str">
        <f>IFERROR(TERRITORIAL!J309/TERRITORIAL!I309-1,"")</f>
        <v/>
      </c>
      <c r="J309" s="135" t="str">
        <f>IFERROR(TERRITORIAL!K309/TERRITORIAL!J309-1,"")</f>
        <v/>
      </c>
      <c r="K309" s="135" t="str">
        <f>IFERROR(TERRITORIAL!L309/TERRITORIAL!K309-1,"")</f>
        <v/>
      </c>
      <c r="L309" s="135" t="str">
        <f>IFERROR(TERRITORIAL!M309/TERRITORIAL!L309-1,"")</f>
        <v/>
      </c>
      <c r="M309" s="135" t="str">
        <f>IFERROR(TERRITORIAL!N309/TERRITORIAL!M309-1,"")</f>
        <v/>
      </c>
      <c r="N309" s="135">
        <f>IFERROR(TERRITORIAL!O309/TERRITORIAL!N309-1,"")</f>
        <v>0.44970034928832492</v>
      </c>
      <c r="O309" s="135">
        <f>IFERROR(TERRITORIAL!P309/TERRITORIAL!O309-1,"")</f>
        <v>-0.6088267180552982</v>
      </c>
      <c r="P309" s="135">
        <f>IFERROR(TERRITORIAL!Q309/TERRITORIAL!P309-1,"")</f>
        <v>7.3454069102025787E-3</v>
      </c>
      <c r="Q309" s="135">
        <f>IFERROR(TERRITORIAL!R309/TERRITORIAL!Q309-1,"")</f>
        <v>9.5511643676478908E-2</v>
      </c>
      <c r="R309" s="135">
        <f>IFERROR(TERRITORIAL!S309/TERRITORIAL!R309-1,"")</f>
        <v>0.12350160171112301</v>
      </c>
      <c r="S309" s="135">
        <f>IFERROR(TERRITORIAL!T309/TERRITORIAL!S309-1,"")</f>
        <v>-0.19545355844523293</v>
      </c>
    </row>
    <row r="310" spans="1:19">
      <c r="A310" s="89" t="s">
        <v>3426</v>
      </c>
      <c r="B310" s="89" t="s">
        <v>11</v>
      </c>
      <c r="C310" s="135" t="str">
        <f>IFERROR(TERRITORIAL!D310/TERRITORIAL!C310-1,"")</f>
        <v/>
      </c>
      <c r="D310" s="135" t="str">
        <f>IFERROR(TERRITORIAL!E310/TERRITORIAL!D310-1,"")</f>
        <v/>
      </c>
      <c r="E310" s="135" t="str">
        <f>IFERROR(TERRITORIAL!F310/TERRITORIAL!E310-1,"")</f>
        <v/>
      </c>
      <c r="F310" s="135" t="str">
        <f>IFERROR(TERRITORIAL!G310/TERRITORIAL!F310-1,"")</f>
        <v/>
      </c>
      <c r="G310" s="135" t="str">
        <f>IFERROR(TERRITORIAL!H310/TERRITORIAL!G310-1,"")</f>
        <v/>
      </c>
      <c r="H310" s="135" t="str">
        <f>IFERROR(TERRITORIAL!I310/TERRITORIAL!H310-1,"")</f>
        <v/>
      </c>
      <c r="I310" s="135" t="str">
        <f>IFERROR(TERRITORIAL!J310/TERRITORIAL!I310-1,"")</f>
        <v/>
      </c>
      <c r="J310" s="135" t="str">
        <f>IFERROR(TERRITORIAL!K310/TERRITORIAL!J310-1,"")</f>
        <v/>
      </c>
      <c r="K310" s="135" t="str">
        <f>IFERROR(TERRITORIAL!L310/TERRITORIAL!K310-1,"")</f>
        <v/>
      </c>
      <c r="L310" s="135" t="str">
        <f>IFERROR(TERRITORIAL!M310/TERRITORIAL!L310-1,"")</f>
        <v/>
      </c>
      <c r="M310" s="135" t="str">
        <f>IFERROR(TERRITORIAL!N310/TERRITORIAL!M310-1,"")</f>
        <v/>
      </c>
      <c r="N310" s="135">
        <f>IFERROR(TERRITORIAL!O310/TERRITORIAL!N310-1,"")</f>
        <v>45.82366204312801</v>
      </c>
      <c r="O310" s="135">
        <f>IFERROR(TERRITORIAL!P310/TERRITORIAL!O310-1,"")</f>
        <v>8.6352858971616042E-2</v>
      </c>
      <c r="P310" s="135">
        <f>IFERROR(TERRITORIAL!Q310/TERRITORIAL!P310-1,"")</f>
        <v>6.9883934325971842E-2</v>
      </c>
      <c r="Q310" s="135">
        <f>IFERROR(TERRITORIAL!R310/TERRITORIAL!Q310-1,"")</f>
        <v>6.5144353702941915E-2</v>
      </c>
      <c r="R310" s="135">
        <f>IFERROR(TERRITORIAL!S310/TERRITORIAL!R310-1,"")</f>
        <v>8.0574102743442566E-2</v>
      </c>
      <c r="S310" s="135">
        <f>IFERROR(TERRITORIAL!T310/TERRITORIAL!S310-1,"")</f>
        <v>8.0339162425202337E-2</v>
      </c>
    </row>
    <row r="311" spans="1:19">
      <c r="A311" s="89" t="s">
        <v>3435</v>
      </c>
      <c r="B311" s="89" t="s">
        <v>3436</v>
      </c>
      <c r="C311" s="135" t="str">
        <f>IFERROR(TERRITORIAL!D311/TERRITORIAL!C311-1,"")</f>
        <v/>
      </c>
      <c r="D311" s="135" t="str">
        <f>IFERROR(TERRITORIAL!E311/TERRITORIAL!D311-1,"")</f>
        <v/>
      </c>
      <c r="E311" s="135" t="str">
        <f>IFERROR(TERRITORIAL!F311/TERRITORIAL!E311-1,"")</f>
        <v/>
      </c>
      <c r="F311" s="135" t="str">
        <f>IFERROR(TERRITORIAL!G311/TERRITORIAL!F311-1,"")</f>
        <v/>
      </c>
      <c r="G311" s="135" t="str">
        <f>IFERROR(TERRITORIAL!H311/TERRITORIAL!G311-1,"")</f>
        <v/>
      </c>
      <c r="H311" s="135" t="str">
        <f>IFERROR(TERRITORIAL!I311/TERRITORIAL!H311-1,"")</f>
        <v/>
      </c>
      <c r="I311" s="135" t="str">
        <f>IFERROR(TERRITORIAL!J311/TERRITORIAL!I311-1,"")</f>
        <v/>
      </c>
      <c r="J311" s="135" t="str">
        <f>IFERROR(TERRITORIAL!K311/TERRITORIAL!J311-1,"")</f>
        <v/>
      </c>
      <c r="K311" s="135" t="str">
        <f>IFERROR(TERRITORIAL!L311/TERRITORIAL!K311-1,"")</f>
        <v/>
      </c>
      <c r="L311" s="135" t="str">
        <f>IFERROR(TERRITORIAL!M311/TERRITORIAL!L311-1,"")</f>
        <v/>
      </c>
      <c r="M311" s="135" t="str">
        <f>IFERROR(TERRITORIAL!N311/TERRITORIAL!M311-1,"")</f>
        <v/>
      </c>
      <c r="N311" s="135" t="str">
        <f>IFERROR(TERRITORIAL!O311/TERRITORIAL!N311-1,"")</f>
        <v/>
      </c>
      <c r="O311" s="135" t="str">
        <f>IFERROR(TERRITORIAL!P311/TERRITORIAL!O311-1,"")</f>
        <v/>
      </c>
      <c r="P311" s="135" t="str">
        <f>IFERROR(TERRITORIAL!Q311/TERRITORIAL!P311-1,"")</f>
        <v/>
      </c>
      <c r="Q311" s="135" t="str">
        <f>IFERROR(TERRITORIAL!R311/TERRITORIAL!Q311-1,"")</f>
        <v/>
      </c>
      <c r="R311" s="135" t="str">
        <f>IFERROR(TERRITORIAL!S311/TERRITORIAL!R311-1,"")</f>
        <v/>
      </c>
      <c r="S311" s="135" t="str">
        <f>IFERROR(TERRITORIAL!T311/TERRITORIAL!S311-1,"")</f>
        <v/>
      </c>
    </row>
    <row r="312" spans="1:19" ht="28">
      <c r="A312" s="89" t="s">
        <v>3445</v>
      </c>
      <c r="B312" s="89" t="s">
        <v>15</v>
      </c>
      <c r="C312" s="135" t="str">
        <f>IFERROR(TERRITORIAL!D312/TERRITORIAL!C312-1,"")</f>
        <v/>
      </c>
      <c r="D312" s="135" t="str">
        <f>IFERROR(TERRITORIAL!E312/TERRITORIAL!D312-1,"")</f>
        <v/>
      </c>
      <c r="E312" s="135" t="str">
        <f>IFERROR(TERRITORIAL!F312/TERRITORIAL!E312-1,"")</f>
        <v/>
      </c>
      <c r="F312" s="135" t="str">
        <f>IFERROR(TERRITORIAL!G312/TERRITORIAL!F312-1,"")</f>
        <v/>
      </c>
      <c r="G312" s="135" t="str">
        <f>IFERROR(TERRITORIAL!H312/TERRITORIAL!G312-1,"")</f>
        <v/>
      </c>
      <c r="H312" s="135" t="str">
        <f>IFERROR(TERRITORIAL!I312/TERRITORIAL!H312-1,"")</f>
        <v/>
      </c>
      <c r="I312" s="135" t="str">
        <f>IFERROR(TERRITORIAL!J312/TERRITORIAL!I312-1,"")</f>
        <v/>
      </c>
      <c r="J312" s="135" t="str">
        <f>IFERROR(TERRITORIAL!K312/TERRITORIAL!J312-1,"")</f>
        <v/>
      </c>
      <c r="K312" s="135" t="str">
        <f>IFERROR(TERRITORIAL!L312/TERRITORIAL!K312-1,"")</f>
        <v/>
      </c>
      <c r="L312" s="135" t="str">
        <f>IFERROR(TERRITORIAL!M312/TERRITORIAL!L312-1,"")</f>
        <v/>
      </c>
      <c r="M312" s="135" t="str">
        <f>IFERROR(TERRITORIAL!N312/TERRITORIAL!M312-1,"")</f>
        <v/>
      </c>
      <c r="N312" s="135">
        <f>IFERROR(TERRITORIAL!O312/TERRITORIAL!N312-1,"")</f>
        <v>9.5230064272473705</v>
      </c>
      <c r="O312" s="135">
        <f>IFERROR(TERRITORIAL!P312/TERRITORIAL!O312-1,"")</f>
        <v>601.05518056302117</v>
      </c>
      <c r="P312" s="135">
        <f>IFERROR(TERRITORIAL!Q312/TERRITORIAL!P312-1,"")</f>
        <v>0.1795392119528294</v>
      </c>
      <c r="Q312" s="135">
        <f>IFERROR(TERRITORIAL!R312/TERRITORIAL!Q312-1,"")</f>
        <v>1.4269623665286169E-4</v>
      </c>
      <c r="R312" s="135">
        <f>IFERROR(TERRITORIAL!S312/TERRITORIAL!R312-1,"")</f>
        <v>3.476896548448849E-10</v>
      </c>
      <c r="S312" s="135">
        <f>IFERROR(TERRITORIAL!T312/TERRITORIAL!S312-1,"")</f>
        <v>2.3762820798550077E-2</v>
      </c>
    </row>
    <row r="313" spans="1:19">
      <c r="A313" s="89" t="s">
        <v>3448</v>
      </c>
      <c r="B313" s="89" t="s">
        <v>14</v>
      </c>
      <c r="C313" s="135" t="str">
        <f>IFERROR(TERRITORIAL!D313/TERRITORIAL!C313-1,"")</f>
        <v/>
      </c>
      <c r="D313" s="135" t="str">
        <f>IFERROR(TERRITORIAL!E313/TERRITORIAL!D313-1,"")</f>
        <v/>
      </c>
      <c r="E313" s="135" t="str">
        <f>IFERROR(TERRITORIAL!F313/TERRITORIAL!E313-1,"")</f>
        <v/>
      </c>
      <c r="F313" s="135" t="str">
        <f>IFERROR(TERRITORIAL!G313/TERRITORIAL!F313-1,"")</f>
        <v/>
      </c>
      <c r="G313" s="135" t="str">
        <f>IFERROR(TERRITORIAL!H313/TERRITORIAL!G313-1,"")</f>
        <v/>
      </c>
      <c r="H313" s="135" t="str">
        <f>IFERROR(TERRITORIAL!I313/TERRITORIAL!H313-1,"")</f>
        <v/>
      </c>
      <c r="I313" s="135" t="str">
        <f>IFERROR(TERRITORIAL!J313/TERRITORIAL!I313-1,"")</f>
        <v/>
      </c>
      <c r="J313" s="135" t="str">
        <f>IFERROR(TERRITORIAL!K313/TERRITORIAL!J313-1,"")</f>
        <v/>
      </c>
      <c r="K313" s="135" t="str">
        <f>IFERROR(TERRITORIAL!L313/TERRITORIAL!K313-1,"")</f>
        <v/>
      </c>
      <c r="L313" s="135" t="str">
        <f>IFERROR(TERRITORIAL!M313/TERRITORIAL!L313-1,"")</f>
        <v/>
      </c>
      <c r="M313" s="135" t="str">
        <f>IFERROR(TERRITORIAL!N313/TERRITORIAL!M313-1,"")</f>
        <v/>
      </c>
      <c r="N313" s="135">
        <f>IFERROR(TERRITORIAL!O313/TERRITORIAL!N313-1,"")</f>
        <v>1.3304867704268641E-2</v>
      </c>
      <c r="O313" s="135">
        <f>IFERROR(TERRITORIAL!P313/TERRITORIAL!O313-1,"")</f>
        <v>2.7759791524214039E-2</v>
      </c>
      <c r="P313" s="135">
        <f>IFERROR(TERRITORIAL!Q313/TERRITORIAL!P313-1,"")</f>
        <v>0.11155563308596195</v>
      </c>
      <c r="Q313" s="135">
        <f>IFERROR(TERRITORIAL!R313/TERRITORIAL!Q313-1,"")</f>
        <v>0.18868585688912209</v>
      </c>
      <c r="R313" s="135">
        <f>IFERROR(TERRITORIAL!S313/TERRITORIAL!R313-1,"")</f>
        <v>-5.3851493900207492E-2</v>
      </c>
      <c r="S313" s="135">
        <f>IFERROR(TERRITORIAL!T313/TERRITORIAL!S313-1,"")</f>
        <v>-0.21292838603034314</v>
      </c>
    </row>
    <row r="314" spans="1:19">
      <c r="A314" s="89" t="s">
        <v>420</v>
      </c>
      <c r="B314" s="89" t="s">
        <v>8</v>
      </c>
      <c r="C314" s="135">
        <f>IFERROR(TERRITORIAL!D314/TERRITORIAL!C314-1,"")</f>
        <v>0.24625869016772928</v>
      </c>
      <c r="D314" s="135">
        <f>IFERROR(TERRITORIAL!E314/TERRITORIAL!D314-1,"")</f>
        <v>4.4172039761540827E-2</v>
      </c>
      <c r="E314" s="135">
        <f>IFERROR(TERRITORIAL!F314/TERRITORIAL!E314-1,"")</f>
        <v>0.23369283276838071</v>
      </c>
      <c r="F314" s="135">
        <f>IFERROR(TERRITORIAL!G314/TERRITORIAL!F314-1,"")</f>
        <v>0.3582672237331761</v>
      </c>
      <c r="G314" s="135">
        <f>IFERROR(TERRITORIAL!H314/TERRITORIAL!G314-1,"")</f>
        <v>0.2419423525094988</v>
      </c>
      <c r="H314" s="135">
        <f>IFERROR(TERRITORIAL!I314/TERRITORIAL!H314-1,"")</f>
        <v>9.5864056579445078E-2</v>
      </c>
      <c r="I314" s="135">
        <f>IFERROR(TERRITORIAL!J314/TERRITORIAL!I314-1,"")</f>
        <v>9.8065524179665742E-2</v>
      </c>
      <c r="J314" s="135">
        <f>IFERROR(TERRITORIAL!K314/TERRITORIAL!J314-1,"")</f>
        <v>0.25631581177864482</v>
      </c>
      <c r="K314" s="135">
        <f>IFERROR(TERRITORIAL!L314/TERRITORIAL!K314-1,"")</f>
        <v>0.1278718388845852</v>
      </c>
      <c r="L314" s="135">
        <f>IFERROR(TERRITORIAL!M314/TERRITORIAL!L314-1,"")</f>
        <v>0.27247283202337558</v>
      </c>
      <c r="M314" s="135">
        <f>IFERROR(TERRITORIAL!N314/TERRITORIAL!M314-1,"")</f>
        <v>-1</v>
      </c>
      <c r="N314" s="135" t="str">
        <f>IFERROR(TERRITORIAL!O314/TERRITORIAL!N314-1,"")</f>
        <v/>
      </c>
      <c r="O314" s="135" t="str">
        <f>IFERROR(TERRITORIAL!P314/TERRITORIAL!O314-1,"")</f>
        <v/>
      </c>
      <c r="P314" s="135" t="str">
        <f>IFERROR(TERRITORIAL!Q314/TERRITORIAL!P314-1,"")</f>
        <v/>
      </c>
      <c r="Q314" s="135" t="str">
        <f>IFERROR(TERRITORIAL!R314/TERRITORIAL!Q314-1,"")</f>
        <v/>
      </c>
      <c r="R314" s="135" t="str">
        <f>IFERROR(TERRITORIAL!S314/TERRITORIAL!R314-1,"")</f>
        <v/>
      </c>
      <c r="S314" s="135" t="str">
        <f>IFERROR(TERRITORIAL!T314/TERRITORIAL!S314-1,"")</f>
        <v/>
      </c>
    </row>
    <row r="315" spans="1:19">
      <c r="A315" s="89" t="s">
        <v>3459</v>
      </c>
      <c r="B315" s="89" t="s">
        <v>13</v>
      </c>
      <c r="C315" s="135" t="str">
        <f>IFERROR(TERRITORIAL!D315/TERRITORIAL!C315-1,"")</f>
        <v/>
      </c>
      <c r="D315" s="135" t="str">
        <f>IFERROR(TERRITORIAL!E315/TERRITORIAL!D315-1,"")</f>
        <v/>
      </c>
      <c r="E315" s="135" t="str">
        <f>IFERROR(TERRITORIAL!F315/TERRITORIAL!E315-1,"")</f>
        <v/>
      </c>
      <c r="F315" s="135" t="str">
        <f>IFERROR(TERRITORIAL!G315/TERRITORIAL!F315-1,"")</f>
        <v/>
      </c>
      <c r="G315" s="135" t="str">
        <f>IFERROR(TERRITORIAL!H315/TERRITORIAL!G315-1,"")</f>
        <v/>
      </c>
      <c r="H315" s="135" t="str">
        <f>IFERROR(TERRITORIAL!I315/TERRITORIAL!H315-1,"")</f>
        <v/>
      </c>
      <c r="I315" s="135" t="str">
        <f>IFERROR(TERRITORIAL!J315/TERRITORIAL!I315-1,"")</f>
        <v/>
      </c>
      <c r="J315" s="135" t="str">
        <f>IFERROR(TERRITORIAL!K315/TERRITORIAL!J315-1,"")</f>
        <v/>
      </c>
      <c r="K315" s="135" t="str">
        <f>IFERROR(TERRITORIAL!L315/TERRITORIAL!K315-1,"")</f>
        <v/>
      </c>
      <c r="L315" s="135" t="str">
        <f>IFERROR(TERRITORIAL!M315/TERRITORIAL!L315-1,"")</f>
        <v/>
      </c>
      <c r="M315" s="135" t="str">
        <f>IFERROR(TERRITORIAL!N315/TERRITORIAL!M315-1,"")</f>
        <v/>
      </c>
      <c r="N315" s="135">
        <f>IFERROR(TERRITORIAL!O315/TERRITORIAL!N315-1,"")</f>
        <v>1.7373338779899328E-2</v>
      </c>
      <c r="O315" s="135">
        <f>IFERROR(TERRITORIAL!P315/TERRITORIAL!O315-1,"")</f>
        <v>1.6477648416554747E-2</v>
      </c>
      <c r="P315" s="135">
        <f>IFERROR(TERRITORIAL!Q315/TERRITORIAL!P315-1,"")</f>
        <v>4.3380969567567984E-3</v>
      </c>
      <c r="Q315" s="135">
        <f>IFERROR(TERRITORIAL!R315/TERRITORIAL!Q315-1,"")</f>
        <v>5.3145499343307812E-3</v>
      </c>
      <c r="R315" s="135">
        <f>IFERROR(TERRITORIAL!S315/TERRITORIAL!R315-1,"")</f>
        <v>1.6948370027909165E-2</v>
      </c>
      <c r="S315" s="135">
        <f>IFERROR(TERRITORIAL!T315/TERRITORIAL!S315-1,"")</f>
        <v>8.7884258401949911E-2</v>
      </c>
    </row>
    <row r="316" spans="1:19">
      <c r="A316" s="89" t="s">
        <v>421</v>
      </c>
      <c r="B316" s="89" t="s">
        <v>7</v>
      </c>
      <c r="C316" s="135">
        <f>IFERROR(TERRITORIAL!D316/TERRITORIAL!C316-1,"")</f>
        <v>0.30603423223892001</v>
      </c>
      <c r="D316" s="135">
        <f>IFERROR(TERRITORIAL!E316/TERRITORIAL!D316-1,"")</f>
        <v>-0.55164931679174223</v>
      </c>
      <c r="E316" s="135">
        <f>IFERROR(TERRITORIAL!F316/TERRITORIAL!E316-1,"")</f>
        <v>-6.5647180331863675E-3</v>
      </c>
      <c r="F316" s="135">
        <f>IFERROR(TERRITORIAL!G316/TERRITORIAL!F316-1,"")</f>
        <v>0.10366435234398552</v>
      </c>
      <c r="G316" s="135">
        <f>IFERROR(TERRITORIAL!H316/TERRITORIAL!G316-1,"")</f>
        <v>0.1099397965119997</v>
      </c>
      <c r="H316" s="135">
        <f>IFERROR(TERRITORIAL!I316/TERRITORIAL!H316-1,"")</f>
        <v>5.2166205995168191E-2</v>
      </c>
      <c r="I316" s="135">
        <f>IFERROR(TERRITORIAL!J316/TERRITORIAL!I316-1,"")</f>
        <v>-2.3984231210171791E-2</v>
      </c>
      <c r="J316" s="135">
        <f>IFERROR(TERRITORIAL!K316/TERRITORIAL!J316-1,"")</f>
        <v>0.14498137528504529</v>
      </c>
      <c r="K316" s="135">
        <f>IFERROR(TERRITORIAL!L316/TERRITORIAL!K316-1,"")</f>
        <v>-0.28728822037988411</v>
      </c>
      <c r="L316" s="135">
        <f>IFERROR(TERRITORIAL!M316/TERRITORIAL!L316-1,"")</f>
        <v>0.21732118452306426</v>
      </c>
      <c r="M316" s="135">
        <f>IFERROR(TERRITORIAL!N316/TERRITORIAL!M316-1,"")</f>
        <v>-1</v>
      </c>
      <c r="N316" s="135" t="str">
        <f>IFERROR(TERRITORIAL!O316/TERRITORIAL!N316-1,"")</f>
        <v/>
      </c>
      <c r="O316" s="135" t="str">
        <f>IFERROR(TERRITORIAL!P316/TERRITORIAL!O316-1,"")</f>
        <v/>
      </c>
      <c r="P316" s="135" t="str">
        <f>IFERROR(TERRITORIAL!Q316/TERRITORIAL!P316-1,"")</f>
        <v/>
      </c>
      <c r="Q316" s="135" t="str">
        <f>IFERROR(TERRITORIAL!R316/TERRITORIAL!Q316-1,"")</f>
        <v/>
      </c>
      <c r="R316" s="135" t="str">
        <f>IFERROR(TERRITORIAL!S316/TERRITORIAL!R316-1,"")</f>
        <v/>
      </c>
      <c r="S316" s="135" t="str">
        <f>IFERROR(TERRITORIAL!T316/TERRITORIAL!S316-1,"")</f>
        <v/>
      </c>
    </row>
    <row r="317" spans="1:19">
      <c r="A317" s="89" t="s">
        <v>3464</v>
      </c>
      <c r="B317" s="89" t="s">
        <v>181</v>
      </c>
      <c r="C317" s="135" t="str">
        <f>IFERROR(TERRITORIAL!D317/TERRITORIAL!C317-1,"")</f>
        <v/>
      </c>
      <c r="D317" s="135" t="str">
        <f>IFERROR(TERRITORIAL!E317/TERRITORIAL!D317-1,"")</f>
        <v/>
      </c>
      <c r="E317" s="135" t="str">
        <f>IFERROR(TERRITORIAL!F317/TERRITORIAL!E317-1,"")</f>
        <v/>
      </c>
      <c r="F317" s="135" t="str">
        <f>IFERROR(TERRITORIAL!G317/TERRITORIAL!F317-1,"")</f>
        <v/>
      </c>
      <c r="G317" s="135" t="str">
        <f>IFERROR(TERRITORIAL!H317/TERRITORIAL!G317-1,"")</f>
        <v/>
      </c>
      <c r="H317" s="135" t="str">
        <f>IFERROR(TERRITORIAL!I317/TERRITORIAL!H317-1,"")</f>
        <v/>
      </c>
      <c r="I317" s="135" t="str">
        <f>IFERROR(TERRITORIAL!J317/TERRITORIAL!I317-1,"")</f>
        <v/>
      </c>
      <c r="J317" s="135" t="str">
        <f>IFERROR(TERRITORIAL!K317/TERRITORIAL!J317-1,"")</f>
        <v/>
      </c>
      <c r="K317" s="135" t="str">
        <f>IFERROR(TERRITORIAL!L317/TERRITORIAL!K317-1,"")</f>
        <v/>
      </c>
      <c r="L317" s="135" t="str">
        <f>IFERROR(TERRITORIAL!M317/TERRITORIAL!L317-1,"")</f>
        <v/>
      </c>
      <c r="M317" s="135" t="str">
        <f>IFERROR(TERRITORIAL!N317/TERRITORIAL!M317-1,"")</f>
        <v/>
      </c>
      <c r="N317" s="135">
        <f>IFERROR(TERRITORIAL!O317/TERRITORIAL!N317-1,"")</f>
        <v>0</v>
      </c>
      <c r="O317" s="135">
        <f>IFERROR(TERRITORIAL!P317/TERRITORIAL!O317-1,"")</f>
        <v>-1</v>
      </c>
      <c r="P317" s="135" t="str">
        <f>IFERROR(TERRITORIAL!Q317/TERRITORIAL!P317-1,"")</f>
        <v/>
      </c>
      <c r="Q317" s="135" t="str">
        <f>IFERROR(TERRITORIAL!R317/TERRITORIAL!Q317-1,"")</f>
        <v/>
      </c>
      <c r="R317" s="135" t="str">
        <f>IFERROR(TERRITORIAL!S317/TERRITORIAL!R317-1,"")</f>
        <v/>
      </c>
      <c r="S317" s="135" t="str">
        <f>IFERROR(TERRITORIAL!T317/TERRITORIAL!S317-1,"")</f>
        <v/>
      </c>
    </row>
    <row r="318" spans="1:19">
      <c r="A318" s="89" t="s">
        <v>422</v>
      </c>
      <c r="B318" s="89" t="s">
        <v>10</v>
      </c>
      <c r="C318" s="135">
        <f>IFERROR(TERRITORIAL!D318/TERRITORIAL!C318-1,"")</f>
        <v>3.4765624195760791E-2</v>
      </c>
      <c r="D318" s="135">
        <f>IFERROR(TERRITORIAL!E318/TERRITORIAL!D318-1,"")</f>
        <v>0.13986105090963252</v>
      </c>
      <c r="E318" s="135">
        <f>IFERROR(TERRITORIAL!F318/TERRITORIAL!E318-1,"")</f>
        <v>9.216661570443474E-2</v>
      </c>
      <c r="F318" s="135">
        <f>IFERROR(TERRITORIAL!G318/TERRITORIAL!F318-1,"")</f>
        <v>8.317736156690092E-2</v>
      </c>
      <c r="G318" s="135">
        <f>IFERROR(TERRITORIAL!H318/TERRITORIAL!G318-1,"")</f>
        <v>9.3915092639728304E-2</v>
      </c>
      <c r="H318" s="135">
        <f>IFERROR(TERRITORIAL!I318/TERRITORIAL!H318-1,"")</f>
        <v>0.1055626210390137</v>
      </c>
      <c r="I318" s="135">
        <f>IFERROR(TERRITORIAL!J318/TERRITORIAL!I318-1,"")</f>
        <v>0.1252700116055443</v>
      </c>
      <c r="J318" s="135">
        <f>IFERROR(TERRITORIAL!K318/TERRITORIAL!J318-1,"")</f>
        <v>0.68074239432707162</v>
      </c>
      <c r="K318" s="135">
        <f>IFERROR(TERRITORIAL!L318/TERRITORIAL!K318-1,"")</f>
        <v>0.5824254521462815</v>
      </c>
      <c r="L318" s="135">
        <f>IFERROR(TERRITORIAL!M318/TERRITORIAL!L318-1,"")</f>
        <v>26.035625864183846</v>
      </c>
      <c r="M318" s="135">
        <f>IFERROR(TERRITORIAL!N318/TERRITORIAL!M318-1,"")</f>
        <v>-1</v>
      </c>
      <c r="N318" s="135" t="str">
        <f>IFERROR(TERRITORIAL!O318/TERRITORIAL!N318-1,"")</f>
        <v/>
      </c>
      <c r="O318" s="135" t="str">
        <f>IFERROR(TERRITORIAL!P318/TERRITORIAL!O318-1,"")</f>
        <v/>
      </c>
      <c r="P318" s="135" t="str">
        <f>IFERROR(TERRITORIAL!Q318/TERRITORIAL!P318-1,"")</f>
        <v/>
      </c>
      <c r="Q318" s="135" t="str">
        <f>IFERROR(TERRITORIAL!R318/TERRITORIAL!Q318-1,"")</f>
        <v/>
      </c>
      <c r="R318" s="135" t="str">
        <f>IFERROR(TERRITORIAL!S318/TERRITORIAL!R318-1,"")</f>
        <v/>
      </c>
      <c r="S318" s="135" t="str">
        <f>IFERROR(TERRITORIAL!T318/TERRITORIAL!S318-1,"")</f>
        <v/>
      </c>
    </row>
    <row r="319" spans="1:19" ht="28">
      <c r="A319" s="89" t="s">
        <v>423</v>
      </c>
      <c r="B319" s="89" t="s">
        <v>3466</v>
      </c>
      <c r="C319" s="135">
        <f>IFERROR(TERRITORIAL!D319/TERRITORIAL!C319-1,"")</f>
        <v>3.4495076526188218E-2</v>
      </c>
      <c r="D319" s="135">
        <f>IFERROR(TERRITORIAL!E319/TERRITORIAL!D319-1,"")</f>
        <v>-0.19034426022220408</v>
      </c>
      <c r="E319" s="135">
        <f>IFERROR(TERRITORIAL!F319/TERRITORIAL!E319-1,"")</f>
        <v>-2.2794626149962971E-2</v>
      </c>
      <c r="F319" s="135">
        <f>IFERROR(TERRITORIAL!G319/TERRITORIAL!F319-1,"")</f>
        <v>0.44104415284823917</v>
      </c>
      <c r="G319" s="135">
        <f>IFERROR(TERRITORIAL!H319/TERRITORIAL!G319-1,"")</f>
        <v>0.28090527802394827</v>
      </c>
      <c r="H319" s="135">
        <f>IFERROR(TERRITORIAL!I319/TERRITORIAL!H319-1,"")</f>
        <v>-0.28966135438654761</v>
      </c>
      <c r="I319" s="135">
        <f>IFERROR(TERRITORIAL!J319/TERRITORIAL!I319-1,"")</f>
        <v>-1.9336881863981636E-3</v>
      </c>
      <c r="J319" s="135">
        <f>IFERROR(TERRITORIAL!K319/TERRITORIAL!J319-1,"")</f>
        <v>7.476929081221698</v>
      </c>
      <c r="K319" s="135">
        <f>IFERROR(TERRITORIAL!L319/TERRITORIAL!K319-1,"")</f>
        <v>-0.31999032706788355</v>
      </c>
      <c r="L319" s="135">
        <f>IFERROR(TERRITORIAL!M319/TERRITORIAL!L319-1,"")</f>
        <v>0.10523613042084667</v>
      </c>
      <c r="M319" s="135">
        <f>IFERROR(TERRITORIAL!N319/TERRITORIAL!M319-1,"")</f>
        <v>-1</v>
      </c>
      <c r="N319" s="135" t="str">
        <f>IFERROR(TERRITORIAL!O319/TERRITORIAL!N319-1,"")</f>
        <v/>
      </c>
      <c r="O319" s="135" t="str">
        <f>IFERROR(TERRITORIAL!P319/TERRITORIAL!O319-1,"")</f>
        <v/>
      </c>
      <c r="P319" s="135" t="str">
        <f>IFERROR(TERRITORIAL!Q319/TERRITORIAL!P319-1,"")</f>
        <v/>
      </c>
      <c r="Q319" s="135" t="str">
        <f>IFERROR(TERRITORIAL!R319/TERRITORIAL!Q319-1,"")</f>
        <v/>
      </c>
      <c r="R319" s="135" t="str">
        <f>IFERROR(TERRITORIAL!S319/TERRITORIAL!R319-1,"")</f>
        <v/>
      </c>
      <c r="S319" s="135" t="str">
        <f>IFERROR(TERRITORIAL!T319/TERRITORIAL!S319-1,"")</f>
        <v/>
      </c>
    </row>
    <row r="320" spans="1:19" ht="28">
      <c r="A320" s="89" t="s">
        <v>424</v>
      </c>
      <c r="B320" s="89" t="s">
        <v>3468</v>
      </c>
      <c r="C320" s="135">
        <f>IFERROR(TERRITORIAL!D320/TERRITORIAL!C320-1,"")</f>
        <v>0.33019109241390576</v>
      </c>
      <c r="D320" s="135">
        <f>IFERROR(TERRITORIAL!E320/TERRITORIAL!D320-1,"")</f>
        <v>1.7090846577910046E-2</v>
      </c>
      <c r="E320" s="135">
        <f>IFERROR(TERRITORIAL!F320/TERRITORIAL!E320-1,"")</f>
        <v>-0.34248398657408619</v>
      </c>
      <c r="F320" s="135">
        <f>IFERROR(TERRITORIAL!G320/TERRITORIAL!F320-1,"")</f>
        <v>0.23082240375073937</v>
      </c>
      <c r="G320" s="135">
        <f>IFERROR(TERRITORIAL!H320/TERRITORIAL!G320-1,"")</f>
        <v>-2.2625116949066548E-3</v>
      </c>
      <c r="H320" s="135">
        <f>IFERROR(TERRITORIAL!I320/TERRITORIAL!H320-1,"")</f>
        <v>7.5301640405627923E-2</v>
      </c>
      <c r="I320" s="135">
        <f>IFERROR(TERRITORIAL!J320/TERRITORIAL!I320-1,"")</f>
        <v>-5.3613790375115489E-3</v>
      </c>
      <c r="J320" s="135">
        <f>IFERROR(TERRITORIAL!K320/TERRITORIAL!J320-1,"")</f>
        <v>0.16377239602358395</v>
      </c>
      <c r="K320" s="135">
        <f>IFERROR(TERRITORIAL!L320/TERRITORIAL!K320-1,"")</f>
        <v>0.37442642550895222</v>
      </c>
      <c r="L320" s="135">
        <f>IFERROR(TERRITORIAL!M320/TERRITORIAL!L320-1,"")</f>
        <v>0.10070318791909605</v>
      </c>
      <c r="M320" s="135">
        <f>IFERROR(TERRITORIAL!N320/TERRITORIAL!M320-1,"")</f>
        <v>-1</v>
      </c>
      <c r="N320" s="135" t="str">
        <f>IFERROR(TERRITORIAL!O320/TERRITORIAL!N320-1,"")</f>
        <v/>
      </c>
      <c r="O320" s="135" t="str">
        <f>IFERROR(TERRITORIAL!P320/TERRITORIAL!O320-1,"")</f>
        <v/>
      </c>
      <c r="P320" s="135" t="str">
        <f>IFERROR(TERRITORIAL!Q320/TERRITORIAL!P320-1,"")</f>
        <v/>
      </c>
      <c r="Q320" s="135" t="str">
        <f>IFERROR(TERRITORIAL!R320/TERRITORIAL!Q320-1,"")</f>
        <v/>
      </c>
      <c r="R320" s="135" t="str">
        <f>IFERROR(TERRITORIAL!S320/TERRITORIAL!R320-1,"")</f>
        <v/>
      </c>
      <c r="S320" s="135" t="str">
        <f>IFERROR(TERRITORIAL!T320/TERRITORIAL!S320-1,"")</f>
        <v/>
      </c>
    </row>
    <row r="321" spans="1:19">
      <c r="A321" s="89" t="s">
        <v>425</v>
      </c>
      <c r="B321" s="89" t="s">
        <v>2</v>
      </c>
      <c r="C321" s="135">
        <f>IFERROR(TERRITORIAL!D321/TERRITORIAL!C321-1,"")</f>
        <v>15.954843319483391</v>
      </c>
      <c r="D321" s="135">
        <f>IFERROR(TERRITORIAL!E321/TERRITORIAL!D321-1,"")</f>
        <v>-1</v>
      </c>
      <c r="E321" s="135" t="str">
        <f>IFERROR(TERRITORIAL!F321/TERRITORIAL!E321-1,"")</f>
        <v/>
      </c>
      <c r="F321" s="135" t="str">
        <f>IFERROR(TERRITORIAL!G321/TERRITORIAL!F321-1,"")</f>
        <v/>
      </c>
      <c r="G321" s="135" t="str">
        <f>IFERROR(TERRITORIAL!H321/TERRITORIAL!G321-1,"")</f>
        <v/>
      </c>
      <c r="H321" s="135" t="str">
        <f>IFERROR(TERRITORIAL!I321/TERRITORIAL!H321-1,"")</f>
        <v/>
      </c>
      <c r="I321" s="135" t="str">
        <f>IFERROR(TERRITORIAL!J321/TERRITORIAL!I321-1,"")</f>
        <v/>
      </c>
      <c r="J321" s="135" t="str">
        <f>IFERROR(TERRITORIAL!K321/TERRITORIAL!J321-1,"")</f>
        <v/>
      </c>
      <c r="K321" s="135" t="str">
        <f>IFERROR(TERRITORIAL!L321/TERRITORIAL!K321-1,"")</f>
        <v/>
      </c>
      <c r="L321" s="135" t="str">
        <f>IFERROR(TERRITORIAL!M321/TERRITORIAL!L321-1,"")</f>
        <v/>
      </c>
      <c r="M321" s="135" t="str">
        <f>IFERROR(TERRITORIAL!N321/TERRITORIAL!M321-1,"")</f>
        <v/>
      </c>
      <c r="N321" s="135" t="str">
        <f>IFERROR(TERRITORIAL!O321/TERRITORIAL!N321-1,"")</f>
        <v/>
      </c>
      <c r="O321" s="135" t="str">
        <f>IFERROR(TERRITORIAL!P321/TERRITORIAL!O321-1,"")</f>
        <v/>
      </c>
      <c r="P321" s="135" t="str">
        <f>IFERROR(TERRITORIAL!Q321/TERRITORIAL!P321-1,"")</f>
        <v/>
      </c>
      <c r="Q321" s="135" t="str">
        <f>IFERROR(TERRITORIAL!R321/TERRITORIAL!Q321-1,"")</f>
        <v/>
      </c>
      <c r="R321" s="135" t="str">
        <f>IFERROR(TERRITORIAL!S321/TERRITORIAL!R321-1,"")</f>
        <v/>
      </c>
      <c r="S321" s="135" t="str">
        <f>IFERROR(TERRITORIAL!T321/TERRITORIAL!S321-1,"")</f>
        <v/>
      </c>
    </row>
    <row r="322" spans="1:19" ht="28">
      <c r="A322" s="89" t="s">
        <v>3471</v>
      </c>
      <c r="B322" s="89" t="s">
        <v>3472</v>
      </c>
      <c r="C322" s="135" t="str">
        <f>IFERROR(TERRITORIAL!D322/TERRITORIAL!C322-1,"")</f>
        <v/>
      </c>
      <c r="D322" s="135" t="str">
        <f>IFERROR(TERRITORIAL!E322/TERRITORIAL!D322-1,"")</f>
        <v/>
      </c>
      <c r="E322" s="135" t="str">
        <f>IFERROR(TERRITORIAL!F322/TERRITORIAL!E322-1,"")</f>
        <v/>
      </c>
      <c r="F322" s="135" t="str">
        <f>IFERROR(TERRITORIAL!G322/TERRITORIAL!F322-1,"")</f>
        <v/>
      </c>
      <c r="G322" s="135" t="str">
        <f>IFERROR(TERRITORIAL!H322/TERRITORIAL!G322-1,"")</f>
        <v/>
      </c>
      <c r="H322" s="135" t="str">
        <f>IFERROR(TERRITORIAL!I322/TERRITORIAL!H322-1,"")</f>
        <v/>
      </c>
      <c r="I322" s="135" t="str">
        <f>IFERROR(TERRITORIAL!J322/TERRITORIAL!I322-1,"")</f>
        <v/>
      </c>
      <c r="J322" s="135" t="str">
        <f>IFERROR(TERRITORIAL!K322/TERRITORIAL!J322-1,"")</f>
        <v/>
      </c>
      <c r="K322" s="135" t="str">
        <f>IFERROR(TERRITORIAL!L322/TERRITORIAL!K322-1,"")</f>
        <v/>
      </c>
      <c r="L322" s="135" t="str">
        <f>IFERROR(TERRITORIAL!M322/TERRITORIAL!L322-1,"")</f>
        <v/>
      </c>
      <c r="M322" s="135" t="str">
        <f>IFERROR(TERRITORIAL!N322/TERRITORIAL!M322-1,"")</f>
        <v/>
      </c>
      <c r="N322" s="135">
        <f>IFERROR(TERRITORIAL!O322/TERRITORIAL!N322-1,"")</f>
        <v>-1</v>
      </c>
      <c r="O322" s="135" t="str">
        <f>IFERROR(TERRITORIAL!P322/TERRITORIAL!O322-1,"")</f>
        <v/>
      </c>
      <c r="P322" s="135" t="str">
        <f>IFERROR(TERRITORIAL!Q322/TERRITORIAL!P322-1,"")</f>
        <v/>
      </c>
      <c r="Q322" s="135" t="str">
        <f>IFERROR(TERRITORIAL!R322/TERRITORIAL!Q322-1,"")</f>
        <v/>
      </c>
      <c r="R322" s="135" t="str">
        <f>IFERROR(TERRITORIAL!S322/TERRITORIAL!R322-1,"")</f>
        <v/>
      </c>
      <c r="S322" s="135" t="str">
        <f>IFERROR(TERRITORIAL!T322/TERRITORIAL!S322-1,"")</f>
        <v/>
      </c>
    </row>
    <row r="323" spans="1:19" ht="42">
      <c r="A323" s="89" t="s">
        <v>3494</v>
      </c>
      <c r="B323" s="89" t="s">
        <v>3495</v>
      </c>
      <c r="C323" s="135" t="str">
        <f>IFERROR(TERRITORIAL!D323/TERRITORIAL!C323-1,"")</f>
        <v/>
      </c>
      <c r="D323" s="135" t="str">
        <f>IFERROR(TERRITORIAL!E323/TERRITORIAL!D323-1,"")</f>
        <v/>
      </c>
      <c r="E323" s="135" t="str">
        <f>IFERROR(TERRITORIAL!F323/TERRITORIAL!E323-1,"")</f>
        <v/>
      </c>
      <c r="F323" s="135" t="str">
        <f>IFERROR(TERRITORIAL!G323/TERRITORIAL!F323-1,"")</f>
        <v/>
      </c>
      <c r="G323" s="135" t="str">
        <f>IFERROR(TERRITORIAL!H323/TERRITORIAL!G323-1,"")</f>
        <v/>
      </c>
      <c r="H323" s="135" t="str">
        <f>IFERROR(TERRITORIAL!I323/TERRITORIAL!H323-1,"")</f>
        <v/>
      </c>
      <c r="I323" s="135" t="str">
        <f>IFERROR(TERRITORIAL!J323/TERRITORIAL!I323-1,"")</f>
        <v/>
      </c>
      <c r="J323" s="135" t="str">
        <f>IFERROR(TERRITORIAL!K323/TERRITORIAL!J323-1,"")</f>
        <v/>
      </c>
      <c r="K323" s="135" t="str">
        <f>IFERROR(TERRITORIAL!L323/TERRITORIAL!K323-1,"")</f>
        <v/>
      </c>
      <c r="L323" s="135" t="str">
        <f>IFERROR(TERRITORIAL!M323/TERRITORIAL!L323-1,"")</f>
        <v/>
      </c>
      <c r="M323" s="135" t="str">
        <f>IFERROR(TERRITORIAL!N323/TERRITORIAL!M323-1,"")</f>
        <v/>
      </c>
      <c r="N323" s="135">
        <f>IFERROR(TERRITORIAL!O323/TERRITORIAL!N323-1,"")</f>
        <v>1.1558434488967664</v>
      </c>
      <c r="O323" s="135">
        <f>IFERROR(TERRITORIAL!P323/TERRITORIAL!O323-1,"")</f>
        <v>-9.2085536487864661E-2</v>
      </c>
      <c r="P323" s="135">
        <f>IFERROR(TERRITORIAL!Q323/TERRITORIAL!P323-1,"")</f>
        <v>0.20130153447754795</v>
      </c>
      <c r="Q323" s="135">
        <f>IFERROR(TERRITORIAL!R323/TERRITORIAL!Q323-1,"")</f>
        <v>-4.7825093586225997E-2</v>
      </c>
      <c r="R323" s="135">
        <f>IFERROR(TERRITORIAL!S323/TERRITORIAL!R323-1,"")</f>
        <v>4.2515576282459611E-2</v>
      </c>
      <c r="S323" s="135">
        <f>IFERROR(TERRITORIAL!T323/TERRITORIAL!S323-1,"")</f>
        <v>0.14060664233708864</v>
      </c>
    </row>
    <row r="324" spans="1:19" ht="28">
      <c r="A324" s="116" t="s">
        <v>3503</v>
      </c>
      <c r="B324" s="89" t="s">
        <v>3504</v>
      </c>
      <c r="C324" s="135" t="str">
        <f>IFERROR(TERRITORIAL!D324/TERRITORIAL!C324-1,"")</f>
        <v/>
      </c>
      <c r="D324" s="135" t="str">
        <f>IFERROR(TERRITORIAL!E324/TERRITORIAL!D324-1,"")</f>
        <v/>
      </c>
      <c r="E324" s="135" t="str">
        <f>IFERROR(TERRITORIAL!F324/TERRITORIAL!E324-1,"")</f>
        <v/>
      </c>
      <c r="F324" s="135" t="str">
        <f>IFERROR(TERRITORIAL!G324/TERRITORIAL!F324-1,"")</f>
        <v/>
      </c>
      <c r="G324" s="135" t="str">
        <f>IFERROR(TERRITORIAL!H324/TERRITORIAL!G324-1,"")</f>
        <v/>
      </c>
      <c r="H324" s="135" t="str">
        <f>IFERROR(TERRITORIAL!I324/TERRITORIAL!H324-1,"")</f>
        <v/>
      </c>
      <c r="I324" s="135" t="str">
        <f>IFERROR(TERRITORIAL!J324/TERRITORIAL!I324-1,"")</f>
        <v/>
      </c>
      <c r="J324" s="135" t="str">
        <f>IFERROR(TERRITORIAL!K324/TERRITORIAL!J324-1,"")</f>
        <v/>
      </c>
      <c r="K324" s="135" t="str">
        <f>IFERROR(TERRITORIAL!L324/TERRITORIAL!K324-1,"")</f>
        <v/>
      </c>
      <c r="L324" s="135" t="str">
        <f>IFERROR(TERRITORIAL!M324/TERRITORIAL!L324-1,"")</f>
        <v/>
      </c>
      <c r="M324" s="135" t="str">
        <f>IFERROR(TERRITORIAL!N324/TERRITORIAL!M324-1,"")</f>
        <v/>
      </c>
      <c r="N324" s="135">
        <f>IFERROR(TERRITORIAL!O324/TERRITORIAL!N324-1,"")</f>
        <v>-10.072825203352107</v>
      </c>
      <c r="O324" s="135">
        <f>IFERROR(TERRITORIAL!P324/TERRITORIAL!O324-1,"")</f>
        <v>-0.24381290829295366</v>
      </c>
      <c r="P324" s="135">
        <f>IFERROR(TERRITORIAL!Q324/TERRITORIAL!P324-1,"")</f>
        <v>-0.19532290737361524</v>
      </c>
      <c r="Q324" s="135">
        <f>IFERROR(TERRITORIAL!R324/TERRITORIAL!Q324-1,"")</f>
        <v>0.55688708648889818</v>
      </c>
      <c r="R324" s="135">
        <f>IFERROR(TERRITORIAL!S324/TERRITORIAL!R324-1,"")</f>
        <v>-0.14235959329541237</v>
      </c>
      <c r="S324" s="135">
        <f>IFERROR(TERRITORIAL!T324/TERRITORIAL!S324-1,"")</f>
        <v>-0.44322086146990414</v>
      </c>
    </row>
    <row r="325" spans="1:19" ht="42">
      <c r="A325" s="89" t="s">
        <v>3507</v>
      </c>
      <c r="B325" s="89" t="s">
        <v>3508</v>
      </c>
      <c r="C325" s="135" t="str">
        <f>IFERROR(TERRITORIAL!D325/TERRITORIAL!C325-1,"")</f>
        <v/>
      </c>
      <c r="D325" s="135" t="str">
        <f>IFERROR(TERRITORIAL!E325/TERRITORIAL!D325-1,"")</f>
        <v/>
      </c>
      <c r="E325" s="135" t="str">
        <f>IFERROR(TERRITORIAL!F325/TERRITORIAL!E325-1,"")</f>
        <v/>
      </c>
      <c r="F325" s="135" t="str">
        <f>IFERROR(TERRITORIAL!G325/TERRITORIAL!F325-1,"")</f>
        <v/>
      </c>
      <c r="G325" s="135" t="str">
        <f>IFERROR(TERRITORIAL!H325/TERRITORIAL!G325-1,"")</f>
        <v/>
      </c>
      <c r="H325" s="135" t="str">
        <f>IFERROR(TERRITORIAL!I325/TERRITORIAL!H325-1,"")</f>
        <v/>
      </c>
      <c r="I325" s="135" t="str">
        <f>IFERROR(TERRITORIAL!J325/TERRITORIAL!I325-1,"")</f>
        <v/>
      </c>
      <c r="J325" s="135" t="str">
        <f>IFERROR(TERRITORIAL!K325/TERRITORIAL!J325-1,"")</f>
        <v/>
      </c>
      <c r="K325" s="135" t="str">
        <f>IFERROR(TERRITORIAL!L325/TERRITORIAL!K325-1,"")</f>
        <v/>
      </c>
      <c r="L325" s="135" t="str">
        <f>IFERROR(TERRITORIAL!M325/TERRITORIAL!L325-1,"")</f>
        <v/>
      </c>
      <c r="M325" s="135" t="str">
        <f>IFERROR(TERRITORIAL!N325/TERRITORIAL!M325-1,"")</f>
        <v/>
      </c>
      <c r="N325" s="135">
        <f>IFERROR(TERRITORIAL!O325/TERRITORIAL!N325-1,"")</f>
        <v>-1.7000812062303305E-3</v>
      </c>
      <c r="O325" s="135">
        <f>IFERROR(TERRITORIAL!P325/TERRITORIAL!O325-1,"")</f>
        <v>1.5004718918643523E-2</v>
      </c>
      <c r="P325" s="135">
        <f>IFERROR(TERRITORIAL!Q325/TERRITORIAL!P325-1,"")</f>
        <v>-5.0402766309824987E-3</v>
      </c>
      <c r="Q325" s="135">
        <f>IFERROR(TERRITORIAL!R325/TERRITORIAL!Q325-1,"")</f>
        <v>9.6828104004657689E-2</v>
      </c>
      <c r="R325" s="135">
        <f>IFERROR(TERRITORIAL!S325/TERRITORIAL!R325-1,"")</f>
        <v>-0.44575327523334141</v>
      </c>
      <c r="S325" s="135">
        <f>IFERROR(TERRITORIAL!T325/TERRITORIAL!S325-1,"")</f>
        <v>0.87848533463827416</v>
      </c>
    </row>
    <row r="326" spans="1:19" ht="28">
      <c r="A326" s="89" t="s">
        <v>3517</v>
      </c>
      <c r="B326" s="89" t="s">
        <v>3518</v>
      </c>
      <c r="C326" s="135" t="str">
        <f>IFERROR(TERRITORIAL!D326/TERRITORIAL!C326-1,"")</f>
        <v/>
      </c>
      <c r="D326" s="135" t="str">
        <f>IFERROR(TERRITORIAL!E326/TERRITORIAL!D326-1,"")</f>
        <v/>
      </c>
      <c r="E326" s="135" t="str">
        <f>IFERROR(TERRITORIAL!F326/TERRITORIAL!E326-1,"")</f>
        <v/>
      </c>
      <c r="F326" s="135" t="str">
        <f>IFERROR(TERRITORIAL!G326/TERRITORIAL!F326-1,"")</f>
        <v/>
      </c>
      <c r="G326" s="135" t="str">
        <f>IFERROR(TERRITORIAL!H326/TERRITORIAL!G326-1,"")</f>
        <v/>
      </c>
      <c r="H326" s="135" t="str">
        <f>IFERROR(TERRITORIAL!I326/TERRITORIAL!H326-1,"")</f>
        <v/>
      </c>
      <c r="I326" s="135" t="str">
        <f>IFERROR(TERRITORIAL!J326/TERRITORIAL!I326-1,"")</f>
        <v/>
      </c>
      <c r="J326" s="135" t="str">
        <f>IFERROR(TERRITORIAL!K326/TERRITORIAL!J326-1,"")</f>
        <v/>
      </c>
      <c r="K326" s="135" t="str">
        <f>IFERROR(TERRITORIAL!L326/TERRITORIAL!K326-1,"")</f>
        <v/>
      </c>
      <c r="L326" s="135" t="str">
        <f>IFERROR(TERRITORIAL!M326/TERRITORIAL!L326-1,"")</f>
        <v/>
      </c>
      <c r="M326" s="135" t="str">
        <f>IFERROR(TERRITORIAL!N326/TERRITORIAL!M326-1,"")</f>
        <v/>
      </c>
      <c r="N326" s="135">
        <f>IFERROR(TERRITORIAL!O326/TERRITORIAL!N326-1,"")</f>
        <v>1.5137490460875624</v>
      </c>
      <c r="O326" s="135">
        <f>IFERROR(TERRITORIAL!P326/TERRITORIAL!O326-1,"")</f>
        <v>0.23922730440261697</v>
      </c>
      <c r="P326" s="135">
        <f>IFERROR(TERRITORIAL!Q326/TERRITORIAL!P326-1,"")</f>
        <v>3.9234274097668553E-2</v>
      </c>
      <c r="Q326" s="135">
        <f>IFERROR(TERRITORIAL!R326/TERRITORIAL!Q326-1,"")</f>
        <v>-1.2018404296557206E-2</v>
      </c>
      <c r="R326" s="135">
        <f>IFERROR(TERRITORIAL!S326/TERRITORIAL!R326-1,"")</f>
        <v>3.5359641543563747E-2</v>
      </c>
      <c r="S326" s="135">
        <f>IFERROR(TERRITORIAL!T326/TERRITORIAL!S326-1,"")</f>
        <v>0.11637594276972485</v>
      </c>
    </row>
    <row r="327" spans="1:19" ht="42">
      <c r="A327" s="89" t="s">
        <v>3523</v>
      </c>
      <c r="B327" s="89" t="s">
        <v>3524</v>
      </c>
      <c r="C327" s="135" t="str">
        <f>IFERROR(TERRITORIAL!D327/TERRITORIAL!C327-1,"")</f>
        <v/>
      </c>
      <c r="D327" s="135" t="str">
        <f>IFERROR(TERRITORIAL!E327/TERRITORIAL!D327-1,"")</f>
        <v/>
      </c>
      <c r="E327" s="135" t="str">
        <f>IFERROR(TERRITORIAL!F327/TERRITORIAL!E327-1,"")</f>
        <v/>
      </c>
      <c r="F327" s="135" t="str">
        <f>IFERROR(TERRITORIAL!G327/TERRITORIAL!F327-1,"")</f>
        <v/>
      </c>
      <c r="G327" s="135" t="str">
        <f>IFERROR(TERRITORIAL!H327/TERRITORIAL!G327-1,"")</f>
        <v/>
      </c>
      <c r="H327" s="135" t="str">
        <f>IFERROR(TERRITORIAL!I327/TERRITORIAL!H327-1,"")</f>
        <v/>
      </c>
      <c r="I327" s="135" t="str">
        <f>IFERROR(TERRITORIAL!J327/TERRITORIAL!I327-1,"")</f>
        <v/>
      </c>
      <c r="J327" s="135" t="str">
        <f>IFERROR(TERRITORIAL!K327/TERRITORIAL!J327-1,"")</f>
        <v/>
      </c>
      <c r="K327" s="135" t="str">
        <f>IFERROR(TERRITORIAL!L327/TERRITORIAL!K327-1,"")</f>
        <v/>
      </c>
      <c r="L327" s="135" t="str">
        <f>IFERROR(TERRITORIAL!M327/TERRITORIAL!L327-1,"")</f>
        <v/>
      </c>
      <c r="M327" s="135" t="str">
        <f>IFERROR(TERRITORIAL!N327/TERRITORIAL!M327-1,"")</f>
        <v/>
      </c>
      <c r="N327" s="135">
        <f>IFERROR(TERRITORIAL!O327/TERRITORIAL!N327-1,"")</f>
        <v>-4.6319400718152437E-2</v>
      </c>
      <c r="O327" s="135">
        <f>IFERROR(TERRITORIAL!P327/TERRITORIAL!O327-1,"")</f>
        <v>6.1087881567922997E-2</v>
      </c>
      <c r="P327" s="135">
        <f>IFERROR(TERRITORIAL!Q327/TERRITORIAL!P327-1,"")</f>
        <v>0.40741658300768502</v>
      </c>
      <c r="Q327" s="135">
        <f>IFERROR(TERRITORIAL!R327/TERRITORIAL!Q327-1,"")</f>
        <v>5.208875317153594E-2</v>
      </c>
      <c r="R327" s="135">
        <f>IFERROR(TERRITORIAL!S327/TERRITORIAL!R327-1,"")</f>
        <v>-0.59176187933819735</v>
      </c>
      <c r="S327" s="135">
        <f>IFERROR(TERRITORIAL!T327/TERRITORIAL!S327-1,"")</f>
        <v>-2.2963013127344438</v>
      </c>
    </row>
    <row r="328" spans="1:19">
      <c r="A328" s="89" t="s">
        <v>3527</v>
      </c>
      <c r="B328" s="89" t="s">
        <v>7670</v>
      </c>
      <c r="C328" s="135" t="str">
        <f>IFERROR(TERRITORIAL!D328/TERRITORIAL!C328-1,"")</f>
        <v/>
      </c>
      <c r="D328" s="135" t="str">
        <f>IFERROR(TERRITORIAL!E328/TERRITORIAL!D328-1,"")</f>
        <v/>
      </c>
      <c r="E328" s="135" t="str">
        <f>IFERROR(TERRITORIAL!F328/TERRITORIAL!E328-1,"")</f>
        <v/>
      </c>
      <c r="F328" s="135" t="str">
        <f>IFERROR(TERRITORIAL!G328/TERRITORIAL!F328-1,"")</f>
        <v/>
      </c>
      <c r="G328" s="135" t="str">
        <f>IFERROR(TERRITORIAL!H328/TERRITORIAL!G328-1,"")</f>
        <v/>
      </c>
      <c r="H328" s="135" t="str">
        <f>IFERROR(TERRITORIAL!I328/TERRITORIAL!H328-1,"")</f>
        <v/>
      </c>
      <c r="I328" s="135" t="str">
        <f>IFERROR(TERRITORIAL!J328/TERRITORIAL!I328-1,"")</f>
        <v/>
      </c>
      <c r="J328" s="135" t="str">
        <f>IFERROR(TERRITORIAL!K328/TERRITORIAL!J328-1,"")</f>
        <v/>
      </c>
      <c r="K328" s="135" t="str">
        <f>IFERROR(TERRITORIAL!L328/TERRITORIAL!K328-1,"")</f>
        <v/>
      </c>
      <c r="L328" s="135" t="str">
        <f>IFERROR(TERRITORIAL!M328/TERRITORIAL!L328-1,"")</f>
        <v/>
      </c>
      <c r="M328" s="135" t="str">
        <f>IFERROR(TERRITORIAL!N328/TERRITORIAL!M328-1,"")</f>
        <v/>
      </c>
      <c r="N328" s="135">
        <f>IFERROR(TERRITORIAL!O328/TERRITORIAL!N328-1,"")</f>
        <v>0.27095083499596595</v>
      </c>
      <c r="O328" s="135">
        <f>IFERROR(TERRITORIAL!P328/TERRITORIAL!O328-1,"")</f>
        <v>0.38259296603581516</v>
      </c>
      <c r="P328" s="135">
        <f>IFERROR(TERRITORIAL!Q328/TERRITORIAL!P328-1,"")</f>
        <v>0.38912520086307523</v>
      </c>
      <c r="Q328" s="135">
        <f>IFERROR(TERRITORIAL!R328/TERRITORIAL!Q328-1,"")</f>
        <v>0.31286847306359933</v>
      </c>
      <c r="R328" s="135">
        <f>IFERROR(TERRITORIAL!S328/TERRITORIAL!R328-1,"")</f>
        <v>-0.23047560666889488</v>
      </c>
      <c r="S328" s="135">
        <f>IFERROR(TERRITORIAL!T328/TERRITORIAL!S328-1,"")</f>
        <v>0.84098862120933782</v>
      </c>
    </row>
    <row r="329" spans="1:19" ht="42">
      <c r="A329" s="89" t="s">
        <v>3533</v>
      </c>
      <c r="B329" s="89" t="s">
        <v>7671</v>
      </c>
      <c r="C329" s="135" t="str">
        <f>IFERROR(TERRITORIAL!D329/TERRITORIAL!C329-1,"")</f>
        <v/>
      </c>
      <c r="D329" s="135" t="str">
        <f>IFERROR(TERRITORIAL!E329/TERRITORIAL!D329-1,"")</f>
        <v/>
      </c>
      <c r="E329" s="135" t="str">
        <f>IFERROR(TERRITORIAL!F329/TERRITORIAL!E329-1,"")</f>
        <v/>
      </c>
      <c r="F329" s="135" t="str">
        <f>IFERROR(TERRITORIAL!G329/TERRITORIAL!F329-1,"")</f>
        <v/>
      </c>
      <c r="G329" s="135" t="str">
        <f>IFERROR(TERRITORIAL!H329/TERRITORIAL!G329-1,"")</f>
        <v/>
      </c>
      <c r="H329" s="135" t="str">
        <f>IFERROR(TERRITORIAL!I329/TERRITORIAL!H329-1,"")</f>
        <v/>
      </c>
      <c r="I329" s="135" t="str">
        <f>IFERROR(TERRITORIAL!J329/TERRITORIAL!I329-1,"")</f>
        <v/>
      </c>
      <c r="J329" s="135" t="str">
        <f>IFERROR(TERRITORIAL!K329/TERRITORIAL!J329-1,"")</f>
        <v/>
      </c>
      <c r="K329" s="135" t="str">
        <f>IFERROR(TERRITORIAL!L329/TERRITORIAL!K329-1,"")</f>
        <v/>
      </c>
      <c r="L329" s="135" t="str">
        <f>IFERROR(TERRITORIAL!M329/TERRITORIAL!L329-1,"")</f>
        <v/>
      </c>
      <c r="M329" s="135" t="str">
        <f>IFERROR(TERRITORIAL!N329/TERRITORIAL!M329-1,"")</f>
        <v/>
      </c>
      <c r="N329" s="135">
        <f>IFERROR(TERRITORIAL!O329/TERRITORIAL!N329-1,"")</f>
        <v>7.217913474691473E-3</v>
      </c>
      <c r="O329" s="135">
        <f>IFERROR(TERRITORIAL!P329/TERRITORIAL!O329-1,"")</f>
        <v>5.4528986179698222</v>
      </c>
      <c r="P329" s="135">
        <f>IFERROR(TERRITORIAL!Q329/TERRITORIAL!P329-1,"")</f>
        <v>-1.2190925567066468E-2</v>
      </c>
      <c r="Q329" s="135">
        <f>IFERROR(TERRITORIAL!R329/TERRITORIAL!Q329-1,"")</f>
        <v>-0.37046685369749499</v>
      </c>
      <c r="R329" s="135">
        <f>IFERROR(TERRITORIAL!S329/TERRITORIAL!R329-1,"")</f>
        <v>1.2210132343726698E-2</v>
      </c>
      <c r="S329" s="135">
        <f>IFERROR(TERRITORIAL!T329/TERRITORIAL!S329-1,"")</f>
        <v>0.45726742700770084</v>
      </c>
    </row>
    <row r="330" spans="1:19" ht="28">
      <c r="A330" s="89" t="s">
        <v>7660</v>
      </c>
      <c r="B330" s="89" t="s">
        <v>7661</v>
      </c>
      <c r="C330" s="135" t="str">
        <f>IFERROR(TERRITORIAL!D330/TERRITORIAL!C330-1,"")</f>
        <v/>
      </c>
      <c r="D330" s="135" t="str">
        <f>IFERROR(TERRITORIAL!E330/TERRITORIAL!D330-1,"")</f>
        <v/>
      </c>
      <c r="E330" s="135" t="str">
        <f>IFERROR(TERRITORIAL!F330/TERRITORIAL!E330-1,"")</f>
        <v/>
      </c>
      <c r="F330" s="135" t="str">
        <f>IFERROR(TERRITORIAL!G330/TERRITORIAL!F330-1,"")</f>
        <v/>
      </c>
      <c r="G330" s="135" t="str">
        <f>IFERROR(TERRITORIAL!H330/TERRITORIAL!G330-1,"")</f>
        <v/>
      </c>
      <c r="H330" s="135" t="str">
        <f>IFERROR(TERRITORIAL!I330/TERRITORIAL!H330-1,"")</f>
        <v/>
      </c>
      <c r="I330" s="135" t="str">
        <f>IFERROR(TERRITORIAL!J330/TERRITORIAL!I330-1,"")</f>
        <v/>
      </c>
      <c r="J330" s="135" t="str">
        <f>IFERROR(TERRITORIAL!K330/TERRITORIAL!J330-1,"")</f>
        <v/>
      </c>
      <c r="K330" s="135" t="str">
        <f>IFERROR(TERRITORIAL!L330/TERRITORIAL!K330-1,"")</f>
        <v/>
      </c>
      <c r="L330" s="135" t="str">
        <f>IFERROR(TERRITORIAL!M330/TERRITORIAL!L330-1,"")</f>
        <v/>
      </c>
      <c r="M330" s="135" t="str">
        <f>IFERROR(TERRITORIAL!N330/TERRITORIAL!M330-1,"")</f>
        <v/>
      </c>
      <c r="N330" s="135" t="str">
        <f>IFERROR(TERRITORIAL!O330/TERRITORIAL!N330-1,"")</f>
        <v/>
      </c>
      <c r="O330" s="135" t="str">
        <f>IFERROR(TERRITORIAL!P330/TERRITORIAL!O330-1,"")</f>
        <v/>
      </c>
      <c r="P330" s="135" t="str">
        <f>IFERROR(TERRITORIAL!Q330/TERRITORIAL!P330-1,"")</f>
        <v/>
      </c>
      <c r="Q330" s="135">
        <f>IFERROR(TERRITORIAL!R330/TERRITORIAL!Q330-1,"")</f>
        <v>4.1199373500527825E-2</v>
      </c>
      <c r="R330" s="135">
        <f>IFERROR(TERRITORIAL!S330/TERRITORIAL!R330-1,"")</f>
        <v>4.7357180399387744E-9</v>
      </c>
      <c r="S330" s="135">
        <f>IFERROR(TERRITORIAL!T330/TERRITORIAL!S330-1,"")</f>
        <v>-0.64986953167074901</v>
      </c>
    </row>
    <row r="331" spans="1:19">
      <c r="A331" s="89" t="s">
        <v>426</v>
      </c>
      <c r="B331" s="89" t="s">
        <v>3539</v>
      </c>
      <c r="C331" s="135">
        <f>IFERROR(TERRITORIAL!D331/TERRITORIAL!C331-1,"")</f>
        <v>0.12721738791828097</v>
      </c>
      <c r="D331" s="135">
        <f>IFERROR(TERRITORIAL!E331/TERRITORIAL!D331-1,"")</f>
        <v>0.72021918739232138</v>
      </c>
      <c r="E331" s="135">
        <f>IFERROR(TERRITORIAL!F331/TERRITORIAL!E331-1,"")</f>
        <v>8.2449530132327586E-2</v>
      </c>
      <c r="F331" s="135">
        <f>IFERROR(TERRITORIAL!G331/TERRITORIAL!F331-1,"")</f>
        <v>0.11133716812643168</v>
      </c>
      <c r="G331" s="135">
        <f>IFERROR(TERRITORIAL!H331/TERRITORIAL!G331-1,"")</f>
        <v>4.6110585596680354E-2</v>
      </c>
      <c r="H331" s="135">
        <f>IFERROR(TERRITORIAL!I331/TERRITORIAL!H331-1,"")</f>
        <v>9.0452044827314282E-2</v>
      </c>
      <c r="I331" s="135">
        <f>IFERROR(TERRITORIAL!J331/TERRITORIAL!I331-1,"")</f>
        <v>6.3498058561526793E-2</v>
      </c>
      <c r="J331" s="135">
        <f>IFERROR(TERRITORIAL!K331/TERRITORIAL!J331-1,"")</f>
        <v>7.5282411830149831E-2</v>
      </c>
      <c r="K331" s="135">
        <f>IFERROR(TERRITORIAL!L331/TERRITORIAL!K331-1,"")</f>
        <v>4.6793439657091263E-3</v>
      </c>
      <c r="L331" s="135">
        <f>IFERROR(TERRITORIAL!M331/TERRITORIAL!L331-1,"")</f>
        <v>5.0105849572271488E-2</v>
      </c>
      <c r="M331" s="135">
        <f>IFERROR(TERRITORIAL!N331/TERRITORIAL!M331-1,"")</f>
        <v>-0.37895637378410862</v>
      </c>
      <c r="N331" s="135">
        <f>IFERROR(TERRITORIAL!O331/TERRITORIAL!N331-1,"")</f>
        <v>5.6214137845004064E-2</v>
      </c>
      <c r="O331" s="135">
        <f>IFERROR(TERRITORIAL!P331/TERRITORIAL!O331-1,"")</f>
        <v>8.1927101269744229E-2</v>
      </c>
      <c r="P331" s="135">
        <f>IFERROR(TERRITORIAL!Q331/TERRITORIAL!P331-1,"")</f>
        <v>7.4444602454351472E-2</v>
      </c>
      <c r="Q331" s="135">
        <f>IFERROR(TERRITORIAL!R331/TERRITORIAL!Q331-1,"")</f>
        <v>4.2675740831528586E-2</v>
      </c>
      <c r="R331" s="135">
        <f>IFERROR(TERRITORIAL!S331/TERRITORIAL!R331-1,"")</f>
        <v>5.1492993047716373E-2</v>
      </c>
      <c r="S331" s="135">
        <f>IFERROR(TERRITORIAL!T331/TERRITORIAL!S331-1,"")</f>
        <v>3.7207893371630663E-2</v>
      </c>
    </row>
    <row r="332" spans="1:19">
      <c r="A332" s="89" t="s">
        <v>427</v>
      </c>
      <c r="B332" s="89" t="s">
        <v>18</v>
      </c>
      <c r="C332" s="135">
        <f>IFERROR(TERRITORIAL!D332/TERRITORIAL!C332-1,"")</f>
        <v>0.11626880559726605</v>
      </c>
      <c r="D332" s="135">
        <f>IFERROR(TERRITORIAL!E332/TERRITORIAL!D332-1,"")</f>
        <v>3.9613283742815319</v>
      </c>
      <c r="E332" s="135">
        <f>IFERROR(TERRITORIAL!F332/TERRITORIAL!E332-1,"")</f>
        <v>0.20461958484975273</v>
      </c>
      <c r="F332" s="135">
        <f>IFERROR(TERRITORIAL!G332/TERRITORIAL!F332-1,"")</f>
        <v>0.14817574261030497</v>
      </c>
      <c r="G332" s="135">
        <f>IFERROR(TERRITORIAL!H332/TERRITORIAL!G332-1,"")</f>
        <v>0.59252196655053035</v>
      </c>
      <c r="H332" s="135">
        <f>IFERROR(TERRITORIAL!I332/TERRITORIAL!H332-1,"")</f>
        <v>0.5271144092446054</v>
      </c>
      <c r="I332" s="135">
        <f>IFERROR(TERRITORIAL!J332/TERRITORIAL!I332-1,"")</f>
        <v>7.9041487803595434E-2</v>
      </c>
      <c r="J332" s="135">
        <f>IFERROR(TERRITORIAL!K332/TERRITORIAL!J332-1,"")</f>
        <v>-0.30853390248922086</v>
      </c>
      <c r="K332" s="135">
        <f>IFERROR(TERRITORIAL!L332/TERRITORIAL!K332-1,"")</f>
        <v>6.3557528763782845E-2</v>
      </c>
      <c r="L332" s="135">
        <f>IFERROR(TERRITORIAL!M332/TERRITORIAL!L332-1,"")</f>
        <v>3.2294463904372517E-2</v>
      </c>
      <c r="M332" s="135">
        <f>IFERROR(TERRITORIAL!N332/TERRITORIAL!M332-1,"")</f>
        <v>-0.77977912144918715</v>
      </c>
      <c r="N332" s="135">
        <f>IFERROR(TERRITORIAL!O332/TERRITORIAL!N332-1,"")</f>
        <v>-2.9158629199941832E-2</v>
      </c>
      <c r="O332" s="135">
        <f>IFERROR(TERRITORIAL!P332/TERRITORIAL!O332-1,"")</f>
        <v>1.1507817529481787</v>
      </c>
      <c r="P332" s="135">
        <f>IFERROR(TERRITORIAL!Q332/TERRITORIAL!P332-1,"")</f>
        <v>7.6726289147616811E-2</v>
      </c>
      <c r="Q332" s="135">
        <f>IFERROR(TERRITORIAL!R332/TERRITORIAL!Q332-1,"")</f>
        <v>6.0279990615427215E-2</v>
      </c>
      <c r="R332" s="135">
        <f>IFERROR(TERRITORIAL!S332/TERRITORIAL!R332-1,"")</f>
        <v>1.5487544481129323E-2</v>
      </c>
      <c r="S332" s="135">
        <f>IFERROR(TERRITORIAL!T332/TERRITORIAL!S332-1,"")</f>
        <v>9.5915126424576558E-2</v>
      </c>
    </row>
    <row r="333" spans="1:19">
      <c r="A333" s="89" t="s">
        <v>428</v>
      </c>
      <c r="B333" s="89" t="s">
        <v>17</v>
      </c>
      <c r="C333" s="135">
        <f>IFERROR(TERRITORIAL!D333/TERRITORIAL!C333-1,"")</f>
        <v>0.14268252292326311</v>
      </c>
      <c r="D333" s="135">
        <f>IFERROR(TERRITORIAL!E333/TERRITORIAL!D333-1,"")</f>
        <v>-0.81463190084980586</v>
      </c>
      <c r="E333" s="135">
        <f>IFERROR(TERRITORIAL!F333/TERRITORIAL!E333-1,"")</f>
        <v>-0.33151198066895293</v>
      </c>
      <c r="F333" s="135">
        <f>IFERROR(TERRITORIAL!G333/TERRITORIAL!F333-1,"")</f>
        <v>1.7826277412142781</v>
      </c>
      <c r="G333" s="135">
        <f>IFERROR(TERRITORIAL!H333/TERRITORIAL!G333-1,"")</f>
        <v>-1.4623135677649279E-2</v>
      </c>
      <c r="H333" s="135">
        <f>IFERROR(TERRITORIAL!I333/TERRITORIAL!H333-1,"")</f>
        <v>0.21714839485651583</v>
      </c>
      <c r="I333" s="135">
        <f>IFERROR(TERRITORIAL!J333/TERRITORIAL!I333-1,"")</f>
        <v>0.99426635987451917</v>
      </c>
      <c r="J333" s="135">
        <f>IFERROR(TERRITORIAL!K333/TERRITORIAL!J333-1,"")</f>
        <v>-8.3690633000534254E-2</v>
      </c>
      <c r="K333" s="135">
        <f>IFERROR(TERRITORIAL!L333/TERRITORIAL!K333-1,"")</f>
        <v>4.2563733368777834E-2</v>
      </c>
      <c r="L333" s="135">
        <f>IFERROR(TERRITORIAL!M333/TERRITORIAL!L333-1,"")</f>
        <v>0.18063113471004577</v>
      </c>
      <c r="M333" s="135">
        <f>IFERROR(TERRITORIAL!N333/TERRITORIAL!M333-1,"")</f>
        <v>-0.48651059630802485</v>
      </c>
      <c r="N333" s="135">
        <f>IFERROR(TERRITORIAL!O333/TERRITORIAL!N333-1,"")</f>
        <v>0.45647107438091972</v>
      </c>
      <c r="O333" s="135">
        <f>IFERROR(TERRITORIAL!P333/TERRITORIAL!O333-1,"")</f>
        <v>0.16496205742672587</v>
      </c>
      <c r="P333" s="135">
        <f>IFERROR(TERRITORIAL!Q333/TERRITORIAL!P333-1,"")</f>
        <v>4.9189593191825809E-2</v>
      </c>
      <c r="Q333" s="135">
        <f>IFERROR(TERRITORIAL!R333/TERRITORIAL!Q333-1,"")</f>
        <v>-0.11633957149978691</v>
      </c>
      <c r="R333" s="135">
        <f>IFERROR(TERRITORIAL!S333/TERRITORIAL!R333-1,"")</f>
        <v>0.2109654062265256</v>
      </c>
      <c r="S333" s="135">
        <f>IFERROR(TERRITORIAL!T333/TERRITORIAL!S333-1,"")</f>
        <v>0.99388703890935126</v>
      </c>
    </row>
    <row r="334" spans="1:19">
      <c r="A334" s="89" t="s">
        <v>429</v>
      </c>
      <c r="B334" s="89" t="s">
        <v>181</v>
      </c>
      <c r="C334" s="135">
        <f>IFERROR(TERRITORIAL!D334/TERRITORIAL!C334-1,"")</f>
        <v>0</v>
      </c>
      <c r="D334" s="135">
        <f>IFERROR(TERRITORIAL!E334/TERRITORIAL!D334-1,"")</f>
        <v>0</v>
      </c>
      <c r="E334" s="135">
        <f>IFERROR(TERRITORIAL!F334/TERRITORIAL!E334-1,"")</f>
        <v>-0.94836688937771618</v>
      </c>
      <c r="F334" s="135">
        <f>IFERROR(TERRITORIAL!G334/TERRITORIAL!F334-1,"")</f>
        <v>0</v>
      </c>
      <c r="G334" s="135">
        <f>IFERROR(TERRITORIAL!H334/TERRITORIAL!G334-1,"")</f>
        <v>0</v>
      </c>
      <c r="H334" s="135">
        <f>IFERROR(TERRITORIAL!I334/TERRITORIAL!H334-1,"")</f>
        <v>276.5797087472273</v>
      </c>
      <c r="I334" s="135">
        <f>IFERROR(TERRITORIAL!J334/TERRITORIAL!I334-1,"")</f>
        <v>-0.99639743119368052</v>
      </c>
      <c r="J334" s="135">
        <f>IFERROR(TERRITORIAL!K334/TERRITORIAL!J334-1,"")</f>
        <v>0</v>
      </c>
      <c r="K334" s="135">
        <f>IFERROR(TERRITORIAL!L334/TERRITORIAL!K334-1,"")</f>
        <v>0</v>
      </c>
      <c r="L334" s="135">
        <f>IFERROR(TERRITORIAL!M334/TERRITORIAL!L334-1,"")</f>
        <v>-7.0708361462612501E-6</v>
      </c>
      <c r="M334" s="135">
        <f>IFERROR(TERRITORIAL!N334/TERRITORIAL!M334-1,"")</f>
        <v>-1</v>
      </c>
      <c r="N334" s="135" t="str">
        <f>IFERROR(TERRITORIAL!O334/TERRITORIAL!N334-1,"")</f>
        <v/>
      </c>
      <c r="O334" s="135" t="str">
        <f>IFERROR(TERRITORIAL!P334/TERRITORIAL!O334-1,"")</f>
        <v/>
      </c>
      <c r="P334" s="135" t="str">
        <f>IFERROR(TERRITORIAL!Q334/TERRITORIAL!P334-1,"")</f>
        <v/>
      </c>
      <c r="Q334" s="135" t="str">
        <f>IFERROR(TERRITORIAL!R334/TERRITORIAL!Q334-1,"")</f>
        <v/>
      </c>
      <c r="R334" s="135" t="str">
        <f>IFERROR(TERRITORIAL!S334/TERRITORIAL!R334-1,"")</f>
        <v/>
      </c>
      <c r="S334" s="135" t="str">
        <f>IFERROR(TERRITORIAL!T334/TERRITORIAL!S334-1,"")</f>
        <v/>
      </c>
    </row>
    <row r="335" spans="1:19">
      <c r="A335" s="89" t="s">
        <v>430</v>
      </c>
      <c r="B335" s="89" t="s">
        <v>183</v>
      </c>
      <c r="C335" s="135" t="str">
        <f>IFERROR(TERRITORIAL!D335/TERRITORIAL!C335-1,"")</f>
        <v/>
      </c>
      <c r="D335" s="135" t="str">
        <f>IFERROR(TERRITORIAL!E335/TERRITORIAL!D335-1,"")</f>
        <v/>
      </c>
      <c r="E335" s="135" t="str">
        <f>IFERROR(TERRITORIAL!F335/TERRITORIAL!E335-1,"")</f>
        <v/>
      </c>
      <c r="F335" s="135" t="str">
        <f>IFERROR(TERRITORIAL!G335/TERRITORIAL!F335-1,"")</f>
        <v/>
      </c>
      <c r="G335" s="135" t="str">
        <f>IFERROR(TERRITORIAL!H335/TERRITORIAL!G335-1,"")</f>
        <v/>
      </c>
      <c r="H335" s="135" t="str">
        <f>IFERROR(TERRITORIAL!I335/TERRITORIAL!H335-1,"")</f>
        <v/>
      </c>
      <c r="I335" s="135" t="str">
        <f>IFERROR(TERRITORIAL!J335/TERRITORIAL!I335-1,"")</f>
        <v/>
      </c>
      <c r="J335" s="135" t="str">
        <f>IFERROR(TERRITORIAL!K335/TERRITORIAL!J335-1,"")</f>
        <v/>
      </c>
      <c r="K335" s="135">
        <f>IFERROR(TERRITORIAL!L335/TERRITORIAL!K335-1,"")</f>
        <v>-98.60157395952173</v>
      </c>
      <c r="L335" s="135">
        <f>IFERROR(TERRITORIAL!M335/TERRITORIAL!L335-1,"")</f>
        <v>7.9758274998251055E-2</v>
      </c>
      <c r="M335" s="135">
        <f>IFERROR(TERRITORIAL!N335/TERRITORIAL!M335-1,"")</f>
        <v>-1</v>
      </c>
      <c r="N335" s="135" t="str">
        <f>IFERROR(TERRITORIAL!O335/TERRITORIAL!N335-1,"")</f>
        <v/>
      </c>
      <c r="O335" s="135" t="str">
        <f>IFERROR(TERRITORIAL!P335/TERRITORIAL!O335-1,"")</f>
        <v/>
      </c>
      <c r="P335" s="135" t="str">
        <f>IFERROR(TERRITORIAL!Q335/TERRITORIAL!P335-1,"")</f>
        <v/>
      </c>
      <c r="Q335" s="135" t="str">
        <f>IFERROR(TERRITORIAL!R335/TERRITORIAL!Q335-1,"")</f>
        <v/>
      </c>
      <c r="R335" s="135" t="str">
        <f>IFERROR(TERRITORIAL!S335/TERRITORIAL!R335-1,"")</f>
        <v/>
      </c>
      <c r="S335" s="135" t="str">
        <f>IFERROR(TERRITORIAL!T335/TERRITORIAL!S335-1,"")</f>
        <v/>
      </c>
    </row>
    <row r="336" spans="1:19">
      <c r="A336" s="89" t="s">
        <v>431</v>
      </c>
      <c r="B336" s="89" t="s">
        <v>16</v>
      </c>
      <c r="C336" s="135">
        <f>IFERROR(TERRITORIAL!D336/TERRITORIAL!C336-1,"")</f>
        <v>0.2128853979505505</v>
      </c>
      <c r="D336" s="135">
        <f>IFERROR(TERRITORIAL!E336/TERRITORIAL!D336-1,"")</f>
        <v>0.37456166178404593</v>
      </c>
      <c r="E336" s="135">
        <f>IFERROR(TERRITORIAL!F336/TERRITORIAL!E336-1,"")</f>
        <v>0.10173793614128446</v>
      </c>
      <c r="F336" s="135">
        <f>IFERROR(TERRITORIAL!G336/TERRITORIAL!F336-1,"")</f>
        <v>0.15299413711629706</v>
      </c>
      <c r="G336" s="135">
        <f>IFERROR(TERRITORIAL!H336/TERRITORIAL!G336-1,"")</f>
        <v>4.2871104457549158E-2</v>
      </c>
      <c r="H336" s="135">
        <f>IFERROR(TERRITORIAL!I336/TERRITORIAL!H336-1,"")</f>
        <v>0.11095320635045347</v>
      </c>
      <c r="I336" s="135">
        <f>IFERROR(TERRITORIAL!J336/TERRITORIAL!I336-1,"")</f>
        <v>5.9337494714506667E-2</v>
      </c>
      <c r="J336" s="135">
        <f>IFERROR(TERRITORIAL!K336/TERRITORIAL!J336-1,"")</f>
        <v>0.2202205138589306</v>
      </c>
      <c r="K336" s="135">
        <f>IFERROR(TERRITORIAL!L336/TERRITORIAL!K336-1,"")</f>
        <v>-2.229503022073942E-2</v>
      </c>
      <c r="L336" s="135">
        <f>IFERROR(TERRITORIAL!M336/TERRITORIAL!L336-1,"")</f>
        <v>9.3305342121433821E-2</v>
      </c>
      <c r="M336" s="135">
        <f>IFERROR(TERRITORIAL!N336/TERRITORIAL!M336-1,"")</f>
        <v>-0.56527453132718775</v>
      </c>
      <c r="N336" s="135">
        <f>IFERROR(TERRITORIAL!O336/TERRITORIAL!N336-1,"")</f>
        <v>9.4532593256404507E-2</v>
      </c>
      <c r="O336" s="135">
        <f>IFERROR(TERRITORIAL!P336/TERRITORIAL!O336-1,"")</f>
        <v>9.9613108467617062E-2</v>
      </c>
      <c r="P336" s="135">
        <f>IFERROR(TERRITORIAL!Q336/TERRITORIAL!P336-1,"")</f>
        <v>4.7841971023604213E-2</v>
      </c>
      <c r="Q336" s="135">
        <f>IFERROR(TERRITORIAL!R336/TERRITORIAL!Q336-1,"")</f>
        <v>7.0051638245458125E-2</v>
      </c>
      <c r="R336" s="135">
        <f>IFERROR(TERRITORIAL!S336/TERRITORIAL!R336-1,"")</f>
        <v>6.1005344637217629E-2</v>
      </c>
      <c r="S336" s="135">
        <f>IFERROR(TERRITORIAL!T336/TERRITORIAL!S336-1,"")</f>
        <v>5.9238552983379877E-2</v>
      </c>
    </row>
    <row r="337" spans="1:19" ht="28">
      <c r="A337" s="89" t="s">
        <v>433</v>
      </c>
      <c r="B337" s="89" t="s">
        <v>15</v>
      </c>
      <c r="C337" s="135">
        <f>IFERROR(TERRITORIAL!D337/TERRITORIAL!C337-1,"")</f>
        <v>0.11437957321411196</v>
      </c>
      <c r="D337" s="135">
        <f>IFERROR(TERRITORIAL!E337/TERRITORIAL!D337-1,"")</f>
        <v>-0.57340314267861836</v>
      </c>
      <c r="E337" s="135">
        <f>IFERROR(TERRITORIAL!F337/TERRITORIAL!E337-1,"")</f>
        <v>-0.97451063361276324</v>
      </c>
      <c r="F337" s="135">
        <f>IFERROR(TERRITORIAL!G337/TERRITORIAL!F337-1,"")</f>
        <v>-0.98286034245033749</v>
      </c>
      <c r="G337" s="135">
        <f>IFERROR(TERRITORIAL!H337/TERRITORIAL!G337-1,"")</f>
        <v>100.44080004762188</v>
      </c>
      <c r="H337" s="135">
        <f>IFERROR(TERRITORIAL!I337/TERRITORIAL!H337-1,"")</f>
        <v>-0.97787693708834666</v>
      </c>
      <c r="I337" s="135">
        <f>IFERROR(TERRITORIAL!J337/TERRITORIAL!I337-1,"")</f>
        <v>39.955013262599465</v>
      </c>
      <c r="J337" s="135">
        <f>IFERROR(TERRITORIAL!K337/TERRITORIAL!J337-1,"")</f>
        <v>-0.97555861254245457</v>
      </c>
      <c r="K337" s="135">
        <f>IFERROR(TERRITORIAL!L337/TERRITORIAL!K337-1,"")</f>
        <v>100.67684219452217</v>
      </c>
      <c r="L337" s="135">
        <f>IFERROR(TERRITORIAL!M337/TERRITORIAL!L337-1,"")</f>
        <v>-0.99017616704543088</v>
      </c>
      <c r="M337" s="135">
        <f>IFERROR(TERRITORIAL!N337/TERRITORIAL!M337-1,"")</f>
        <v>-0.15346719569252121</v>
      </c>
      <c r="N337" s="135">
        <f>IFERROR(TERRITORIAL!O337/TERRITORIAL!N337-1,"")</f>
        <v>0</v>
      </c>
      <c r="O337" s="135">
        <f>IFERROR(TERRITORIAL!P337/TERRITORIAL!O337-1,"")</f>
        <v>1.1321312471051015</v>
      </c>
      <c r="P337" s="135">
        <f>IFERROR(TERRITORIAL!Q337/TERRITORIAL!P337-1,"")</f>
        <v>3040.4653579009823</v>
      </c>
      <c r="Q337" s="135">
        <f>IFERROR(TERRITORIAL!R337/TERRITORIAL!Q337-1,"")</f>
        <v>-2.8995583711832751E-11</v>
      </c>
      <c r="R337" s="135">
        <f>IFERROR(TERRITORIAL!S337/TERRITORIAL!R337-1,"")</f>
        <v>5.5492264462553287E-4</v>
      </c>
      <c r="S337" s="135">
        <f>IFERROR(TERRITORIAL!T337/TERRITORIAL!S337-1,"")</f>
        <v>-6.0235455636092894E-4</v>
      </c>
    </row>
    <row r="338" spans="1:19">
      <c r="A338" s="89" t="s">
        <v>434</v>
      </c>
      <c r="B338" s="89" t="s">
        <v>14</v>
      </c>
      <c r="C338" s="135">
        <f>IFERROR(TERRITORIAL!D338/TERRITORIAL!C338-1,"")</f>
        <v>0.15254168541485291</v>
      </c>
      <c r="D338" s="135">
        <f>IFERROR(TERRITORIAL!E338/TERRITORIAL!D338-1,"")</f>
        <v>0.99317065473105148</v>
      </c>
      <c r="E338" s="135">
        <f>IFERROR(TERRITORIAL!F338/TERRITORIAL!E338-1,"")</f>
        <v>0.10381955182457592</v>
      </c>
      <c r="F338" s="135">
        <f>IFERROR(TERRITORIAL!G338/TERRITORIAL!F338-1,"")</f>
        <v>9.6335241079692269E-2</v>
      </c>
      <c r="G338" s="135">
        <f>IFERROR(TERRITORIAL!H338/TERRITORIAL!G338-1,"")</f>
        <v>4.095361487945115E-2</v>
      </c>
      <c r="H338" s="135">
        <f>IFERROR(TERRITORIAL!I338/TERRITORIAL!H338-1,"")</f>
        <v>7.1909385239156576E-2</v>
      </c>
      <c r="I338" s="135">
        <f>IFERROR(TERRITORIAL!J338/TERRITORIAL!I338-1,"")</f>
        <v>3.9714819808742696E-3</v>
      </c>
      <c r="J338" s="135">
        <f>IFERROR(TERRITORIAL!K338/TERRITORIAL!J338-1,"")</f>
        <v>-0.12295127180623711</v>
      </c>
      <c r="K338" s="135">
        <f>IFERROR(TERRITORIAL!L338/TERRITORIAL!K338-1,"")</f>
        <v>-4.0507471738617129E-2</v>
      </c>
      <c r="L338" s="135">
        <f>IFERROR(TERRITORIAL!M338/TERRITORIAL!L338-1,"")</f>
        <v>-1.3730584479195285E-2</v>
      </c>
      <c r="M338" s="135">
        <f>IFERROR(TERRITORIAL!N338/TERRITORIAL!M338-1,"")</f>
        <v>-0.15881261614222997</v>
      </c>
      <c r="N338" s="135">
        <f>IFERROR(TERRITORIAL!O338/TERRITORIAL!N338-1,"")</f>
        <v>2.8026900130722954E-2</v>
      </c>
      <c r="O338" s="135">
        <f>IFERROR(TERRITORIAL!P338/TERRITORIAL!O338-1,"")</f>
        <v>-5.3568375194810169E-2</v>
      </c>
      <c r="P338" s="135">
        <f>IFERROR(TERRITORIAL!Q338/TERRITORIAL!P338-1,"")</f>
        <v>-1.5613886114170028E-2</v>
      </c>
      <c r="Q338" s="135">
        <f>IFERROR(TERRITORIAL!R338/TERRITORIAL!Q338-1,"")</f>
        <v>-2.7900991209290127E-2</v>
      </c>
      <c r="R338" s="135">
        <f>IFERROR(TERRITORIAL!S338/TERRITORIAL!R338-1,"")</f>
        <v>-7.7216267977453401E-2</v>
      </c>
      <c r="S338" s="135">
        <f>IFERROR(TERRITORIAL!T338/TERRITORIAL!S338-1,"")</f>
        <v>1.8327064227043666E-2</v>
      </c>
    </row>
    <row r="339" spans="1:19">
      <c r="A339" s="89" t="s">
        <v>435</v>
      </c>
      <c r="B339" s="89" t="s">
        <v>13</v>
      </c>
      <c r="C339" s="135">
        <f>IFERROR(TERRITORIAL!D339/TERRITORIAL!C339-1,"")</f>
        <v>-0.50556138270467565</v>
      </c>
      <c r="D339" s="135">
        <f>IFERROR(TERRITORIAL!E339/TERRITORIAL!D339-1,"")</f>
        <v>-1</v>
      </c>
      <c r="E339" s="135" t="str">
        <f>IFERROR(TERRITORIAL!F339/TERRITORIAL!E339-1,"")</f>
        <v/>
      </c>
      <c r="F339" s="135" t="str">
        <f>IFERROR(TERRITORIAL!G339/TERRITORIAL!F339-1,"")</f>
        <v/>
      </c>
      <c r="G339" s="135" t="str">
        <f>IFERROR(TERRITORIAL!H339/TERRITORIAL!G339-1,"")</f>
        <v/>
      </c>
      <c r="H339" s="135" t="str">
        <f>IFERROR(TERRITORIAL!I339/TERRITORIAL!H339-1,"")</f>
        <v/>
      </c>
      <c r="I339" s="135" t="str">
        <f>IFERROR(TERRITORIAL!J339/TERRITORIAL!I339-1,"")</f>
        <v/>
      </c>
      <c r="J339" s="135" t="str">
        <f>IFERROR(TERRITORIAL!K339/TERRITORIAL!J339-1,"")</f>
        <v/>
      </c>
      <c r="K339" s="135">
        <f>IFERROR(TERRITORIAL!L339/TERRITORIAL!K339-1,"")</f>
        <v>0</v>
      </c>
      <c r="L339" s="135">
        <f>IFERROR(TERRITORIAL!M339/TERRITORIAL!L339-1,"")</f>
        <v>0</v>
      </c>
      <c r="M339" s="135">
        <f>IFERROR(TERRITORIAL!N339/TERRITORIAL!M339-1,"")</f>
        <v>2409.9428048780487</v>
      </c>
      <c r="N339" s="135">
        <f>IFERROR(TERRITORIAL!O339/TERRITORIAL!N339-1,"")</f>
        <v>-0.1917708192949672</v>
      </c>
      <c r="O339" s="135">
        <f>IFERROR(TERRITORIAL!P339/TERRITORIAL!O339-1,"")</f>
        <v>-0.27897361637411988</v>
      </c>
      <c r="P339" s="135">
        <f>IFERROR(TERRITORIAL!Q339/TERRITORIAL!P339-1,"")</f>
        <v>-1.6862801565270535E-3</v>
      </c>
      <c r="Q339" s="135">
        <f>IFERROR(TERRITORIAL!R339/TERRITORIAL!Q339-1,"")</f>
        <v>-2.2605799183137321E-2</v>
      </c>
      <c r="R339" s="135">
        <f>IFERROR(TERRITORIAL!S339/TERRITORIAL!R339-1,"")</f>
        <v>1.0597324937080659</v>
      </c>
      <c r="S339" s="135">
        <f>IFERROR(TERRITORIAL!T339/TERRITORIAL!S339-1,"")</f>
        <v>8.7170270775271952E-4</v>
      </c>
    </row>
    <row r="340" spans="1:19">
      <c r="A340" s="89" t="s">
        <v>436</v>
      </c>
      <c r="B340" s="89" t="s">
        <v>12</v>
      </c>
      <c r="C340" s="135" t="str">
        <f>IFERROR(TERRITORIAL!D340/TERRITORIAL!C340-1,"")</f>
        <v/>
      </c>
      <c r="D340" s="135" t="str">
        <f>IFERROR(TERRITORIAL!E340/TERRITORIAL!D340-1,"")</f>
        <v/>
      </c>
      <c r="E340" s="135">
        <f>IFERROR(TERRITORIAL!F340/TERRITORIAL!E340-1,"")</f>
        <v>21.562265025752673</v>
      </c>
      <c r="F340" s="135">
        <f>IFERROR(TERRITORIAL!G340/TERRITORIAL!F340-1,"")</f>
        <v>-1</v>
      </c>
      <c r="G340" s="135" t="str">
        <f>IFERROR(TERRITORIAL!H340/TERRITORIAL!G340-1,"")</f>
        <v/>
      </c>
      <c r="H340" s="135" t="str">
        <f>IFERROR(TERRITORIAL!I340/TERRITORIAL!H340-1,"")</f>
        <v/>
      </c>
      <c r="I340" s="135" t="str">
        <f>IFERROR(TERRITORIAL!J340/TERRITORIAL!I340-1,"")</f>
        <v/>
      </c>
      <c r="J340" s="135" t="str">
        <f>IFERROR(TERRITORIAL!K340/TERRITORIAL!J340-1,"")</f>
        <v/>
      </c>
      <c r="K340" s="135" t="str">
        <f>IFERROR(TERRITORIAL!L340/TERRITORIAL!K340-1,"")</f>
        <v/>
      </c>
      <c r="L340" s="135" t="str">
        <f>IFERROR(TERRITORIAL!M340/TERRITORIAL!L340-1,"")</f>
        <v/>
      </c>
      <c r="M340" s="135" t="str">
        <f>IFERROR(TERRITORIAL!N340/TERRITORIAL!M340-1,"")</f>
        <v/>
      </c>
      <c r="N340" s="135" t="str">
        <f>IFERROR(TERRITORIAL!O340/TERRITORIAL!N340-1,"")</f>
        <v/>
      </c>
      <c r="O340" s="135" t="str">
        <f>IFERROR(TERRITORIAL!P340/TERRITORIAL!O340-1,"")</f>
        <v/>
      </c>
      <c r="P340" s="135" t="str">
        <f>IFERROR(TERRITORIAL!Q340/TERRITORIAL!P340-1,"")</f>
        <v/>
      </c>
      <c r="Q340" s="135" t="str">
        <f>IFERROR(TERRITORIAL!R340/TERRITORIAL!Q340-1,"")</f>
        <v/>
      </c>
      <c r="R340" s="135" t="str">
        <f>IFERROR(TERRITORIAL!S340/TERRITORIAL!R340-1,"")</f>
        <v/>
      </c>
      <c r="S340" s="135" t="str">
        <f>IFERROR(TERRITORIAL!T340/TERRITORIAL!S340-1,"")</f>
        <v/>
      </c>
    </row>
    <row r="341" spans="1:19">
      <c r="A341" s="89" t="s">
        <v>437</v>
      </c>
      <c r="B341" s="89" t="s">
        <v>11</v>
      </c>
      <c r="C341" s="135">
        <f>IFERROR(TERRITORIAL!D341/TERRITORIAL!C341-1,"")</f>
        <v>-0.41558913991005508</v>
      </c>
      <c r="D341" s="135">
        <f>IFERROR(TERRITORIAL!E341/TERRITORIAL!D341-1,"")</f>
        <v>-11.540338764338834</v>
      </c>
      <c r="E341" s="135">
        <f>IFERROR(TERRITORIAL!F341/TERRITORIAL!E341-1,"")</f>
        <v>-6.4519795942268976E-2</v>
      </c>
      <c r="F341" s="135">
        <f>IFERROR(TERRITORIAL!G341/TERRITORIAL!F341-1,"")</f>
        <v>-0.75819415540871404</v>
      </c>
      <c r="G341" s="135">
        <f>IFERROR(TERRITORIAL!H341/TERRITORIAL!G341-1,"")</f>
        <v>2.4106615618355471</v>
      </c>
      <c r="H341" s="135">
        <f>IFERROR(TERRITORIAL!I341/TERRITORIAL!H341-1,"")</f>
        <v>-0.5703659749607991</v>
      </c>
      <c r="I341" s="135">
        <f>IFERROR(TERRITORIAL!J341/TERRITORIAL!I341-1,"")</f>
        <v>-1.0314929653476912</v>
      </c>
      <c r="J341" s="135">
        <f>IFERROR(TERRITORIAL!K341/TERRITORIAL!J341-1,"")</f>
        <v>305.01926515609307</v>
      </c>
      <c r="K341" s="135">
        <f>IFERROR(TERRITORIAL!L341/TERRITORIAL!K341-1,"")</f>
        <v>0.49062915528876028</v>
      </c>
      <c r="L341" s="135">
        <f>IFERROR(TERRITORIAL!M341/TERRITORIAL!L341-1,"")</f>
        <v>0.15443654695760745</v>
      </c>
      <c r="M341" s="135">
        <f>IFERROR(TERRITORIAL!N341/TERRITORIAL!M341-1,"")</f>
        <v>-0.39677089972497737</v>
      </c>
      <c r="N341" s="135">
        <f>IFERROR(TERRITORIAL!O341/TERRITORIAL!N341-1,"")</f>
        <v>1.1768247449497693</v>
      </c>
      <c r="O341" s="135">
        <f>IFERROR(TERRITORIAL!P341/TERRITORIAL!O341-1,"")</f>
        <v>7.750063297565446E-2</v>
      </c>
      <c r="P341" s="135">
        <f>IFERROR(TERRITORIAL!Q341/TERRITORIAL!P341-1,"")</f>
        <v>6.9268173469925642E-2</v>
      </c>
      <c r="Q341" s="135">
        <f>IFERROR(TERRITORIAL!R341/TERRITORIAL!Q341-1,"")</f>
        <v>5.7151205178423981E-2</v>
      </c>
      <c r="R341" s="135">
        <f>IFERROR(TERRITORIAL!S341/TERRITORIAL!R341-1,"")</f>
        <v>6.348423369830547E-2</v>
      </c>
      <c r="S341" s="135">
        <f>IFERROR(TERRITORIAL!T341/TERRITORIAL!S341-1,"")</f>
        <v>7.3577909218604853E-2</v>
      </c>
    </row>
    <row r="342" spans="1:19">
      <c r="A342" s="89" t="s">
        <v>438</v>
      </c>
      <c r="B342" s="89" t="s">
        <v>10</v>
      </c>
      <c r="C342" s="135">
        <f>IFERROR(TERRITORIAL!D342/TERRITORIAL!C342-1,"")</f>
        <v>9.7823166362081215E-2</v>
      </c>
      <c r="D342" s="135">
        <f>IFERROR(TERRITORIAL!E342/TERRITORIAL!D342-1,"")</f>
        <v>0.19409516784014791</v>
      </c>
      <c r="E342" s="135">
        <f>IFERROR(TERRITORIAL!F342/TERRITORIAL!E342-1,"")</f>
        <v>3.8212181210197205E-2</v>
      </c>
      <c r="F342" s="135">
        <f>IFERROR(TERRITORIAL!G342/TERRITORIAL!F342-1,"")</f>
        <v>8.5146830998953371E-2</v>
      </c>
      <c r="G342" s="135">
        <f>IFERROR(TERRITORIAL!H342/TERRITORIAL!G342-1,"")</f>
        <v>3.0490969313231586E-2</v>
      </c>
      <c r="H342" s="135">
        <f>IFERROR(TERRITORIAL!I342/TERRITORIAL!H342-1,"")</f>
        <v>4.961903617232144E-2</v>
      </c>
      <c r="I342" s="135">
        <f>IFERROR(TERRITORIAL!J342/TERRITORIAL!I342-1,"")</f>
        <v>3.4781723714906176E-2</v>
      </c>
      <c r="J342" s="135">
        <f>IFERROR(TERRITORIAL!K342/TERRITORIAL!J342-1,"")</f>
        <v>5.9436565189956436E-3</v>
      </c>
      <c r="K342" s="135">
        <f>IFERROR(TERRITORIAL!L342/TERRITORIAL!K342-1,"")</f>
        <v>-0.29694238113597671</v>
      </c>
      <c r="L342" s="135">
        <f>IFERROR(TERRITORIAL!M342/TERRITORIAL!L342-1,"")</f>
        <v>2.7344488919632814E-2</v>
      </c>
      <c r="M342" s="135">
        <f>IFERROR(TERRITORIAL!N342/TERRITORIAL!M342-1,"")</f>
        <v>-1</v>
      </c>
      <c r="N342" s="135" t="str">
        <f>IFERROR(TERRITORIAL!O342/TERRITORIAL!N342-1,"")</f>
        <v/>
      </c>
      <c r="O342" s="135" t="str">
        <f>IFERROR(TERRITORIAL!P342/TERRITORIAL!O342-1,"")</f>
        <v/>
      </c>
      <c r="P342" s="135" t="str">
        <f>IFERROR(TERRITORIAL!Q342/TERRITORIAL!P342-1,"")</f>
        <v/>
      </c>
      <c r="Q342" s="135" t="str">
        <f>IFERROR(TERRITORIAL!R342/TERRITORIAL!Q342-1,"")</f>
        <v/>
      </c>
      <c r="R342" s="135" t="str">
        <f>IFERROR(TERRITORIAL!S342/TERRITORIAL!R342-1,"")</f>
        <v/>
      </c>
      <c r="S342" s="135" t="str">
        <f>IFERROR(TERRITORIAL!T342/TERRITORIAL!S342-1,"")</f>
        <v/>
      </c>
    </row>
    <row r="343" spans="1:19">
      <c r="A343" s="89" t="s">
        <v>439</v>
      </c>
      <c r="B343" s="89" t="s">
        <v>9</v>
      </c>
      <c r="C343" s="135">
        <f>IFERROR(TERRITORIAL!D343/TERRITORIAL!C343-1,"")</f>
        <v>0</v>
      </c>
      <c r="D343" s="135">
        <f>IFERROR(TERRITORIAL!E343/TERRITORIAL!D343-1,"")</f>
        <v>2.9906038367058501</v>
      </c>
      <c r="E343" s="135">
        <f>IFERROR(TERRITORIAL!F343/TERRITORIAL!E343-1,"")</f>
        <v>2.8580450195381246E-6</v>
      </c>
      <c r="F343" s="135">
        <f>IFERROR(TERRITORIAL!G343/TERRITORIAL!F343-1,"")</f>
        <v>-2.0234958066311703E-2</v>
      </c>
      <c r="G343" s="135">
        <f>IFERROR(TERRITORIAL!H343/TERRITORIAL!G343-1,"")</f>
        <v>3.4931835518456911E-3</v>
      </c>
      <c r="H343" s="135">
        <f>IFERROR(TERRITORIAL!I343/TERRITORIAL!H343-1,"")</f>
        <v>1.6685658473059028E-4</v>
      </c>
      <c r="I343" s="135">
        <f>IFERROR(TERRITORIAL!J343/TERRITORIAL!I343-1,"")</f>
        <v>0.11225208928302588</v>
      </c>
      <c r="J343" s="135">
        <f>IFERROR(TERRITORIAL!K343/TERRITORIAL!J343-1,"")</f>
        <v>1.0558485506684256E-3</v>
      </c>
      <c r="K343" s="135">
        <f>IFERROR(TERRITORIAL!L343/TERRITORIAL!K343-1,"")</f>
        <v>-0.11531479475191719</v>
      </c>
      <c r="L343" s="135">
        <f>IFERROR(TERRITORIAL!M343/TERRITORIAL!L343-1,"")</f>
        <v>-7.5206562345647265E-2</v>
      </c>
      <c r="M343" s="135">
        <f>IFERROR(TERRITORIAL!N343/TERRITORIAL!M343-1,"")</f>
        <v>-1</v>
      </c>
      <c r="N343" s="135" t="str">
        <f>IFERROR(TERRITORIAL!O343/TERRITORIAL!N343-1,"")</f>
        <v/>
      </c>
      <c r="O343" s="135" t="str">
        <f>IFERROR(TERRITORIAL!P343/TERRITORIAL!O343-1,"")</f>
        <v/>
      </c>
      <c r="P343" s="135" t="str">
        <f>IFERROR(TERRITORIAL!Q343/TERRITORIAL!P343-1,"")</f>
        <v/>
      </c>
      <c r="Q343" s="135" t="str">
        <f>IFERROR(TERRITORIAL!R343/TERRITORIAL!Q343-1,"")</f>
        <v/>
      </c>
      <c r="R343" s="135" t="str">
        <f>IFERROR(TERRITORIAL!S343/TERRITORIAL!R343-1,"")</f>
        <v/>
      </c>
      <c r="S343" s="135" t="str">
        <f>IFERROR(TERRITORIAL!T343/TERRITORIAL!S343-1,"")</f>
        <v/>
      </c>
    </row>
    <row r="344" spans="1:19">
      <c r="A344" s="89" t="s">
        <v>440</v>
      </c>
      <c r="B344" s="89" t="s">
        <v>8</v>
      </c>
      <c r="C344" s="135">
        <f>IFERROR(TERRITORIAL!D344/TERRITORIAL!C344-1,"")</f>
        <v>7.577996938983822E-2</v>
      </c>
      <c r="D344" s="135">
        <f>IFERROR(TERRITORIAL!E344/TERRITORIAL!D344-1,"")</f>
        <v>1.3798472359292213</v>
      </c>
      <c r="E344" s="135">
        <f>IFERROR(TERRITORIAL!F344/TERRITORIAL!E344-1,"")</f>
        <v>7.2191332765388694E-2</v>
      </c>
      <c r="F344" s="135">
        <f>IFERROR(TERRITORIAL!G344/TERRITORIAL!F344-1,"")</f>
        <v>0.10456205582904099</v>
      </c>
      <c r="G344" s="135">
        <f>IFERROR(TERRITORIAL!H344/TERRITORIAL!G344-1,"")</f>
        <v>6.5010042230273513E-2</v>
      </c>
      <c r="H344" s="135">
        <f>IFERROR(TERRITORIAL!I344/TERRITORIAL!H344-1,"")</f>
        <v>4.8145765678095698E-2</v>
      </c>
      <c r="I344" s="135">
        <f>IFERROR(TERRITORIAL!J344/TERRITORIAL!I344-1,"")</f>
        <v>-1.4663903338329676E-2</v>
      </c>
      <c r="J344" s="135">
        <f>IFERROR(TERRITORIAL!K344/TERRITORIAL!J344-1,"")</f>
        <v>-0.32906421669310526</v>
      </c>
      <c r="K344" s="135">
        <f>IFERROR(TERRITORIAL!L344/TERRITORIAL!K344-1,"")</f>
        <v>-0.40245415240636462</v>
      </c>
      <c r="L344" s="135">
        <f>IFERROR(TERRITORIAL!M344/TERRITORIAL!L344-1,"")</f>
        <v>-3.7964891142473367E-2</v>
      </c>
      <c r="M344" s="135">
        <f>IFERROR(TERRITORIAL!N344/TERRITORIAL!M344-1,"")</f>
        <v>-1</v>
      </c>
      <c r="N344" s="135" t="str">
        <f>IFERROR(TERRITORIAL!O344/TERRITORIAL!N344-1,"")</f>
        <v/>
      </c>
      <c r="O344" s="135" t="str">
        <f>IFERROR(TERRITORIAL!P344/TERRITORIAL!O344-1,"")</f>
        <v/>
      </c>
      <c r="P344" s="135" t="str">
        <f>IFERROR(TERRITORIAL!Q344/TERRITORIAL!P344-1,"")</f>
        <v/>
      </c>
      <c r="Q344" s="135" t="str">
        <f>IFERROR(TERRITORIAL!R344/TERRITORIAL!Q344-1,"")</f>
        <v/>
      </c>
      <c r="R344" s="135" t="str">
        <f>IFERROR(TERRITORIAL!S344/TERRITORIAL!R344-1,"")</f>
        <v/>
      </c>
      <c r="S344" s="135" t="str">
        <f>IFERROR(TERRITORIAL!T344/TERRITORIAL!S344-1,"")</f>
        <v/>
      </c>
    </row>
    <row r="345" spans="1:19">
      <c r="A345" s="89" t="s">
        <v>442</v>
      </c>
      <c r="B345" s="89" t="s">
        <v>7</v>
      </c>
      <c r="C345" s="135">
        <f>IFERROR(TERRITORIAL!D345/TERRITORIAL!C345-1,"")</f>
        <v>9.7261916483403876E-2</v>
      </c>
      <c r="D345" s="135">
        <f>IFERROR(TERRITORIAL!E345/TERRITORIAL!D345-1,"")</f>
        <v>7.3756415034901117</v>
      </c>
      <c r="E345" s="135">
        <f>IFERROR(TERRITORIAL!F345/TERRITORIAL!E345-1,"")</f>
        <v>0.29711664845721852</v>
      </c>
      <c r="F345" s="135">
        <f>IFERROR(TERRITORIAL!G345/TERRITORIAL!F345-1,"")</f>
        <v>-8.3002392884344078E-2</v>
      </c>
      <c r="G345" s="135">
        <f>IFERROR(TERRITORIAL!H345/TERRITORIAL!G345-1,"")</f>
        <v>-0.38679068605799716</v>
      </c>
      <c r="H345" s="135">
        <f>IFERROR(TERRITORIAL!I345/TERRITORIAL!H345-1,"")</f>
        <v>0.13117085953152929</v>
      </c>
      <c r="I345" s="135">
        <f>IFERROR(TERRITORIAL!J345/TERRITORIAL!I345-1,"")</f>
        <v>1.644274976398397</v>
      </c>
      <c r="J345" s="135">
        <f>IFERROR(TERRITORIAL!K345/TERRITORIAL!J345-1,"")</f>
        <v>-0.99383387067531948</v>
      </c>
      <c r="K345" s="135">
        <f>IFERROR(TERRITORIAL!L345/TERRITORIAL!K345-1,"")</f>
        <v>-0.59068719026928829</v>
      </c>
      <c r="L345" s="135">
        <f>IFERROR(TERRITORIAL!M345/TERRITORIAL!L345-1,"")</f>
        <v>-0.21633101161195112</v>
      </c>
      <c r="M345" s="135">
        <f>IFERROR(TERRITORIAL!N345/TERRITORIAL!M345-1,"")</f>
        <v>-1</v>
      </c>
      <c r="N345" s="135" t="str">
        <f>IFERROR(TERRITORIAL!O345/TERRITORIAL!N345-1,"")</f>
        <v/>
      </c>
      <c r="O345" s="135" t="str">
        <f>IFERROR(TERRITORIAL!P345/TERRITORIAL!O345-1,"")</f>
        <v/>
      </c>
      <c r="P345" s="135" t="str">
        <f>IFERROR(TERRITORIAL!Q345/TERRITORIAL!P345-1,"")</f>
        <v/>
      </c>
      <c r="Q345" s="135" t="str">
        <f>IFERROR(TERRITORIAL!R345/TERRITORIAL!Q345-1,"")</f>
        <v/>
      </c>
      <c r="R345" s="135" t="str">
        <f>IFERROR(TERRITORIAL!S345/TERRITORIAL!R345-1,"")</f>
        <v/>
      </c>
      <c r="S345" s="135" t="str">
        <f>IFERROR(TERRITORIAL!T345/TERRITORIAL!S345-1,"")</f>
        <v/>
      </c>
    </row>
    <row r="346" spans="1:19">
      <c r="A346" s="89" t="s">
        <v>443</v>
      </c>
      <c r="B346" s="89" t="s">
        <v>6</v>
      </c>
      <c r="C346" s="135">
        <f>IFERROR(TERRITORIAL!D346/TERRITORIAL!C346-1,"")</f>
        <v>-2.4176696712513102E-2</v>
      </c>
      <c r="D346" s="135">
        <f>IFERROR(TERRITORIAL!E346/TERRITORIAL!D346-1,"")</f>
        <v>2.3203627011107457</v>
      </c>
      <c r="E346" s="135">
        <f>IFERROR(TERRITORIAL!F346/TERRITORIAL!E346-1,"")</f>
        <v>-8.4487851575912876E-3</v>
      </c>
      <c r="F346" s="135">
        <f>IFERROR(TERRITORIAL!G346/TERRITORIAL!F346-1,"")</f>
        <v>-9.8838271190973659E-2</v>
      </c>
      <c r="G346" s="135">
        <f>IFERROR(TERRITORIAL!H346/TERRITORIAL!G346-1,"")</f>
        <v>4.2778875501634062E-2</v>
      </c>
      <c r="H346" s="135">
        <f>IFERROR(TERRITORIAL!I346/TERRITORIAL!H346-1,"")</f>
        <v>-0.23661217045068095</v>
      </c>
      <c r="I346" s="135">
        <f>IFERROR(TERRITORIAL!J346/TERRITORIAL!I346-1,"")</f>
        <v>1.1876864313411506E-3</v>
      </c>
      <c r="J346" s="135">
        <f>IFERROR(TERRITORIAL!K346/TERRITORIAL!J346-1,"")</f>
        <v>-0.83452261670722927</v>
      </c>
      <c r="K346" s="135">
        <f>IFERROR(TERRITORIAL!L346/TERRITORIAL!K346-1,"")</f>
        <v>-6.1762500705369039E-3</v>
      </c>
      <c r="L346" s="135">
        <f>IFERROR(TERRITORIAL!M346/TERRITORIAL!L346-1,"")</f>
        <v>0.18499110289283793</v>
      </c>
      <c r="M346" s="135">
        <f>IFERROR(TERRITORIAL!N346/TERRITORIAL!M346-1,"")</f>
        <v>-1</v>
      </c>
      <c r="N346" s="135" t="str">
        <f>IFERROR(TERRITORIAL!O346/TERRITORIAL!N346-1,"")</f>
        <v/>
      </c>
      <c r="O346" s="135" t="str">
        <f>IFERROR(TERRITORIAL!P346/TERRITORIAL!O346-1,"")</f>
        <v/>
      </c>
      <c r="P346" s="135" t="str">
        <f>IFERROR(TERRITORIAL!Q346/TERRITORIAL!P346-1,"")</f>
        <v/>
      </c>
      <c r="Q346" s="135" t="str">
        <f>IFERROR(TERRITORIAL!R346/TERRITORIAL!Q346-1,"")</f>
        <v/>
      </c>
      <c r="R346" s="135" t="str">
        <f>IFERROR(TERRITORIAL!S346/TERRITORIAL!R346-1,"")</f>
        <v/>
      </c>
      <c r="S346" s="135" t="str">
        <f>IFERROR(TERRITORIAL!T346/TERRITORIAL!S346-1,"")</f>
        <v/>
      </c>
    </row>
    <row r="347" spans="1:19">
      <c r="A347" s="89" t="s">
        <v>444</v>
      </c>
      <c r="B347" s="89" t="s">
        <v>5</v>
      </c>
      <c r="C347" s="135">
        <f>IFERROR(TERRITORIAL!D347/TERRITORIAL!C347-1,"")</f>
        <v>0.40589328796617452</v>
      </c>
      <c r="D347" s="135">
        <f>IFERROR(TERRITORIAL!E347/TERRITORIAL!D347-1,"")</f>
        <v>0.11070597073348742</v>
      </c>
      <c r="E347" s="135">
        <f>IFERROR(TERRITORIAL!F347/TERRITORIAL!E347-1,"")</f>
        <v>3.4801644030582093</v>
      </c>
      <c r="F347" s="135">
        <f>IFERROR(TERRITORIAL!G347/TERRITORIAL!F347-1,"")</f>
        <v>-0.57763880487367225</v>
      </c>
      <c r="G347" s="135">
        <f>IFERROR(TERRITORIAL!H347/TERRITORIAL!G347-1,"")</f>
        <v>0.11310241271368038</v>
      </c>
      <c r="H347" s="135">
        <f>IFERROR(TERRITORIAL!I347/TERRITORIAL!H347-1,"")</f>
        <v>8.7044774322286189E-2</v>
      </c>
      <c r="I347" s="135">
        <f>IFERROR(TERRITORIAL!J347/TERRITORIAL!I347-1,"")</f>
        <v>-7.6444551403709315E-4</v>
      </c>
      <c r="J347" s="135">
        <f>IFERROR(TERRITORIAL!K347/TERRITORIAL!J347-1,"")</f>
        <v>0.14235563466033119</v>
      </c>
      <c r="K347" s="135">
        <f>IFERROR(TERRITORIAL!L347/TERRITORIAL!K347-1,"")</f>
        <v>0.79315162207251477</v>
      </c>
      <c r="L347" s="135">
        <f>IFERROR(TERRITORIAL!M347/TERRITORIAL!L347-1,"")</f>
        <v>-0.43501593784247772</v>
      </c>
      <c r="M347" s="135">
        <f>IFERROR(TERRITORIAL!N347/TERRITORIAL!M347-1,"")</f>
        <v>-1</v>
      </c>
      <c r="N347" s="135" t="str">
        <f>IFERROR(TERRITORIAL!O347/TERRITORIAL!N347-1,"")</f>
        <v/>
      </c>
      <c r="O347" s="135" t="str">
        <f>IFERROR(TERRITORIAL!P347/TERRITORIAL!O347-1,"")</f>
        <v/>
      </c>
      <c r="P347" s="135" t="str">
        <f>IFERROR(TERRITORIAL!Q347/TERRITORIAL!P347-1,"")</f>
        <v/>
      </c>
      <c r="Q347" s="135" t="str">
        <f>IFERROR(TERRITORIAL!R347/TERRITORIAL!Q347-1,"")</f>
        <v/>
      </c>
      <c r="R347" s="135" t="str">
        <f>IFERROR(TERRITORIAL!S347/TERRITORIAL!R347-1,"")</f>
        <v/>
      </c>
      <c r="S347" s="135" t="str">
        <f>IFERROR(TERRITORIAL!T347/TERRITORIAL!S347-1,"")</f>
        <v/>
      </c>
    </row>
    <row r="348" spans="1:19">
      <c r="A348" s="89" t="s">
        <v>445</v>
      </c>
      <c r="B348" s="89" t="s">
        <v>4</v>
      </c>
      <c r="C348" s="135">
        <f>IFERROR(TERRITORIAL!D348/TERRITORIAL!C348-1,"")</f>
        <v>-0.30628932337160009</v>
      </c>
      <c r="D348" s="135">
        <f>IFERROR(TERRITORIAL!E348/TERRITORIAL!D348-1,"")</f>
        <v>-0.14900991573741684</v>
      </c>
      <c r="E348" s="135">
        <f>IFERROR(TERRITORIAL!F348/TERRITORIAL!E348-1,"")</f>
        <v>2.2975400154155334E-2</v>
      </c>
      <c r="F348" s="135">
        <f>IFERROR(TERRITORIAL!G348/TERRITORIAL!F348-1,"")</f>
        <v>-8.5099025737048972E-2</v>
      </c>
      <c r="G348" s="135">
        <f>IFERROR(TERRITORIAL!H348/TERRITORIAL!G348-1,"")</f>
        <v>-0.57331414062220487</v>
      </c>
      <c r="H348" s="135">
        <f>IFERROR(TERRITORIAL!I348/TERRITORIAL!H348-1,"")</f>
        <v>-0.10635679072354676</v>
      </c>
      <c r="I348" s="135">
        <f>IFERROR(TERRITORIAL!J348/TERRITORIAL!I348-1,"")</f>
        <v>1.166634208411423</v>
      </c>
      <c r="J348" s="135">
        <f>IFERROR(TERRITORIAL!K348/TERRITORIAL!J348-1,"")</f>
        <v>-0.48891800351155279</v>
      </c>
      <c r="K348" s="135">
        <f>IFERROR(TERRITORIAL!L348/TERRITORIAL!K348-1,"")</f>
        <v>1.2594319536604091</v>
      </c>
      <c r="L348" s="135">
        <f>IFERROR(TERRITORIAL!M348/TERRITORIAL!L348-1,"")</f>
        <v>2.8711991038173044</v>
      </c>
      <c r="M348" s="135">
        <f>IFERROR(TERRITORIAL!N348/TERRITORIAL!M348-1,"")</f>
        <v>-1</v>
      </c>
      <c r="N348" s="135" t="str">
        <f>IFERROR(TERRITORIAL!O348/TERRITORIAL!N348-1,"")</f>
        <v/>
      </c>
      <c r="O348" s="135" t="str">
        <f>IFERROR(TERRITORIAL!P348/TERRITORIAL!O348-1,"")</f>
        <v/>
      </c>
      <c r="P348" s="135" t="str">
        <f>IFERROR(TERRITORIAL!Q348/TERRITORIAL!P348-1,"")</f>
        <v/>
      </c>
      <c r="Q348" s="135" t="str">
        <f>IFERROR(TERRITORIAL!R348/TERRITORIAL!Q348-1,"")</f>
        <v/>
      </c>
      <c r="R348" s="135" t="str">
        <f>IFERROR(TERRITORIAL!S348/TERRITORIAL!R348-1,"")</f>
        <v/>
      </c>
      <c r="S348" s="135" t="str">
        <f>IFERROR(TERRITORIAL!T348/TERRITORIAL!S348-1,"")</f>
        <v/>
      </c>
    </row>
    <row r="349" spans="1:19" ht="28">
      <c r="A349" s="89" t="s">
        <v>446</v>
      </c>
      <c r="B349" s="89" t="s">
        <v>3</v>
      </c>
      <c r="C349" s="135">
        <f>IFERROR(TERRITORIAL!D349/TERRITORIAL!C349-1,"")</f>
        <v>-1.2449736387399761</v>
      </c>
      <c r="D349" s="135">
        <f>IFERROR(TERRITORIAL!E349/TERRITORIAL!D349-1,"")</f>
        <v>10.313849251562885</v>
      </c>
      <c r="E349" s="135">
        <f>IFERROR(TERRITORIAL!F349/TERRITORIAL!E349-1,"")</f>
        <v>1.3600251501281413E-2</v>
      </c>
      <c r="F349" s="135">
        <f>IFERROR(TERRITORIAL!G349/TERRITORIAL!F349-1,"")</f>
        <v>-0.20440067414761642</v>
      </c>
      <c r="G349" s="135">
        <f>IFERROR(TERRITORIAL!H349/TERRITORIAL!G349-1,"")</f>
        <v>-0.14405007955428462</v>
      </c>
      <c r="H349" s="135">
        <f>IFERROR(TERRITORIAL!I349/TERRITORIAL!H349-1,"")</f>
        <v>9.181641194915624E-2</v>
      </c>
      <c r="I349" s="135">
        <f>IFERROR(TERRITORIAL!J349/TERRITORIAL!I349-1,"")</f>
        <v>-0.2050704097887176</v>
      </c>
      <c r="J349" s="135">
        <f>IFERROR(TERRITORIAL!K349/TERRITORIAL!J349-1,"")</f>
        <v>0.11382089958454844</v>
      </c>
      <c r="K349" s="135">
        <f>IFERROR(TERRITORIAL!L349/TERRITORIAL!K349-1,"")</f>
        <v>0.1036860471615999</v>
      </c>
      <c r="L349" s="135">
        <f>IFERROR(TERRITORIAL!M349/TERRITORIAL!L349-1,"")</f>
        <v>1.3385480498431774</v>
      </c>
      <c r="M349" s="135">
        <f>IFERROR(TERRITORIAL!N349/TERRITORIAL!M349-1,"")</f>
        <v>-1</v>
      </c>
      <c r="N349" s="135" t="str">
        <f>IFERROR(TERRITORIAL!O349/TERRITORIAL!N349-1,"")</f>
        <v/>
      </c>
      <c r="O349" s="135" t="str">
        <f>IFERROR(TERRITORIAL!P349/TERRITORIAL!O349-1,"")</f>
        <v/>
      </c>
      <c r="P349" s="135" t="str">
        <f>IFERROR(TERRITORIAL!Q349/TERRITORIAL!P349-1,"")</f>
        <v/>
      </c>
      <c r="Q349" s="135" t="str">
        <f>IFERROR(TERRITORIAL!R349/TERRITORIAL!Q349-1,"")</f>
        <v/>
      </c>
      <c r="R349" s="135" t="str">
        <f>IFERROR(TERRITORIAL!S349/TERRITORIAL!R349-1,"")</f>
        <v/>
      </c>
      <c r="S349" s="135" t="str">
        <f>IFERROR(TERRITORIAL!T349/TERRITORIAL!S349-1,"")</f>
        <v/>
      </c>
    </row>
    <row r="350" spans="1:19">
      <c r="A350" s="89" t="s">
        <v>447</v>
      </c>
      <c r="B350" s="89" t="s">
        <v>2</v>
      </c>
      <c r="C350" s="135">
        <f>IFERROR(TERRITORIAL!D350/TERRITORIAL!C350-1,"")</f>
        <v>-0.12154977871274575</v>
      </c>
      <c r="D350" s="135">
        <f>IFERROR(TERRITORIAL!E350/TERRITORIAL!D350-1,"")</f>
        <v>7.4951316904506404E-2</v>
      </c>
      <c r="E350" s="135">
        <f>IFERROR(TERRITORIAL!F350/TERRITORIAL!E350-1,"")</f>
        <v>-1.0835529984701251</v>
      </c>
      <c r="F350" s="135">
        <f>IFERROR(TERRITORIAL!G350/TERRITORIAL!F350-1,"")</f>
        <v>0.85431509621061341</v>
      </c>
      <c r="G350" s="135">
        <f>IFERROR(TERRITORIAL!H350/TERRITORIAL!G350-1,"")</f>
        <v>8.4932323247004282E-2</v>
      </c>
      <c r="H350" s="135">
        <f>IFERROR(TERRITORIAL!I350/TERRITORIAL!H350-1,"")</f>
        <v>4.9939280931644126E-2</v>
      </c>
      <c r="I350" s="135">
        <f>IFERROR(TERRITORIAL!J350/TERRITORIAL!I350-1,"")</f>
        <v>-0.43402765053809078</v>
      </c>
      <c r="J350" s="135">
        <f>IFERROR(TERRITORIAL!K350/TERRITORIAL!J350-1,"")</f>
        <v>-0.55558347378920647</v>
      </c>
      <c r="K350" s="135">
        <f>IFERROR(TERRITORIAL!L350/TERRITORIAL!K350-1,"")</f>
        <v>-7.5671980593195967</v>
      </c>
      <c r="L350" s="135">
        <f>IFERROR(TERRITORIAL!M350/TERRITORIAL!L350-1,"")</f>
        <v>-0.50819075753314213</v>
      </c>
      <c r="M350" s="135">
        <f>IFERROR(TERRITORIAL!N350/TERRITORIAL!M350-1,"")</f>
        <v>-1</v>
      </c>
      <c r="N350" s="135" t="str">
        <f>IFERROR(TERRITORIAL!O350/TERRITORIAL!N350-1,"")</f>
        <v/>
      </c>
      <c r="O350" s="135" t="str">
        <f>IFERROR(TERRITORIAL!P350/TERRITORIAL!O350-1,"")</f>
        <v/>
      </c>
      <c r="P350" s="135" t="str">
        <f>IFERROR(TERRITORIAL!Q350/TERRITORIAL!P350-1,"")</f>
        <v/>
      </c>
      <c r="Q350" s="135" t="str">
        <f>IFERROR(TERRITORIAL!R350/TERRITORIAL!Q350-1,"")</f>
        <v/>
      </c>
      <c r="R350" s="135" t="str">
        <f>IFERROR(TERRITORIAL!S350/TERRITORIAL!R350-1,"")</f>
        <v/>
      </c>
      <c r="S350" s="135" t="str">
        <f>IFERROR(TERRITORIAL!T350/TERRITORIAL!S350-1,"")</f>
        <v/>
      </c>
    </row>
    <row r="351" spans="1:19">
      <c r="A351" s="89" t="s">
        <v>448</v>
      </c>
      <c r="B351" s="89" t="s">
        <v>1</v>
      </c>
      <c r="C351" s="135">
        <f>IFERROR(TERRITORIAL!D351/TERRITORIAL!C351-1,"")</f>
        <v>0.19403200620965988</v>
      </c>
      <c r="D351" s="135">
        <f>IFERROR(TERRITORIAL!E351/TERRITORIAL!D351-1,"")</f>
        <v>2.2206169025893581</v>
      </c>
      <c r="E351" s="135">
        <f>IFERROR(TERRITORIAL!F351/TERRITORIAL!E351-1,"")</f>
        <v>-0.48031276455958483</v>
      </c>
      <c r="F351" s="135">
        <f>IFERROR(TERRITORIAL!G351/TERRITORIAL!F351-1,"")</f>
        <v>2.5468124135295866E-2</v>
      </c>
      <c r="G351" s="135">
        <f>IFERROR(TERRITORIAL!H351/TERRITORIAL!G351-1,"")</f>
        <v>1.0565923419050893</v>
      </c>
      <c r="H351" s="135">
        <f>IFERROR(TERRITORIAL!I351/TERRITORIAL!H351-1,"")</f>
        <v>3.0089735731782197E-2</v>
      </c>
      <c r="I351" s="135">
        <f>IFERROR(TERRITORIAL!J351/TERRITORIAL!I351-1,"")</f>
        <v>2.6245442633493266E-2</v>
      </c>
      <c r="J351" s="135">
        <f>IFERROR(TERRITORIAL!K351/TERRITORIAL!J351-1,"")</f>
        <v>2.7193294361560927E-2</v>
      </c>
      <c r="K351" s="135">
        <f>IFERROR(TERRITORIAL!L351/TERRITORIAL!K351-1,"")</f>
        <v>-3.2602530859038303E-4</v>
      </c>
      <c r="L351" s="135">
        <f>IFERROR(TERRITORIAL!M351/TERRITORIAL!L351-1,"")</f>
        <v>2.7438074035046611E-10</v>
      </c>
      <c r="M351" s="135">
        <f>IFERROR(TERRITORIAL!N351/TERRITORIAL!M351-1,"")</f>
        <v>-1</v>
      </c>
      <c r="N351" s="135" t="str">
        <f>IFERROR(TERRITORIAL!O351/TERRITORIAL!N351-1,"")</f>
        <v/>
      </c>
      <c r="O351" s="135" t="str">
        <f>IFERROR(TERRITORIAL!P351/TERRITORIAL!O351-1,"")</f>
        <v/>
      </c>
      <c r="P351" s="135" t="str">
        <f>IFERROR(TERRITORIAL!Q351/TERRITORIAL!P351-1,"")</f>
        <v/>
      </c>
      <c r="Q351" s="135" t="str">
        <f>IFERROR(TERRITORIAL!R351/TERRITORIAL!Q351-1,"")</f>
        <v/>
      </c>
      <c r="R351" s="135" t="str">
        <f>IFERROR(TERRITORIAL!S351/TERRITORIAL!R351-1,"")</f>
        <v/>
      </c>
      <c r="S351" s="135" t="str">
        <f>IFERROR(TERRITORIAL!T351/TERRITORIAL!S351-1,"")</f>
        <v/>
      </c>
    </row>
    <row r="352" spans="1:19" ht="28">
      <c r="A352" s="89" t="s">
        <v>3582</v>
      </c>
      <c r="B352" s="89" t="s">
        <v>3472</v>
      </c>
      <c r="C352" s="135" t="str">
        <f>IFERROR(TERRITORIAL!D352/TERRITORIAL!C352-1,"")</f>
        <v/>
      </c>
      <c r="D352" s="135" t="str">
        <f>IFERROR(TERRITORIAL!E352/TERRITORIAL!D352-1,"")</f>
        <v/>
      </c>
      <c r="E352" s="135" t="str">
        <f>IFERROR(TERRITORIAL!F352/TERRITORIAL!E352-1,"")</f>
        <v/>
      </c>
      <c r="F352" s="135" t="str">
        <f>IFERROR(TERRITORIAL!G352/TERRITORIAL!F352-1,"")</f>
        <v/>
      </c>
      <c r="G352" s="135" t="str">
        <f>IFERROR(TERRITORIAL!H352/TERRITORIAL!G352-1,"")</f>
        <v/>
      </c>
      <c r="H352" s="135" t="str">
        <f>IFERROR(TERRITORIAL!I352/TERRITORIAL!H352-1,"")</f>
        <v/>
      </c>
      <c r="I352" s="135" t="str">
        <f>IFERROR(TERRITORIAL!J352/TERRITORIAL!I352-1,"")</f>
        <v/>
      </c>
      <c r="J352" s="135" t="str">
        <f>IFERROR(TERRITORIAL!K352/TERRITORIAL!J352-1,"")</f>
        <v/>
      </c>
      <c r="K352" s="135" t="str">
        <f>IFERROR(TERRITORIAL!L352/TERRITORIAL!K352-1,"")</f>
        <v/>
      </c>
      <c r="L352" s="135" t="str">
        <f>IFERROR(TERRITORIAL!M352/TERRITORIAL!L352-1,"")</f>
        <v/>
      </c>
      <c r="M352" s="135" t="str">
        <f>IFERROR(TERRITORIAL!N352/TERRITORIAL!M352-1,"")</f>
        <v/>
      </c>
      <c r="N352" s="135">
        <f>IFERROR(TERRITORIAL!O352/TERRITORIAL!N352-1,"")</f>
        <v>-1</v>
      </c>
      <c r="O352" s="135" t="str">
        <f>IFERROR(TERRITORIAL!P352/TERRITORIAL!O352-1,"")</f>
        <v/>
      </c>
      <c r="P352" s="135" t="str">
        <f>IFERROR(TERRITORIAL!Q352/TERRITORIAL!P352-1,"")</f>
        <v/>
      </c>
      <c r="Q352" s="135" t="str">
        <f>IFERROR(TERRITORIAL!R352/TERRITORIAL!Q352-1,"")</f>
        <v/>
      </c>
      <c r="R352" s="135" t="str">
        <f>IFERROR(TERRITORIAL!S352/TERRITORIAL!R352-1,"")</f>
        <v/>
      </c>
      <c r="S352" s="135" t="str">
        <f>IFERROR(TERRITORIAL!T352/TERRITORIAL!S352-1,"")</f>
        <v/>
      </c>
    </row>
    <row r="353" spans="1:19">
      <c r="A353" s="89" t="s">
        <v>449</v>
      </c>
      <c r="B353" s="89" t="s">
        <v>0</v>
      </c>
      <c r="C353" s="135">
        <f>IFERROR(TERRITORIAL!D353/TERRITORIAL!C353-1,"")</f>
        <v>-1.3173929989910294E-3</v>
      </c>
      <c r="D353" s="135">
        <f>IFERROR(TERRITORIAL!E353/TERRITORIAL!D353-1,"")</f>
        <v>1.5101391280024083</v>
      </c>
      <c r="E353" s="135">
        <f>IFERROR(TERRITORIAL!F353/TERRITORIAL!E353-1,"")</f>
        <v>0.15365454173114323</v>
      </c>
      <c r="F353" s="135">
        <f>IFERROR(TERRITORIAL!G353/TERRITORIAL!F353-1,"")</f>
        <v>0.19351680151071249</v>
      </c>
      <c r="G353" s="135">
        <f>IFERROR(TERRITORIAL!H353/TERRITORIAL!G353-1,"")</f>
        <v>0.41837938554626586</v>
      </c>
      <c r="H353" s="135">
        <f>IFERROR(TERRITORIAL!I353/TERRITORIAL!H353-1,"")</f>
        <v>0.17094453517559982</v>
      </c>
      <c r="I353" s="135">
        <f>IFERROR(TERRITORIAL!J353/TERRITORIAL!I353-1,"")</f>
        <v>4.6596267182452911E-2</v>
      </c>
      <c r="J353" s="135">
        <f>IFERROR(TERRITORIAL!K353/TERRITORIAL!J353-1,"")</f>
        <v>0.13111897451344112</v>
      </c>
      <c r="K353" s="135">
        <f>IFERROR(TERRITORIAL!L353/TERRITORIAL!K353-1,"")</f>
        <v>4.4675493934837496E-2</v>
      </c>
      <c r="L353" s="135">
        <f>IFERROR(TERRITORIAL!M353/TERRITORIAL!L353-1,"")</f>
        <v>0.10333076797543583</v>
      </c>
      <c r="M353" s="135">
        <f>IFERROR(TERRITORIAL!N353/TERRITORIAL!M353-1,"")</f>
        <v>-1</v>
      </c>
      <c r="N353" s="135" t="str">
        <f>IFERROR(TERRITORIAL!O353/TERRITORIAL!N353-1,"")</f>
        <v/>
      </c>
      <c r="O353" s="135" t="str">
        <f>IFERROR(TERRITORIAL!P353/TERRITORIAL!O353-1,"")</f>
        <v/>
      </c>
      <c r="P353" s="135" t="str">
        <f>IFERROR(TERRITORIAL!Q353/TERRITORIAL!P353-1,"")</f>
        <v/>
      </c>
      <c r="Q353" s="135" t="str">
        <f>IFERROR(TERRITORIAL!R353/TERRITORIAL!Q353-1,"")</f>
        <v/>
      </c>
      <c r="R353" s="135" t="str">
        <f>IFERROR(TERRITORIAL!S353/TERRITORIAL!R353-1,"")</f>
        <v/>
      </c>
      <c r="S353" s="135" t="str">
        <f>IFERROR(TERRITORIAL!T353/TERRITORIAL!S353-1,"")</f>
        <v/>
      </c>
    </row>
    <row r="354" spans="1:19" ht="42">
      <c r="A354" s="89" t="s">
        <v>3602</v>
      </c>
      <c r="B354" s="89" t="s">
        <v>3603</v>
      </c>
      <c r="C354" s="135" t="str">
        <f>IFERROR(TERRITORIAL!D354/TERRITORIAL!C354-1,"")</f>
        <v/>
      </c>
      <c r="D354" s="135" t="str">
        <f>IFERROR(TERRITORIAL!E354/TERRITORIAL!D354-1,"")</f>
        <v/>
      </c>
      <c r="E354" s="135" t="str">
        <f>IFERROR(TERRITORIAL!F354/TERRITORIAL!E354-1,"")</f>
        <v/>
      </c>
      <c r="F354" s="135" t="str">
        <f>IFERROR(TERRITORIAL!G354/TERRITORIAL!F354-1,"")</f>
        <v/>
      </c>
      <c r="G354" s="135" t="str">
        <f>IFERROR(TERRITORIAL!H354/TERRITORIAL!G354-1,"")</f>
        <v/>
      </c>
      <c r="H354" s="135" t="str">
        <f>IFERROR(TERRITORIAL!I354/TERRITORIAL!H354-1,"")</f>
        <v/>
      </c>
      <c r="I354" s="135" t="str">
        <f>IFERROR(TERRITORIAL!J354/TERRITORIAL!I354-1,"")</f>
        <v/>
      </c>
      <c r="J354" s="135" t="str">
        <f>IFERROR(TERRITORIAL!K354/TERRITORIAL!J354-1,"")</f>
        <v/>
      </c>
      <c r="K354" s="135" t="str">
        <f>IFERROR(TERRITORIAL!L354/TERRITORIAL!K354-1,"")</f>
        <v/>
      </c>
      <c r="L354" s="135" t="str">
        <f>IFERROR(TERRITORIAL!M354/TERRITORIAL!L354-1,"")</f>
        <v/>
      </c>
      <c r="M354" s="135" t="str">
        <f>IFERROR(TERRITORIAL!N354/TERRITORIAL!M354-1,"")</f>
        <v/>
      </c>
      <c r="N354" s="135">
        <f>IFERROR(TERRITORIAL!O354/TERRITORIAL!N354-1,"")</f>
        <v>33.94267112174596</v>
      </c>
      <c r="O354" s="135">
        <f>IFERROR(TERRITORIAL!P354/TERRITORIAL!O354-1,"")</f>
        <v>0.35772825557291532</v>
      </c>
      <c r="P354" s="135">
        <f>IFERROR(TERRITORIAL!Q354/TERRITORIAL!P354-1,"")</f>
        <v>0.21677802426229498</v>
      </c>
      <c r="Q354" s="135">
        <f>IFERROR(TERRITORIAL!R354/TERRITORIAL!Q354-1,"")</f>
        <v>-0.10041102209841957</v>
      </c>
      <c r="R354" s="135">
        <f>IFERROR(TERRITORIAL!S354/TERRITORIAL!R354-1,"")</f>
        <v>-0.1314079712289834</v>
      </c>
      <c r="S354" s="135">
        <f>IFERROR(TERRITORIAL!T354/TERRITORIAL!S354-1,"")</f>
        <v>-0.17672750040144269</v>
      </c>
    </row>
    <row r="355" spans="1:19" ht="28">
      <c r="A355" s="89" t="s">
        <v>3614</v>
      </c>
      <c r="B355" s="89" t="s">
        <v>3504</v>
      </c>
      <c r="C355" s="135" t="str">
        <f>IFERROR(TERRITORIAL!D355/TERRITORIAL!C355-1,"")</f>
        <v/>
      </c>
      <c r="D355" s="135" t="str">
        <f>IFERROR(TERRITORIAL!E355/TERRITORIAL!D355-1,"")</f>
        <v/>
      </c>
      <c r="E355" s="135" t="str">
        <f>IFERROR(TERRITORIAL!F355/TERRITORIAL!E355-1,"")</f>
        <v/>
      </c>
      <c r="F355" s="135" t="str">
        <f>IFERROR(TERRITORIAL!G355/TERRITORIAL!F355-1,"")</f>
        <v/>
      </c>
      <c r="G355" s="135" t="str">
        <f>IFERROR(TERRITORIAL!H355/TERRITORIAL!G355-1,"")</f>
        <v/>
      </c>
      <c r="H355" s="135" t="str">
        <f>IFERROR(TERRITORIAL!I355/TERRITORIAL!H355-1,"")</f>
        <v/>
      </c>
      <c r="I355" s="135" t="str">
        <f>IFERROR(TERRITORIAL!J355/TERRITORIAL!I355-1,"")</f>
        <v/>
      </c>
      <c r="J355" s="135" t="str">
        <f>IFERROR(TERRITORIAL!K355/TERRITORIAL!J355-1,"")</f>
        <v/>
      </c>
      <c r="K355" s="135" t="str">
        <f>IFERROR(TERRITORIAL!L355/TERRITORIAL!K355-1,"")</f>
        <v/>
      </c>
      <c r="L355" s="135" t="str">
        <f>IFERROR(TERRITORIAL!M355/TERRITORIAL!L355-1,"")</f>
        <v/>
      </c>
      <c r="M355" s="135" t="str">
        <f>IFERROR(TERRITORIAL!N355/TERRITORIAL!M355-1,"")</f>
        <v/>
      </c>
      <c r="N355" s="135">
        <f>IFERROR(TERRITORIAL!O355/TERRITORIAL!N355-1,"")</f>
        <v>729.65203998700883</v>
      </c>
      <c r="O355" s="135">
        <f>IFERROR(TERRITORIAL!P355/TERRITORIAL!O355-1,"")</f>
        <v>-0.71187462784450739</v>
      </c>
      <c r="P355" s="135">
        <f>IFERROR(TERRITORIAL!Q355/TERRITORIAL!P355-1,"")</f>
        <v>0.56277219696706493</v>
      </c>
      <c r="Q355" s="135">
        <f>IFERROR(TERRITORIAL!R355/TERRITORIAL!Q355-1,"")</f>
        <v>8.6796857969407544</v>
      </c>
      <c r="R355" s="135">
        <f>IFERROR(TERRITORIAL!S355/TERRITORIAL!R355-1,"")</f>
        <v>1.1766459445003759</v>
      </c>
      <c r="S355" s="135">
        <f>IFERROR(TERRITORIAL!T355/TERRITORIAL!S355-1,"")</f>
        <v>-0.38951303599255638</v>
      </c>
    </row>
    <row r="356" spans="1:19" ht="28">
      <c r="A356" s="89" t="s">
        <v>3616</v>
      </c>
      <c r="B356" s="89" t="s">
        <v>3617</v>
      </c>
      <c r="C356" s="135" t="str">
        <f>IFERROR(TERRITORIAL!D356/TERRITORIAL!C356-1,"")</f>
        <v/>
      </c>
      <c r="D356" s="135" t="str">
        <f>IFERROR(TERRITORIAL!E356/TERRITORIAL!D356-1,"")</f>
        <v/>
      </c>
      <c r="E356" s="135" t="str">
        <f>IFERROR(TERRITORIAL!F356/TERRITORIAL!E356-1,"")</f>
        <v/>
      </c>
      <c r="F356" s="135" t="str">
        <f>IFERROR(TERRITORIAL!G356/TERRITORIAL!F356-1,"")</f>
        <v/>
      </c>
      <c r="G356" s="135" t="str">
        <f>IFERROR(TERRITORIAL!H356/TERRITORIAL!G356-1,"")</f>
        <v/>
      </c>
      <c r="H356" s="135" t="str">
        <f>IFERROR(TERRITORIAL!I356/TERRITORIAL!H356-1,"")</f>
        <v/>
      </c>
      <c r="I356" s="135" t="str">
        <f>IFERROR(TERRITORIAL!J356/TERRITORIAL!I356-1,"")</f>
        <v/>
      </c>
      <c r="J356" s="135" t="str">
        <f>IFERROR(TERRITORIAL!K356/TERRITORIAL!J356-1,"")</f>
        <v/>
      </c>
      <c r="K356" s="135" t="str">
        <f>IFERROR(TERRITORIAL!L356/TERRITORIAL!K356-1,"")</f>
        <v/>
      </c>
      <c r="L356" s="135" t="str">
        <f>IFERROR(TERRITORIAL!M356/TERRITORIAL!L356-1,"")</f>
        <v/>
      </c>
      <c r="M356" s="135" t="str">
        <f>IFERROR(TERRITORIAL!N356/TERRITORIAL!M356-1,"")</f>
        <v/>
      </c>
      <c r="N356" s="135" t="str">
        <f>IFERROR(TERRITORIAL!O356/TERRITORIAL!N356-1,"")</f>
        <v/>
      </c>
      <c r="O356" s="135" t="str">
        <f>IFERROR(TERRITORIAL!P356/TERRITORIAL!O356-1,"")</f>
        <v/>
      </c>
      <c r="P356" s="135" t="str">
        <f>IFERROR(TERRITORIAL!Q356/TERRITORIAL!P356-1,"")</f>
        <v/>
      </c>
      <c r="Q356" s="135" t="str">
        <f>IFERROR(TERRITORIAL!R356/TERRITORIAL!Q356-1,"")</f>
        <v/>
      </c>
      <c r="R356" s="135">
        <f>IFERROR(TERRITORIAL!S356/TERRITORIAL!R356-1,"")</f>
        <v>1.9652730593391374</v>
      </c>
      <c r="S356" s="135">
        <f>IFERROR(TERRITORIAL!T356/TERRITORIAL!S356-1,"")</f>
        <v>-1.0221156565304816</v>
      </c>
    </row>
    <row r="357" spans="1:19" ht="42">
      <c r="A357" s="89" t="s">
        <v>3619</v>
      </c>
      <c r="B357" s="89" t="s">
        <v>3508</v>
      </c>
      <c r="C357" s="135" t="str">
        <f>IFERROR(TERRITORIAL!D357/TERRITORIAL!C357-1,"")</f>
        <v/>
      </c>
      <c r="D357" s="135" t="str">
        <f>IFERROR(TERRITORIAL!E357/TERRITORIAL!D357-1,"")</f>
        <v/>
      </c>
      <c r="E357" s="135" t="str">
        <f>IFERROR(TERRITORIAL!F357/TERRITORIAL!E357-1,"")</f>
        <v/>
      </c>
      <c r="F357" s="135" t="str">
        <f>IFERROR(TERRITORIAL!G357/TERRITORIAL!F357-1,"")</f>
        <v/>
      </c>
      <c r="G357" s="135" t="str">
        <f>IFERROR(TERRITORIAL!H357/TERRITORIAL!G357-1,"")</f>
        <v/>
      </c>
      <c r="H357" s="135" t="str">
        <f>IFERROR(TERRITORIAL!I357/TERRITORIAL!H357-1,"")</f>
        <v/>
      </c>
      <c r="I357" s="135" t="str">
        <f>IFERROR(TERRITORIAL!J357/TERRITORIAL!I357-1,"")</f>
        <v/>
      </c>
      <c r="J357" s="135" t="str">
        <f>IFERROR(TERRITORIAL!K357/TERRITORIAL!J357-1,"")</f>
        <v/>
      </c>
      <c r="K357" s="135" t="str">
        <f>IFERROR(TERRITORIAL!L357/TERRITORIAL!K357-1,"")</f>
        <v/>
      </c>
      <c r="L357" s="135" t="str">
        <f>IFERROR(TERRITORIAL!M357/TERRITORIAL!L357-1,"")</f>
        <v/>
      </c>
      <c r="M357" s="135" t="str">
        <f>IFERROR(TERRITORIAL!N357/TERRITORIAL!M357-1,"")</f>
        <v/>
      </c>
      <c r="N357" s="135">
        <f>IFERROR(TERRITORIAL!O357/TERRITORIAL!N357-1,"")</f>
        <v>61.447565608798968</v>
      </c>
      <c r="O357" s="135">
        <f>IFERROR(TERRITORIAL!P357/TERRITORIAL!O357-1,"")</f>
        <v>-0.35848370307515243</v>
      </c>
      <c r="P357" s="135">
        <f>IFERROR(TERRITORIAL!Q357/TERRITORIAL!P357-1,"")</f>
        <v>0.78610672024518413</v>
      </c>
      <c r="Q357" s="135">
        <f>IFERROR(TERRITORIAL!R357/TERRITORIAL!Q357-1,"")</f>
        <v>0.32311395826915956</v>
      </c>
      <c r="R357" s="135">
        <f>IFERROR(TERRITORIAL!S357/TERRITORIAL!R357-1,"")</f>
        <v>0.757383122274498</v>
      </c>
      <c r="S357" s="135">
        <f>IFERROR(TERRITORIAL!T357/TERRITORIAL!S357-1,"")</f>
        <v>-0.79642673091347438</v>
      </c>
    </row>
    <row r="358" spans="1:19" ht="28">
      <c r="A358" s="89" t="s">
        <v>3626</v>
      </c>
      <c r="B358" s="89" t="s">
        <v>3518</v>
      </c>
      <c r="C358" s="135" t="str">
        <f>IFERROR(TERRITORIAL!D358/TERRITORIAL!C358-1,"")</f>
        <v/>
      </c>
      <c r="D358" s="135" t="str">
        <f>IFERROR(TERRITORIAL!E358/TERRITORIAL!D358-1,"")</f>
        <v/>
      </c>
      <c r="E358" s="135" t="str">
        <f>IFERROR(TERRITORIAL!F358/TERRITORIAL!E358-1,"")</f>
        <v/>
      </c>
      <c r="F358" s="135" t="str">
        <f>IFERROR(TERRITORIAL!G358/TERRITORIAL!F358-1,"")</f>
        <v/>
      </c>
      <c r="G358" s="135" t="str">
        <f>IFERROR(TERRITORIAL!H358/TERRITORIAL!G358-1,"")</f>
        <v/>
      </c>
      <c r="H358" s="135" t="str">
        <f>IFERROR(TERRITORIAL!I358/TERRITORIAL!H358-1,"")</f>
        <v/>
      </c>
      <c r="I358" s="135" t="str">
        <f>IFERROR(TERRITORIAL!J358/TERRITORIAL!I358-1,"")</f>
        <v/>
      </c>
      <c r="J358" s="135" t="str">
        <f>IFERROR(TERRITORIAL!K358/TERRITORIAL!J358-1,"")</f>
        <v/>
      </c>
      <c r="K358" s="135" t="str">
        <f>IFERROR(TERRITORIAL!L358/TERRITORIAL!K358-1,"")</f>
        <v/>
      </c>
      <c r="L358" s="135" t="str">
        <f>IFERROR(TERRITORIAL!M358/TERRITORIAL!L358-1,"")</f>
        <v/>
      </c>
      <c r="M358" s="135" t="str">
        <f>IFERROR(TERRITORIAL!N358/TERRITORIAL!M358-1,"")</f>
        <v/>
      </c>
      <c r="N358" s="135">
        <f>IFERROR(TERRITORIAL!O358/TERRITORIAL!N358-1,"")</f>
        <v>0.85157362736339115</v>
      </c>
      <c r="O358" s="135">
        <f>IFERROR(TERRITORIAL!P358/TERRITORIAL!O358-1,"")</f>
        <v>-0.18654287451945928</v>
      </c>
      <c r="P358" s="135">
        <f>IFERROR(TERRITORIAL!Q358/TERRITORIAL!P358-1,"")</f>
        <v>9.6055079131366794E-2</v>
      </c>
      <c r="Q358" s="135">
        <f>IFERROR(TERRITORIAL!R358/TERRITORIAL!Q358-1,"")</f>
        <v>0.20822904978351242</v>
      </c>
      <c r="R358" s="135">
        <f>IFERROR(TERRITORIAL!S358/TERRITORIAL!R358-1,"")</f>
        <v>-0.1821575720185189</v>
      </c>
      <c r="S358" s="135">
        <f>IFERROR(TERRITORIAL!T358/TERRITORIAL!S358-1,"")</f>
        <v>0.13820496727727161</v>
      </c>
    </row>
    <row r="359" spans="1:19" ht="42">
      <c r="A359" s="89" t="s">
        <v>3631</v>
      </c>
      <c r="B359" s="89" t="s">
        <v>3524</v>
      </c>
      <c r="C359" s="135" t="str">
        <f>IFERROR(TERRITORIAL!D359/TERRITORIAL!C359-1,"")</f>
        <v/>
      </c>
      <c r="D359" s="135" t="str">
        <f>IFERROR(TERRITORIAL!E359/TERRITORIAL!D359-1,"")</f>
        <v/>
      </c>
      <c r="E359" s="135" t="str">
        <f>IFERROR(TERRITORIAL!F359/TERRITORIAL!E359-1,"")</f>
        <v/>
      </c>
      <c r="F359" s="135" t="str">
        <f>IFERROR(TERRITORIAL!G359/TERRITORIAL!F359-1,"")</f>
        <v/>
      </c>
      <c r="G359" s="135" t="str">
        <f>IFERROR(TERRITORIAL!H359/TERRITORIAL!G359-1,"")</f>
        <v/>
      </c>
      <c r="H359" s="135" t="str">
        <f>IFERROR(TERRITORIAL!I359/TERRITORIAL!H359-1,"")</f>
        <v/>
      </c>
      <c r="I359" s="135" t="str">
        <f>IFERROR(TERRITORIAL!J359/TERRITORIAL!I359-1,"")</f>
        <v/>
      </c>
      <c r="J359" s="135" t="str">
        <f>IFERROR(TERRITORIAL!K359/TERRITORIAL!J359-1,"")</f>
        <v/>
      </c>
      <c r="K359" s="135" t="str">
        <f>IFERROR(TERRITORIAL!L359/TERRITORIAL!K359-1,"")</f>
        <v/>
      </c>
      <c r="L359" s="135" t="str">
        <f>IFERROR(TERRITORIAL!M359/TERRITORIAL!L359-1,"")</f>
        <v/>
      </c>
      <c r="M359" s="135" t="str">
        <f>IFERROR(TERRITORIAL!N359/TERRITORIAL!M359-1,"")</f>
        <v/>
      </c>
      <c r="N359" s="135">
        <f>IFERROR(TERRITORIAL!O359/TERRITORIAL!N359-1,"")</f>
        <v>7.0598052521722243E-2</v>
      </c>
      <c r="O359" s="135">
        <f>IFERROR(TERRITORIAL!P359/TERRITORIAL!O359-1,"")</f>
        <v>9.8238428041164561E-2</v>
      </c>
      <c r="P359" s="135">
        <f>IFERROR(TERRITORIAL!Q359/TERRITORIAL!P359-1,"")</f>
        <v>1.6981339057272717</v>
      </c>
      <c r="Q359" s="135">
        <f>IFERROR(TERRITORIAL!R359/TERRITORIAL!Q359-1,"")</f>
        <v>-0.47417164519439381</v>
      </c>
      <c r="R359" s="135">
        <f>IFERROR(TERRITORIAL!S359/TERRITORIAL!R359-1,"")</f>
        <v>0.19148813945524101</v>
      </c>
      <c r="S359" s="135">
        <f>IFERROR(TERRITORIAL!T359/TERRITORIAL!S359-1,"")</f>
        <v>0.54376501015192225</v>
      </c>
    </row>
    <row r="360" spans="1:19" ht="28">
      <c r="A360" s="89" t="s">
        <v>3635</v>
      </c>
      <c r="B360" s="89" t="s">
        <v>3636</v>
      </c>
      <c r="C360" s="135" t="str">
        <f>IFERROR(TERRITORIAL!D360/TERRITORIAL!C360-1,"")</f>
        <v/>
      </c>
      <c r="D360" s="135" t="str">
        <f>IFERROR(TERRITORIAL!E360/TERRITORIAL!D360-1,"")</f>
        <v/>
      </c>
      <c r="E360" s="135" t="str">
        <f>IFERROR(TERRITORIAL!F360/TERRITORIAL!E360-1,"")</f>
        <v/>
      </c>
      <c r="F360" s="135" t="str">
        <f>IFERROR(TERRITORIAL!G360/TERRITORIAL!F360-1,"")</f>
        <v/>
      </c>
      <c r="G360" s="135" t="str">
        <f>IFERROR(TERRITORIAL!H360/TERRITORIAL!G360-1,"")</f>
        <v/>
      </c>
      <c r="H360" s="135" t="str">
        <f>IFERROR(TERRITORIAL!I360/TERRITORIAL!H360-1,"")</f>
        <v/>
      </c>
      <c r="I360" s="135" t="str">
        <f>IFERROR(TERRITORIAL!J360/TERRITORIAL!I360-1,"")</f>
        <v/>
      </c>
      <c r="J360" s="135" t="str">
        <f>IFERROR(TERRITORIAL!K360/TERRITORIAL!J360-1,"")</f>
        <v/>
      </c>
      <c r="K360" s="135" t="str">
        <f>IFERROR(TERRITORIAL!L360/TERRITORIAL!K360-1,"")</f>
        <v/>
      </c>
      <c r="L360" s="135" t="str">
        <f>IFERROR(TERRITORIAL!M360/TERRITORIAL!L360-1,"")</f>
        <v/>
      </c>
      <c r="M360" s="135" t="str">
        <f>IFERROR(TERRITORIAL!N360/TERRITORIAL!M360-1,"")</f>
        <v/>
      </c>
      <c r="N360" s="135" t="str">
        <f>IFERROR(TERRITORIAL!O360/TERRITORIAL!N360-1,"")</f>
        <v/>
      </c>
      <c r="O360" s="135">
        <f>IFERROR(TERRITORIAL!P360/TERRITORIAL!O360-1,"")</f>
        <v>0</v>
      </c>
      <c r="P360" s="135">
        <f>IFERROR(TERRITORIAL!Q360/TERRITORIAL!P360-1,"")</f>
        <v>0</v>
      </c>
      <c r="Q360" s="135">
        <f>IFERROR(TERRITORIAL!R360/TERRITORIAL!Q360-1,"")</f>
        <v>0</v>
      </c>
      <c r="R360" s="135">
        <f>IFERROR(TERRITORIAL!S360/TERRITORIAL!R360-1,"")</f>
        <v>5.1328052919075162E-11</v>
      </c>
      <c r="S360" s="135">
        <f>IFERROR(TERRITORIAL!T360/TERRITORIAL!S360-1,"")</f>
        <v>0</v>
      </c>
    </row>
    <row r="361" spans="1:19">
      <c r="A361" s="89" t="s">
        <v>3640</v>
      </c>
      <c r="B361" s="89" t="s">
        <v>7672</v>
      </c>
      <c r="C361" s="135" t="str">
        <f>IFERROR(TERRITORIAL!D361/TERRITORIAL!C361-1,"")</f>
        <v/>
      </c>
      <c r="D361" s="135" t="str">
        <f>IFERROR(TERRITORIAL!E361/TERRITORIAL!D361-1,"")</f>
        <v/>
      </c>
      <c r="E361" s="135" t="str">
        <f>IFERROR(TERRITORIAL!F361/TERRITORIAL!E361-1,"")</f>
        <v/>
      </c>
      <c r="F361" s="135" t="str">
        <f>IFERROR(TERRITORIAL!G361/TERRITORIAL!F361-1,"")</f>
        <v/>
      </c>
      <c r="G361" s="135" t="str">
        <f>IFERROR(TERRITORIAL!H361/TERRITORIAL!G361-1,"")</f>
        <v/>
      </c>
      <c r="H361" s="135" t="str">
        <f>IFERROR(TERRITORIAL!I361/TERRITORIAL!H361-1,"")</f>
        <v/>
      </c>
      <c r="I361" s="135" t="str">
        <f>IFERROR(TERRITORIAL!J361/TERRITORIAL!I361-1,"")</f>
        <v/>
      </c>
      <c r="J361" s="135" t="str">
        <f>IFERROR(TERRITORIAL!K361/TERRITORIAL!J361-1,"")</f>
        <v/>
      </c>
      <c r="K361" s="135" t="str">
        <f>IFERROR(TERRITORIAL!L361/TERRITORIAL!K361-1,"")</f>
        <v/>
      </c>
      <c r="L361" s="135" t="str">
        <f>IFERROR(TERRITORIAL!M361/TERRITORIAL!L361-1,"")</f>
        <v/>
      </c>
      <c r="M361" s="135" t="str">
        <f>IFERROR(TERRITORIAL!N361/TERRITORIAL!M361-1,"")</f>
        <v/>
      </c>
      <c r="N361" s="135">
        <f>IFERROR(TERRITORIAL!O361/TERRITORIAL!N361-1,"")</f>
        <v>2.5949108716558644E-3</v>
      </c>
      <c r="O361" s="135">
        <f>IFERROR(TERRITORIAL!P361/TERRITORIAL!O361-1,"")</f>
        <v>-0.27178010446026091</v>
      </c>
      <c r="P361" s="135">
        <f>IFERROR(TERRITORIAL!Q361/TERRITORIAL!P361-1,"")</f>
        <v>-0.34011351705530002</v>
      </c>
      <c r="Q361" s="135">
        <f>IFERROR(TERRITORIAL!R361/TERRITORIAL!Q361-1,"")</f>
        <v>7.9192537627925663E-2</v>
      </c>
      <c r="R361" s="135">
        <f>IFERROR(TERRITORIAL!S361/TERRITORIAL!R361-1,"")</f>
        <v>-0.42058812816067848</v>
      </c>
      <c r="S361" s="135">
        <f>IFERROR(TERRITORIAL!T361/TERRITORIAL!S361-1,"")</f>
        <v>-0.44968365951887102</v>
      </c>
    </row>
    <row r="362" spans="1:19" ht="28">
      <c r="A362" s="89" t="s">
        <v>3647</v>
      </c>
      <c r="B362" s="89" t="s">
        <v>3648</v>
      </c>
      <c r="C362" s="135" t="str">
        <f>IFERROR(TERRITORIAL!D362/TERRITORIAL!C362-1,"")</f>
        <v/>
      </c>
      <c r="D362" s="135" t="str">
        <f>IFERROR(TERRITORIAL!E362/TERRITORIAL!D362-1,"")</f>
        <v/>
      </c>
      <c r="E362" s="135" t="str">
        <f>IFERROR(TERRITORIAL!F362/TERRITORIAL!E362-1,"")</f>
        <v/>
      </c>
      <c r="F362" s="135" t="str">
        <f>IFERROR(TERRITORIAL!G362/TERRITORIAL!F362-1,"")</f>
        <v/>
      </c>
      <c r="G362" s="135" t="str">
        <f>IFERROR(TERRITORIAL!H362/TERRITORIAL!G362-1,"")</f>
        <v/>
      </c>
      <c r="H362" s="135" t="str">
        <f>IFERROR(TERRITORIAL!I362/TERRITORIAL!H362-1,"")</f>
        <v/>
      </c>
      <c r="I362" s="135" t="str">
        <f>IFERROR(TERRITORIAL!J362/TERRITORIAL!I362-1,"")</f>
        <v/>
      </c>
      <c r="J362" s="135" t="str">
        <f>IFERROR(TERRITORIAL!K362/TERRITORIAL!J362-1,"")</f>
        <v/>
      </c>
      <c r="K362" s="135" t="str">
        <f>IFERROR(TERRITORIAL!L362/TERRITORIAL!K362-1,"")</f>
        <v/>
      </c>
      <c r="L362" s="135" t="str">
        <f>IFERROR(TERRITORIAL!M362/TERRITORIAL!L362-1,"")</f>
        <v/>
      </c>
      <c r="M362" s="135" t="str">
        <f>IFERROR(TERRITORIAL!N362/TERRITORIAL!M362-1,"")</f>
        <v/>
      </c>
      <c r="N362" s="135">
        <f>IFERROR(TERRITORIAL!O362/TERRITORIAL!N362-1,"")</f>
        <v>11.058457382396719</v>
      </c>
      <c r="O362" s="135">
        <f>IFERROR(TERRITORIAL!P362/TERRITORIAL!O362-1,"")</f>
        <v>-1</v>
      </c>
      <c r="P362" s="135" t="str">
        <f>IFERROR(TERRITORIAL!Q362/TERRITORIAL!P362-1,"")</f>
        <v/>
      </c>
      <c r="Q362" s="135" t="str">
        <f>IFERROR(TERRITORIAL!R362/TERRITORIAL!Q362-1,"")</f>
        <v/>
      </c>
      <c r="R362" s="135" t="str">
        <f>IFERROR(TERRITORIAL!S362/TERRITORIAL!R362-1,"")</f>
        <v/>
      </c>
      <c r="S362" s="135" t="str">
        <f>IFERROR(TERRITORIAL!T362/TERRITORIAL!S362-1,"")</f>
        <v/>
      </c>
    </row>
    <row r="363" spans="1:19" ht="56">
      <c r="A363" s="89" t="s">
        <v>7650</v>
      </c>
      <c r="B363" s="89" t="s">
        <v>7651</v>
      </c>
      <c r="C363" s="135" t="str">
        <f>IFERROR(TERRITORIAL!D363/TERRITORIAL!C363-1,"")</f>
        <v/>
      </c>
      <c r="D363" s="135" t="str">
        <f>IFERROR(TERRITORIAL!E363/TERRITORIAL!D363-1,"")</f>
        <v/>
      </c>
      <c r="E363" s="135" t="str">
        <f>IFERROR(TERRITORIAL!F363/TERRITORIAL!E363-1,"")</f>
        <v/>
      </c>
      <c r="F363" s="135" t="str">
        <f>IFERROR(TERRITORIAL!G363/TERRITORIAL!F363-1,"")</f>
        <v/>
      </c>
      <c r="G363" s="135" t="str">
        <f>IFERROR(TERRITORIAL!H363/TERRITORIAL!G363-1,"")</f>
        <v/>
      </c>
      <c r="H363" s="135" t="str">
        <f>IFERROR(TERRITORIAL!I363/TERRITORIAL!H363-1,"")</f>
        <v/>
      </c>
      <c r="I363" s="135" t="str">
        <f>IFERROR(TERRITORIAL!J363/TERRITORIAL!I363-1,"")</f>
        <v/>
      </c>
      <c r="J363" s="135" t="str">
        <f>IFERROR(TERRITORIAL!K363/TERRITORIAL!J363-1,"")</f>
        <v/>
      </c>
      <c r="K363" s="135" t="str">
        <f>IFERROR(TERRITORIAL!L363/TERRITORIAL!K363-1,"")</f>
        <v/>
      </c>
      <c r="L363" s="135" t="str">
        <f>IFERROR(TERRITORIAL!M363/TERRITORIAL!L363-1,"")</f>
        <v/>
      </c>
      <c r="M363" s="135" t="str">
        <f>IFERROR(TERRITORIAL!N363/TERRITORIAL!M363-1,"")</f>
        <v/>
      </c>
      <c r="N363" s="135" t="str">
        <f>IFERROR(TERRITORIAL!O363/TERRITORIAL!N363-1,"")</f>
        <v/>
      </c>
      <c r="O363" s="135" t="str">
        <f>IFERROR(TERRITORIAL!P363/TERRITORIAL!O363-1,"")</f>
        <v/>
      </c>
      <c r="P363" s="135">
        <f>IFERROR(TERRITORIAL!Q363/TERRITORIAL!P363-1,"")</f>
        <v>-1.0629292476943941</v>
      </c>
      <c r="Q363" s="135">
        <f>IFERROR(TERRITORIAL!R363/TERRITORIAL!Q363-1,"")</f>
        <v>0.2656118749048284</v>
      </c>
      <c r="R363" s="135">
        <f>IFERROR(TERRITORIAL!S363/TERRITORIAL!R363-1,"")</f>
        <v>-0.11150835934009606</v>
      </c>
      <c r="S363" s="135">
        <f>IFERROR(TERRITORIAL!T363/TERRITORIAL!S363-1,"")</f>
        <v>-16.870628751473109</v>
      </c>
    </row>
    <row r="364" spans="1:19" ht="28">
      <c r="A364" s="89" t="s">
        <v>7817</v>
      </c>
      <c r="B364" s="89" t="s">
        <v>7661</v>
      </c>
      <c r="C364" s="135" t="str">
        <f>IFERROR(TERRITORIAL!D364/TERRITORIAL!C364-1,"")</f>
        <v/>
      </c>
      <c r="D364" s="135" t="str">
        <f>IFERROR(TERRITORIAL!E364/TERRITORIAL!D364-1,"")</f>
        <v/>
      </c>
      <c r="E364" s="135" t="str">
        <f>IFERROR(TERRITORIAL!F364/TERRITORIAL!E364-1,"")</f>
        <v/>
      </c>
      <c r="F364" s="135" t="str">
        <f>IFERROR(TERRITORIAL!G364/TERRITORIAL!F364-1,"")</f>
        <v/>
      </c>
      <c r="G364" s="135" t="str">
        <f>IFERROR(TERRITORIAL!H364/TERRITORIAL!G364-1,"")</f>
        <v/>
      </c>
      <c r="H364" s="135" t="str">
        <f>IFERROR(TERRITORIAL!I364/TERRITORIAL!H364-1,"")</f>
        <v/>
      </c>
      <c r="I364" s="135" t="str">
        <f>IFERROR(TERRITORIAL!J364/TERRITORIAL!I364-1,"")</f>
        <v/>
      </c>
      <c r="J364" s="135" t="str">
        <f>IFERROR(TERRITORIAL!K364/TERRITORIAL!J364-1,"")</f>
        <v/>
      </c>
      <c r="K364" s="135" t="str">
        <f>IFERROR(TERRITORIAL!L364/TERRITORIAL!K364-1,"")</f>
        <v/>
      </c>
      <c r="L364" s="135" t="str">
        <f>IFERROR(TERRITORIAL!M364/TERRITORIAL!L364-1,"")</f>
        <v/>
      </c>
      <c r="M364" s="135" t="str">
        <f>IFERROR(TERRITORIAL!N364/TERRITORIAL!M364-1,"")</f>
        <v/>
      </c>
      <c r="N364" s="135" t="str">
        <f>IFERROR(TERRITORIAL!O364/TERRITORIAL!N364-1,"")</f>
        <v/>
      </c>
      <c r="O364" s="135" t="str">
        <f>IFERROR(TERRITORIAL!P364/TERRITORIAL!O364-1,"")</f>
        <v/>
      </c>
      <c r="P364" s="135" t="str">
        <f>IFERROR(TERRITORIAL!Q364/TERRITORIAL!P364-1,"")</f>
        <v/>
      </c>
      <c r="Q364" s="135" t="str">
        <f>IFERROR(TERRITORIAL!R364/TERRITORIAL!Q364-1,"")</f>
        <v/>
      </c>
      <c r="R364" s="135" t="str">
        <f>IFERROR(TERRITORIAL!S364/TERRITORIAL!R364-1,"")</f>
        <v/>
      </c>
      <c r="S364" s="135" t="str">
        <f>IFERROR(TERRITORIAL!T364/TERRITORIAL!S364-1,"")</f>
        <v/>
      </c>
    </row>
    <row r="365" spans="1:19">
      <c r="A365" s="89" t="s">
        <v>450</v>
      </c>
      <c r="B365" s="89" t="s">
        <v>164</v>
      </c>
      <c r="C365" s="136">
        <f>IFERROR(TERRITORIAL!D365/TERRITORIAL!C365-1,"")</f>
        <v>0.31541523035186536</v>
      </c>
      <c r="D365" s="136">
        <f>IFERROR(TERRITORIAL!E365/TERRITORIAL!D365-1,"")</f>
        <v>-0.14436427619335013</v>
      </c>
      <c r="E365" s="136">
        <f>IFERROR(TERRITORIAL!F365/TERRITORIAL!E365-1,"")</f>
        <v>0.45833057627929685</v>
      </c>
      <c r="F365" s="136">
        <f>IFERROR(TERRITORIAL!G365/TERRITORIAL!F365-1,"")</f>
        <v>-0.24469166265156117</v>
      </c>
      <c r="G365" s="136">
        <f>IFERROR(TERRITORIAL!H365/TERRITORIAL!G365-1,"")</f>
        <v>1.2433492140938918</v>
      </c>
      <c r="H365" s="136">
        <f>IFERROR(TERRITORIAL!I365/TERRITORIAL!H365-1,"")</f>
        <v>-4.0328745757224449E-2</v>
      </c>
      <c r="I365" s="136">
        <f>IFERROR(TERRITORIAL!J365/TERRITORIAL!I365-1,"")</f>
        <v>-0.142608623016652</v>
      </c>
      <c r="J365" s="136">
        <f>IFERROR(TERRITORIAL!K365/TERRITORIAL!J365-1,"")</f>
        <v>-0.3391598142076504</v>
      </c>
      <c r="K365" s="136">
        <f>IFERROR(TERRITORIAL!L365/TERRITORIAL!K365-1,"")</f>
        <v>0.70846795007919017</v>
      </c>
      <c r="L365" s="136">
        <f>IFERROR(TERRITORIAL!M365/TERRITORIAL!L365-1,"")</f>
        <v>-0.20180607796605432</v>
      </c>
      <c r="M365" s="136">
        <f>IFERROR(TERRITORIAL!N365/TERRITORIAL!M365-1,"")</f>
        <v>6.0585834309220044E-2</v>
      </c>
      <c r="N365" s="136">
        <f>IFERROR(TERRITORIAL!O365/TERRITORIAL!N365-1,"")</f>
        <v>0.24391861466462639</v>
      </c>
      <c r="O365" s="136">
        <f>IFERROR(TERRITORIAL!P365/TERRITORIAL!O365-1,"")</f>
        <v>-0.27858229091503861</v>
      </c>
      <c r="P365" s="136">
        <f>IFERROR(TERRITORIAL!Q365/TERRITORIAL!P365-1,"")</f>
        <v>0.29838373774363358</v>
      </c>
      <c r="Q365" s="136">
        <f>IFERROR(TERRITORIAL!R365/TERRITORIAL!Q365-1,"")</f>
        <v>0.10422802124987918</v>
      </c>
      <c r="R365" s="136">
        <f>IFERROR(TERRITORIAL!S365/TERRITORIAL!R365-1,"")</f>
        <v>0.18584431339402907</v>
      </c>
      <c r="S365" s="136">
        <f>IFERROR(TERRITORIAL!T365/TERRITORIAL!S365-1,"")</f>
        <v>0.2378833679503225</v>
      </c>
    </row>
    <row r="366" spans="1:19">
      <c r="A366" s="89" t="s">
        <v>3651</v>
      </c>
      <c r="B366" s="89" t="s">
        <v>3652</v>
      </c>
      <c r="C366" s="136">
        <f>IFERROR(TERRITORIAL!D366/TERRITORIAL!C366-1,"")</f>
        <v>0.31541523035186536</v>
      </c>
      <c r="D366" s="136">
        <f>IFERROR(TERRITORIAL!E366/TERRITORIAL!D366-1,"")</f>
        <v>-0.14436427619335013</v>
      </c>
      <c r="E366" s="136">
        <f>IFERROR(TERRITORIAL!F366/TERRITORIAL!E366-1,"")</f>
        <v>0.45833057627929685</v>
      </c>
      <c r="F366" s="136">
        <f>IFERROR(TERRITORIAL!G366/TERRITORIAL!F366-1,"")</f>
        <v>-0.24469165418896122</v>
      </c>
      <c r="G366" s="136">
        <f>IFERROR(TERRITORIAL!H366/TERRITORIAL!G366-1,"")</f>
        <v>1.2433491889590353</v>
      </c>
      <c r="H366" s="136">
        <f>IFERROR(TERRITORIAL!I366/TERRITORIAL!H366-1,"")</f>
        <v>-4.0328745757224449E-2</v>
      </c>
      <c r="I366" s="136">
        <f>IFERROR(TERRITORIAL!J366/TERRITORIAL!I366-1,"")</f>
        <v>-0.142608623016652</v>
      </c>
      <c r="J366" s="136">
        <f>IFERROR(TERRITORIAL!K366/TERRITORIAL!J366-1,"")</f>
        <v>-0.3391598142076504</v>
      </c>
      <c r="K366" s="136">
        <f>IFERROR(TERRITORIAL!L366/TERRITORIAL!K366-1,"")</f>
        <v>0.70846795007919017</v>
      </c>
      <c r="L366" s="136">
        <f>IFERROR(TERRITORIAL!M366/TERRITORIAL!L366-1,"")</f>
        <v>-0.20180607796605432</v>
      </c>
      <c r="M366" s="136">
        <f>IFERROR(TERRITORIAL!N366/TERRITORIAL!M366-1,"")</f>
        <v>6.0585834309220044E-2</v>
      </c>
      <c r="N366" s="136">
        <f>IFERROR(TERRITORIAL!O366/TERRITORIAL!N366-1,"")</f>
        <v>0.24391861466462639</v>
      </c>
      <c r="O366" s="136">
        <f>IFERROR(TERRITORIAL!P366/TERRITORIAL!O366-1,"")</f>
        <v>-0.27858229091503861</v>
      </c>
      <c r="P366" s="136">
        <f>IFERROR(TERRITORIAL!Q366/TERRITORIAL!P366-1,"")</f>
        <v>0.29838373774363358</v>
      </c>
      <c r="Q366" s="136">
        <f>IFERROR(TERRITORIAL!R366/TERRITORIAL!Q366-1,"")</f>
        <v>0.10422802124987918</v>
      </c>
      <c r="R366" s="136">
        <f>IFERROR(TERRITORIAL!S366/TERRITORIAL!R366-1,"")</f>
        <v>0.18584431339402907</v>
      </c>
      <c r="S366" s="136">
        <f>IFERROR(TERRITORIAL!T366/TERRITORIAL!S366-1,"")</f>
        <v>0.2378833679503225</v>
      </c>
    </row>
    <row r="367" spans="1:19">
      <c r="A367" s="89" t="s">
        <v>3657</v>
      </c>
      <c r="B367" s="89" t="s">
        <v>3658</v>
      </c>
      <c r="C367" s="136" t="str">
        <f>IFERROR(TERRITORIAL!D367/TERRITORIAL!C367-1,"")</f>
        <v/>
      </c>
      <c r="D367" s="136" t="str">
        <f>IFERROR(TERRITORIAL!E367/TERRITORIAL!D367-1,"")</f>
        <v/>
      </c>
      <c r="E367" s="136" t="str">
        <f>IFERROR(TERRITORIAL!F367/TERRITORIAL!E367-1,"")</f>
        <v/>
      </c>
      <c r="F367" s="136" t="str">
        <f>IFERROR(TERRITORIAL!G367/TERRITORIAL!F367-1,"")</f>
        <v/>
      </c>
      <c r="G367" s="136" t="str">
        <f>IFERROR(TERRITORIAL!H367/TERRITORIAL!G367-1,"")</f>
        <v/>
      </c>
      <c r="H367" s="136" t="str">
        <f>IFERROR(TERRITORIAL!I367/TERRITORIAL!H367-1,"")</f>
        <v/>
      </c>
      <c r="I367" s="136" t="str">
        <f>IFERROR(TERRITORIAL!J367/TERRITORIAL!I367-1,"")</f>
        <v/>
      </c>
      <c r="J367" s="136" t="str">
        <f>IFERROR(TERRITORIAL!K367/TERRITORIAL!J367-1,"")</f>
        <v/>
      </c>
      <c r="K367" s="136" t="str">
        <f>IFERROR(TERRITORIAL!L367/TERRITORIAL!K367-1,"")</f>
        <v/>
      </c>
      <c r="L367" s="136" t="str">
        <f>IFERROR(TERRITORIAL!M367/TERRITORIAL!L367-1,"")</f>
        <v/>
      </c>
      <c r="M367" s="136" t="str">
        <f>IFERROR(TERRITORIAL!N367/TERRITORIAL!M367-1,"")</f>
        <v/>
      </c>
      <c r="N367" s="136" t="str">
        <f>IFERROR(TERRITORIAL!O367/TERRITORIAL!N367-1,"")</f>
        <v/>
      </c>
      <c r="O367" s="136" t="str">
        <f>IFERROR(TERRITORIAL!P367/TERRITORIAL!O367-1,"")</f>
        <v/>
      </c>
      <c r="P367" s="136" t="str">
        <f>IFERROR(TERRITORIAL!Q367/TERRITORIAL!P367-1,"")</f>
        <v/>
      </c>
      <c r="Q367" s="136" t="str">
        <f>IFERROR(TERRITORIAL!R367/TERRITORIAL!Q367-1,"")</f>
        <v/>
      </c>
      <c r="R367" s="136" t="str">
        <f>IFERROR(TERRITORIAL!S367/TERRITORIAL!R367-1,"")</f>
        <v/>
      </c>
      <c r="S367" s="136" t="str">
        <f>IFERROR(TERRITORIAL!T367/TERRITORIAL!S367-1,"")</f>
        <v/>
      </c>
    </row>
    <row r="368" spans="1:19">
      <c r="A368" s="89" t="s">
        <v>3663</v>
      </c>
      <c r="B368" s="89" t="s">
        <v>3664</v>
      </c>
      <c r="C368" s="136" t="str">
        <f>IFERROR(TERRITORIAL!D368/TERRITORIAL!C368-1,"")</f>
        <v/>
      </c>
      <c r="D368" s="136" t="str">
        <f>IFERROR(TERRITORIAL!E368/TERRITORIAL!D368-1,"")</f>
        <v/>
      </c>
      <c r="E368" s="136" t="str">
        <f>IFERROR(TERRITORIAL!F368/TERRITORIAL!E368-1,"")</f>
        <v/>
      </c>
      <c r="F368" s="136" t="str">
        <f>IFERROR(TERRITORIAL!G368/TERRITORIAL!F368-1,"")</f>
        <v/>
      </c>
      <c r="G368" s="136" t="str">
        <f>IFERROR(TERRITORIAL!H368/TERRITORIAL!G368-1,"")</f>
        <v/>
      </c>
      <c r="H368" s="136" t="str">
        <f>IFERROR(TERRITORIAL!I368/TERRITORIAL!H368-1,"")</f>
        <v/>
      </c>
      <c r="I368" s="136" t="str">
        <f>IFERROR(TERRITORIAL!J368/TERRITORIAL!I368-1,"")</f>
        <v/>
      </c>
      <c r="J368" s="136" t="str">
        <f>IFERROR(TERRITORIAL!K368/TERRITORIAL!J368-1,"")</f>
        <v/>
      </c>
      <c r="K368" s="136" t="str">
        <f>IFERROR(TERRITORIAL!L368/TERRITORIAL!K368-1,"")</f>
        <v/>
      </c>
      <c r="L368" s="136" t="str">
        <f>IFERROR(TERRITORIAL!M368/TERRITORIAL!L368-1,"")</f>
        <v/>
      </c>
      <c r="M368" s="136" t="str">
        <f>IFERROR(TERRITORIAL!N368/TERRITORIAL!M368-1,"")</f>
        <v/>
      </c>
      <c r="N368" s="136">
        <f>IFERROR(TERRITORIAL!O368/TERRITORIAL!N368-1,"")</f>
        <v>4.4652351580760605</v>
      </c>
      <c r="O368" s="136">
        <f>IFERROR(TERRITORIAL!P368/TERRITORIAL!O368-1,"")</f>
        <v>-0.34850876696881994</v>
      </c>
      <c r="P368" s="136">
        <f>IFERROR(TERRITORIAL!Q368/TERRITORIAL!P368-1,"")</f>
        <v>-0.6632926657366659</v>
      </c>
      <c r="Q368" s="136">
        <f>IFERROR(TERRITORIAL!R368/TERRITORIAL!Q368-1,"")</f>
        <v>1.0926275733609403</v>
      </c>
      <c r="R368" s="136">
        <f>IFERROR(TERRITORIAL!S368/TERRITORIAL!R368-1,"")</f>
        <v>-0.95528514304399303</v>
      </c>
      <c r="S368" s="136">
        <f>IFERROR(TERRITORIAL!T368/TERRITORIAL!S368-1,"")</f>
        <v>-18.99632560669437</v>
      </c>
    </row>
    <row r="369" spans="1:19">
      <c r="A369" s="89" t="s">
        <v>3671</v>
      </c>
      <c r="B369" s="89" t="s">
        <v>3672</v>
      </c>
      <c r="C369" s="136" t="str">
        <f>IFERROR(TERRITORIAL!D369/TERRITORIAL!C369-1,"")</f>
        <v/>
      </c>
      <c r="D369" s="136" t="str">
        <f>IFERROR(TERRITORIAL!E369/TERRITORIAL!D369-1,"")</f>
        <v/>
      </c>
      <c r="E369" s="136" t="str">
        <f>IFERROR(TERRITORIAL!F369/TERRITORIAL!E369-1,"")</f>
        <v/>
      </c>
      <c r="F369" s="136" t="str">
        <f>IFERROR(TERRITORIAL!G369/TERRITORIAL!F369-1,"")</f>
        <v/>
      </c>
      <c r="G369" s="136" t="str">
        <f>IFERROR(TERRITORIAL!H369/TERRITORIAL!G369-1,"")</f>
        <v/>
      </c>
      <c r="H369" s="136" t="str">
        <f>IFERROR(TERRITORIAL!I369/TERRITORIAL!H369-1,"")</f>
        <v/>
      </c>
      <c r="I369" s="136" t="str">
        <f>IFERROR(TERRITORIAL!J369/TERRITORIAL!I369-1,"")</f>
        <v/>
      </c>
      <c r="J369" s="136" t="str">
        <f>IFERROR(TERRITORIAL!K369/TERRITORIAL!J369-1,"")</f>
        <v/>
      </c>
      <c r="K369" s="136" t="str">
        <f>IFERROR(TERRITORIAL!L369/TERRITORIAL!K369-1,"")</f>
        <v/>
      </c>
      <c r="L369" s="136" t="str">
        <f>IFERROR(TERRITORIAL!M369/TERRITORIAL!L369-1,"")</f>
        <v/>
      </c>
      <c r="M369" s="136" t="str">
        <f>IFERROR(TERRITORIAL!N369/TERRITORIAL!M369-1,"")</f>
        <v/>
      </c>
      <c r="N369" s="136">
        <f>IFERROR(TERRITORIAL!O369/TERRITORIAL!N369-1,"")</f>
        <v>0.34767184380937888</v>
      </c>
      <c r="O369" s="136">
        <f>IFERROR(TERRITORIAL!P369/TERRITORIAL!O369-1,"")</f>
        <v>6.3042980501572421E-2</v>
      </c>
      <c r="P369" s="136">
        <f>IFERROR(TERRITORIAL!Q369/TERRITORIAL!P369-1,"")</f>
        <v>2.0316933627734901E-2</v>
      </c>
      <c r="Q369" s="136">
        <f>IFERROR(TERRITORIAL!R369/TERRITORIAL!Q369-1,"")</f>
        <v>0.17076713392620579</v>
      </c>
      <c r="R369" s="136">
        <f>IFERROR(TERRITORIAL!S369/TERRITORIAL!R369-1,"")</f>
        <v>4.8131208823392502E-2</v>
      </c>
      <c r="S369" s="136">
        <f>IFERROR(TERRITORIAL!T369/TERRITORIAL!S369-1,"")</f>
        <v>8.0761531748361204E-3</v>
      </c>
    </row>
    <row r="370" spans="1:19">
      <c r="A370" s="87">
        <v>4</v>
      </c>
      <c r="B370" s="88" t="s">
        <v>3677</v>
      </c>
      <c r="C370" s="140">
        <f>IFERROR(TERRITORIAL!D370/TERRITORIAL!C370-1,"")</f>
        <v>0.12430360545905339</v>
      </c>
      <c r="D370" s="140">
        <f>IFERROR(TERRITORIAL!E370/TERRITORIAL!D370-1,"")</f>
        <v>0.13736644891902716</v>
      </c>
      <c r="E370" s="140">
        <f>IFERROR(TERRITORIAL!F370/TERRITORIAL!E370-1,"")</f>
        <v>6.1707247320079261E-2</v>
      </c>
      <c r="F370" s="140">
        <f>IFERROR(TERRITORIAL!G370/TERRITORIAL!F370-1,"")</f>
        <v>5.9133969735211123E-2</v>
      </c>
      <c r="G370" s="140">
        <f>IFERROR(TERRITORIAL!H370/TERRITORIAL!G370-1,"")</f>
        <v>0.1339720164628766</v>
      </c>
      <c r="H370" s="140">
        <f>IFERROR(TERRITORIAL!I370/TERRITORIAL!H370-1,"")</f>
        <v>0.10935304951551417</v>
      </c>
      <c r="I370" s="140">
        <f>IFERROR(TERRITORIAL!J370/TERRITORIAL!I370-1,"")</f>
        <v>8.3422996165376073E-2</v>
      </c>
      <c r="J370" s="140">
        <f>IFERROR(TERRITORIAL!K370/TERRITORIAL!J370-1,"")</f>
        <v>0.10583768104446323</v>
      </c>
      <c r="K370" s="140">
        <f>IFERROR(TERRITORIAL!L370/TERRITORIAL!K370-1,"")</f>
        <v>9.6543272280124492E-2</v>
      </c>
      <c r="L370" s="140">
        <f>IFERROR(TERRITORIAL!M370/TERRITORIAL!L370-1,"")</f>
        <v>-1.027147147003582E-3</v>
      </c>
      <c r="M370" s="140">
        <f>IFERROR(TERRITORIAL!N370/TERRITORIAL!M370-1,"")</f>
        <v>0.15924631166644732</v>
      </c>
      <c r="N370" s="140">
        <f>IFERROR(TERRITORIAL!O370/TERRITORIAL!N370-1,"")</f>
        <v>0.10988230070831295</v>
      </c>
      <c r="O370" s="140">
        <f>IFERROR(TERRITORIAL!P370/TERRITORIAL!O370-1,"")</f>
        <v>-4.4602992627929439E-2</v>
      </c>
      <c r="P370" s="140">
        <f>IFERROR(TERRITORIAL!Q370/TERRITORIAL!P370-1,"")</f>
        <v>0.19167077690356082</v>
      </c>
      <c r="Q370" s="140">
        <f>IFERROR(TERRITORIAL!R370/TERRITORIAL!Q370-1,"")</f>
        <v>0.13969233710491369</v>
      </c>
      <c r="R370" s="140">
        <f>IFERROR(TERRITORIAL!S370/TERRITORIAL!R370-1,"")</f>
        <v>0.21488448193837373</v>
      </c>
      <c r="S370" s="140">
        <f>IFERROR(TERRITORIAL!T370/TERRITORIAL!S370-1,"")</f>
        <v>5.6388178480186735E-2</v>
      </c>
    </row>
    <row r="371" spans="1:19">
      <c r="A371" s="89" t="s">
        <v>3679</v>
      </c>
      <c r="B371" s="89" t="s">
        <v>4680</v>
      </c>
      <c r="C371" s="139">
        <f>IFERROR(TERRITORIAL!D371/TERRITORIAL!C371-1,"")</f>
        <v>0.10265168676591818</v>
      </c>
      <c r="D371" s="139">
        <f>IFERROR(TERRITORIAL!E371/TERRITORIAL!D371-1,"")</f>
        <v>8.388256722077414E-2</v>
      </c>
      <c r="E371" s="139">
        <f>IFERROR(TERRITORIAL!F371/TERRITORIAL!E371-1,"")</f>
        <v>8.0162658313630342E-2</v>
      </c>
      <c r="F371" s="139">
        <f>IFERROR(TERRITORIAL!G371/TERRITORIAL!F371-1,"")</f>
        <v>0.16590297264654041</v>
      </c>
      <c r="G371" s="139">
        <f>IFERROR(TERRITORIAL!H371/TERRITORIAL!G371-1,"")</f>
        <v>-0.10147998403602632</v>
      </c>
      <c r="H371" s="139">
        <f>IFERROR(TERRITORIAL!I371/TERRITORIAL!H371-1,"")</f>
        <v>6.9527934973570238E-2</v>
      </c>
      <c r="I371" s="139">
        <f>IFERROR(TERRITORIAL!J371/TERRITORIAL!I371-1,"")</f>
        <v>8.6194148071748522E-2</v>
      </c>
      <c r="J371" s="139">
        <f>IFERROR(TERRITORIAL!K371/TERRITORIAL!J371-1,"")</f>
        <v>0.11457860701525879</v>
      </c>
      <c r="K371" s="139">
        <f>IFERROR(TERRITORIAL!L371/TERRITORIAL!K371-1,"")</f>
        <v>6.207198287763549E-2</v>
      </c>
      <c r="L371" s="139">
        <f>IFERROR(TERRITORIAL!M371/TERRITORIAL!L371-1,"")</f>
        <v>0.10893618591034859</v>
      </c>
      <c r="M371" s="139">
        <f>IFERROR(TERRITORIAL!N371/TERRITORIAL!M371-1,"")</f>
        <v>8.6635958030526261E-2</v>
      </c>
      <c r="N371" s="139">
        <f>IFERROR(TERRITORIAL!O371/TERRITORIAL!N371-1,"")</f>
        <v>0.107458345711412</v>
      </c>
      <c r="O371" s="139">
        <f>IFERROR(TERRITORIAL!P371/TERRITORIAL!O371-1,"")</f>
        <v>-9.0585448576583016E-2</v>
      </c>
      <c r="P371" s="139">
        <f>IFERROR(TERRITORIAL!Q371/TERRITORIAL!P371-1,"")</f>
        <v>0.20323003246622529</v>
      </c>
      <c r="Q371" s="139">
        <f>IFERROR(TERRITORIAL!R371/TERRITORIAL!Q371-1,"")</f>
        <v>0.22478326115730063</v>
      </c>
      <c r="R371" s="139">
        <f>IFERROR(TERRITORIAL!S371/TERRITORIAL!R371-1,"")</f>
        <v>0.21109455585558989</v>
      </c>
      <c r="S371" s="139">
        <f>IFERROR(TERRITORIAL!T371/TERRITORIAL!S371-1,"")</f>
        <v>1.6968386089328158E-2</v>
      </c>
    </row>
    <row r="372" spans="1:19">
      <c r="A372" s="89" t="s">
        <v>7673</v>
      </c>
      <c r="B372" s="89" t="s">
        <v>1334</v>
      </c>
      <c r="C372" s="139">
        <f>IFERROR(TERRITORIAL!D372/TERRITORIAL!C372-1,"")</f>
        <v>7.7131477284630323E-2</v>
      </c>
      <c r="D372" s="139">
        <f>IFERROR(TERRITORIAL!E372/TERRITORIAL!D372-1,"")</f>
        <v>4.2148368342904252E-2</v>
      </c>
      <c r="E372" s="139">
        <f>IFERROR(TERRITORIAL!F372/TERRITORIAL!E372-1,"")</f>
        <v>0.10867694181462384</v>
      </c>
      <c r="F372" s="139">
        <f>IFERROR(TERRITORIAL!G372/TERRITORIAL!F372-1,"")</f>
        <v>0.12501216907654689</v>
      </c>
      <c r="G372" s="139">
        <f>IFERROR(TERRITORIAL!H372/TERRITORIAL!G372-1,"")</f>
        <v>9.3001514783394912E-2</v>
      </c>
      <c r="H372" s="139">
        <f>IFERROR(TERRITORIAL!I372/TERRITORIAL!H372-1,"")</f>
        <v>0.12142419988450404</v>
      </c>
      <c r="I372" s="139">
        <f>IFERROR(TERRITORIAL!J372/TERRITORIAL!I372-1,"")</f>
        <v>8.2662646312757104E-2</v>
      </c>
      <c r="J372" s="139">
        <f>IFERROR(TERRITORIAL!K372/TERRITORIAL!J372-1,"")</f>
        <v>9.0456338261361013E-2</v>
      </c>
      <c r="K372" s="139">
        <f>IFERROR(TERRITORIAL!L372/TERRITORIAL!K372-1,"")</f>
        <v>8.9782509681685996E-2</v>
      </c>
      <c r="L372" s="139">
        <f>IFERROR(TERRITORIAL!M372/TERRITORIAL!L372-1,"")</f>
        <v>0.10662342646549794</v>
      </c>
      <c r="M372" s="139">
        <f>IFERROR(TERRITORIAL!N372/TERRITORIAL!M372-1,"")</f>
        <v>6.2904963755735288E-2</v>
      </c>
      <c r="N372" s="139">
        <f>IFERROR(TERRITORIAL!O372/TERRITORIAL!N372-1,"")</f>
        <v>9.6304370574887832E-2</v>
      </c>
      <c r="O372" s="139">
        <f>IFERROR(TERRITORIAL!P372/TERRITORIAL!O372-1,"")</f>
        <v>-2.5888238369602967E-2</v>
      </c>
      <c r="P372" s="139">
        <f>IFERROR(TERRITORIAL!Q372/TERRITORIAL!P372-1,"")</f>
        <v>0.22505536649972746</v>
      </c>
      <c r="Q372" s="139">
        <f>IFERROR(TERRITORIAL!R372/TERRITORIAL!Q372-1,"")</f>
        <v>0.20357141402083467</v>
      </c>
      <c r="R372" s="139">
        <f>IFERROR(TERRITORIAL!S372/TERRITORIAL!R372-1,"")</f>
        <v>0.159876368732492</v>
      </c>
      <c r="S372" s="139">
        <f>IFERROR(TERRITORIAL!T372/TERRITORIAL!S372-1,"")</f>
        <v>5.9757263307452568E-2</v>
      </c>
    </row>
    <row r="373" spans="1:19">
      <c r="A373" s="89" t="s">
        <v>3740</v>
      </c>
      <c r="B373" s="89" t="s">
        <v>3741</v>
      </c>
      <c r="C373" s="139">
        <f>IFERROR(TERRITORIAL!D373/TERRITORIAL!C373-1,"")</f>
        <v>0.17831140952739988</v>
      </c>
      <c r="D373" s="139">
        <f>IFERROR(TERRITORIAL!E373/TERRITORIAL!D373-1,"")</f>
        <v>0.12086037748498302</v>
      </c>
      <c r="E373" s="139">
        <f>IFERROR(TERRITORIAL!F373/TERRITORIAL!E373-1,"")</f>
        <v>4.0253106703870278E-2</v>
      </c>
      <c r="F373" s="139">
        <f>IFERROR(TERRITORIAL!G373/TERRITORIAL!F373-1,"")</f>
        <v>0.26612562747022661</v>
      </c>
      <c r="G373" s="139">
        <f>IFERROR(TERRITORIAL!H373/TERRITORIAL!G373-1,"")</f>
        <v>-0.49879481527782354</v>
      </c>
      <c r="H373" s="139">
        <f>IFERROR(TERRITORIAL!I373/TERRITORIAL!H373-1,"")</f>
        <v>8.4584045417483988E-2</v>
      </c>
      <c r="I373" s="139">
        <f>IFERROR(TERRITORIAL!J373/TERRITORIAL!I373-1,"")</f>
        <v>0.18908265421084924</v>
      </c>
      <c r="J373" s="139">
        <f>IFERROR(TERRITORIAL!K373/TERRITORIAL!J373-1,"")</f>
        <v>0.66836633963926517</v>
      </c>
      <c r="K373" s="139">
        <f>IFERROR(TERRITORIAL!L373/TERRITORIAL!K373-1,"")</f>
        <v>-0.29269782111265275</v>
      </c>
      <c r="L373" s="139">
        <f>IFERROR(TERRITORIAL!M373/TERRITORIAL!L373-1,"")</f>
        <v>9.023810760968165E-2</v>
      </c>
      <c r="M373" s="139">
        <f>IFERROR(TERRITORIAL!N373/TERRITORIAL!M373-1,"")</f>
        <v>0.15656869785725003</v>
      </c>
      <c r="N373" s="139">
        <f>IFERROR(TERRITORIAL!O373/TERRITORIAL!N373-1,"")</f>
        <v>0.14979539248584661</v>
      </c>
      <c r="O373" s="139">
        <f>IFERROR(TERRITORIAL!P373/TERRITORIAL!O373-1,"")</f>
        <v>-0.21394034206691026</v>
      </c>
      <c r="P373" s="139">
        <f>IFERROR(TERRITORIAL!Q373/TERRITORIAL!P373-1,"")</f>
        <v>7.4265162332472823E-2</v>
      </c>
      <c r="Q373" s="139">
        <f>IFERROR(TERRITORIAL!R373/TERRITORIAL!Q373-1,"")</f>
        <v>0.28320115173416127</v>
      </c>
      <c r="R373" s="139">
        <f>IFERROR(TERRITORIAL!S373/TERRITORIAL!R373-1,"")</f>
        <v>0.37725769270136045</v>
      </c>
      <c r="S373" s="139">
        <f>IFERROR(TERRITORIAL!T373/TERRITORIAL!S373-1,"")</f>
        <v>-9.922966475794226E-2</v>
      </c>
    </row>
    <row r="374" spans="1:19">
      <c r="A374" s="89" t="s">
        <v>3791</v>
      </c>
      <c r="B374" s="89" t="s">
        <v>154</v>
      </c>
      <c r="C374" s="139" t="str">
        <f>IFERROR(TERRITORIAL!D374/TERRITORIAL!C374-1,"")</f>
        <v/>
      </c>
      <c r="D374" s="139" t="str">
        <f>IFERROR(TERRITORIAL!E374/TERRITORIAL!D374-1,"")</f>
        <v/>
      </c>
      <c r="E374" s="139" t="str">
        <f>IFERROR(TERRITORIAL!F374/TERRITORIAL!E374-1,"")</f>
        <v/>
      </c>
      <c r="F374" s="139" t="str">
        <f>IFERROR(TERRITORIAL!G374/TERRITORIAL!F374-1,"")</f>
        <v/>
      </c>
      <c r="G374" s="139" t="str">
        <f>IFERROR(TERRITORIAL!H374/TERRITORIAL!G374-1,"")</f>
        <v/>
      </c>
      <c r="H374" s="139">
        <f>IFERROR(TERRITORIAL!I374/TERRITORIAL!H374-1,"")</f>
        <v>-0.68339134388602663</v>
      </c>
      <c r="I374" s="139">
        <f>IFERROR(TERRITORIAL!J374/TERRITORIAL!I374-1,"")</f>
        <v>-0.46471205964879769</v>
      </c>
      <c r="J374" s="139">
        <f>IFERROR(TERRITORIAL!K374/TERRITORIAL!J374-1,"")</f>
        <v>-0.10361972840221889</v>
      </c>
      <c r="K374" s="139">
        <f>IFERROR(TERRITORIAL!L374/TERRITORIAL!K374-1,"")</f>
        <v>-0.57012295107417688</v>
      </c>
      <c r="L374" s="139">
        <f>IFERROR(TERRITORIAL!M374/TERRITORIAL!L374-1,"")</f>
        <v>0.86166199291979595</v>
      </c>
      <c r="M374" s="139">
        <f>IFERROR(TERRITORIAL!N374/TERRITORIAL!M374-1,"")</f>
        <v>-0.60500621783365593</v>
      </c>
      <c r="N374" s="139">
        <f>IFERROR(TERRITORIAL!O374/TERRITORIAL!N374-1,"")</f>
        <v>2.932544649994826</v>
      </c>
      <c r="O374" s="139">
        <f>IFERROR(TERRITORIAL!P374/TERRITORIAL!O374-1,"")</f>
        <v>-0.86684725048623101</v>
      </c>
      <c r="P374" s="139">
        <f>IFERROR(TERRITORIAL!Q374/TERRITORIAL!P374-1,"")</f>
        <v>-0.65208999258526457</v>
      </c>
      <c r="Q374" s="139">
        <f>IFERROR(TERRITORIAL!R374/TERRITORIAL!Q374-1,"")</f>
        <v>7.5292677130875951E-3</v>
      </c>
      <c r="R374" s="139">
        <f>IFERROR(TERRITORIAL!S374/TERRITORIAL!R374-1,"")</f>
        <v>0.36629015504050222</v>
      </c>
      <c r="S374" s="139">
        <f>IFERROR(TERRITORIAL!T374/TERRITORIAL!S374-1,"")</f>
        <v>0.23984096717437686</v>
      </c>
    </row>
    <row r="375" spans="1:19">
      <c r="A375" s="89" t="s">
        <v>3795</v>
      </c>
      <c r="B375" s="89" t="s">
        <v>133</v>
      </c>
      <c r="C375" s="139">
        <f>IFERROR(TERRITORIAL!D375/TERRITORIAL!C375-1,"")</f>
        <v>-1</v>
      </c>
      <c r="D375" s="139" t="str">
        <f>IFERROR(TERRITORIAL!E375/TERRITORIAL!D375-1,"")</f>
        <v/>
      </c>
      <c r="E375" s="139" t="str">
        <f>IFERROR(TERRITORIAL!F375/TERRITORIAL!E375-1,"")</f>
        <v/>
      </c>
      <c r="F375" s="139" t="str">
        <f>IFERROR(TERRITORIAL!G375/TERRITORIAL!F375-1,"")</f>
        <v/>
      </c>
      <c r="G375" s="139">
        <f>IFERROR(TERRITORIAL!H375/TERRITORIAL!G375-1,"")</f>
        <v>-1</v>
      </c>
      <c r="H375" s="139" t="str">
        <f>IFERROR(TERRITORIAL!I375/TERRITORIAL!H375-1,"")</f>
        <v/>
      </c>
      <c r="I375" s="139" t="str">
        <f>IFERROR(TERRITORIAL!J375/TERRITORIAL!I375-1,"")</f>
        <v/>
      </c>
      <c r="J375" s="139">
        <f>IFERROR(TERRITORIAL!K375/TERRITORIAL!J375-1,"")</f>
        <v>-0.91476958949499909</v>
      </c>
      <c r="K375" s="139">
        <f>IFERROR(TERRITORIAL!L375/TERRITORIAL!K375-1,"")</f>
        <v>0.7717782577393808</v>
      </c>
      <c r="L375" s="139">
        <f>IFERROR(TERRITORIAL!M375/TERRITORIAL!L375-1,"")</f>
        <v>-0.24005201137748888</v>
      </c>
      <c r="M375" s="139">
        <f>IFERROR(TERRITORIAL!N375/TERRITORIAL!M375-1,"")</f>
        <v>2.2661723251446881</v>
      </c>
      <c r="N375" s="139">
        <f>IFERROR(TERRITORIAL!O375/TERRITORIAL!N375-1,"")</f>
        <v>-0.99950888106736513</v>
      </c>
      <c r="O375" s="139">
        <f>IFERROR(TERRITORIAL!P375/TERRITORIAL!O375-1,"")</f>
        <v>-1</v>
      </c>
      <c r="P375" s="139" t="str">
        <f>IFERROR(TERRITORIAL!Q375/TERRITORIAL!P375-1,"")</f>
        <v/>
      </c>
      <c r="Q375" s="139">
        <f>IFERROR(TERRITORIAL!R375/TERRITORIAL!Q375-1,"")</f>
        <v>-0.21881529457746007</v>
      </c>
      <c r="R375" s="139">
        <f>IFERROR(TERRITORIAL!S375/TERRITORIAL!R375-1,"")</f>
        <v>-1</v>
      </c>
      <c r="S375" s="139" t="str">
        <f>IFERROR(TERRITORIAL!T375/TERRITORIAL!S375-1,"")</f>
        <v/>
      </c>
    </row>
    <row r="376" spans="1:19">
      <c r="A376" s="89" t="s">
        <v>3800</v>
      </c>
      <c r="B376" s="89" t="s">
        <v>166</v>
      </c>
      <c r="C376" s="139" t="str">
        <f>IFERROR(TERRITORIAL!D376/TERRITORIAL!C376-1,"")</f>
        <v/>
      </c>
      <c r="D376" s="139" t="str">
        <f>IFERROR(TERRITORIAL!E376/TERRITORIAL!D376-1,"")</f>
        <v/>
      </c>
      <c r="E376" s="139" t="str">
        <f>IFERROR(TERRITORIAL!F376/TERRITORIAL!E376-1,"")</f>
        <v/>
      </c>
      <c r="F376" s="139">
        <f>IFERROR(TERRITORIAL!G376/TERRITORIAL!F376-1,"")</f>
        <v>-0.99999260207289919</v>
      </c>
      <c r="G376" s="139">
        <f>IFERROR(TERRITORIAL!H376/TERRITORIAL!G376-1,"")</f>
        <v>312</v>
      </c>
      <c r="H376" s="139">
        <f>IFERROR(TERRITORIAL!I376/TERRITORIAL!H376-1,"")</f>
        <v>-1</v>
      </c>
      <c r="I376" s="139" t="str">
        <f>IFERROR(TERRITORIAL!J376/TERRITORIAL!I376-1,"")</f>
        <v/>
      </c>
      <c r="J376" s="139" t="str">
        <f>IFERROR(TERRITORIAL!K376/TERRITORIAL!J376-1,"")</f>
        <v/>
      </c>
      <c r="K376" s="139" t="str">
        <f>IFERROR(TERRITORIAL!L376/TERRITORIAL!K376-1,"")</f>
        <v/>
      </c>
      <c r="L376" s="139" t="str">
        <f>IFERROR(TERRITORIAL!M376/TERRITORIAL!L376-1,"")</f>
        <v/>
      </c>
      <c r="M376" s="139" t="str">
        <f>IFERROR(TERRITORIAL!N376/TERRITORIAL!M376-1,"")</f>
        <v/>
      </c>
      <c r="N376" s="139">
        <f>IFERROR(TERRITORIAL!O376/TERRITORIAL!N376-1,"")</f>
        <v>0.10101118927066577</v>
      </c>
      <c r="O376" s="139">
        <f>IFERROR(TERRITORIAL!P376/TERRITORIAL!O376-1,"")</f>
        <v>0.72914660034859424</v>
      </c>
      <c r="P376" s="139">
        <f>IFERROR(TERRITORIAL!Q376/TERRITORIAL!P376-1,"")</f>
        <v>1.4069425248504785</v>
      </c>
      <c r="Q376" s="139">
        <f>IFERROR(TERRITORIAL!R376/TERRITORIAL!Q376-1,"")</f>
        <v>5.3009518483969842E-2</v>
      </c>
      <c r="R376" s="139">
        <f>IFERROR(TERRITORIAL!S376/TERRITORIAL!R376-1,"")</f>
        <v>0.34095768257232106</v>
      </c>
      <c r="S376" s="139">
        <f>IFERROR(TERRITORIAL!T376/TERRITORIAL!S376-1,"")</f>
        <v>-7.926648063655517E-2</v>
      </c>
    </row>
    <row r="377" spans="1:19" ht="28">
      <c r="A377" s="89" t="s">
        <v>3808</v>
      </c>
      <c r="B377" s="89" t="s">
        <v>1114</v>
      </c>
      <c r="C377" s="139" t="str">
        <f>IFERROR(TERRITORIAL!D377/TERRITORIAL!C377-1,"")</f>
        <v/>
      </c>
      <c r="D377" s="139" t="str">
        <f>IFERROR(TERRITORIAL!E377/TERRITORIAL!D377-1,"")</f>
        <v/>
      </c>
      <c r="E377" s="139" t="str">
        <f>IFERROR(TERRITORIAL!F377/TERRITORIAL!E377-1,"")</f>
        <v/>
      </c>
      <c r="F377" s="139" t="str">
        <f>IFERROR(TERRITORIAL!G377/TERRITORIAL!F377-1,"")</f>
        <v/>
      </c>
      <c r="G377" s="139" t="str">
        <f>IFERROR(TERRITORIAL!H377/TERRITORIAL!G377-1,"")</f>
        <v/>
      </c>
      <c r="H377" s="139" t="str">
        <f>IFERROR(TERRITORIAL!I377/TERRITORIAL!H377-1,"")</f>
        <v/>
      </c>
      <c r="I377" s="139" t="str">
        <f>IFERROR(TERRITORIAL!J377/TERRITORIAL!I377-1,"")</f>
        <v/>
      </c>
      <c r="J377" s="139" t="str">
        <f>IFERROR(TERRITORIAL!K377/TERRITORIAL!J377-1,"")</f>
        <v/>
      </c>
      <c r="K377" s="139" t="str">
        <f>IFERROR(TERRITORIAL!L377/TERRITORIAL!K377-1,"")</f>
        <v/>
      </c>
      <c r="L377" s="139" t="str">
        <f>IFERROR(TERRITORIAL!M377/TERRITORIAL!L377-1,"")</f>
        <v/>
      </c>
      <c r="M377" s="139" t="str">
        <f>IFERROR(TERRITORIAL!N377/TERRITORIAL!M377-1,"")</f>
        <v/>
      </c>
      <c r="N377" s="139" t="str">
        <f>IFERROR(TERRITORIAL!O377/TERRITORIAL!N377-1,"")</f>
        <v/>
      </c>
      <c r="O377" s="139" t="str">
        <f>IFERROR(TERRITORIAL!P377/TERRITORIAL!O377-1,"")</f>
        <v/>
      </c>
      <c r="P377" s="139" t="str">
        <f>IFERROR(TERRITORIAL!Q377/TERRITORIAL!P377-1,"")</f>
        <v/>
      </c>
      <c r="Q377" s="139" t="str">
        <f>IFERROR(TERRITORIAL!R377/TERRITORIAL!Q377-1,"")</f>
        <v/>
      </c>
      <c r="R377" s="139" t="str">
        <f>IFERROR(TERRITORIAL!S377/TERRITORIAL!R377-1,"")</f>
        <v/>
      </c>
      <c r="S377" s="139" t="str">
        <f>IFERROR(TERRITORIAL!T377/TERRITORIAL!S377-1,"")</f>
        <v/>
      </c>
    </row>
    <row r="378" spans="1:19" ht="42">
      <c r="A378" s="89" t="s">
        <v>7818</v>
      </c>
      <c r="B378" s="89" t="s">
        <v>7822</v>
      </c>
      <c r="C378" s="139" t="str">
        <f>IFERROR(TERRITORIAL!D378/TERRITORIAL!C378-1,"")</f>
        <v/>
      </c>
      <c r="D378" s="139" t="str">
        <f>IFERROR(TERRITORIAL!E378/TERRITORIAL!D378-1,"")</f>
        <v/>
      </c>
      <c r="E378" s="139" t="str">
        <f>IFERROR(TERRITORIAL!F378/TERRITORIAL!E378-1,"")</f>
        <v/>
      </c>
      <c r="F378" s="139" t="str">
        <f>IFERROR(TERRITORIAL!G378/TERRITORIAL!F378-1,"")</f>
        <v/>
      </c>
      <c r="G378" s="139" t="str">
        <f>IFERROR(TERRITORIAL!H378/TERRITORIAL!G378-1,"")</f>
        <v/>
      </c>
      <c r="H378" s="139" t="str">
        <f>IFERROR(TERRITORIAL!I378/TERRITORIAL!H378-1,"")</f>
        <v/>
      </c>
      <c r="I378" s="139" t="str">
        <f>IFERROR(TERRITORIAL!J378/TERRITORIAL!I378-1,"")</f>
        <v/>
      </c>
      <c r="J378" s="139" t="str">
        <f>IFERROR(TERRITORIAL!K378/TERRITORIAL!J378-1,"")</f>
        <v/>
      </c>
      <c r="K378" s="139" t="str">
        <f>IFERROR(TERRITORIAL!L378/TERRITORIAL!K378-1,"")</f>
        <v/>
      </c>
      <c r="L378" s="139" t="str">
        <f>IFERROR(TERRITORIAL!M378/TERRITORIAL!L378-1,"")</f>
        <v/>
      </c>
      <c r="M378" s="139" t="str">
        <f>IFERROR(TERRITORIAL!N378/TERRITORIAL!M378-1,"")</f>
        <v/>
      </c>
      <c r="N378" s="139" t="str">
        <f>IFERROR(TERRITORIAL!O378/TERRITORIAL!N378-1,"")</f>
        <v/>
      </c>
      <c r="O378" s="139" t="str">
        <f>IFERROR(TERRITORIAL!P378/TERRITORIAL!O378-1,"")</f>
        <v/>
      </c>
      <c r="P378" s="139" t="str">
        <f>IFERROR(TERRITORIAL!Q378/TERRITORIAL!P378-1,"")</f>
        <v/>
      </c>
      <c r="Q378" s="139" t="str">
        <f>IFERROR(TERRITORIAL!R378/TERRITORIAL!Q378-1,"")</f>
        <v/>
      </c>
      <c r="R378" s="139" t="str">
        <f>IFERROR(TERRITORIAL!S378/TERRITORIAL!R378-1,"")</f>
        <v/>
      </c>
      <c r="S378" s="139" t="str">
        <f>IFERROR(TERRITORIAL!T378/TERRITORIAL!S378-1,"")</f>
        <v/>
      </c>
    </row>
    <row r="379" spans="1:19">
      <c r="A379" s="89" t="s">
        <v>3818</v>
      </c>
      <c r="B379" s="89" t="s">
        <v>3819</v>
      </c>
      <c r="C379" s="139">
        <f>IFERROR(TERRITORIAL!D379/TERRITORIAL!C379-1,"")</f>
        <v>0.83617078923864629</v>
      </c>
      <c r="D379" s="139">
        <f>IFERROR(TERRITORIAL!E379/TERRITORIAL!D379-1,"")</f>
        <v>-0.4200993970416107</v>
      </c>
      <c r="E379" s="139">
        <f>IFERROR(TERRITORIAL!F379/TERRITORIAL!E379-1,"")</f>
        <v>0.19592668727066953</v>
      </c>
      <c r="F379" s="139">
        <f>IFERROR(TERRITORIAL!G379/TERRITORIAL!F379-1,"")</f>
        <v>1.0585683206840226</v>
      </c>
      <c r="G379" s="139">
        <f>IFERROR(TERRITORIAL!H379/TERRITORIAL!G379-1,"")</f>
        <v>-0.15218183596098744</v>
      </c>
      <c r="H379" s="139">
        <f>IFERROR(TERRITORIAL!I379/TERRITORIAL!H379-1,"")</f>
        <v>0.17319385471476845</v>
      </c>
      <c r="I379" s="139">
        <f>IFERROR(TERRITORIAL!J379/TERRITORIAL!I379-1,"")</f>
        <v>0.58249841121946755</v>
      </c>
      <c r="J379" s="139">
        <f>IFERROR(TERRITORIAL!K379/TERRITORIAL!J379-1,"")</f>
        <v>3.3184773429281798</v>
      </c>
      <c r="K379" s="139">
        <f>IFERROR(TERRITORIAL!L379/TERRITORIAL!K379-1,"")</f>
        <v>-0.74697437689745594</v>
      </c>
      <c r="L379" s="139">
        <f>IFERROR(TERRITORIAL!M379/TERRITORIAL!L379-1,"")</f>
        <v>-2.497109739403669E-2</v>
      </c>
      <c r="M379" s="139">
        <f>IFERROR(TERRITORIAL!N379/TERRITORIAL!M379-1,"")</f>
        <v>-2.2668621388123089E-2</v>
      </c>
      <c r="N379" s="139">
        <f>IFERROR(TERRITORIAL!O379/TERRITORIAL!N379-1,"")</f>
        <v>0.36700964851044682</v>
      </c>
      <c r="O379" s="139">
        <f>IFERROR(TERRITORIAL!P379/TERRITORIAL!O379-1,"")</f>
        <v>0.18843608711804971</v>
      </c>
      <c r="P379" s="139">
        <f>IFERROR(TERRITORIAL!Q379/TERRITORIAL!P379-1,"")</f>
        <v>-0.11367465409392918</v>
      </c>
      <c r="Q379" s="139">
        <f>IFERROR(TERRITORIAL!R379/TERRITORIAL!Q379-1,"")</f>
        <v>8.2633245074048123E-2</v>
      </c>
      <c r="R379" s="139">
        <f>IFERROR(TERRITORIAL!S379/TERRITORIAL!R379-1,"")</f>
        <v>9.814248931227243E-2</v>
      </c>
      <c r="S379" s="139">
        <f>IFERROR(TERRITORIAL!T379/TERRITORIAL!S379-1,"")</f>
        <v>0.12611661061404211</v>
      </c>
    </row>
    <row r="380" spans="1:19">
      <c r="A380" s="89" t="s">
        <v>3858</v>
      </c>
      <c r="B380" s="89" t="s">
        <v>132</v>
      </c>
      <c r="C380" s="139">
        <f>IFERROR(TERRITORIAL!D380/TERRITORIAL!C380-1,"")</f>
        <v>-6.3006958767046539E-2</v>
      </c>
      <c r="D380" s="139">
        <f>IFERROR(TERRITORIAL!E380/TERRITORIAL!D380-1,"")</f>
        <v>0.1364153451908412</v>
      </c>
      <c r="E380" s="139">
        <f>IFERROR(TERRITORIAL!F380/TERRITORIAL!E380-1,"")</f>
        <v>7.8940158664455584E-3</v>
      </c>
      <c r="F380" s="139">
        <f>IFERROR(TERRITORIAL!G380/TERRITORIAL!F380-1,"")</f>
        <v>1.6611792082009691E-2</v>
      </c>
      <c r="G380" s="139">
        <f>IFERROR(TERRITORIAL!H380/TERRITORIAL!G380-1,"")</f>
        <v>2.1177450737409176E-2</v>
      </c>
      <c r="H380" s="139">
        <f>IFERROR(TERRITORIAL!I380/TERRITORIAL!H380-1,"")</f>
        <v>3.9348540388412401E-2</v>
      </c>
      <c r="I380" s="139">
        <f>IFERROR(TERRITORIAL!J380/TERRITORIAL!I380-1,"")</f>
        <v>3.4838759439377975E-2</v>
      </c>
      <c r="J380" s="139">
        <f>IFERROR(TERRITORIAL!K380/TERRITORIAL!J380-1,"")</f>
        <v>-0.16828742446694001</v>
      </c>
      <c r="K380" s="139">
        <f>IFERROR(TERRITORIAL!L380/TERRITORIAL!K380-1,"")</f>
        <v>0.30301414450450781</v>
      </c>
      <c r="L380" s="139">
        <f>IFERROR(TERRITORIAL!M380/TERRITORIAL!L380-1,"")</f>
        <v>-0.25752717290491478</v>
      </c>
      <c r="M380" s="139">
        <f>IFERROR(TERRITORIAL!N380/TERRITORIAL!M380-1,"")</f>
        <v>0.33134146167885148</v>
      </c>
      <c r="N380" s="139">
        <f>IFERROR(TERRITORIAL!O380/TERRITORIAL!N380-1,"")</f>
        <v>-6.3463113108286562E-2</v>
      </c>
      <c r="O380" s="139">
        <f>IFERROR(TERRITORIAL!P380/TERRITORIAL!O380-1,"")</f>
        <v>-0.27615122761085131</v>
      </c>
      <c r="P380" s="139">
        <f>IFERROR(TERRITORIAL!Q380/TERRITORIAL!P380-1,"")</f>
        <v>0.70527872645844325</v>
      </c>
      <c r="Q380" s="139">
        <f>IFERROR(TERRITORIAL!R380/TERRITORIAL!Q380-1,"")</f>
        <v>0.11755781314215863</v>
      </c>
      <c r="R380" s="139">
        <f>IFERROR(TERRITORIAL!S380/TERRITORIAL!R380-1,"")</f>
        <v>0.10333572536397795</v>
      </c>
      <c r="S380" s="139">
        <f>IFERROR(TERRITORIAL!T380/TERRITORIAL!S380-1,"")</f>
        <v>4.3300509609264237E-2</v>
      </c>
    </row>
    <row r="381" spans="1:19" ht="28">
      <c r="A381" s="89" t="s">
        <v>3859</v>
      </c>
      <c r="B381" s="89" t="s">
        <v>951</v>
      </c>
      <c r="C381" s="139">
        <f>IFERROR(TERRITORIAL!D381/TERRITORIAL!C381-1,"")</f>
        <v>0.16578447516829908</v>
      </c>
      <c r="D381" s="139">
        <f>IFERROR(TERRITORIAL!E381/TERRITORIAL!D381-1,"")</f>
        <v>-0.31204756316451077</v>
      </c>
      <c r="E381" s="139">
        <f>IFERROR(TERRITORIAL!F381/TERRITORIAL!E381-1,"")</f>
        <v>0.18962968187651552</v>
      </c>
      <c r="F381" s="139">
        <f>IFERROR(TERRITORIAL!G381/TERRITORIAL!F381-1,"")</f>
        <v>0.23916521040102845</v>
      </c>
      <c r="G381" s="139">
        <f>IFERROR(TERRITORIAL!H381/TERRITORIAL!G381-1,"")</f>
        <v>-6.73228207011487E-2</v>
      </c>
      <c r="H381" s="139">
        <f>IFERROR(TERRITORIAL!I381/TERRITORIAL!H381-1,"")</f>
        <v>0.27973094539375398</v>
      </c>
      <c r="I381" s="139">
        <f>IFERROR(TERRITORIAL!J381/TERRITORIAL!I381-1,"")</f>
        <v>-2.812699133288632E-2</v>
      </c>
      <c r="J381" s="139">
        <f>IFERROR(TERRITORIAL!K381/TERRITORIAL!J381-1,"")</f>
        <v>-9.4604153531423041E-2</v>
      </c>
      <c r="K381" s="139">
        <f>IFERROR(TERRITORIAL!L381/TERRITORIAL!K381-1,"")</f>
        <v>-0.25916268893398242</v>
      </c>
      <c r="L381" s="139">
        <f>IFERROR(TERRITORIAL!M381/TERRITORIAL!L381-1,"")</f>
        <v>-0.29858350317372595</v>
      </c>
      <c r="M381" s="139">
        <f>IFERROR(TERRITORIAL!N381/TERRITORIAL!M381-1,"")</f>
        <v>0.7677337648761513</v>
      </c>
      <c r="N381" s="139">
        <f>IFERROR(TERRITORIAL!O381/TERRITORIAL!N381-1,"")</f>
        <v>-9.8893454240063017E-2</v>
      </c>
      <c r="O381" s="139">
        <f>IFERROR(TERRITORIAL!P381/TERRITORIAL!O381-1,"")</f>
        <v>9.644157527877506E-2</v>
      </c>
      <c r="P381" s="139">
        <f>IFERROR(TERRITORIAL!Q381/TERRITORIAL!P381-1,"")</f>
        <v>0.70259500099380956</v>
      </c>
      <c r="Q381" s="139">
        <f>IFERROR(TERRITORIAL!R381/TERRITORIAL!Q381-1,"")</f>
        <v>-1</v>
      </c>
      <c r="R381" s="139" t="str">
        <f>IFERROR(TERRITORIAL!S381/TERRITORIAL!R381-1,"")</f>
        <v/>
      </c>
      <c r="S381" s="139" t="str">
        <f>IFERROR(TERRITORIAL!T381/TERRITORIAL!S381-1,"")</f>
        <v/>
      </c>
    </row>
    <row r="382" spans="1:19">
      <c r="A382" s="89" t="s">
        <v>3873</v>
      </c>
      <c r="B382" s="89" t="s">
        <v>953</v>
      </c>
      <c r="C382" s="139" t="str">
        <f>IFERROR(TERRITORIAL!D382/TERRITORIAL!C382-1,"")</f>
        <v/>
      </c>
      <c r="D382" s="139" t="str">
        <f>IFERROR(TERRITORIAL!E382/TERRITORIAL!D382-1,"")</f>
        <v/>
      </c>
      <c r="E382" s="139" t="str">
        <f>IFERROR(TERRITORIAL!F382/TERRITORIAL!E382-1,"")</f>
        <v/>
      </c>
      <c r="F382" s="139" t="str">
        <f>IFERROR(TERRITORIAL!G382/TERRITORIAL!F382-1,"")</f>
        <v/>
      </c>
      <c r="G382" s="139" t="str">
        <f>IFERROR(TERRITORIAL!H382/TERRITORIAL!G382-1,"")</f>
        <v/>
      </c>
      <c r="H382" s="139" t="str">
        <f>IFERROR(TERRITORIAL!I382/TERRITORIAL!H382-1,"")</f>
        <v/>
      </c>
      <c r="I382" s="139" t="str">
        <f>IFERROR(TERRITORIAL!J382/TERRITORIAL!I382-1,"")</f>
        <v/>
      </c>
      <c r="J382" s="139" t="str">
        <f>IFERROR(TERRITORIAL!K382/TERRITORIAL!J382-1,"")</f>
        <v/>
      </c>
      <c r="K382" s="139" t="str">
        <f>IFERROR(TERRITORIAL!L382/TERRITORIAL!K382-1,"")</f>
        <v/>
      </c>
      <c r="L382" s="139" t="str">
        <f>IFERROR(TERRITORIAL!M382/TERRITORIAL!L382-1,"")</f>
        <v/>
      </c>
      <c r="M382" s="139" t="str">
        <f>IFERROR(TERRITORIAL!N382/TERRITORIAL!M382-1,"")</f>
        <v/>
      </c>
      <c r="N382" s="139" t="str">
        <f>IFERROR(TERRITORIAL!O382/TERRITORIAL!N382-1,"")</f>
        <v/>
      </c>
      <c r="O382" s="139" t="str">
        <f>IFERROR(TERRITORIAL!P382/TERRITORIAL!O382-1,"")</f>
        <v/>
      </c>
      <c r="P382" s="139" t="str">
        <f>IFERROR(TERRITORIAL!Q382/TERRITORIAL!P382-1,"")</f>
        <v/>
      </c>
      <c r="Q382" s="139" t="str">
        <f>IFERROR(TERRITORIAL!R382/TERRITORIAL!Q382-1,"")</f>
        <v/>
      </c>
      <c r="R382" s="139" t="str">
        <f>IFERROR(TERRITORIAL!S382/TERRITORIAL!R382-1,"")</f>
        <v/>
      </c>
      <c r="S382" s="139" t="str">
        <f>IFERROR(TERRITORIAL!T382/TERRITORIAL!S382-1,"")</f>
        <v/>
      </c>
    </row>
    <row r="383" spans="1:19">
      <c r="A383" s="89" t="s">
        <v>3878</v>
      </c>
      <c r="B383" s="89" t="s">
        <v>955</v>
      </c>
      <c r="C383" s="139">
        <f>IFERROR(TERRITORIAL!D383/TERRITORIAL!C383-1,"")</f>
        <v>9.3797570215004233E-2</v>
      </c>
      <c r="D383" s="139">
        <f>IFERROR(TERRITORIAL!E383/TERRITORIAL!D383-1,"")</f>
        <v>0.13834586646298375</v>
      </c>
      <c r="E383" s="139">
        <f>IFERROR(TERRITORIAL!F383/TERRITORIAL!E383-1,"")</f>
        <v>6.0959447206932138E-2</v>
      </c>
      <c r="F383" s="139">
        <f>IFERROR(TERRITORIAL!G383/TERRITORIAL!F383-1,"")</f>
        <v>-2.0904058395076031E-2</v>
      </c>
      <c r="G383" s="139">
        <f>IFERROR(TERRITORIAL!H383/TERRITORIAL!G383-1,"")</f>
        <v>0.24800111957175597</v>
      </c>
      <c r="H383" s="139">
        <f>IFERROR(TERRITORIAL!I383/TERRITORIAL!H383-1,"")</f>
        <v>-7.4766628944982205E-3</v>
      </c>
      <c r="I383" s="139">
        <f>IFERROR(TERRITORIAL!J383/TERRITORIAL!I383-1,"")</f>
        <v>8.1544441692549263E-3</v>
      </c>
      <c r="J383" s="139">
        <f>IFERROR(TERRITORIAL!K383/TERRITORIAL!J383-1,"")</f>
        <v>-0.21281858768816841</v>
      </c>
      <c r="K383" s="139">
        <f>IFERROR(TERRITORIAL!L383/TERRITORIAL!K383-1,"")</f>
        <v>0.56419240382923852</v>
      </c>
      <c r="L383" s="139">
        <f>IFERROR(TERRITORIAL!M383/TERRITORIAL!L383-1,"")</f>
        <v>-0.22701228878163848</v>
      </c>
      <c r="M383" s="139">
        <f>IFERROR(TERRITORIAL!N383/TERRITORIAL!M383-1,"")</f>
        <v>0.43117606657465335</v>
      </c>
      <c r="N383" s="139">
        <f>IFERROR(TERRITORIAL!O383/TERRITORIAL!N383-1,"")</f>
        <v>-0.13420881390923145</v>
      </c>
      <c r="O383" s="139">
        <f>IFERROR(TERRITORIAL!P383/TERRITORIAL!O383-1,"")</f>
        <v>-0.43582213178472362</v>
      </c>
      <c r="P383" s="139">
        <f>IFERROR(TERRITORIAL!Q383/TERRITORIAL!P383-1,"")</f>
        <v>0.95574676054887187</v>
      </c>
      <c r="Q383" s="139">
        <f>IFERROR(TERRITORIAL!R383/TERRITORIAL!Q383-1,"")</f>
        <v>-1</v>
      </c>
      <c r="R383" s="139" t="str">
        <f>IFERROR(TERRITORIAL!S383/TERRITORIAL!R383-1,"")</f>
        <v/>
      </c>
      <c r="S383" s="139" t="str">
        <f>IFERROR(TERRITORIAL!T383/TERRITORIAL!S383-1,"")</f>
        <v/>
      </c>
    </row>
    <row r="384" spans="1:19">
      <c r="A384" s="89" t="s">
        <v>3881</v>
      </c>
      <c r="B384" s="89" t="s">
        <v>115</v>
      </c>
      <c r="C384" s="139">
        <f>IFERROR(TERRITORIAL!D384/TERRITORIAL!C384-1,"")</f>
        <v>0.43939502446213252</v>
      </c>
      <c r="D384" s="139">
        <f>IFERROR(TERRITORIAL!E384/TERRITORIAL!D384-1,"")</f>
        <v>-1.835552640023308E-2</v>
      </c>
      <c r="E384" s="139">
        <f>IFERROR(TERRITORIAL!F384/TERRITORIAL!E384-1,"")</f>
        <v>5.5945227709337964E-2</v>
      </c>
      <c r="F384" s="139">
        <f>IFERROR(TERRITORIAL!G384/TERRITORIAL!F384-1,"")</f>
        <v>6.2895726558090503E-2</v>
      </c>
      <c r="G384" s="139">
        <f>IFERROR(TERRITORIAL!H384/TERRITORIAL!G384-1,"")</f>
        <v>0.62521817084992426</v>
      </c>
      <c r="H384" s="139">
        <f>IFERROR(TERRITORIAL!I384/TERRITORIAL!H384-1,"")</f>
        <v>-9.9946484285443726E-2</v>
      </c>
      <c r="I384" s="139">
        <f>IFERROR(TERRITORIAL!J384/TERRITORIAL!I384-1,"")</f>
        <v>0.16898670825107054</v>
      </c>
      <c r="J384" s="139">
        <f>IFERROR(TERRITORIAL!K384/TERRITORIAL!J384-1,"")</f>
        <v>0.22873735940685602</v>
      </c>
      <c r="K384" s="139">
        <f>IFERROR(TERRITORIAL!L384/TERRITORIAL!K384-1,"")</f>
        <v>0.14604497600097388</v>
      </c>
      <c r="L384" s="139">
        <f>IFERROR(TERRITORIAL!M384/TERRITORIAL!L384-1,"")</f>
        <v>-3.9510540151929119E-3</v>
      </c>
      <c r="M384" s="139">
        <f>IFERROR(TERRITORIAL!N384/TERRITORIAL!M384-1,"")</f>
        <v>-0.14035018243908992</v>
      </c>
      <c r="N384" s="139">
        <f>IFERROR(TERRITORIAL!O384/TERRITORIAL!N384-1,"")</f>
        <v>0.5407021971749757</v>
      </c>
      <c r="O384" s="139">
        <f>IFERROR(TERRITORIAL!P384/TERRITORIAL!O384-1,"")</f>
        <v>0.53921695669297431</v>
      </c>
      <c r="P384" s="139">
        <f>IFERROR(TERRITORIAL!Q384/TERRITORIAL!P384-1,"")</f>
        <v>5.6788235290197653</v>
      </c>
      <c r="Q384" s="139">
        <f>IFERROR(TERRITORIAL!R384/TERRITORIAL!Q384-1,"")</f>
        <v>1.2102575412135232</v>
      </c>
      <c r="R384" s="139">
        <f>IFERROR(TERRITORIAL!S384/TERRITORIAL!R384-1,"")</f>
        <v>0.14623527389653335</v>
      </c>
      <c r="S384" s="139">
        <f>IFERROR(TERRITORIAL!T384/TERRITORIAL!S384-1,"")</f>
        <v>3.5964114847155892E-2</v>
      </c>
    </row>
    <row r="385" spans="1:19">
      <c r="A385" s="89" t="s">
        <v>3896</v>
      </c>
      <c r="B385" s="89" t="s">
        <v>959</v>
      </c>
      <c r="C385" s="139">
        <f>IFERROR(TERRITORIAL!D385/TERRITORIAL!C385-1,"")</f>
        <v>0.14274390629832245</v>
      </c>
      <c r="D385" s="139">
        <f>IFERROR(TERRITORIAL!E385/TERRITORIAL!D385-1,"")</f>
        <v>-0.16485083664328404</v>
      </c>
      <c r="E385" s="139">
        <f>IFERROR(TERRITORIAL!F385/TERRITORIAL!E385-1,"")</f>
        <v>0.74666934667428131</v>
      </c>
      <c r="F385" s="139">
        <f>IFERROR(TERRITORIAL!G385/TERRITORIAL!F385-1,"")</f>
        <v>-0.24154239560812707</v>
      </c>
      <c r="G385" s="139">
        <f>IFERROR(TERRITORIAL!H385/TERRITORIAL!G385-1,"")</f>
        <v>-0.22455049437344665</v>
      </c>
      <c r="H385" s="139">
        <f>IFERROR(TERRITORIAL!I385/TERRITORIAL!H385-1,"")</f>
        <v>-0.364443201576783</v>
      </c>
      <c r="I385" s="139">
        <f>IFERROR(TERRITORIAL!J385/TERRITORIAL!I385-1,"")</f>
        <v>3.1488359005637685</v>
      </c>
      <c r="J385" s="139">
        <f>IFERROR(TERRITORIAL!K385/TERRITORIAL!J385-1,"")</f>
        <v>-0.6921637224420043</v>
      </c>
      <c r="K385" s="139">
        <f>IFERROR(TERRITORIAL!L385/TERRITORIAL!K385-1,"")</f>
        <v>0.57199288959115147</v>
      </c>
      <c r="L385" s="139">
        <f>IFERROR(TERRITORIAL!M385/TERRITORIAL!L385-1,"")</f>
        <v>0.96928952967090876</v>
      </c>
      <c r="M385" s="139">
        <f>IFERROR(TERRITORIAL!N385/TERRITORIAL!M385-1,"")</f>
        <v>-0.58763041398780458</v>
      </c>
      <c r="N385" s="139">
        <f>IFERROR(TERRITORIAL!O385/TERRITORIAL!N385-1,"")</f>
        <v>-0.77867374964529856</v>
      </c>
      <c r="O385" s="139">
        <f>IFERROR(TERRITORIAL!P385/TERRITORIAL!O385-1,"")</f>
        <v>-0.46524711308054589</v>
      </c>
      <c r="P385" s="139">
        <f>IFERROR(TERRITORIAL!Q385/TERRITORIAL!P385-1,"")</f>
        <v>7.7697817645515332</v>
      </c>
      <c r="Q385" s="139">
        <f>IFERROR(TERRITORIAL!R385/TERRITORIAL!Q385-1,"")</f>
        <v>-1</v>
      </c>
      <c r="R385" s="139" t="str">
        <f>IFERROR(TERRITORIAL!S385/TERRITORIAL!R385-1,"")</f>
        <v/>
      </c>
      <c r="S385" s="139" t="str">
        <f>IFERROR(TERRITORIAL!T385/TERRITORIAL!S385-1,"")</f>
        <v/>
      </c>
    </row>
    <row r="386" spans="1:19">
      <c r="A386" s="89" t="s">
        <v>3901</v>
      </c>
      <c r="B386" s="89" t="s">
        <v>961</v>
      </c>
      <c r="C386" s="139">
        <f>IFERROR(TERRITORIAL!D386/TERRITORIAL!C386-1,"")</f>
        <v>-0.28957654951080392</v>
      </c>
      <c r="D386" s="139">
        <f>IFERROR(TERRITORIAL!E386/TERRITORIAL!D386-1,"")</f>
        <v>0.19316126731935235</v>
      </c>
      <c r="E386" s="139">
        <f>IFERROR(TERRITORIAL!F386/TERRITORIAL!E386-1,"")</f>
        <v>-9.682346797880903E-2</v>
      </c>
      <c r="F386" s="139">
        <f>IFERROR(TERRITORIAL!G386/TERRITORIAL!F386-1,"")</f>
        <v>0.12847898939851832</v>
      </c>
      <c r="G386" s="139">
        <f>IFERROR(TERRITORIAL!H386/TERRITORIAL!G386-1,"")</f>
        <v>-0.39457136126285708</v>
      </c>
      <c r="H386" s="139">
        <f>IFERROR(TERRITORIAL!I386/TERRITORIAL!H386-1,"")</f>
        <v>0.23329210877071538</v>
      </c>
      <c r="I386" s="139">
        <f>IFERROR(TERRITORIAL!J386/TERRITORIAL!I386-1,"")</f>
        <v>1.2481775403344608E-2</v>
      </c>
      <c r="J386" s="139">
        <f>IFERROR(TERRITORIAL!K386/TERRITORIAL!J386-1,"")</f>
        <v>-0.10978458520986112</v>
      </c>
      <c r="K386" s="139">
        <f>IFERROR(TERRITORIAL!L386/TERRITORIAL!K386-1,"")</f>
        <v>-0.1464566663909076</v>
      </c>
      <c r="L386" s="139">
        <f>IFERROR(TERRITORIAL!M386/TERRITORIAL!L386-1,"")</f>
        <v>-0.24603287239037042</v>
      </c>
      <c r="M386" s="139">
        <f>IFERROR(TERRITORIAL!N386/TERRITORIAL!M386-1,"")</f>
        <v>-1.8794812369470226E-2</v>
      </c>
      <c r="N386" s="139">
        <f>IFERROR(TERRITORIAL!O386/TERRITORIAL!N386-1,"")</f>
        <v>0.23430125646684008</v>
      </c>
      <c r="O386" s="139">
        <f>IFERROR(TERRITORIAL!P386/TERRITORIAL!O386-1,"")</f>
        <v>4.1554949610868253E-2</v>
      </c>
      <c r="P386" s="139">
        <f>IFERROR(TERRITORIAL!Q386/TERRITORIAL!P386-1,"")</f>
        <v>0.11323329227139478</v>
      </c>
      <c r="Q386" s="139">
        <f>IFERROR(TERRITORIAL!R386/TERRITORIAL!Q386-1,"")</f>
        <v>0.15614808021884663</v>
      </c>
      <c r="R386" s="139">
        <f>IFERROR(TERRITORIAL!S386/TERRITORIAL!R386-1,"")</f>
        <v>-0.11162556234841348</v>
      </c>
      <c r="S386" s="139">
        <f>IFERROR(TERRITORIAL!T386/TERRITORIAL!S386-1,"")</f>
        <v>8.2276036674001185E-2</v>
      </c>
    </row>
    <row r="387" spans="1:19" ht="28">
      <c r="A387" s="89" t="s">
        <v>3933</v>
      </c>
      <c r="B387" s="89" t="s">
        <v>3934</v>
      </c>
      <c r="C387" s="139">
        <f>IFERROR(TERRITORIAL!D387/TERRITORIAL!C387-1,"")</f>
        <v>-0.25793138193799725</v>
      </c>
      <c r="D387" s="139">
        <f>IFERROR(TERRITORIAL!E387/TERRITORIAL!D387-1,"")</f>
        <v>0.72651584254255797</v>
      </c>
      <c r="E387" s="139">
        <f>IFERROR(TERRITORIAL!F387/TERRITORIAL!E387-1,"")</f>
        <v>0.12533625990365604</v>
      </c>
      <c r="F387" s="139">
        <f>IFERROR(TERRITORIAL!G387/TERRITORIAL!F387-1,"")</f>
        <v>0.29337048282144385</v>
      </c>
      <c r="G387" s="139">
        <f>IFERROR(TERRITORIAL!H387/TERRITORIAL!G387-1,"")</f>
        <v>0.28558073534956052</v>
      </c>
      <c r="H387" s="139">
        <f>IFERROR(TERRITORIAL!I387/TERRITORIAL!H387-1,"")</f>
        <v>-4.9024918066267187E-3</v>
      </c>
      <c r="I387" s="139">
        <f>IFERROR(TERRITORIAL!J387/TERRITORIAL!I387-1,"")</f>
        <v>-0.18429727373623994</v>
      </c>
      <c r="J387" s="139">
        <f>IFERROR(TERRITORIAL!K387/TERRITORIAL!J387-1,"")</f>
        <v>-0.53528088813157959</v>
      </c>
      <c r="K387" s="139">
        <f>IFERROR(TERRITORIAL!L387/TERRITORIAL!K387-1,"")</f>
        <v>2.9068834471950757</v>
      </c>
      <c r="L387" s="139">
        <f>IFERROR(TERRITORIAL!M387/TERRITORIAL!L387-1,"")</f>
        <v>0.42527461050767301</v>
      </c>
      <c r="M387" s="139">
        <f>IFERROR(TERRITORIAL!N387/TERRITORIAL!M387-1,"")</f>
        <v>0.24042985513884751</v>
      </c>
      <c r="N387" s="139">
        <f>IFERROR(TERRITORIAL!O387/TERRITORIAL!N387-1,"")</f>
        <v>-0.17296472242491479</v>
      </c>
      <c r="O387" s="139">
        <f>IFERROR(TERRITORIAL!P387/TERRITORIAL!O387-1,"")</f>
        <v>-0.65632742850086268</v>
      </c>
      <c r="P387" s="139">
        <f>IFERROR(TERRITORIAL!Q387/TERRITORIAL!P387-1,"")</f>
        <v>12.981255636421947</v>
      </c>
      <c r="Q387" s="139">
        <f>IFERROR(TERRITORIAL!R387/TERRITORIAL!Q387-1,"")</f>
        <v>-0.81263087695772385</v>
      </c>
      <c r="R387" s="139">
        <f>IFERROR(TERRITORIAL!S387/TERRITORIAL!R387-1,"")</f>
        <v>0.15825484324958361</v>
      </c>
      <c r="S387" s="139">
        <f>IFERROR(TERRITORIAL!T387/TERRITORIAL!S387-1,"")</f>
        <v>1.8680912851404496E-2</v>
      </c>
    </row>
    <row r="388" spans="1:19">
      <c r="A388" s="89" t="s">
        <v>3940</v>
      </c>
      <c r="B388" s="89" t="s">
        <v>2861</v>
      </c>
      <c r="C388" s="139">
        <f>IFERROR(TERRITORIAL!D388/TERRITORIAL!C388-1,"")</f>
        <v>8.5944746265457228E-2</v>
      </c>
      <c r="D388" s="139">
        <f>IFERROR(TERRITORIAL!E388/TERRITORIAL!D388-1,"")</f>
        <v>0.11938253770007323</v>
      </c>
      <c r="E388" s="139">
        <f>IFERROR(TERRITORIAL!F388/TERRITORIAL!E388-1,"")</f>
        <v>2.7022411793430123E-2</v>
      </c>
      <c r="F388" s="139">
        <f>IFERROR(TERRITORIAL!G388/TERRITORIAL!F388-1,"")</f>
        <v>0.12442887627134502</v>
      </c>
      <c r="G388" s="139">
        <f>IFERROR(TERRITORIAL!H388/TERRITORIAL!G388-1,"")</f>
        <v>-2.6054425295289896E-2</v>
      </c>
      <c r="H388" s="139">
        <f>IFERROR(TERRITORIAL!I388/TERRITORIAL!H388-1,"")</f>
        <v>0.14382067084622396</v>
      </c>
      <c r="I388" s="139">
        <f>IFERROR(TERRITORIAL!J388/TERRITORIAL!I388-1,"")</f>
        <v>6.1885342334678795E-2</v>
      </c>
      <c r="J388" s="139">
        <f>IFERROR(TERRITORIAL!K388/TERRITORIAL!J388-1,"")</f>
        <v>0.20775754292100901</v>
      </c>
      <c r="K388" s="139">
        <f>IFERROR(TERRITORIAL!L388/TERRITORIAL!K388-1,"")</f>
        <v>3.2532717510881159E-2</v>
      </c>
      <c r="L388" s="139">
        <f>IFERROR(TERRITORIAL!M388/TERRITORIAL!L388-1,"")</f>
        <v>3.7748171594113922E-2</v>
      </c>
      <c r="M388" s="139">
        <f>IFERROR(TERRITORIAL!N388/TERRITORIAL!M388-1,"")</f>
        <v>0.15918106874011784</v>
      </c>
      <c r="N388" s="139">
        <f>IFERROR(TERRITORIAL!O388/TERRITORIAL!N388-1,"")</f>
        <v>6.9304811818208911E-2</v>
      </c>
      <c r="O388" s="139">
        <f>IFERROR(TERRITORIAL!P388/TERRITORIAL!O388-1,"")</f>
        <v>1.193537358441743E-3</v>
      </c>
      <c r="P388" s="139">
        <f>IFERROR(TERRITORIAL!Q388/TERRITORIAL!P388-1,"")</f>
        <v>0.23401444300396657</v>
      </c>
      <c r="Q388" s="139">
        <f>IFERROR(TERRITORIAL!R388/TERRITORIAL!Q388-1,"")</f>
        <v>0.12737332506668397</v>
      </c>
      <c r="R388" s="139">
        <f>IFERROR(TERRITORIAL!S388/TERRITORIAL!R388-1,"")</f>
        <v>0.15880555231907345</v>
      </c>
      <c r="S388" s="139">
        <f>IFERROR(TERRITORIAL!T388/TERRITORIAL!S388-1,"")</f>
        <v>0.11722052177115239</v>
      </c>
    </row>
    <row r="389" spans="1:19">
      <c r="A389" s="89" t="s">
        <v>3941</v>
      </c>
      <c r="B389" s="89" t="s">
        <v>964</v>
      </c>
      <c r="C389" s="139">
        <f>IFERROR(TERRITORIAL!D389/TERRITORIAL!C389-1,"")</f>
        <v>7.6674937733544724E-2</v>
      </c>
      <c r="D389" s="139">
        <f>IFERROR(TERRITORIAL!E389/TERRITORIAL!D389-1,"")</f>
        <v>0.11818733394046266</v>
      </c>
      <c r="E389" s="139">
        <f>IFERROR(TERRITORIAL!F389/TERRITORIAL!E389-1,"")</f>
        <v>4.5153557327003879E-2</v>
      </c>
      <c r="F389" s="139">
        <f>IFERROR(TERRITORIAL!G389/TERRITORIAL!F389-1,"")</f>
        <v>1.4220514607461876E-2</v>
      </c>
      <c r="G389" s="139">
        <f>IFERROR(TERRITORIAL!H389/TERRITORIAL!G389-1,"")</f>
        <v>3.0482765012235014E-2</v>
      </c>
      <c r="H389" s="139">
        <f>IFERROR(TERRITORIAL!I389/TERRITORIAL!H389-1,"")</f>
        <v>7.6047732432341419E-2</v>
      </c>
      <c r="I389" s="139">
        <f>IFERROR(TERRITORIAL!J389/TERRITORIAL!I389-1,"")</f>
        <v>6.1148050838581769E-2</v>
      </c>
      <c r="J389" s="139">
        <f>IFERROR(TERRITORIAL!K389/TERRITORIAL!J389-1,"")</f>
        <v>7.806624972693732E-2</v>
      </c>
      <c r="K389" s="139">
        <f>IFERROR(TERRITORIAL!L389/TERRITORIAL!K389-1,"")</f>
        <v>7.9412650342774116E-2</v>
      </c>
      <c r="L389" s="139">
        <f>IFERROR(TERRITORIAL!M389/TERRITORIAL!L389-1,"")</f>
        <v>0.11276251335186172</v>
      </c>
      <c r="M389" s="139">
        <f>IFERROR(TERRITORIAL!N389/TERRITORIAL!M389-1,"")</f>
        <v>0.14403580593411269</v>
      </c>
      <c r="N389" s="139">
        <f>IFERROR(TERRITORIAL!O389/TERRITORIAL!N389-1,"")</f>
        <v>0.12752542280335422</v>
      </c>
      <c r="O389" s="139">
        <f>IFERROR(TERRITORIAL!P389/TERRITORIAL!O389-1,"")</f>
        <v>-0.12750477924984149</v>
      </c>
      <c r="P389" s="139">
        <f>IFERROR(TERRITORIAL!Q389/TERRITORIAL!P389-1,"")</f>
        <v>0.17587429799828391</v>
      </c>
      <c r="Q389" s="139">
        <f>IFERROR(TERRITORIAL!R389/TERRITORIAL!Q389-1,"")</f>
        <v>0.11330624038762305</v>
      </c>
      <c r="R389" s="139">
        <f>IFERROR(TERRITORIAL!S389/TERRITORIAL!R389-1,"")</f>
        <v>0.18621492150173302</v>
      </c>
      <c r="S389" s="139">
        <f>IFERROR(TERRITORIAL!T389/TERRITORIAL!S389-1,"")</f>
        <v>0.1966761171287239</v>
      </c>
    </row>
    <row r="390" spans="1:19">
      <c r="A390" s="89" t="s">
        <v>3976</v>
      </c>
      <c r="B390" s="89" t="s">
        <v>176</v>
      </c>
      <c r="C390" s="139">
        <f>IFERROR(TERRITORIAL!D390/TERRITORIAL!C390-1,"")</f>
        <v>-0.60209116574400801</v>
      </c>
      <c r="D390" s="139">
        <f>IFERROR(TERRITORIAL!E390/TERRITORIAL!D390-1,"")</f>
        <v>0.1241461766412395</v>
      </c>
      <c r="E390" s="139">
        <f>IFERROR(TERRITORIAL!F390/TERRITORIAL!E390-1,"")</f>
        <v>-8.8460101072168618E-3</v>
      </c>
      <c r="F390" s="139">
        <f>IFERROR(TERRITORIAL!G390/TERRITORIAL!F390-1,"")</f>
        <v>0.41525538852220656</v>
      </c>
      <c r="G390" s="139">
        <f>IFERROR(TERRITORIAL!H390/TERRITORIAL!G390-1,"")</f>
        <v>0.43434098100947161</v>
      </c>
      <c r="H390" s="139">
        <f>IFERROR(TERRITORIAL!I390/TERRITORIAL!H390-1,"")</f>
        <v>3.2854154659956567</v>
      </c>
      <c r="I390" s="139">
        <f>IFERROR(TERRITORIAL!J390/TERRITORIAL!I390-1,"")</f>
        <v>-1.1424552890268558E-2</v>
      </c>
      <c r="J390" s="139">
        <f>IFERROR(TERRITORIAL!K390/TERRITORIAL!J390-1,"")</f>
        <v>0.65685715226696662</v>
      </c>
      <c r="K390" s="139">
        <f>IFERROR(TERRITORIAL!L390/TERRITORIAL!K390-1,"")</f>
        <v>0.17433036856802753</v>
      </c>
      <c r="L390" s="139">
        <f>IFERROR(TERRITORIAL!M390/TERRITORIAL!L390-1,"")</f>
        <v>9.4453322517172644E-2</v>
      </c>
      <c r="M390" s="139">
        <f>IFERROR(TERRITORIAL!N390/TERRITORIAL!M390-1,"")</f>
        <v>0.12599360679499894</v>
      </c>
      <c r="N390" s="139">
        <f>IFERROR(TERRITORIAL!O390/TERRITORIAL!N390-1,"")</f>
        <v>4.644215471711699E-2</v>
      </c>
      <c r="O390" s="139">
        <f>IFERROR(TERRITORIAL!P390/TERRITORIAL!O390-1,"")</f>
        <v>0.11037875811077891</v>
      </c>
      <c r="P390" s="139">
        <f>IFERROR(TERRITORIAL!Q390/TERRITORIAL!P390-1,"")</f>
        <v>0.1617684471062093</v>
      </c>
      <c r="Q390" s="139">
        <f>IFERROR(TERRITORIAL!R390/TERRITORIAL!Q390-1,"")</f>
        <v>-1.9721797750253844E-2</v>
      </c>
      <c r="R390" s="139">
        <f>IFERROR(TERRITORIAL!S390/TERRITORIAL!R390-1,"")</f>
        <v>0.15842333703941147</v>
      </c>
      <c r="S390" s="139">
        <f>IFERROR(TERRITORIAL!T390/TERRITORIAL!S390-1,"")</f>
        <v>0.13324778230570655</v>
      </c>
    </row>
    <row r="391" spans="1:19">
      <c r="A391" s="89" t="s">
        <v>4001</v>
      </c>
      <c r="B391" s="89" t="s">
        <v>129</v>
      </c>
      <c r="C391" s="139">
        <f>IFERROR(TERRITORIAL!D391/TERRITORIAL!C391-1,"")</f>
        <v>4.9503256701623144E-2</v>
      </c>
      <c r="D391" s="139">
        <f>IFERROR(TERRITORIAL!E391/TERRITORIAL!D391-1,"")</f>
        <v>0.11382316991051322</v>
      </c>
      <c r="E391" s="139">
        <f>IFERROR(TERRITORIAL!F391/TERRITORIAL!E391-1,"")</f>
        <v>6.5964592419789136E-2</v>
      </c>
      <c r="F391" s="139">
        <f>IFERROR(TERRITORIAL!G391/TERRITORIAL!F391-1,"")</f>
        <v>6.0339540655477419E-2</v>
      </c>
      <c r="G391" s="139">
        <f>IFERROR(TERRITORIAL!H391/TERRITORIAL!G391-1,"")</f>
        <v>0.11121231709214174</v>
      </c>
      <c r="H391" s="139">
        <f>IFERROR(TERRITORIAL!I391/TERRITORIAL!H391-1,"")</f>
        <v>0.11321436292531417</v>
      </c>
      <c r="I391" s="139">
        <f>IFERROR(TERRITORIAL!J391/TERRITORIAL!I391-1,"")</f>
        <v>3.4380874210781398E-2</v>
      </c>
      <c r="J391" s="139">
        <f>IFERROR(TERRITORIAL!K391/TERRITORIAL!J391-1,"")</f>
        <v>9.4404222949481476E-2</v>
      </c>
      <c r="K391" s="139">
        <f>IFERROR(TERRITORIAL!L391/TERRITORIAL!K391-1,"")</f>
        <v>-6.1485712541577864E-2</v>
      </c>
      <c r="L391" s="139">
        <f>IFERROR(TERRITORIAL!M391/TERRITORIAL!L391-1,"")</f>
        <v>0.12296489628683771</v>
      </c>
      <c r="M391" s="139">
        <f>IFERROR(TERRITORIAL!N391/TERRITORIAL!M391-1,"")</f>
        <v>0.30904899252679918</v>
      </c>
      <c r="N391" s="139">
        <f>IFERROR(TERRITORIAL!O391/TERRITORIAL!N391-1,"")</f>
        <v>0.10326321131439076</v>
      </c>
      <c r="O391" s="139">
        <f>IFERROR(TERRITORIAL!P391/TERRITORIAL!O391-1,"")</f>
        <v>-6.4754699210436084E-2</v>
      </c>
      <c r="P391" s="139">
        <f>IFERROR(TERRITORIAL!Q391/TERRITORIAL!P391-1,"")</f>
        <v>0.27185481048996674</v>
      </c>
      <c r="Q391" s="139">
        <f>IFERROR(TERRITORIAL!R391/TERRITORIAL!Q391-1,"")</f>
        <v>6.5470650369378047E-2</v>
      </c>
      <c r="R391" s="139">
        <f>IFERROR(TERRITORIAL!S391/TERRITORIAL!R391-1,"")</f>
        <v>0.18405725584317012</v>
      </c>
      <c r="S391" s="139">
        <f>IFERROR(TERRITORIAL!T391/TERRITORIAL!S391-1,"")</f>
        <v>0.17326065291336801</v>
      </c>
    </row>
    <row r="392" spans="1:19" ht="28">
      <c r="A392" s="89" t="s">
        <v>4072</v>
      </c>
      <c r="B392" s="89" t="s">
        <v>1186</v>
      </c>
      <c r="C392" s="139">
        <f>IFERROR(TERRITORIAL!D392/TERRITORIAL!C392-1,"")</f>
        <v>7.4691000696789409</v>
      </c>
      <c r="D392" s="139">
        <f>IFERROR(TERRITORIAL!E392/TERRITORIAL!D392-1,"")</f>
        <v>-2.7530251632829073E-3</v>
      </c>
      <c r="E392" s="139">
        <f>IFERROR(TERRITORIAL!F392/TERRITORIAL!E392-1,"")</f>
        <v>-0.99899729014488525</v>
      </c>
      <c r="F392" s="139">
        <f>IFERROR(TERRITORIAL!G392/TERRITORIAL!F392-1,"")</f>
        <v>790.79113924050637</v>
      </c>
      <c r="G392" s="139">
        <f>IFERROR(TERRITORIAL!H392/TERRITORIAL!G392-1,"")</f>
        <v>-0.96003293286332059</v>
      </c>
      <c r="H392" s="139">
        <f>IFERROR(TERRITORIAL!I392/TERRITORIAL!H392-1,"")</f>
        <v>27.323499999999999</v>
      </c>
      <c r="I392" s="139">
        <f>IFERROR(TERRITORIAL!J392/TERRITORIAL!I392-1,"")</f>
        <v>-0.80190301339876779</v>
      </c>
      <c r="J392" s="139">
        <f>IFERROR(TERRITORIAL!K392/TERRITORIAL!J392-1,"")</f>
        <v>3.6141548442289873</v>
      </c>
      <c r="K392" s="139">
        <f>IFERROR(TERRITORIAL!L392/TERRITORIAL!K392-1,"")</f>
        <v>-0.96604748716641364</v>
      </c>
      <c r="L392" s="139">
        <f>IFERROR(TERRITORIAL!M392/TERRITORIAL!L392-1,"")</f>
        <v>37.401405346985207</v>
      </c>
      <c r="M392" s="139">
        <f>IFERROR(TERRITORIAL!N392/TERRITORIAL!M392-1,"")</f>
        <v>1.0929286397969773</v>
      </c>
      <c r="N392" s="139">
        <f>IFERROR(TERRITORIAL!O392/TERRITORIAL!N392-1,"")</f>
        <v>-1</v>
      </c>
      <c r="O392" s="139" t="str">
        <f>IFERROR(TERRITORIAL!P392/TERRITORIAL!O392-1,"")</f>
        <v/>
      </c>
      <c r="P392" s="139" t="str">
        <f>IFERROR(TERRITORIAL!Q392/TERRITORIAL!P392-1,"")</f>
        <v/>
      </c>
      <c r="Q392" s="139" t="str">
        <f>IFERROR(TERRITORIAL!R392/TERRITORIAL!Q392-1,"")</f>
        <v/>
      </c>
      <c r="R392" s="139" t="str">
        <f>IFERROR(TERRITORIAL!S392/TERRITORIAL!R392-1,"")</f>
        <v/>
      </c>
      <c r="S392" s="139" t="str">
        <f>IFERROR(TERRITORIAL!T392/TERRITORIAL!S392-1,"")</f>
        <v/>
      </c>
    </row>
    <row r="393" spans="1:19">
      <c r="A393" s="89" t="s">
        <v>4079</v>
      </c>
      <c r="B393" s="89" t="s">
        <v>1024</v>
      </c>
      <c r="C393" s="139">
        <f>IFERROR(TERRITORIAL!D393/TERRITORIAL!C393-1,"")</f>
        <v>0.20174306534641961</v>
      </c>
      <c r="D393" s="139">
        <f>IFERROR(TERRITORIAL!E393/TERRITORIAL!D393-1,"")</f>
        <v>0.35141474505187587</v>
      </c>
      <c r="E393" s="139">
        <f>IFERROR(TERRITORIAL!F393/TERRITORIAL!E393-1,"")</f>
        <v>4.6419885487679169E-2</v>
      </c>
      <c r="F393" s="139">
        <f>IFERROR(TERRITORIAL!G393/TERRITORIAL!F393-1,"")</f>
        <v>1.8267708225481405E-2</v>
      </c>
      <c r="G393" s="139">
        <f>IFERROR(TERRITORIAL!H393/TERRITORIAL!G393-1,"")</f>
        <v>-3.066720406211898E-2</v>
      </c>
      <c r="H393" s="139">
        <f>IFERROR(TERRITORIAL!I393/TERRITORIAL!H393-1,"")</f>
        <v>0.14574456884709241</v>
      </c>
      <c r="I393" s="139">
        <f>IFERROR(TERRITORIAL!J393/TERRITORIAL!I393-1,"")</f>
        <v>7.1166111578495617E-2</v>
      </c>
      <c r="J393" s="139">
        <f>IFERROR(TERRITORIAL!K393/TERRITORIAL!J393-1,"")</f>
        <v>6.784175274688331E-2</v>
      </c>
      <c r="K393" s="139">
        <f>IFERROR(TERRITORIAL!L393/TERRITORIAL!K393-1,"")</f>
        <v>0.10072586918452053</v>
      </c>
      <c r="L393" s="139">
        <f>IFERROR(TERRITORIAL!M393/TERRITORIAL!L393-1,"")</f>
        <v>2.5759608438607806E-2</v>
      </c>
      <c r="M393" s="139">
        <f>IFERROR(TERRITORIAL!N393/TERRITORIAL!M393-1,"")</f>
        <v>9.9549604334891129E-2</v>
      </c>
      <c r="N393" s="139">
        <f>IFERROR(TERRITORIAL!O393/TERRITORIAL!N393-1,"")</f>
        <v>8.3061659068241589E-2</v>
      </c>
      <c r="O393" s="139">
        <f>IFERROR(TERRITORIAL!P393/TERRITORIAL!O393-1,"")</f>
        <v>0.11073555803267476</v>
      </c>
      <c r="P393" s="139">
        <f>IFERROR(TERRITORIAL!Q393/TERRITORIAL!P393-1,"")</f>
        <v>0.46154780102612691</v>
      </c>
      <c r="Q393" s="139">
        <f>IFERROR(TERRITORIAL!R393/TERRITORIAL!Q393-1,"")</f>
        <v>0.26216821719270023</v>
      </c>
      <c r="R393" s="139">
        <f>IFERROR(TERRITORIAL!S393/TERRITORIAL!R393-1,"")</f>
        <v>0.15517185842653536</v>
      </c>
      <c r="S393" s="139">
        <f>IFERROR(TERRITORIAL!T393/TERRITORIAL!S393-1,"")</f>
        <v>0.10498501466801158</v>
      </c>
    </row>
    <row r="394" spans="1:19">
      <c r="A394" s="89" t="s">
        <v>4088</v>
      </c>
      <c r="B394" s="89" t="s">
        <v>1026</v>
      </c>
      <c r="C394" s="139">
        <f>IFERROR(TERRITORIAL!D394/TERRITORIAL!C394-1,"")</f>
        <v>6.2346330852076193E-2</v>
      </c>
      <c r="D394" s="139">
        <f>IFERROR(TERRITORIAL!E394/TERRITORIAL!D394-1,"")</f>
        <v>4.7990436534008474E-2</v>
      </c>
      <c r="E394" s="139">
        <f>IFERROR(TERRITORIAL!F394/TERRITORIAL!E394-1,"")</f>
        <v>2.9865407258264476E-2</v>
      </c>
      <c r="F394" s="139">
        <f>IFERROR(TERRITORIAL!G394/TERRITORIAL!F394-1,"")</f>
        <v>0.22388496027582927</v>
      </c>
      <c r="G394" s="139">
        <f>IFERROR(TERRITORIAL!H394/TERRITORIAL!G394-1,"")</f>
        <v>-2.9646921586785502E-2</v>
      </c>
      <c r="H394" s="139">
        <f>IFERROR(TERRITORIAL!I394/TERRITORIAL!H394-1,"")</f>
        <v>-2.1072378035586037E-2</v>
      </c>
      <c r="I394" s="139">
        <f>IFERROR(TERRITORIAL!J394/TERRITORIAL!I394-1,"")</f>
        <v>5.352945223196004E-2</v>
      </c>
      <c r="J394" s="139">
        <f>IFERROR(TERRITORIAL!K394/TERRITORIAL!J394-1,"")</f>
        <v>5.8856854524372393E-2</v>
      </c>
      <c r="K394" s="139">
        <f>IFERROR(TERRITORIAL!L394/TERRITORIAL!K394-1,"")</f>
        <v>2.2581434875598383E-2</v>
      </c>
      <c r="L394" s="139">
        <f>IFERROR(TERRITORIAL!M394/TERRITORIAL!L394-1,"")</f>
        <v>7.8653450154438032E-2</v>
      </c>
      <c r="M394" s="139">
        <f>IFERROR(TERRITORIAL!N394/TERRITORIAL!M394-1,"")</f>
        <v>0.12023949579326265</v>
      </c>
      <c r="N394" s="139">
        <f>IFERROR(TERRITORIAL!O394/TERRITORIAL!N394-1,"")</f>
        <v>8.0640727270674839E-2</v>
      </c>
      <c r="O394" s="139">
        <f>IFERROR(TERRITORIAL!P394/TERRITORIAL!O394-1,"")</f>
        <v>2.6673435213999674E-2</v>
      </c>
      <c r="P394" s="139">
        <f>IFERROR(TERRITORIAL!Q394/TERRITORIAL!P394-1,"")</f>
        <v>6.5198063235668569E-2</v>
      </c>
      <c r="Q394" s="139">
        <f>IFERROR(TERRITORIAL!R394/TERRITORIAL!Q394-1,"")</f>
        <v>0.12977025570886891</v>
      </c>
      <c r="R394" s="139">
        <f>IFERROR(TERRITORIAL!S394/TERRITORIAL!R394-1,"")</f>
        <v>0.15168874974379598</v>
      </c>
      <c r="S394" s="139">
        <f>IFERROR(TERRITORIAL!T394/TERRITORIAL!S394-1,"")</f>
        <v>0.22123260167465753</v>
      </c>
    </row>
    <row r="395" spans="1:19">
      <c r="A395" s="89" t="s">
        <v>4093</v>
      </c>
      <c r="B395" s="89" t="s">
        <v>1028</v>
      </c>
      <c r="C395" s="139">
        <f>IFERROR(TERRITORIAL!D395/TERRITORIAL!C395-1,"")</f>
        <v>0.11289162580017642</v>
      </c>
      <c r="D395" s="139">
        <f>IFERROR(TERRITORIAL!E395/TERRITORIAL!D395-1,"")</f>
        <v>3.8097034353721693E-2</v>
      </c>
      <c r="E395" s="139">
        <f>IFERROR(TERRITORIAL!F395/TERRITORIAL!E395-1,"")</f>
        <v>7.0134833961792431E-3</v>
      </c>
      <c r="F395" s="139">
        <f>IFERROR(TERRITORIAL!G395/TERRITORIAL!F395-1,"")</f>
        <v>0.20553854228055468</v>
      </c>
      <c r="G395" s="139">
        <f>IFERROR(TERRITORIAL!H395/TERRITORIAL!G395-1,"")</f>
        <v>-2.7241096152982647E-2</v>
      </c>
      <c r="H395" s="139">
        <f>IFERROR(TERRITORIAL!I395/TERRITORIAL!H395-1,"")</f>
        <v>-1.0699241032163687E-2</v>
      </c>
      <c r="I395" s="139">
        <f>IFERROR(TERRITORIAL!J395/TERRITORIAL!I395-1,"")</f>
        <v>5.6474180873826496E-2</v>
      </c>
      <c r="J395" s="139">
        <f>IFERROR(TERRITORIAL!K395/TERRITORIAL!J395-1,"")</f>
        <v>4.5878474672542247E-2</v>
      </c>
      <c r="K395" s="139">
        <f>IFERROR(TERRITORIAL!L395/TERRITORIAL!K395-1,"")</f>
        <v>8.6443900943795615E-2</v>
      </c>
      <c r="L395" s="139">
        <f>IFERROR(TERRITORIAL!M395/TERRITORIAL!L395-1,"")</f>
        <v>0.1425765535668011</v>
      </c>
      <c r="M395" s="139">
        <f>IFERROR(TERRITORIAL!N395/TERRITORIAL!M395-1,"")</f>
        <v>0.10785896772538184</v>
      </c>
      <c r="N395" s="139">
        <f>IFERROR(TERRITORIAL!O395/TERRITORIAL!N395-1,"")</f>
        <v>0.23312024206943627</v>
      </c>
      <c r="O395" s="139">
        <f>IFERROR(TERRITORIAL!P395/TERRITORIAL!O395-1,"")</f>
        <v>7.3957557686117337E-3</v>
      </c>
      <c r="P395" s="139">
        <f>IFERROR(TERRITORIAL!Q395/TERRITORIAL!P395-1,"")</f>
        <v>7.8713081064010426E-2</v>
      </c>
      <c r="Q395" s="139">
        <f>IFERROR(TERRITORIAL!R395/TERRITORIAL!Q395-1,"")</f>
        <v>9.0827792156904508E-3</v>
      </c>
      <c r="R395" s="139">
        <f>IFERROR(TERRITORIAL!S395/TERRITORIAL!R395-1,"")</f>
        <v>0.24528699258321907</v>
      </c>
      <c r="S395" s="139">
        <f>IFERROR(TERRITORIAL!T395/TERRITORIAL!S395-1,"")</f>
        <v>7.1189225980037962E-2</v>
      </c>
    </row>
    <row r="396" spans="1:19">
      <c r="A396" s="89" t="s">
        <v>4099</v>
      </c>
      <c r="B396" s="89" t="s">
        <v>1030</v>
      </c>
      <c r="C396" s="139">
        <f>IFERROR(TERRITORIAL!D396/TERRITORIAL!C396-1,"")</f>
        <v>0.1010633675274879</v>
      </c>
      <c r="D396" s="139">
        <f>IFERROR(TERRITORIAL!E396/TERRITORIAL!D396-1,"")</f>
        <v>-9.1427255999911861E-2</v>
      </c>
      <c r="E396" s="139">
        <f>IFERROR(TERRITORIAL!F396/TERRITORIAL!E396-1,"")</f>
        <v>0.10368040467558393</v>
      </c>
      <c r="F396" s="139">
        <f>IFERROR(TERRITORIAL!G396/TERRITORIAL!F396-1,"")</f>
        <v>2.3433827160621687</v>
      </c>
      <c r="G396" s="139">
        <f>IFERROR(TERRITORIAL!H396/TERRITORIAL!G396-1,"")</f>
        <v>-0.58111618003475374</v>
      </c>
      <c r="H396" s="139">
        <f>IFERROR(TERRITORIAL!I396/TERRITORIAL!H396-1,"")</f>
        <v>0.10969188055310775</v>
      </c>
      <c r="I396" s="139">
        <f>IFERROR(TERRITORIAL!J396/TERRITORIAL!I396-1,"")</f>
        <v>0.45227457732003362</v>
      </c>
      <c r="J396" s="139">
        <f>IFERROR(TERRITORIAL!K396/TERRITORIAL!J396-1,"")</f>
        <v>-0.12545727667853313</v>
      </c>
      <c r="K396" s="139">
        <f>IFERROR(TERRITORIAL!L396/TERRITORIAL!K396-1,"")</f>
        <v>0.4734600419510675</v>
      </c>
      <c r="L396" s="139">
        <f>IFERROR(TERRITORIAL!M396/TERRITORIAL!L396-1,"")</f>
        <v>6.9407250581585034E-2</v>
      </c>
      <c r="M396" s="139">
        <f>IFERROR(TERRITORIAL!N396/TERRITORIAL!M396-1,"")</f>
        <v>-0.30383993162112943</v>
      </c>
      <c r="N396" s="139">
        <f>IFERROR(TERRITORIAL!O396/TERRITORIAL!N396-1,"")</f>
        <v>6.3042507603167319E-2</v>
      </c>
      <c r="O396" s="139">
        <f>IFERROR(TERRITORIAL!P396/TERRITORIAL!O396-1,"")</f>
        <v>-3.7319344639374696E-2</v>
      </c>
      <c r="P396" s="139">
        <f>IFERROR(TERRITORIAL!Q396/TERRITORIAL!P396-1,"")</f>
        <v>8.9053233198862713E-2</v>
      </c>
      <c r="Q396" s="139">
        <f>IFERROR(TERRITORIAL!R396/TERRITORIAL!Q396-1,"")</f>
        <v>8.6167936374317522E-2</v>
      </c>
      <c r="R396" s="139">
        <f>IFERROR(TERRITORIAL!S396/TERRITORIAL!R396-1,"")</f>
        <v>0.18962620192699742</v>
      </c>
      <c r="S396" s="139">
        <f>IFERROR(TERRITORIAL!T396/TERRITORIAL!S396-1,"")</f>
        <v>0.41089939771702899</v>
      </c>
    </row>
    <row r="397" spans="1:19">
      <c r="A397" s="89" t="s">
        <v>4121</v>
      </c>
      <c r="B397" s="89" t="s">
        <v>1032</v>
      </c>
      <c r="C397" s="139">
        <f>IFERROR(TERRITORIAL!D397/TERRITORIAL!C397-1,"")</f>
        <v>0.45446619313823677</v>
      </c>
      <c r="D397" s="139">
        <f>IFERROR(TERRITORIAL!E397/TERRITORIAL!D397-1,"")</f>
        <v>5.7682296953232459E-2</v>
      </c>
      <c r="E397" s="139">
        <f>IFERROR(TERRITORIAL!F397/TERRITORIAL!E397-1,"")</f>
        <v>-1.2594180229500429E-3</v>
      </c>
      <c r="F397" s="139">
        <f>IFERROR(TERRITORIAL!G397/TERRITORIAL!F397-1,"")</f>
        <v>0.17654837515456046</v>
      </c>
      <c r="G397" s="139">
        <f>IFERROR(TERRITORIAL!H397/TERRITORIAL!G397-1,"")</f>
        <v>6.2706075693933272E-2</v>
      </c>
      <c r="H397" s="139">
        <f>IFERROR(TERRITORIAL!I397/TERRITORIAL!H397-1,"")</f>
        <v>0.19927412608613526</v>
      </c>
      <c r="I397" s="139">
        <f>IFERROR(TERRITORIAL!J397/TERRITORIAL!I397-1,"")</f>
        <v>4.6554497378706206E-2</v>
      </c>
      <c r="J397" s="139">
        <f>IFERROR(TERRITORIAL!K397/TERRITORIAL!J397-1,"")</f>
        <v>0.30389711700057553</v>
      </c>
      <c r="K397" s="139">
        <f>IFERROR(TERRITORIAL!L397/TERRITORIAL!K397-1,"")</f>
        <v>0.1099569661055626</v>
      </c>
      <c r="L397" s="139">
        <f>IFERROR(TERRITORIAL!M397/TERRITORIAL!L397-1,"")</f>
        <v>-7.339384737124488E-2</v>
      </c>
      <c r="M397" s="139">
        <f>IFERROR(TERRITORIAL!N397/TERRITORIAL!M397-1,"")</f>
        <v>0.17510305058363573</v>
      </c>
      <c r="N397" s="139">
        <f>IFERROR(TERRITORIAL!O397/TERRITORIAL!N397-1,"")</f>
        <v>0.11014683618813015</v>
      </c>
      <c r="O397" s="139">
        <f>IFERROR(TERRITORIAL!P397/TERRITORIAL!O397-1,"")</f>
        <v>7.6737067248845214E-2</v>
      </c>
      <c r="P397" s="139">
        <f>IFERROR(TERRITORIAL!Q397/TERRITORIAL!P397-1,"")</f>
        <v>-4.9667902000250064E-2</v>
      </c>
      <c r="Q397" s="139">
        <f>IFERROR(TERRITORIAL!R397/TERRITORIAL!Q397-1,"")</f>
        <v>0.19068430803845082</v>
      </c>
      <c r="R397" s="139">
        <f>IFERROR(TERRITORIAL!S397/TERRITORIAL!R397-1,"")</f>
        <v>0.2004012303851459</v>
      </c>
      <c r="S397" s="139">
        <f>IFERROR(TERRITORIAL!T397/TERRITORIAL!S397-1,"")</f>
        <v>-1.145219007447329E-2</v>
      </c>
    </row>
    <row r="398" spans="1:19">
      <c r="A398" s="89" t="s">
        <v>4128</v>
      </c>
      <c r="B398" s="89" t="s">
        <v>966</v>
      </c>
      <c r="C398" s="139">
        <f>IFERROR(TERRITORIAL!D398/TERRITORIAL!C398-1,"")</f>
        <v>-2.6986306897889278E-2</v>
      </c>
      <c r="D398" s="139">
        <f>IFERROR(TERRITORIAL!E398/TERRITORIAL!D398-1,"")</f>
        <v>8.7567298381848957E-2</v>
      </c>
      <c r="E398" s="139">
        <f>IFERROR(TERRITORIAL!F398/TERRITORIAL!E398-1,"")</f>
        <v>0.17949124354030044</v>
      </c>
      <c r="F398" s="139">
        <f>IFERROR(TERRITORIAL!G398/TERRITORIAL!F398-1,"")</f>
        <v>-1.3216288646312857E-2</v>
      </c>
      <c r="G398" s="139">
        <f>IFERROR(TERRITORIAL!H398/TERRITORIAL!G398-1,"")</f>
        <v>9.7804915514570157E-2</v>
      </c>
      <c r="H398" s="139">
        <f>IFERROR(TERRITORIAL!I398/TERRITORIAL!H398-1,"")</f>
        <v>0.14992521509472767</v>
      </c>
      <c r="I398" s="139">
        <f>IFERROR(TERRITORIAL!J398/TERRITORIAL!I398-1,"")</f>
        <v>0.14880400740195321</v>
      </c>
      <c r="J398" s="139">
        <f>IFERROR(TERRITORIAL!K398/TERRITORIAL!J398-1,"")</f>
        <v>0.14168132041245785</v>
      </c>
      <c r="K398" s="139">
        <f>IFERROR(TERRITORIAL!L398/TERRITORIAL!K398-1,"")</f>
        <v>7.4559940534993485E-2</v>
      </c>
      <c r="L398" s="139">
        <f>IFERROR(TERRITORIAL!M398/TERRITORIAL!L398-1,"")</f>
        <v>0.14527994574122904</v>
      </c>
      <c r="M398" s="139">
        <f>IFERROR(TERRITORIAL!N398/TERRITORIAL!M398-1,"")</f>
        <v>-0.15573526450551134</v>
      </c>
      <c r="N398" s="139">
        <f>IFERROR(TERRITORIAL!O398/TERRITORIAL!N398-1,"")</f>
        <v>0.15777510726770672</v>
      </c>
      <c r="O398" s="139">
        <f>IFERROR(TERRITORIAL!P398/TERRITORIAL!O398-1,"")</f>
        <v>-0.39058111077745894</v>
      </c>
      <c r="P398" s="139">
        <f>IFERROR(TERRITORIAL!Q398/TERRITORIAL!P398-1,"")</f>
        <v>0.33970663248202104</v>
      </c>
      <c r="Q398" s="139">
        <f>IFERROR(TERRITORIAL!R398/TERRITORIAL!Q398-1,"")</f>
        <v>0.29079829253977496</v>
      </c>
      <c r="R398" s="139">
        <f>IFERROR(TERRITORIAL!S398/TERRITORIAL!R398-1,"")</f>
        <v>0.22312885898975199</v>
      </c>
      <c r="S398" s="139">
        <f>IFERROR(TERRITORIAL!T398/TERRITORIAL!S398-1,"")</f>
        <v>0.12611535173106247</v>
      </c>
    </row>
    <row r="399" spans="1:19">
      <c r="A399" s="89" t="s">
        <v>4143</v>
      </c>
      <c r="B399" s="89" t="s">
        <v>980</v>
      </c>
      <c r="C399" s="139">
        <f>IFERROR(TERRITORIAL!D399/TERRITORIAL!C399-1,"")</f>
        <v>0.39643751673897398</v>
      </c>
      <c r="D399" s="139">
        <f>IFERROR(TERRITORIAL!E399/TERRITORIAL!D399-1,"")</f>
        <v>0.25788252735731754</v>
      </c>
      <c r="E399" s="139">
        <f>IFERROR(TERRITORIAL!F399/TERRITORIAL!E399-1,"")</f>
        <v>0.13664586269207901</v>
      </c>
      <c r="F399" s="139">
        <f>IFERROR(TERRITORIAL!G399/TERRITORIAL!F399-1,"")</f>
        <v>5.2945446216376979E-3</v>
      </c>
      <c r="G399" s="139">
        <f>IFERROR(TERRITORIAL!H399/TERRITORIAL!G399-1,"")</f>
        <v>0.31754850095832654</v>
      </c>
      <c r="H399" s="139">
        <f>IFERROR(TERRITORIAL!I399/TERRITORIAL!H399-1,"")</f>
        <v>0.15001211264085446</v>
      </c>
      <c r="I399" s="139">
        <f>IFERROR(TERRITORIAL!J399/TERRITORIAL!I399-1,"")</f>
        <v>0.11890195212972343</v>
      </c>
      <c r="J399" s="139">
        <f>IFERROR(TERRITORIAL!K399/TERRITORIAL!J399-1,"")</f>
        <v>0.20735556312608616</v>
      </c>
      <c r="K399" s="139">
        <f>IFERROR(TERRITORIAL!L399/TERRITORIAL!K399-1,"")</f>
        <v>0.33171851472805969</v>
      </c>
      <c r="L399" s="139">
        <f>IFERROR(TERRITORIAL!M399/TERRITORIAL!L399-1,"")</f>
        <v>1.3842393718946688E-2</v>
      </c>
      <c r="M399" s="139">
        <f>IFERROR(TERRITORIAL!N399/TERRITORIAL!M399-1,"")</f>
        <v>-4.406292956571356E-4</v>
      </c>
      <c r="N399" s="139">
        <f>IFERROR(TERRITORIAL!O399/TERRITORIAL!N399-1,"")</f>
        <v>1.697478583601586E-2</v>
      </c>
      <c r="O399" s="139">
        <f>IFERROR(TERRITORIAL!P399/TERRITORIAL!O399-1,"")</f>
        <v>2.6769181063746705E-2</v>
      </c>
      <c r="P399" s="139">
        <f>IFERROR(TERRITORIAL!Q399/TERRITORIAL!P399-1,"")</f>
        <v>7.3997468415387679E-2</v>
      </c>
      <c r="Q399" s="139">
        <f>IFERROR(TERRITORIAL!R399/TERRITORIAL!Q399-1,"")</f>
        <v>-8.5291601658125216E-2</v>
      </c>
      <c r="R399" s="139">
        <f>IFERROR(TERRITORIAL!S399/TERRITORIAL!R399-1,"")</f>
        <v>-2.2304534323404956E-2</v>
      </c>
      <c r="S399" s="139">
        <f>IFERROR(TERRITORIAL!T399/TERRITORIAL!S399-1,"")</f>
        <v>-0.15225677304970275</v>
      </c>
    </row>
    <row r="400" spans="1:19">
      <c r="A400" s="89" t="s">
        <v>4158</v>
      </c>
      <c r="B400" s="89" t="s">
        <v>1034</v>
      </c>
      <c r="C400" s="139">
        <f>IFERROR(TERRITORIAL!D400/TERRITORIAL!C400-1,"")</f>
        <v>0.12531845356543858</v>
      </c>
      <c r="D400" s="139">
        <f>IFERROR(TERRITORIAL!E400/TERRITORIAL!D400-1,"")</f>
        <v>-3.1411510421377464E-3</v>
      </c>
      <c r="E400" s="139">
        <f>IFERROR(TERRITORIAL!F400/TERRITORIAL!E400-1,"")</f>
        <v>-0.12940826404568817</v>
      </c>
      <c r="F400" s="139">
        <f>IFERROR(TERRITORIAL!G400/TERRITORIAL!F400-1,"")</f>
        <v>1.334824742377605E-2</v>
      </c>
      <c r="G400" s="139">
        <f>IFERROR(TERRITORIAL!H400/TERRITORIAL!G400-1,"")</f>
        <v>-4.4644416819339394E-4</v>
      </c>
      <c r="H400" s="139">
        <f>IFERROR(TERRITORIAL!I400/TERRITORIAL!H400-1,"")</f>
        <v>3.2705605306331265E-3</v>
      </c>
      <c r="I400" s="139">
        <f>IFERROR(TERRITORIAL!J400/TERRITORIAL!I400-1,"")</f>
        <v>6.2583453156418667E-2</v>
      </c>
      <c r="J400" s="139">
        <f>IFERROR(TERRITORIAL!K400/TERRITORIAL!J400-1,"")</f>
        <v>0.6612575866273358</v>
      </c>
      <c r="K400" s="139">
        <f>IFERROR(TERRITORIAL!L400/TERRITORIAL!K400-1,"")</f>
        <v>-5.3782742949620488E-2</v>
      </c>
      <c r="L400" s="139">
        <f>IFERROR(TERRITORIAL!M400/TERRITORIAL!L400-1,"")</f>
        <v>-7.1275547923119409E-2</v>
      </c>
      <c r="M400" s="139">
        <f>IFERROR(TERRITORIAL!N400/TERRITORIAL!M400-1,"")</f>
        <v>6.8712560340029594E-2</v>
      </c>
      <c r="N400" s="139">
        <f>IFERROR(TERRITORIAL!O400/TERRITORIAL!N400-1,"")</f>
        <v>-3.773353167024851E-2</v>
      </c>
      <c r="O400" s="139">
        <f>IFERROR(TERRITORIAL!P400/TERRITORIAL!O400-1,"")</f>
        <v>-2.750496693879334E-2</v>
      </c>
      <c r="P400" s="139">
        <f>IFERROR(TERRITORIAL!Q400/TERRITORIAL!P400-1,"")</f>
        <v>4.6242263898265579E-2</v>
      </c>
      <c r="Q400" s="139">
        <f>IFERROR(TERRITORIAL!R400/TERRITORIAL!Q400-1,"")</f>
        <v>5.8399803074335344E-2</v>
      </c>
      <c r="R400" s="139">
        <f>IFERROR(TERRITORIAL!S400/TERRITORIAL!R400-1,"")</f>
        <v>-4.4775329853409374E-2</v>
      </c>
      <c r="S400" s="139">
        <f>IFERROR(TERRITORIAL!T400/TERRITORIAL!S400-1,"")</f>
        <v>1.5033093818982435E-2</v>
      </c>
    </row>
    <row r="401" spans="1:19">
      <c r="A401" s="89" t="s">
        <v>4174</v>
      </c>
      <c r="B401" s="89" t="s">
        <v>968</v>
      </c>
      <c r="C401" s="139">
        <f>IFERROR(TERRITORIAL!D401/TERRITORIAL!C401-1,"")</f>
        <v>-0.15735163081673864</v>
      </c>
      <c r="D401" s="139">
        <f>IFERROR(TERRITORIAL!E401/TERRITORIAL!D401-1,"")</f>
        <v>-0.10344590597418324</v>
      </c>
      <c r="E401" s="139">
        <f>IFERROR(TERRITORIAL!F401/TERRITORIAL!E401-1,"")</f>
        <v>-0.10169341871290494</v>
      </c>
      <c r="F401" s="139">
        <f>IFERROR(TERRITORIAL!G401/TERRITORIAL!F401-1,"")</f>
        <v>1.4163233139151021E-2</v>
      </c>
      <c r="G401" s="139">
        <f>IFERROR(TERRITORIAL!H401/TERRITORIAL!G401-1,"")</f>
        <v>-0.10852888624427348</v>
      </c>
      <c r="H401" s="139">
        <f>IFERROR(TERRITORIAL!I401/TERRITORIAL!H401-1,"")</f>
        <v>5.3204466537035033E-2</v>
      </c>
      <c r="I401" s="139">
        <f>IFERROR(TERRITORIAL!J401/TERRITORIAL!I401-1,"")</f>
        <v>-5.2145526001478038E-2</v>
      </c>
      <c r="J401" s="139">
        <f>IFERROR(TERRITORIAL!K401/TERRITORIAL!J401-1,"")</f>
        <v>8.60468321111445E-2</v>
      </c>
      <c r="K401" s="139">
        <f>IFERROR(TERRITORIAL!L401/TERRITORIAL!K401-1,"")</f>
        <v>7.0554155013087483E-2</v>
      </c>
      <c r="L401" s="139">
        <f>IFERROR(TERRITORIAL!M401/TERRITORIAL!L401-1,"")</f>
        <v>6.5513788263927175E-2</v>
      </c>
      <c r="M401" s="139">
        <f>IFERROR(TERRITORIAL!N401/TERRITORIAL!M401-1,"")</f>
        <v>3.4259432512758536E-2</v>
      </c>
      <c r="N401" s="139">
        <f>IFERROR(TERRITORIAL!O401/TERRITORIAL!N401-1,"")</f>
        <v>4.7244973127978707E-2</v>
      </c>
      <c r="O401" s="139">
        <f>IFERROR(TERRITORIAL!P401/TERRITORIAL!O401-1,"")</f>
        <v>-0.25714885769654194</v>
      </c>
      <c r="P401" s="139">
        <f>IFERROR(TERRITORIAL!Q401/TERRITORIAL!P401-1,"")</f>
        <v>0.40290728956730804</v>
      </c>
      <c r="Q401" s="139">
        <f>IFERROR(TERRITORIAL!R401/TERRITORIAL!Q401-1,"")</f>
        <v>0.16543842878841586</v>
      </c>
      <c r="R401" s="139">
        <f>IFERROR(TERRITORIAL!S401/TERRITORIAL!R401-1,"")</f>
        <v>0.14733592019358666</v>
      </c>
      <c r="S401" s="139">
        <f>IFERROR(TERRITORIAL!T401/TERRITORIAL!S401-1,"")</f>
        <v>4.9763635834982223E-2</v>
      </c>
    </row>
    <row r="402" spans="1:19">
      <c r="A402" s="89" t="s">
        <v>4191</v>
      </c>
      <c r="B402" s="89" t="s">
        <v>970</v>
      </c>
      <c r="C402" s="139">
        <f>IFERROR(TERRITORIAL!D402/TERRITORIAL!C402-1,"")</f>
        <v>0.3396302700284739</v>
      </c>
      <c r="D402" s="139">
        <f>IFERROR(TERRITORIAL!E402/TERRITORIAL!D402-1,"")</f>
        <v>-9.2258938662282963E-2</v>
      </c>
      <c r="E402" s="139">
        <f>IFERROR(TERRITORIAL!F402/TERRITORIAL!E402-1,"")</f>
        <v>0.31105568945258466</v>
      </c>
      <c r="F402" s="139">
        <f>IFERROR(TERRITORIAL!G402/TERRITORIAL!F402-1,"")</f>
        <v>0.26916704774006606</v>
      </c>
      <c r="G402" s="139">
        <f>IFERROR(TERRITORIAL!H402/TERRITORIAL!G402-1,"")</f>
        <v>0.18834930901025637</v>
      </c>
      <c r="H402" s="139">
        <f>IFERROR(TERRITORIAL!I402/TERRITORIAL!H402-1,"")</f>
        <v>0.21101037886747953</v>
      </c>
      <c r="I402" s="139">
        <f>IFERROR(TERRITORIAL!J402/TERRITORIAL!I402-1,"")</f>
        <v>4.1033348448972884E-2</v>
      </c>
      <c r="J402" s="139">
        <f>IFERROR(TERRITORIAL!K402/TERRITORIAL!J402-1,"")</f>
        <v>-1.655375479562704E-2</v>
      </c>
      <c r="K402" s="139">
        <f>IFERROR(TERRITORIAL!L402/TERRITORIAL!K402-1,"")</f>
        <v>0.9997874814298735</v>
      </c>
      <c r="L402" s="139">
        <f>IFERROR(TERRITORIAL!M402/TERRITORIAL!L402-1,"")</f>
        <v>1.5529871455888911E-2</v>
      </c>
      <c r="M402" s="139">
        <f>IFERROR(TERRITORIAL!N402/TERRITORIAL!M402-1,"")</f>
        <v>0.17340378387491495</v>
      </c>
      <c r="N402" s="139">
        <f>IFERROR(TERRITORIAL!O402/TERRITORIAL!N402-1,"")</f>
        <v>0.14990946086820678</v>
      </c>
      <c r="O402" s="139">
        <f>IFERROR(TERRITORIAL!P402/TERRITORIAL!O402-1,"")</f>
        <v>-0.43541287715357613</v>
      </c>
      <c r="P402" s="139">
        <f>IFERROR(TERRITORIAL!Q402/TERRITORIAL!P402-1,"")</f>
        <v>1.9555961938831921</v>
      </c>
      <c r="Q402" s="139">
        <f>IFERROR(TERRITORIAL!R402/TERRITORIAL!Q402-1,"")</f>
        <v>0.91156172280905512</v>
      </c>
      <c r="R402" s="139">
        <f>IFERROR(TERRITORIAL!S402/TERRITORIAL!R402-1,"")</f>
        <v>0.41320092315760282</v>
      </c>
      <c r="S402" s="139">
        <f>IFERROR(TERRITORIAL!T402/TERRITORIAL!S402-1,"")</f>
        <v>5.4647744215877481E-2</v>
      </c>
    </row>
    <row r="403" spans="1:19">
      <c r="A403" s="89" t="s">
        <v>7701</v>
      </c>
      <c r="B403" s="89" t="s">
        <v>7749</v>
      </c>
      <c r="C403" s="139">
        <f>IFERROR(TERRITORIAL!D403/TERRITORIAL!C403-1,"")</f>
        <v>0.64483075265287115</v>
      </c>
      <c r="D403" s="139">
        <f>IFERROR(TERRITORIAL!E403/TERRITORIAL!D403-1,"")</f>
        <v>0.29874535593588369</v>
      </c>
      <c r="E403" s="139">
        <f>IFERROR(TERRITORIAL!F403/TERRITORIAL!E403-1,"")</f>
        <v>-0.13558230964950135</v>
      </c>
      <c r="F403" s="139">
        <f>IFERROR(TERRITORIAL!G403/TERRITORIAL!F403-1,"")</f>
        <v>0.1707636737671816</v>
      </c>
      <c r="G403" s="139">
        <f>IFERROR(TERRITORIAL!H403/TERRITORIAL!G403-1,"")</f>
        <v>0.21584062005462035</v>
      </c>
      <c r="H403" s="139">
        <f>IFERROR(TERRITORIAL!I403/TERRITORIAL!H403-1,"")</f>
        <v>-0.11290120954940974</v>
      </c>
      <c r="I403" s="139">
        <f>IFERROR(TERRITORIAL!J403/TERRITORIAL!I403-1,"")</f>
        <v>-2.8681015936964371E-2</v>
      </c>
      <c r="J403" s="139">
        <f>IFERROR(TERRITORIAL!K403/TERRITORIAL!J403-1,"")</f>
        <v>-4.5735714845668074E-2</v>
      </c>
      <c r="K403" s="139">
        <f>IFERROR(TERRITORIAL!L403/TERRITORIAL!K403-1,"")</f>
        <v>0.18334731426404471</v>
      </c>
      <c r="L403" s="139">
        <f>IFERROR(TERRITORIAL!M403/TERRITORIAL!L403-1,"")</f>
        <v>-1.2245812265786471E-2</v>
      </c>
      <c r="M403" s="139">
        <f>IFERROR(TERRITORIAL!N403/TERRITORIAL!M403-1,"")</f>
        <v>-1</v>
      </c>
      <c r="N403" s="139" t="str">
        <f>IFERROR(TERRITORIAL!O403/TERRITORIAL!N403-1,"")</f>
        <v/>
      </c>
      <c r="O403" s="139" t="str">
        <f>IFERROR(TERRITORIAL!P403/TERRITORIAL!O403-1,"")</f>
        <v/>
      </c>
      <c r="P403" s="139" t="str">
        <f>IFERROR(TERRITORIAL!Q403/TERRITORIAL!P403-1,"")</f>
        <v/>
      </c>
      <c r="Q403" s="139" t="str">
        <f>IFERROR(TERRITORIAL!R403/TERRITORIAL!Q403-1,"")</f>
        <v/>
      </c>
      <c r="R403" s="139" t="str">
        <f>IFERROR(TERRITORIAL!S403/TERRITORIAL!R403-1,"")</f>
        <v/>
      </c>
      <c r="S403" s="139" t="str">
        <f>IFERROR(TERRITORIAL!T403/TERRITORIAL!S403-1,"")</f>
        <v/>
      </c>
    </row>
    <row r="404" spans="1:19">
      <c r="A404" s="89" t="s">
        <v>4202</v>
      </c>
      <c r="B404" s="89" t="s">
        <v>215</v>
      </c>
      <c r="C404" s="139" t="str">
        <f>IFERROR(TERRITORIAL!D404/TERRITORIAL!C404-1,"")</f>
        <v/>
      </c>
      <c r="D404" s="139" t="str">
        <f>IFERROR(TERRITORIAL!E404/TERRITORIAL!D404-1,"")</f>
        <v/>
      </c>
      <c r="E404" s="139" t="str">
        <f>IFERROR(TERRITORIAL!F404/TERRITORIAL!E404-1,"")</f>
        <v/>
      </c>
      <c r="F404" s="139" t="str">
        <f>IFERROR(TERRITORIAL!G404/TERRITORIAL!F404-1,"")</f>
        <v/>
      </c>
      <c r="G404" s="139" t="str">
        <f>IFERROR(TERRITORIAL!H404/TERRITORIAL!G404-1,"")</f>
        <v/>
      </c>
      <c r="H404" s="139" t="str">
        <f>IFERROR(TERRITORIAL!I404/TERRITORIAL!H404-1,"")</f>
        <v/>
      </c>
      <c r="I404" s="139" t="str">
        <f>IFERROR(TERRITORIAL!J404/TERRITORIAL!I404-1,"")</f>
        <v/>
      </c>
      <c r="J404" s="139" t="str">
        <f>IFERROR(TERRITORIAL!K404/TERRITORIAL!J404-1,"")</f>
        <v/>
      </c>
      <c r="K404" s="139" t="str">
        <f>IFERROR(TERRITORIAL!L404/TERRITORIAL!K404-1,"")</f>
        <v/>
      </c>
      <c r="L404" s="139" t="str">
        <f>IFERROR(TERRITORIAL!M404/TERRITORIAL!L404-1,"")</f>
        <v/>
      </c>
      <c r="M404" s="139" t="str">
        <f>IFERROR(TERRITORIAL!N404/TERRITORIAL!M404-1,"")</f>
        <v/>
      </c>
      <c r="N404" s="139" t="str">
        <f>IFERROR(TERRITORIAL!O404/TERRITORIAL!N404-1,"")</f>
        <v/>
      </c>
      <c r="O404" s="139" t="str">
        <f>IFERROR(TERRITORIAL!P404/TERRITORIAL!O404-1,"")</f>
        <v/>
      </c>
      <c r="P404" s="139" t="str">
        <f>IFERROR(TERRITORIAL!Q404/TERRITORIAL!P404-1,"")</f>
        <v/>
      </c>
      <c r="Q404" s="139" t="str">
        <f>IFERROR(TERRITORIAL!R404/TERRITORIAL!Q404-1,"")</f>
        <v/>
      </c>
      <c r="R404" s="139" t="str">
        <f>IFERROR(TERRITORIAL!S404/TERRITORIAL!R404-1,"")</f>
        <v/>
      </c>
      <c r="S404" s="139" t="str">
        <f>IFERROR(TERRITORIAL!T404/TERRITORIAL!S404-1,"")</f>
        <v/>
      </c>
    </row>
    <row r="405" spans="1:19">
      <c r="A405" s="89" t="s">
        <v>4213</v>
      </c>
      <c r="B405" s="89" t="s">
        <v>974</v>
      </c>
      <c r="C405" s="139" t="str">
        <f>IFERROR(TERRITORIAL!D405/TERRITORIAL!C405-1,"")</f>
        <v/>
      </c>
      <c r="D405" s="139">
        <f>IFERROR(TERRITORIAL!E405/TERRITORIAL!D405-1,"")</f>
        <v>1.4378456045630688</v>
      </c>
      <c r="E405" s="139">
        <f>IFERROR(TERRITORIAL!F405/TERRITORIAL!E405-1,"")</f>
        <v>2.1499910698338991</v>
      </c>
      <c r="F405" s="139">
        <f>IFERROR(TERRITORIAL!G405/TERRITORIAL!F405-1,"")</f>
        <v>-0.92694252925700804</v>
      </c>
      <c r="G405" s="139">
        <f>IFERROR(TERRITORIAL!H405/TERRITORIAL!G405-1,"")</f>
        <v>5.2585176561893672</v>
      </c>
      <c r="H405" s="139">
        <f>IFERROR(TERRITORIAL!I405/TERRITORIAL!H405-1,"")</f>
        <v>-0.72713632023412411</v>
      </c>
      <c r="I405" s="139">
        <f>IFERROR(TERRITORIAL!J405/TERRITORIAL!I405-1,"")</f>
        <v>3.2914924559171057</v>
      </c>
      <c r="J405" s="139">
        <f>IFERROR(TERRITORIAL!K405/TERRITORIAL!J405-1,"")</f>
        <v>0.95178439055384945</v>
      </c>
      <c r="K405" s="139">
        <f>IFERROR(TERRITORIAL!L405/TERRITORIAL!K405-1,"")</f>
        <v>0.20469651179824977</v>
      </c>
      <c r="L405" s="139">
        <f>IFERROR(TERRITORIAL!M405/TERRITORIAL!L405-1,"")</f>
        <v>3.426851707396164</v>
      </c>
      <c r="M405" s="139">
        <f>IFERROR(TERRITORIAL!N405/TERRITORIAL!M405-1,"")</f>
        <v>-1</v>
      </c>
      <c r="N405" s="139" t="str">
        <f>IFERROR(TERRITORIAL!O405/TERRITORIAL!N405-1,"")</f>
        <v/>
      </c>
      <c r="O405" s="139" t="str">
        <f>IFERROR(TERRITORIAL!P405/TERRITORIAL!O405-1,"")</f>
        <v/>
      </c>
      <c r="P405" s="139" t="str">
        <f>IFERROR(TERRITORIAL!Q405/TERRITORIAL!P405-1,"")</f>
        <v/>
      </c>
      <c r="Q405" s="139" t="str">
        <f>IFERROR(TERRITORIAL!R405/TERRITORIAL!Q405-1,"")</f>
        <v/>
      </c>
      <c r="R405" s="139" t="str">
        <f>IFERROR(TERRITORIAL!S405/TERRITORIAL!R405-1,"")</f>
        <v/>
      </c>
      <c r="S405" s="139" t="str">
        <f>IFERROR(TERRITORIAL!T405/TERRITORIAL!S405-1,"")</f>
        <v/>
      </c>
    </row>
    <row r="406" spans="1:19">
      <c r="A406" s="89" t="s">
        <v>4226</v>
      </c>
      <c r="B406" s="89" t="s">
        <v>976</v>
      </c>
      <c r="C406" s="139">
        <f>IFERROR(TERRITORIAL!D406/TERRITORIAL!C406-1,"")</f>
        <v>0.14930767033876813</v>
      </c>
      <c r="D406" s="139">
        <f>IFERROR(TERRITORIAL!E406/TERRITORIAL!D406-1,"")</f>
        <v>0.70324702495958946</v>
      </c>
      <c r="E406" s="139">
        <f>IFERROR(TERRITORIAL!F406/TERRITORIAL!E406-1,"")</f>
        <v>-8.3657843324430714E-2</v>
      </c>
      <c r="F406" s="139">
        <f>IFERROR(TERRITORIAL!G406/TERRITORIAL!F406-1,"")</f>
        <v>-0.3913484329969571</v>
      </c>
      <c r="G406" s="139">
        <f>IFERROR(TERRITORIAL!H406/TERRITORIAL!G406-1,"")</f>
        <v>4.7172772653206074E-2</v>
      </c>
      <c r="H406" s="139">
        <f>IFERROR(TERRITORIAL!I406/TERRITORIAL!H406-1,"")</f>
        <v>0.17890249787482393</v>
      </c>
      <c r="I406" s="139">
        <f>IFERROR(TERRITORIAL!J406/TERRITORIAL!I406-1,"")</f>
        <v>4.3826976691032984</v>
      </c>
      <c r="J406" s="139">
        <f>IFERROR(TERRITORIAL!K406/TERRITORIAL!J406-1,"")</f>
        <v>-0.40016123629432521</v>
      </c>
      <c r="K406" s="139">
        <f>IFERROR(TERRITORIAL!L406/TERRITORIAL!K406-1,"")</f>
        <v>8.1056289188031094E-2</v>
      </c>
      <c r="L406" s="139">
        <f>IFERROR(TERRITORIAL!M406/TERRITORIAL!L406-1,"")</f>
        <v>-0.21935312150143838</v>
      </c>
      <c r="M406" s="139">
        <f>IFERROR(TERRITORIAL!N406/TERRITORIAL!M406-1,"")</f>
        <v>-0.19917997133730692</v>
      </c>
      <c r="N406" s="139">
        <f>IFERROR(TERRITORIAL!O406/TERRITORIAL!N406-1,"")</f>
        <v>0.1044101599633942</v>
      </c>
      <c r="O406" s="139">
        <f>IFERROR(TERRITORIAL!P406/TERRITORIAL!O406-1,"")</f>
        <v>-0.22775425007557826</v>
      </c>
      <c r="P406" s="139">
        <f>IFERROR(TERRITORIAL!Q406/TERRITORIAL!P406-1,"")</f>
        <v>0.3442194453384817</v>
      </c>
      <c r="Q406" s="139">
        <f>IFERROR(TERRITORIAL!R406/TERRITORIAL!Q406-1,"")</f>
        <v>0.43054318718081586</v>
      </c>
      <c r="R406" s="139">
        <f>IFERROR(TERRITORIAL!S406/TERRITORIAL!R406-1,"")</f>
        <v>0.24208223532385431</v>
      </c>
      <c r="S406" s="139">
        <f>IFERROR(TERRITORIAL!T406/TERRITORIAL!S406-1,"")</f>
        <v>-1</v>
      </c>
    </row>
    <row r="407" spans="1:19">
      <c r="A407" s="89" t="s">
        <v>4243</v>
      </c>
      <c r="B407" s="89" t="s">
        <v>978</v>
      </c>
      <c r="C407" s="139">
        <f>IFERROR(TERRITORIAL!D407/TERRITORIAL!C407-1,"")</f>
        <v>1.2964492891978212</v>
      </c>
      <c r="D407" s="139">
        <f>IFERROR(TERRITORIAL!E407/TERRITORIAL!D407-1,"")</f>
        <v>0.65618839920373007</v>
      </c>
      <c r="E407" s="139">
        <f>IFERROR(TERRITORIAL!F407/TERRITORIAL!E407-1,"")</f>
        <v>0.3471583723515459</v>
      </c>
      <c r="F407" s="139">
        <f>IFERROR(TERRITORIAL!G407/TERRITORIAL!F407-1,"")</f>
        <v>-6.4042384829127386E-2</v>
      </c>
      <c r="G407" s="139">
        <f>IFERROR(TERRITORIAL!H407/TERRITORIAL!G407-1,"")</f>
        <v>0.28899184047296567</v>
      </c>
      <c r="H407" s="139">
        <f>IFERROR(TERRITORIAL!I407/TERRITORIAL!H407-1,"")</f>
        <v>-3.2288465057000559E-2</v>
      </c>
      <c r="I407" s="139">
        <f>IFERROR(TERRITORIAL!J407/TERRITORIAL!I407-1,"")</f>
        <v>-0.12930322503450875</v>
      </c>
      <c r="J407" s="139">
        <f>IFERROR(TERRITORIAL!K407/TERRITORIAL!J407-1,"")</f>
        <v>0.3869077718901992</v>
      </c>
      <c r="K407" s="139">
        <f>IFERROR(TERRITORIAL!L407/TERRITORIAL!K407-1,"")</f>
        <v>0.19839764133588256</v>
      </c>
      <c r="L407" s="139">
        <f>IFERROR(TERRITORIAL!M407/TERRITORIAL!L407-1,"")</f>
        <v>-0.33163126800867215</v>
      </c>
      <c r="M407" s="139">
        <f>IFERROR(TERRITORIAL!N407/TERRITORIAL!M407-1,"")</f>
        <v>0.86194736907890146</v>
      </c>
      <c r="N407" s="139">
        <f>IFERROR(TERRITORIAL!O407/TERRITORIAL!N407-1,"")</f>
        <v>-0.15652235621612653</v>
      </c>
      <c r="O407" s="139">
        <f>IFERROR(TERRITORIAL!P407/TERRITORIAL!O407-1,"")</f>
        <v>6.1335927410444135E-3</v>
      </c>
      <c r="P407" s="139">
        <f>IFERROR(TERRITORIAL!Q407/TERRITORIAL!P407-1,"")</f>
        <v>0.23780195023018136</v>
      </c>
      <c r="Q407" s="139">
        <f>IFERROR(TERRITORIAL!R407/TERRITORIAL!Q407-1,"")</f>
        <v>6.1565116985302426E-2</v>
      </c>
      <c r="R407" s="139">
        <f>IFERROR(TERRITORIAL!S407/TERRITORIAL!R407-1,"")</f>
        <v>0.28272984622175401</v>
      </c>
      <c r="S407" s="139">
        <f>IFERROR(TERRITORIAL!T407/TERRITORIAL!S407-1,"")</f>
        <v>0.42755984753096876</v>
      </c>
    </row>
    <row r="408" spans="1:19">
      <c r="A408" s="89" t="s">
        <v>4252</v>
      </c>
      <c r="B408" s="89" t="s">
        <v>210</v>
      </c>
      <c r="C408" s="139" t="str">
        <f>IFERROR(TERRITORIAL!D408/TERRITORIAL!C408-1,"")</f>
        <v/>
      </c>
      <c r="D408" s="139" t="str">
        <f>IFERROR(TERRITORIAL!E408/TERRITORIAL!D408-1,"")</f>
        <v/>
      </c>
      <c r="E408" s="139" t="str">
        <f>IFERROR(TERRITORIAL!F408/TERRITORIAL!E408-1,"")</f>
        <v/>
      </c>
      <c r="F408" s="139" t="str">
        <f>IFERROR(TERRITORIAL!G408/TERRITORIAL!F408-1,"")</f>
        <v/>
      </c>
      <c r="G408" s="139" t="str">
        <f>IFERROR(TERRITORIAL!H408/TERRITORIAL!G408-1,"")</f>
        <v/>
      </c>
      <c r="H408" s="139" t="str">
        <f>IFERROR(TERRITORIAL!I408/TERRITORIAL!H408-1,"")</f>
        <v/>
      </c>
      <c r="I408" s="139" t="str">
        <f>IFERROR(TERRITORIAL!J408/TERRITORIAL!I408-1,"")</f>
        <v/>
      </c>
      <c r="J408" s="139" t="str">
        <f>IFERROR(TERRITORIAL!K408/TERRITORIAL!J408-1,"")</f>
        <v/>
      </c>
      <c r="K408" s="139" t="str">
        <f>IFERROR(TERRITORIAL!L408/TERRITORIAL!K408-1,"")</f>
        <v/>
      </c>
      <c r="L408" s="139" t="str">
        <f>IFERROR(TERRITORIAL!M408/TERRITORIAL!L408-1,"")</f>
        <v/>
      </c>
      <c r="M408" s="139" t="str">
        <f>IFERROR(TERRITORIAL!N408/TERRITORIAL!M408-1,"")</f>
        <v/>
      </c>
      <c r="N408" s="139" t="str">
        <f>IFERROR(TERRITORIAL!O408/TERRITORIAL!N408-1,"")</f>
        <v/>
      </c>
      <c r="O408" s="139" t="str">
        <f>IFERROR(TERRITORIAL!P408/TERRITORIAL!O408-1,"")</f>
        <v/>
      </c>
      <c r="P408" s="139" t="str">
        <f>IFERROR(TERRITORIAL!Q408/TERRITORIAL!P408-1,"")</f>
        <v/>
      </c>
      <c r="Q408" s="139" t="str">
        <f>IFERROR(TERRITORIAL!R408/TERRITORIAL!Q408-1,"")</f>
        <v/>
      </c>
      <c r="R408" s="139" t="str">
        <f>IFERROR(TERRITORIAL!S408/TERRITORIAL!R408-1,"")</f>
        <v/>
      </c>
      <c r="S408" s="139" t="str">
        <f>IFERROR(TERRITORIAL!T408/TERRITORIAL!S408-1,"")</f>
        <v/>
      </c>
    </row>
    <row r="409" spans="1:19">
      <c r="A409" s="89" t="s">
        <v>4255</v>
      </c>
      <c r="B409" s="89" t="s">
        <v>1020</v>
      </c>
      <c r="C409" s="139">
        <f>IFERROR(TERRITORIAL!D409/TERRITORIAL!C409-1,"")</f>
        <v>-0.2002826448569579</v>
      </c>
      <c r="D409" s="139">
        <f>IFERROR(TERRITORIAL!E409/TERRITORIAL!D409-1,"")</f>
        <v>2.1943243608018914E-2</v>
      </c>
      <c r="E409" s="139">
        <f>IFERROR(TERRITORIAL!F409/TERRITORIAL!E409-1,"")</f>
        <v>0.37375184043857357</v>
      </c>
      <c r="F409" s="139">
        <f>IFERROR(TERRITORIAL!G409/TERRITORIAL!F409-1,"")</f>
        <v>0.64861689329219963</v>
      </c>
      <c r="G409" s="139">
        <f>IFERROR(TERRITORIAL!H409/TERRITORIAL!G409-1,"")</f>
        <v>-0.48725086321130862</v>
      </c>
      <c r="H409" s="139">
        <f>IFERROR(TERRITORIAL!I409/TERRITORIAL!H409-1,"")</f>
        <v>0.11330434658983379</v>
      </c>
      <c r="I409" s="139">
        <f>IFERROR(TERRITORIAL!J409/TERRITORIAL!I409-1,"")</f>
        <v>0.12170616527000533</v>
      </c>
      <c r="J409" s="139">
        <f>IFERROR(TERRITORIAL!K409/TERRITORIAL!J409-1,"")</f>
        <v>0.62483784037866275</v>
      </c>
      <c r="K409" s="139">
        <f>IFERROR(TERRITORIAL!L409/TERRITORIAL!K409-1,"")</f>
        <v>-0.29030909200591193</v>
      </c>
      <c r="L409" s="139">
        <f>IFERROR(TERRITORIAL!M409/TERRITORIAL!L409-1,"")</f>
        <v>-9.0620265908327502E-2</v>
      </c>
      <c r="M409" s="139">
        <f>IFERROR(TERRITORIAL!N409/TERRITORIAL!M409-1,"")</f>
        <v>1.2475817004201626</v>
      </c>
      <c r="N409" s="139">
        <f>IFERROR(TERRITORIAL!O409/TERRITORIAL!N409-1,"")</f>
        <v>-9.338420005761372E-2</v>
      </c>
      <c r="O409" s="139">
        <f>IFERROR(TERRITORIAL!P409/TERRITORIAL!O409-1,"")</f>
        <v>-0.16832764552770529</v>
      </c>
      <c r="P409" s="139">
        <f>IFERROR(TERRITORIAL!Q409/TERRITORIAL!P409-1,"")</f>
        <v>0.37351937590495954</v>
      </c>
      <c r="Q409" s="139">
        <f>IFERROR(TERRITORIAL!R409/TERRITORIAL!Q409-1,"")</f>
        <v>0.86793627697020481</v>
      </c>
      <c r="R409" s="139">
        <f>IFERROR(TERRITORIAL!S409/TERRITORIAL!R409-1,"")</f>
        <v>-0.13892096698508916</v>
      </c>
      <c r="S409" s="139">
        <f>IFERROR(TERRITORIAL!T409/TERRITORIAL!S409-1,"")</f>
        <v>-3.9574551495759058E-3</v>
      </c>
    </row>
    <row r="410" spans="1:19" ht="28">
      <c r="A410" s="89" t="s">
        <v>4277</v>
      </c>
      <c r="B410" s="89" t="s">
        <v>4278</v>
      </c>
      <c r="C410" s="139">
        <f>IFERROR(TERRITORIAL!D410/TERRITORIAL!C410-1,"")</f>
        <v>-0.19679091558082662</v>
      </c>
      <c r="D410" s="139">
        <f>IFERROR(TERRITORIAL!E410/TERRITORIAL!D410-1,"")</f>
        <v>0.18510557204395295</v>
      </c>
      <c r="E410" s="139">
        <f>IFERROR(TERRITORIAL!F410/TERRITORIAL!E410-1,"")</f>
        <v>-0.28324168266064365</v>
      </c>
      <c r="F410" s="139">
        <f>IFERROR(TERRITORIAL!G410/TERRITORIAL!F410-1,"")</f>
        <v>-7.4301468521227432E-2</v>
      </c>
      <c r="G410" s="139">
        <f>IFERROR(TERRITORIAL!H410/TERRITORIAL!G410-1,"")</f>
        <v>0.13392964988049116</v>
      </c>
      <c r="H410" s="139">
        <f>IFERROR(TERRITORIAL!I410/TERRITORIAL!H410-1,"")</f>
        <v>0.30411443957302575</v>
      </c>
      <c r="I410" s="139">
        <f>IFERROR(TERRITORIAL!J410/TERRITORIAL!I410-1,"")</f>
        <v>-0.11522474848879916</v>
      </c>
      <c r="J410" s="139">
        <f>IFERROR(TERRITORIAL!K410/TERRITORIAL!J410-1,"")</f>
        <v>0.21707034313602658</v>
      </c>
      <c r="K410" s="139">
        <f>IFERROR(TERRITORIAL!L410/TERRITORIAL!K410-1,"")</f>
        <v>1.0461892733808265E-2</v>
      </c>
      <c r="L410" s="139">
        <f>IFERROR(TERRITORIAL!M410/TERRITORIAL!L410-1,"")</f>
        <v>0.71074471294666131</v>
      </c>
      <c r="M410" s="139">
        <f>IFERROR(TERRITORIAL!N410/TERRITORIAL!M410-1,"")</f>
        <v>6.8195458460748037E-2</v>
      </c>
      <c r="N410" s="139">
        <f>IFERROR(TERRITORIAL!O410/TERRITORIAL!N410-1,"")</f>
        <v>0.12211771329374255</v>
      </c>
      <c r="O410" s="139">
        <f>IFERROR(TERRITORIAL!P410/TERRITORIAL!O410-1,"")</f>
        <v>5.3557892867634571E-2</v>
      </c>
      <c r="P410" s="139">
        <f>IFERROR(TERRITORIAL!Q410/TERRITORIAL!P410-1,"")</f>
        <v>0.40262678256732798</v>
      </c>
      <c r="Q410" s="139">
        <f>IFERROR(TERRITORIAL!R410/TERRITORIAL!Q410-1,"")</f>
        <v>1.5236644321611439</v>
      </c>
      <c r="R410" s="139">
        <f>IFERROR(TERRITORIAL!S410/TERRITORIAL!R410-1,"")</f>
        <v>-0.49052873708230227</v>
      </c>
      <c r="S410" s="139">
        <f>IFERROR(TERRITORIAL!T410/TERRITORIAL!S410-1,"")</f>
        <v>0.10096240587395933</v>
      </c>
    </row>
    <row r="411" spans="1:19">
      <c r="A411" s="89" t="s">
        <v>4295</v>
      </c>
      <c r="B411" s="89" t="s">
        <v>4296</v>
      </c>
      <c r="C411" s="139">
        <f>IFERROR(TERRITORIAL!D411/TERRITORIAL!C411-1,"")</f>
        <v>0.17283116025820555</v>
      </c>
      <c r="D411" s="139">
        <f>IFERROR(TERRITORIAL!E411/TERRITORIAL!D411-1,"")</f>
        <v>0.13244017207928072</v>
      </c>
      <c r="E411" s="139">
        <f>IFERROR(TERRITORIAL!F411/TERRITORIAL!E411-1,"")</f>
        <v>4.7931443317307032E-2</v>
      </c>
      <c r="F411" s="139">
        <f>IFERROR(TERRITORIAL!G411/TERRITORIAL!F411-1,"")</f>
        <v>2.4138831575581721E-2</v>
      </c>
      <c r="G411" s="139">
        <f>IFERROR(TERRITORIAL!H411/TERRITORIAL!G411-1,"")</f>
        <v>0.36822325180448412</v>
      </c>
      <c r="H411" s="139">
        <f>IFERROR(TERRITORIAL!I411/TERRITORIAL!H411-1,"")</f>
        <v>0.2107668424748943</v>
      </c>
      <c r="I411" s="139">
        <f>IFERROR(TERRITORIAL!J411/TERRITORIAL!I411-1,"")</f>
        <v>-9.7191050535970769E-3</v>
      </c>
      <c r="J411" s="139">
        <f>IFERROR(TERRITORIAL!K411/TERRITORIAL!J411-1,"")</f>
        <v>4.0109594686059236E-2</v>
      </c>
      <c r="K411" s="139">
        <f>IFERROR(TERRITORIAL!L411/TERRITORIAL!K411-1,"")</f>
        <v>0.10465191129065698</v>
      </c>
      <c r="L411" s="139">
        <f>IFERROR(TERRITORIAL!M411/TERRITORIAL!L411-1,"")</f>
        <v>1.0243515106943324E-2</v>
      </c>
      <c r="M411" s="139">
        <f>IFERROR(TERRITORIAL!N411/TERRITORIAL!M411-1,"")</f>
        <v>0.20860506731081085</v>
      </c>
      <c r="N411" s="139">
        <f>IFERROR(TERRITORIAL!O411/TERRITORIAL!N411-1,"")</f>
        <v>0.12116387157159503</v>
      </c>
      <c r="O411" s="139">
        <f>IFERROR(TERRITORIAL!P411/TERRITORIAL!O411-1,"")</f>
        <v>2.2490079313192801E-2</v>
      </c>
      <c r="P411" s="139">
        <f>IFERROR(TERRITORIAL!Q411/TERRITORIAL!P411-1,"")</f>
        <v>0.15472268000754941</v>
      </c>
      <c r="Q411" s="139">
        <f>IFERROR(TERRITORIAL!R411/TERRITORIAL!Q411-1,"")</f>
        <v>6.5693698135629308E-2</v>
      </c>
      <c r="R411" s="139">
        <f>IFERROR(TERRITORIAL!S411/TERRITORIAL!R411-1,"")</f>
        <v>0.21816780527655077</v>
      </c>
      <c r="S411" s="139">
        <f>IFERROR(TERRITORIAL!T411/TERRITORIAL!S411-1,"")</f>
        <v>8.7934656404286438E-2</v>
      </c>
    </row>
    <row r="412" spans="1:19">
      <c r="A412" s="89" t="s">
        <v>4297</v>
      </c>
      <c r="B412" s="89" t="s">
        <v>4298</v>
      </c>
      <c r="C412" s="139">
        <f>IFERROR(TERRITORIAL!D412/TERRITORIAL!C412-1,"")</f>
        <v>0.16405731118364475</v>
      </c>
      <c r="D412" s="139">
        <f>IFERROR(TERRITORIAL!E412/TERRITORIAL!D412-1,"")</f>
        <v>0.12665500974563715</v>
      </c>
      <c r="E412" s="139">
        <f>IFERROR(TERRITORIAL!F412/TERRITORIAL!E412-1,"")</f>
        <v>6.2021323655674587E-2</v>
      </c>
      <c r="F412" s="139">
        <f>IFERROR(TERRITORIAL!G412/TERRITORIAL!F412-1,"")</f>
        <v>5.5991155244571322E-2</v>
      </c>
      <c r="G412" s="139">
        <f>IFERROR(TERRITORIAL!H412/TERRITORIAL!G412-1,"")</f>
        <v>0.11961025582262108</v>
      </c>
      <c r="H412" s="139">
        <f>IFERROR(TERRITORIAL!I412/TERRITORIAL!H412-1,"")</f>
        <v>5.7315495239069314E-2</v>
      </c>
      <c r="I412" s="139">
        <f>IFERROR(TERRITORIAL!J412/TERRITORIAL!I412-1,"")</f>
        <v>2.3258995805374605E-2</v>
      </c>
      <c r="J412" s="139">
        <f>IFERROR(TERRITORIAL!K412/TERRITORIAL!J412-1,"")</f>
        <v>7.9217862947026152E-2</v>
      </c>
      <c r="K412" s="139">
        <f>IFERROR(TERRITORIAL!L412/TERRITORIAL!K412-1,"")</f>
        <v>9.8266633534142445E-2</v>
      </c>
      <c r="L412" s="139">
        <f>IFERROR(TERRITORIAL!M412/TERRITORIAL!L412-1,"")</f>
        <v>7.2653491535925374E-2</v>
      </c>
      <c r="M412" s="139">
        <f>IFERROR(TERRITORIAL!N412/TERRITORIAL!M412-1,"")</f>
        <v>3.1129584712646041E-2</v>
      </c>
      <c r="N412" s="139">
        <f>IFERROR(TERRITORIAL!O412/TERRITORIAL!N412-1,"")</f>
        <v>0.10863227002263276</v>
      </c>
      <c r="O412" s="139">
        <f>IFERROR(TERRITORIAL!P412/TERRITORIAL!O412-1,"")</f>
        <v>7.1124783848246942E-2</v>
      </c>
      <c r="P412" s="139">
        <f>IFERROR(TERRITORIAL!Q412/TERRITORIAL!P412-1,"")</f>
        <v>7.4708982008766078E-2</v>
      </c>
      <c r="Q412" s="139">
        <f>IFERROR(TERRITORIAL!R412/TERRITORIAL!Q412-1,"")</f>
        <v>5.1299549073388961E-2</v>
      </c>
      <c r="R412" s="139">
        <f>IFERROR(TERRITORIAL!S412/TERRITORIAL!R412-1,"")</f>
        <v>0.12304334836562036</v>
      </c>
      <c r="S412" s="139">
        <f>IFERROR(TERRITORIAL!T412/TERRITORIAL!S412-1,"")</f>
        <v>0.23324730991886411</v>
      </c>
    </row>
    <row r="413" spans="1:19">
      <c r="A413" s="89" t="s">
        <v>4317</v>
      </c>
      <c r="B413" s="89" t="s">
        <v>550</v>
      </c>
      <c r="C413" s="139" t="str">
        <f>IFERROR(TERRITORIAL!D413/TERRITORIAL!C413-1,"")</f>
        <v/>
      </c>
      <c r="D413" s="139" t="str">
        <f>IFERROR(TERRITORIAL!E413/TERRITORIAL!D413-1,"")</f>
        <v/>
      </c>
      <c r="E413" s="139" t="str">
        <f>IFERROR(TERRITORIAL!F413/TERRITORIAL!E413-1,"")</f>
        <v/>
      </c>
      <c r="F413" s="139" t="str">
        <f>IFERROR(TERRITORIAL!G413/TERRITORIAL!F413-1,"")</f>
        <v/>
      </c>
      <c r="G413" s="139" t="str">
        <f>IFERROR(TERRITORIAL!H413/TERRITORIAL!G413-1,"")</f>
        <v/>
      </c>
      <c r="H413" s="139">
        <f>IFERROR(TERRITORIAL!I413/TERRITORIAL!H413-1,"")</f>
        <v>0.67063383113605157</v>
      </c>
      <c r="I413" s="139">
        <f>IFERROR(TERRITORIAL!J413/TERRITORIAL!I413-1,"")</f>
        <v>-0.17114759966969351</v>
      </c>
      <c r="J413" s="139">
        <f>IFERROR(TERRITORIAL!K413/TERRITORIAL!J413-1,"")</f>
        <v>-7.533129916296033E-2</v>
      </c>
      <c r="K413" s="139">
        <f>IFERROR(TERRITORIAL!L413/TERRITORIAL!K413-1,"")</f>
        <v>-0.12610283043136117</v>
      </c>
      <c r="L413" s="139">
        <f>IFERROR(TERRITORIAL!M413/TERRITORIAL!L413-1,"")</f>
        <v>-0.24885597715819918</v>
      </c>
      <c r="M413" s="139">
        <f>IFERROR(TERRITORIAL!N413/TERRITORIAL!M413-1,"")</f>
        <v>1.9119919697291499</v>
      </c>
      <c r="N413" s="139">
        <f>IFERROR(TERRITORIAL!O413/TERRITORIAL!N413-1,"")</f>
        <v>-7.9579547807980711E-2</v>
      </c>
      <c r="O413" s="139">
        <f>IFERROR(TERRITORIAL!P413/TERRITORIAL!O413-1,"")</f>
        <v>-0.38611148327632883</v>
      </c>
      <c r="P413" s="139">
        <f>IFERROR(TERRITORIAL!Q413/TERRITORIAL!P413-1,"")</f>
        <v>0.69559809313304632</v>
      </c>
      <c r="Q413" s="139">
        <f>IFERROR(TERRITORIAL!R413/TERRITORIAL!Q413-1,"")</f>
        <v>-1.2442888134868157E-2</v>
      </c>
      <c r="R413" s="139">
        <f>IFERROR(TERRITORIAL!S413/TERRITORIAL!R413-1,"")</f>
        <v>0.66128327992814939</v>
      </c>
      <c r="S413" s="139">
        <f>IFERROR(TERRITORIAL!T413/TERRITORIAL!S413-1,"")</f>
        <v>-0.46413740538692549</v>
      </c>
    </row>
    <row r="414" spans="1:19">
      <c r="A414" s="89" t="s">
        <v>4340</v>
      </c>
      <c r="B414" s="89" t="s">
        <v>1209</v>
      </c>
      <c r="C414" s="139">
        <f>IFERROR(TERRITORIAL!D414/TERRITORIAL!C414-1,"")</f>
        <v>0.53129039231288244</v>
      </c>
      <c r="D414" s="139">
        <f>IFERROR(TERRITORIAL!E414/TERRITORIAL!D414-1,"")</f>
        <v>0.16181410406858787</v>
      </c>
      <c r="E414" s="139">
        <f>IFERROR(TERRITORIAL!F414/TERRITORIAL!E414-1,"")</f>
        <v>2.7496817050987055E-2</v>
      </c>
      <c r="F414" s="139">
        <f>IFERROR(TERRITORIAL!G414/TERRITORIAL!F414-1,"")</f>
        <v>-0.41307599165286879</v>
      </c>
      <c r="G414" s="139">
        <f>IFERROR(TERRITORIAL!H414/TERRITORIAL!G414-1,"")</f>
        <v>1.9714630633240744</v>
      </c>
      <c r="H414" s="139">
        <f>IFERROR(TERRITORIAL!I414/TERRITORIAL!H414-1,"")</f>
        <v>0.64308732207324848</v>
      </c>
      <c r="I414" s="139">
        <f>IFERROR(TERRITORIAL!J414/TERRITORIAL!I414-1,"")</f>
        <v>0.16776838258879012</v>
      </c>
      <c r="J414" s="139">
        <f>IFERROR(TERRITORIAL!K414/TERRITORIAL!J414-1,"")</f>
        <v>1.7131453655841344E-2</v>
      </c>
      <c r="K414" s="139">
        <f>IFERROR(TERRITORIAL!L414/TERRITORIAL!K414-1,"")</f>
        <v>0.18002150046612342</v>
      </c>
      <c r="L414" s="139">
        <f>IFERROR(TERRITORIAL!M414/TERRITORIAL!L414-1,"")</f>
        <v>5.0054202452232355E-2</v>
      </c>
      <c r="M414" s="139">
        <f>IFERROR(TERRITORIAL!N414/TERRITORIAL!M414-1,"")</f>
        <v>6.1602069700944062E-2</v>
      </c>
      <c r="N414" s="139">
        <f>IFERROR(TERRITORIAL!O414/TERRITORIAL!N414-1,"")</f>
        <v>0.26885791084831911</v>
      </c>
      <c r="O414" s="139">
        <f>IFERROR(TERRITORIAL!P414/TERRITORIAL!O414-1,"")</f>
        <v>0.27155357110939149</v>
      </c>
      <c r="P414" s="139">
        <f>IFERROR(TERRITORIAL!Q414/TERRITORIAL!P414-1,"")</f>
        <v>4.7896410237310949E-2</v>
      </c>
      <c r="Q414" s="139">
        <f>IFERROR(TERRITORIAL!R414/TERRITORIAL!Q414-1,"")</f>
        <v>0.21981288838304835</v>
      </c>
      <c r="R414" s="139">
        <f>IFERROR(TERRITORIAL!S414/TERRITORIAL!R414-1,"")</f>
        <v>0.30486746456821701</v>
      </c>
      <c r="S414" s="139">
        <f>IFERROR(TERRITORIAL!T414/TERRITORIAL!S414-1,"")</f>
        <v>5.8959870763048539E-2</v>
      </c>
    </row>
    <row r="415" spans="1:19">
      <c r="A415" s="89" t="s">
        <v>4343</v>
      </c>
      <c r="B415" s="89" t="s">
        <v>1230</v>
      </c>
      <c r="C415" s="139">
        <f>IFERROR(TERRITORIAL!D415/TERRITORIAL!C415-1,"")</f>
        <v>0.10070506167468518</v>
      </c>
      <c r="D415" s="139">
        <f>IFERROR(TERRITORIAL!E415/TERRITORIAL!D415-1,"")</f>
        <v>0.15097478753830917</v>
      </c>
      <c r="E415" s="139">
        <f>IFERROR(TERRITORIAL!F415/TERRITORIAL!E415-1,"")</f>
        <v>-1.8879823665481243E-2</v>
      </c>
      <c r="F415" s="139">
        <f>IFERROR(TERRITORIAL!G415/TERRITORIAL!F415-1,"")</f>
        <v>4.9193545928259308E-2</v>
      </c>
      <c r="G415" s="139">
        <f>IFERROR(TERRITORIAL!H415/TERRITORIAL!G415-1,"")</f>
        <v>0.38411167694744686</v>
      </c>
      <c r="H415" s="139">
        <f>IFERROR(TERRITORIAL!I415/TERRITORIAL!H415-1,"")</f>
        <v>0.35380848806830967</v>
      </c>
      <c r="I415" s="139">
        <f>IFERROR(TERRITORIAL!J415/TERRITORIAL!I415-1,"")</f>
        <v>-0.11159750344230979</v>
      </c>
      <c r="J415" s="139">
        <f>IFERROR(TERRITORIAL!K415/TERRITORIAL!J415-1,"")</f>
        <v>-8.8250144458364987E-3</v>
      </c>
      <c r="K415" s="139">
        <f>IFERROR(TERRITORIAL!L415/TERRITORIAL!K415-1,"")</f>
        <v>0.24464821416795446</v>
      </c>
      <c r="L415" s="139">
        <f>IFERROR(TERRITORIAL!M415/TERRITORIAL!L415-1,"")</f>
        <v>-0.13954017243146655</v>
      </c>
      <c r="M415" s="139">
        <f>IFERROR(TERRITORIAL!N415/TERRITORIAL!M415-1,"")</f>
        <v>0.35783628679246959</v>
      </c>
      <c r="N415" s="139">
        <f>IFERROR(TERRITORIAL!O415/TERRITORIAL!N415-1,"")</f>
        <v>0.24342215278828405</v>
      </c>
      <c r="O415" s="139">
        <f>IFERROR(TERRITORIAL!P415/TERRITORIAL!O415-1,"")</f>
        <v>-9.0003971508131442E-2</v>
      </c>
      <c r="P415" s="139">
        <f>IFERROR(TERRITORIAL!Q415/TERRITORIAL!P415-1,"")</f>
        <v>0.3523502222856334</v>
      </c>
      <c r="Q415" s="139">
        <f>IFERROR(TERRITORIAL!R415/TERRITORIAL!Q415-1,"")</f>
        <v>3.5847062926410489E-2</v>
      </c>
      <c r="R415" s="139">
        <f>IFERROR(TERRITORIAL!S415/TERRITORIAL!R415-1,"")</f>
        <v>0.13206344277608206</v>
      </c>
      <c r="S415" s="139">
        <f>IFERROR(TERRITORIAL!T415/TERRITORIAL!S415-1,"")</f>
        <v>0.13425299581885919</v>
      </c>
    </row>
    <row r="416" spans="1:19">
      <c r="A416" s="89" t="s">
        <v>4380</v>
      </c>
      <c r="B416" s="89" t="s">
        <v>2473</v>
      </c>
      <c r="C416" s="139" t="str">
        <f>IFERROR(TERRITORIAL!D416/TERRITORIAL!C416-1,"")</f>
        <v/>
      </c>
      <c r="D416" s="139" t="str">
        <f>IFERROR(TERRITORIAL!E416/TERRITORIAL!D416-1,"")</f>
        <v/>
      </c>
      <c r="E416" s="139" t="str">
        <f>IFERROR(TERRITORIAL!F416/TERRITORIAL!E416-1,"")</f>
        <v/>
      </c>
      <c r="F416" s="139" t="str">
        <f>IFERROR(TERRITORIAL!G416/TERRITORIAL!F416-1,"")</f>
        <v/>
      </c>
      <c r="G416" s="139" t="str">
        <f>IFERROR(TERRITORIAL!H416/TERRITORIAL!G416-1,"")</f>
        <v/>
      </c>
      <c r="H416" s="139" t="str">
        <f>IFERROR(TERRITORIAL!I416/TERRITORIAL!H416-1,"")</f>
        <v/>
      </c>
      <c r="I416" s="139" t="str">
        <f>IFERROR(TERRITORIAL!J416/TERRITORIAL!I416-1,"")</f>
        <v/>
      </c>
      <c r="J416" s="139" t="str">
        <f>IFERROR(TERRITORIAL!K416/TERRITORIAL!J416-1,"")</f>
        <v/>
      </c>
      <c r="K416" s="139" t="str">
        <f>IFERROR(TERRITORIAL!L416/TERRITORIAL!K416-1,"")</f>
        <v/>
      </c>
      <c r="L416" s="139" t="str">
        <f>IFERROR(TERRITORIAL!M416/TERRITORIAL!L416-1,"")</f>
        <v/>
      </c>
      <c r="M416" s="139" t="str">
        <f>IFERROR(TERRITORIAL!N416/TERRITORIAL!M416-1,"")</f>
        <v/>
      </c>
      <c r="N416" s="139">
        <f>IFERROR(TERRITORIAL!O416/TERRITORIAL!N416-1,"")</f>
        <v>0.22127190865944302</v>
      </c>
      <c r="O416" s="139">
        <f>IFERROR(TERRITORIAL!P416/TERRITORIAL!O416-1,"")</f>
        <v>0.53752047893945432</v>
      </c>
      <c r="P416" s="139">
        <f>IFERROR(TERRITORIAL!Q416/TERRITORIAL!P416-1,"")</f>
        <v>4.4558381960182469E-3</v>
      </c>
      <c r="Q416" s="139">
        <f>IFERROR(TERRITORIAL!R416/TERRITORIAL!Q416-1,"")</f>
        <v>-0.142672628810528</v>
      </c>
      <c r="R416" s="139">
        <f>IFERROR(TERRITORIAL!S416/TERRITORIAL!R416-1,"")</f>
        <v>0.59941381963036</v>
      </c>
      <c r="S416" s="139">
        <f>IFERROR(TERRITORIAL!T416/TERRITORIAL!S416-1,"")</f>
        <v>0.23657339212953588</v>
      </c>
    </row>
    <row r="417" spans="1:19">
      <c r="A417" s="89" t="s">
        <v>7760</v>
      </c>
      <c r="B417" s="89" t="s">
        <v>7742</v>
      </c>
      <c r="C417" s="139">
        <f>IFERROR(TERRITORIAL!D417/TERRITORIAL!C417-1,"")</f>
        <v>-0.71049816069488325</v>
      </c>
      <c r="D417" s="139">
        <f>IFERROR(TERRITORIAL!E417/TERRITORIAL!D417-1,"")</f>
        <v>6.8894968684323334</v>
      </c>
      <c r="E417" s="139">
        <f>IFERROR(TERRITORIAL!F417/TERRITORIAL!E417-1,"")</f>
        <v>-0.87876361704405426</v>
      </c>
      <c r="F417" s="139">
        <f>IFERROR(TERRITORIAL!G417/TERRITORIAL!F417-1,"")</f>
        <v>5.0788905580144483E-2</v>
      </c>
      <c r="G417" s="139">
        <f>IFERROR(TERRITORIAL!H417/TERRITORIAL!G417-1,"")</f>
        <v>0.25199238309893723</v>
      </c>
      <c r="H417" s="139">
        <f>IFERROR(TERRITORIAL!I417/TERRITORIAL!H417-1,"")</f>
        <v>-0.50886379453982367</v>
      </c>
      <c r="I417" s="139">
        <f>IFERROR(TERRITORIAL!J417/TERRITORIAL!I417-1,"")</f>
        <v>0.81215696370257007</v>
      </c>
      <c r="J417" s="139">
        <f>IFERROR(TERRITORIAL!K417/TERRITORIAL!J417-1,"")</f>
        <v>-1</v>
      </c>
      <c r="K417" s="139" t="str">
        <f>IFERROR(TERRITORIAL!L417/TERRITORIAL!K417-1,"")</f>
        <v/>
      </c>
      <c r="L417" s="139" t="str">
        <f>IFERROR(TERRITORIAL!M417/TERRITORIAL!L417-1,"")</f>
        <v/>
      </c>
      <c r="M417" s="139" t="str">
        <f>IFERROR(TERRITORIAL!N417/TERRITORIAL!M417-1,"")</f>
        <v/>
      </c>
      <c r="N417" s="139" t="str">
        <f>IFERROR(TERRITORIAL!O417/TERRITORIAL!N417-1,"")</f>
        <v/>
      </c>
      <c r="O417" s="139" t="str">
        <f>IFERROR(TERRITORIAL!P417/TERRITORIAL!O417-1,"")</f>
        <v/>
      </c>
      <c r="P417" s="139" t="str">
        <f>IFERROR(TERRITORIAL!Q417/TERRITORIAL!P417-1,"")</f>
        <v/>
      </c>
      <c r="Q417" s="139" t="str">
        <f>IFERROR(TERRITORIAL!R417/TERRITORIAL!Q417-1,"")</f>
        <v/>
      </c>
      <c r="R417" s="139" t="str">
        <f>IFERROR(TERRITORIAL!S417/TERRITORIAL!R417-1,"")</f>
        <v/>
      </c>
      <c r="S417" s="139" t="str">
        <f>IFERROR(TERRITORIAL!T417/TERRITORIAL!S417-1,"")</f>
        <v/>
      </c>
    </row>
    <row r="418" spans="1:19">
      <c r="A418" s="89" t="s">
        <v>7761</v>
      </c>
      <c r="B418" s="89" t="s">
        <v>1188</v>
      </c>
      <c r="C418" s="139" t="str">
        <f>IFERROR(TERRITORIAL!D418/TERRITORIAL!C418-1,"")</f>
        <v/>
      </c>
      <c r="D418" s="139" t="str">
        <f>IFERROR(TERRITORIAL!E418/TERRITORIAL!D418-1,"")</f>
        <v/>
      </c>
      <c r="E418" s="139">
        <f>IFERROR(TERRITORIAL!F418/TERRITORIAL!E418-1,"")</f>
        <v>118.50975496586314</v>
      </c>
      <c r="F418" s="139">
        <f>IFERROR(TERRITORIAL!G418/TERRITORIAL!F418-1,"")</f>
        <v>-0.67819490572191121</v>
      </c>
      <c r="G418" s="139">
        <f>IFERROR(TERRITORIAL!H418/TERRITORIAL!G418-1,"")</f>
        <v>0.23792534681826871</v>
      </c>
      <c r="H418" s="139">
        <f>IFERROR(TERRITORIAL!I418/TERRITORIAL!H418-1,"")</f>
        <v>-0.57038562353578892</v>
      </c>
      <c r="I418" s="139">
        <f>IFERROR(TERRITORIAL!J418/TERRITORIAL!I418-1,"")</f>
        <v>-0.99610784814666375</v>
      </c>
      <c r="J418" s="139">
        <f>IFERROR(TERRITORIAL!K418/TERRITORIAL!J418-1,"")</f>
        <v>-1</v>
      </c>
      <c r="K418" s="139" t="str">
        <f>IFERROR(TERRITORIAL!L418/TERRITORIAL!K418-1,"")</f>
        <v/>
      </c>
      <c r="L418" s="139" t="str">
        <f>IFERROR(TERRITORIAL!M418/TERRITORIAL!L418-1,"")</f>
        <v/>
      </c>
      <c r="M418" s="139" t="str">
        <f>IFERROR(TERRITORIAL!N418/TERRITORIAL!M418-1,"")</f>
        <v/>
      </c>
      <c r="N418" s="139" t="str">
        <f>IFERROR(TERRITORIAL!O418/TERRITORIAL!N418-1,"")</f>
        <v/>
      </c>
      <c r="O418" s="139" t="str">
        <f>IFERROR(TERRITORIAL!P418/TERRITORIAL!O418-1,"")</f>
        <v/>
      </c>
      <c r="P418" s="139" t="str">
        <f>IFERROR(TERRITORIAL!Q418/TERRITORIAL!P418-1,"")</f>
        <v/>
      </c>
      <c r="Q418" s="139" t="str">
        <f>IFERROR(TERRITORIAL!R418/TERRITORIAL!Q418-1,"")</f>
        <v/>
      </c>
      <c r="R418" s="139" t="str">
        <f>IFERROR(TERRITORIAL!S418/TERRITORIAL!R418-1,"")</f>
        <v/>
      </c>
      <c r="S418" s="139" t="str">
        <f>IFERROR(TERRITORIAL!T418/TERRITORIAL!S418-1,"")</f>
        <v/>
      </c>
    </row>
    <row r="419" spans="1:19">
      <c r="A419" s="89" t="s">
        <v>7762</v>
      </c>
      <c r="B419" s="89" t="s">
        <v>4075</v>
      </c>
      <c r="C419" s="139">
        <f>IFERROR(TERRITORIAL!D419/TERRITORIAL!C419-1,"")</f>
        <v>244.87739032620922</v>
      </c>
      <c r="D419" s="139">
        <f>IFERROR(TERRITORIAL!E419/TERRITORIAL!D419-1,"")</f>
        <v>-7.1882029111482226E-2</v>
      </c>
      <c r="E419" s="139">
        <f>IFERROR(TERRITORIAL!F419/TERRITORIAL!E419-1,"")</f>
        <v>-0.49477751233121592</v>
      </c>
      <c r="F419" s="139">
        <f>IFERROR(TERRITORIAL!G419/TERRITORIAL!F419-1,"")</f>
        <v>0.13394528232854985</v>
      </c>
      <c r="G419" s="139">
        <f>IFERROR(TERRITORIAL!H419/TERRITORIAL!G419-1,"")</f>
        <v>0.17128177036429437</v>
      </c>
      <c r="H419" s="139">
        <f>IFERROR(TERRITORIAL!I419/TERRITORIAL!H419-1,"")</f>
        <v>5.0467010532682099E-2</v>
      </c>
      <c r="I419" s="139">
        <f>IFERROR(TERRITORIAL!J419/TERRITORIAL!I419-1,"")</f>
        <v>-0.51301263851787615</v>
      </c>
      <c r="J419" s="139">
        <f>IFERROR(TERRITORIAL!K419/TERRITORIAL!J419-1,"")</f>
        <v>-1</v>
      </c>
      <c r="K419" s="139" t="str">
        <f>IFERROR(TERRITORIAL!L419/TERRITORIAL!K419-1,"")</f>
        <v/>
      </c>
      <c r="L419" s="139" t="str">
        <f>IFERROR(TERRITORIAL!M419/TERRITORIAL!L419-1,"")</f>
        <v/>
      </c>
      <c r="M419" s="139" t="str">
        <f>IFERROR(TERRITORIAL!N419/TERRITORIAL!M419-1,"")</f>
        <v/>
      </c>
      <c r="N419" s="139" t="str">
        <f>IFERROR(TERRITORIAL!O419/TERRITORIAL!N419-1,"")</f>
        <v/>
      </c>
      <c r="O419" s="139" t="str">
        <f>IFERROR(TERRITORIAL!P419/TERRITORIAL!O419-1,"")</f>
        <v/>
      </c>
      <c r="P419" s="139" t="str">
        <f>IFERROR(TERRITORIAL!Q419/TERRITORIAL!P419-1,"")</f>
        <v/>
      </c>
      <c r="Q419" s="139" t="str">
        <f>IFERROR(TERRITORIAL!R419/TERRITORIAL!Q419-1,"")</f>
        <v/>
      </c>
      <c r="R419" s="139" t="str">
        <f>IFERROR(TERRITORIAL!S419/TERRITORIAL!R419-1,"")</f>
        <v/>
      </c>
      <c r="S419" s="139" t="str">
        <f>IFERROR(TERRITORIAL!T419/TERRITORIAL!S419-1,"")</f>
        <v/>
      </c>
    </row>
    <row r="420" spans="1:19" ht="28">
      <c r="A420" s="89" t="s">
        <v>7763</v>
      </c>
      <c r="B420" s="89" t="s">
        <v>7771</v>
      </c>
      <c r="C420" s="139" t="str">
        <f>IFERROR(TERRITORIAL!D420/TERRITORIAL!C420-1,"")</f>
        <v/>
      </c>
      <c r="D420" s="139">
        <f>IFERROR(TERRITORIAL!E420/TERRITORIAL!D420-1,"")</f>
        <v>9.7703016526386932</v>
      </c>
      <c r="E420" s="139">
        <f>IFERROR(TERRITORIAL!F420/TERRITORIAL!E420-1,"")</f>
        <v>-0.35336510214582095</v>
      </c>
      <c r="F420" s="139">
        <f>IFERROR(TERRITORIAL!G420/TERRITORIAL!F420-1,"")</f>
        <v>2.2554983927367935</v>
      </c>
      <c r="G420" s="139">
        <f>IFERROR(TERRITORIAL!H420/TERRITORIAL!G420-1,"")</f>
        <v>-0.17233472593827415</v>
      </c>
      <c r="H420" s="139">
        <f>IFERROR(TERRITORIAL!I420/TERRITORIAL!H420-1,"")</f>
        <v>-0.99568171594661437</v>
      </c>
      <c r="I420" s="139">
        <f>IFERROR(TERRITORIAL!J420/TERRITORIAL!I420-1,"")</f>
        <v>55.365125094768764</v>
      </c>
      <c r="J420" s="139">
        <f>IFERROR(TERRITORIAL!K420/TERRITORIAL!J420-1,"")</f>
        <v>-1</v>
      </c>
      <c r="K420" s="139" t="str">
        <f>IFERROR(TERRITORIAL!L420/TERRITORIAL!K420-1,"")</f>
        <v/>
      </c>
      <c r="L420" s="139" t="str">
        <f>IFERROR(TERRITORIAL!M420/TERRITORIAL!L420-1,"")</f>
        <v/>
      </c>
      <c r="M420" s="139" t="str">
        <f>IFERROR(TERRITORIAL!N420/TERRITORIAL!M420-1,"")</f>
        <v/>
      </c>
      <c r="N420" s="139" t="str">
        <f>IFERROR(TERRITORIAL!O420/TERRITORIAL!N420-1,"")</f>
        <v/>
      </c>
      <c r="O420" s="139" t="str">
        <f>IFERROR(TERRITORIAL!P420/TERRITORIAL!O420-1,"")</f>
        <v/>
      </c>
      <c r="P420" s="139" t="str">
        <f>IFERROR(TERRITORIAL!Q420/TERRITORIAL!P420-1,"")</f>
        <v/>
      </c>
      <c r="Q420" s="139" t="str">
        <f>IFERROR(TERRITORIAL!R420/TERRITORIAL!Q420-1,"")</f>
        <v/>
      </c>
      <c r="R420" s="139" t="str">
        <f>IFERROR(TERRITORIAL!S420/TERRITORIAL!R420-1,"")</f>
        <v/>
      </c>
      <c r="S420" s="139" t="str">
        <f>IFERROR(TERRITORIAL!T420/TERRITORIAL!S420-1,"")</f>
        <v/>
      </c>
    </row>
    <row r="421" spans="1:19">
      <c r="A421" s="89" t="s">
        <v>7764</v>
      </c>
      <c r="B421" s="89" t="s">
        <v>1120</v>
      </c>
      <c r="C421" s="139" t="str">
        <f>IFERROR(TERRITORIAL!D421/TERRITORIAL!C421-1,"")</f>
        <v/>
      </c>
      <c r="D421" s="139" t="str">
        <f>IFERROR(TERRITORIAL!E421/TERRITORIAL!D421-1,"")</f>
        <v/>
      </c>
      <c r="E421" s="139" t="str">
        <f>IFERROR(TERRITORIAL!F421/TERRITORIAL!E421-1,"")</f>
        <v/>
      </c>
      <c r="F421" s="139">
        <f>IFERROR(TERRITORIAL!G421/TERRITORIAL!F421-1,"")</f>
        <v>-0.73955850246624077</v>
      </c>
      <c r="G421" s="139">
        <f>IFERROR(TERRITORIAL!H421/TERRITORIAL!G421-1,"")</f>
        <v>-1</v>
      </c>
      <c r="H421" s="139" t="str">
        <f>IFERROR(TERRITORIAL!I421/TERRITORIAL!H421-1,"")</f>
        <v/>
      </c>
      <c r="I421" s="139" t="str">
        <f>IFERROR(TERRITORIAL!J421/TERRITORIAL!I421-1,"")</f>
        <v/>
      </c>
      <c r="J421" s="139" t="str">
        <f>IFERROR(TERRITORIAL!K421/TERRITORIAL!J421-1,"")</f>
        <v/>
      </c>
      <c r="K421" s="139" t="str">
        <f>IFERROR(TERRITORIAL!L421/TERRITORIAL!K421-1,"")</f>
        <v/>
      </c>
      <c r="L421" s="139" t="str">
        <f>IFERROR(TERRITORIAL!M421/TERRITORIAL!L421-1,"")</f>
        <v/>
      </c>
      <c r="M421" s="139" t="str">
        <f>IFERROR(TERRITORIAL!N421/TERRITORIAL!M421-1,"")</f>
        <v/>
      </c>
      <c r="N421" s="139" t="str">
        <f>IFERROR(TERRITORIAL!O421/TERRITORIAL!N421-1,"")</f>
        <v/>
      </c>
      <c r="O421" s="139" t="str">
        <f>IFERROR(TERRITORIAL!P421/TERRITORIAL!O421-1,"")</f>
        <v/>
      </c>
      <c r="P421" s="139" t="str">
        <f>IFERROR(TERRITORIAL!Q421/TERRITORIAL!P421-1,"")</f>
        <v/>
      </c>
      <c r="Q421" s="139" t="str">
        <f>IFERROR(TERRITORIAL!R421/TERRITORIAL!Q421-1,"")</f>
        <v/>
      </c>
      <c r="R421" s="139" t="str">
        <f>IFERROR(TERRITORIAL!S421/TERRITORIAL!R421-1,"")</f>
        <v/>
      </c>
      <c r="S421" s="139" t="str">
        <f>IFERROR(TERRITORIAL!T421/TERRITORIAL!S421-1,"")</f>
        <v/>
      </c>
    </row>
    <row r="422" spans="1:19">
      <c r="A422" s="89" t="s">
        <v>7765</v>
      </c>
      <c r="B422" s="89" t="s">
        <v>1184</v>
      </c>
      <c r="C422" s="139" t="str">
        <f>IFERROR(TERRITORIAL!D422/TERRITORIAL!C422-1,"")</f>
        <v/>
      </c>
      <c r="D422" s="139" t="str">
        <f>IFERROR(TERRITORIAL!E422/TERRITORIAL!D422-1,"")</f>
        <v/>
      </c>
      <c r="E422" s="139">
        <f>IFERROR(TERRITORIAL!F422/TERRITORIAL!E422-1,"")</f>
        <v>-1</v>
      </c>
      <c r="F422" s="139" t="str">
        <f>IFERROR(TERRITORIAL!G422/TERRITORIAL!F422-1,"")</f>
        <v/>
      </c>
      <c r="G422" s="139" t="str">
        <f>IFERROR(TERRITORIAL!H422/TERRITORIAL!G422-1,"")</f>
        <v/>
      </c>
      <c r="H422" s="139" t="str">
        <f>IFERROR(TERRITORIAL!I422/TERRITORIAL!H422-1,"")</f>
        <v/>
      </c>
      <c r="I422" s="139" t="str">
        <f>IFERROR(TERRITORIAL!J422/TERRITORIAL!I422-1,"")</f>
        <v/>
      </c>
      <c r="J422" s="139" t="str">
        <f>IFERROR(TERRITORIAL!K422/TERRITORIAL!J422-1,"")</f>
        <v/>
      </c>
      <c r="K422" s="139" t="str">
        <f>IFERROR(TERRITORIAL!L422/TERRITORIAL!K422-1,"")</f>
        <v/>
      </c>
      <c r="L422" s="139" t="str">
        <f>IFERROR(TERRITORIAL!M422/TERRITORIAL!L422-1,"")</f>
        <v/>
      </c>
      <c r="M422" s="139" t="str">
        <f>IFERROR(TERRITORIAL!N422/TERRITORIAL!M422-1,"")</f>
        <v/>
      </c>
      <c r="N422" s="139" t="str">
        <f>IFERROR(TERRITORIAL!O422/TERRITORIAL!N422-1,"")</f>
        <v/>
      </c>
      <c r="O422" s="139" t="str">
        <f>IFERROR(TERRITORIAL!P422/TERRITORIAL!O422-1,"")</f>
        <v/>
      </c>
      <c r="P422" s="139" t="str">
        <f>IFERROR(TERRITORIAL!Q422/TERRITORIAL!P422-1,"")</f>
        <v/>
      </c>
      <c r="Q422" s="139" t="str">
        <f>IFERROR(TERRITORIAL!R422/TERRITORIAL!Q422-1,"")</f>
        <v/>
      </c>
      <c r="R422" s="139" t="str">
        <f>IFERROR(TERRITORIAL!S422/TERRITORIAL!R422-1,"")</f>
        <v/>
      </c>
      <c r="S422" s="139" t="str">
        <f>IFERROR(TERRITORIAL!T422/TERRITORIAL!S422-1,"")</f>
        <v/>
      </c>
    </row>
    <row r="423" spans="1:19">
      <c r="A423" s="89" t="s">
        <v>7766</v>
      </c>
      <c r="B423" s="89" t="s">
        <v>7772</v>
      </c>
      <c r="C423" s="139" t="str">
        <f>IFERROR(TERRITORIAL!D423/TERRITORIAL!C423-1,"")</f>
        <v/>
      </c>
      <c r="D423" s="139" t="str">
        <f>IFERROR(TERRITORIAL!E423/TERRITORIAL!D423-1,"")</f>
        <v/>
      </c>
      <c r="E423" s="139" t="str">
        <f>IFERROR(TERRITORIAL!F423/TERRITORIAL!E423-1,"")</f>
        <v/>
      </c>
      <c r="F423" s="139" t="str">
        <f>IFERROR(TERRITORIAL!G423/TERRITORIAL!F423-1,"")</f>
        <v/>
      </c>
      <c r="G423" s="139" t="str">
        <f>IFERROR(TERRITORIAL!H423/TERRITORIAL!G423-1,"")</f>
        <v/>
      </c>
      <c r="H423" s="139" t="str">
        <f>IFERROR(TERRITORIAL!I423/TERRITORIAL!H423-1,"")</f>
        <v/>
      </c>
      <c r="I423" s="139" t="str">
        <f>IFERROR(TERRITORIAL!J423/TERRITORIAL!I423-1,"")</f>
        <v/>
      </c>
      <c r="J423" s="139" t="str">
        <f>IFERROR(TERRITORIAL!K423/TERRITORIAL!J423-1,"")</f>
        <v/>
      </c>
      <c r="K423" s="139" t="str">
        <f>IFERROR(TERRITORIAL!L423/TERRITORIAL!K423-1,"")</f>
        <v/>
      </c>
      <c r="L423" s="139" t="str">
        <f>IFERROR(TERRITORIAL!M423/TERRITORIAL!L423-1,"")</f>
        <v/>
      </c>
      <c r="M423" s="139" t="str">
        <f>IFERROR(TERRITORIAL!N423/TERRITORIAL!M423-1,"")</f>
        <v/>
      </c>
      <c r="N423" s="139" t="str">
        <f>IFERROR(TERRITORIAL!O423/TERRITORIAL!N423-1,"")</f>
        <v/>
      </c>
      <c r="O423" s="139" t="str">
        <f>IFERROR(TERRITORIAL!P423/TERRITORIAL!O423-1,"")</f>
        <v/>
      </c>
      <c r="P423" s="139" t="str">
        <f>IFERROR(TERRITORIAL!Q423/TERRITORIAL!P423-1,"")</f>
        <v/>
      </c>
      <c r="Q423" s="139" t="str">
        <f>IFERROR(TERRITORIAL!R423/TERRITORIAL!Q423-1,"")</f>
        <v/>
      </c>
      <c r="R423" s="139" t="str">
        <f>IFERROR(TERRITORIAL!S423/TERRITORIAL!R423-1,"")</f>
        <v/>
      </c>
      <c r="S423" s="139" t="str">
        <f>IFERROR(TERRITORIAL!T423/TERRITORIAL!S423-1,"")</f>
        <v/>
      </c>
    </row>
    <row r="424" spans="1:19">
      <c r="A424" s="89" t="s">
        <v>7767</v>
      </c>
      <c r="B424" s="89" t="s">
        <v>7773</v>
      </c>
      <c r="C424" s="139" t="str">
        <f>IFERROR(TERRITORIAL!D424/TERRITORIAL!C424-1,"")</f>
        <v/>
      </c>
      <c r="D424" s="139" t="str">
        <f>IFERROR(TERRITORIAL!E424/TERRITORIAL!D424-1,"")</f>
        <v/>
      </c>
      <c r="E424" s="139" t="str">
        <f>IFERROR(TERRITORIAL!F424/TERRITORIAL!E424-1,"")</f>
        <v/>
      </c>
      <c r="F424" s="139" t="str">
        <f>IFERROR(TERRITORIAL!G424/TERRITORIAL!F424-1,"")</f>
        <v/>
      </c>
      <c r="G424" s="139" t="str">
        <f>IFERROR(TERRITORIAL!H424/TERRITORIAL!G424-1,"")</f>
        <v/>
      </c>
      <c r="H424" s="139" t="str">
        <f>IFERROR(TERRITORIAL!I424/TERRITORIAL!H424-1,"")</f>
        <v/>
      </c>
      <c r="I424" s="139" t="str">
        <f>IFERROR(TERRITORIAL!J424/TERRITORIAL!I424-1,"")</f>
        <v/>
      </c>
      <c r="J424" s="139" t="str">
        <f>IFERROR(TERRITORIAL!K424/TERRITORIAL!J424-1,"")</f>
        <v/>
      </c>
      <c r="K424" s="139" t="str">
        <f>IFERROR(TERRITORIAL!L424/TERRITORIAL!K424-1,"")</f>
        <v/>
      </c>
      <c r="L424" s="139" t="str">
        <f>IFERROR(TERRITORIAL!M424/TERRITORIAL!L424-1,"")</f>
        <v/>
      </c>
      <c r="M424" s="139" t="str">
        <f>IFERROR(TERRITORIAL!N424/TERRITORIAL!M424-1,"")</f>
        <v/>
      </c>
      <c r="N424" s="139" t="str">
        <f>IFERROR(TERRITORIAL!O424/TERRITORIAL!N424-1,"")</f>
        <v/>
      </c>
      <c r="O424" s="139" t="str">
        <f>IFERROR(TERRITORIAL!P424/TERRITORIAL!O424-1,"")</f>
        <v/>
      </c>
      <c r="P424" s="139" t="str">
        <f>IFERROR(TERRITORIAL!Q424/TERRITORIAL!P424-1,"")</f>
        <v/>
      </c>
      <c r="Q424" s="139" t="str">
        <f>IFERROR(TERRITORIAL!R424/TERRITORIAL!Q424-1,"")</f>
        <v/>
      </c>
      <c r="R424" s="139" t="str">
        <f>IFERROR(TERRITORIAL!S424/TERRITORIAL!R424-1,"")</f>
        <v/>
      </c>
      <c r="S424" s="139" t="str">
        <f>IFERROR(TERRITORIAL!T424/TERRITORIAL!S424-1,"")</f>
        <v/>
      </c>
    </row>
    <row r="425" spans="1:19">
      <c r="A425" s="89" t="s">
        <v>7768</v>
      </c>
      <c r="B425" s="89" t="s">
        <v>1180</v>
      </c>
      <c r="C425" s="139">
        <f>IFERROR(TERRITORIAL!D425/TERRITORIAL!C425-1,"")</f>
        <v>21.437723744880717</v>
      </c>
      <c r="D425" s="139">
        <f>IFERROR(TERRITORIAL!E425/TERRITORIAL!D425-1,"")</f>
        <v>-0.94565822290409951</v>
      </c>
      <c r="E425" s="139">
        <f>IFERROR(TERRITORIAL!F425/TERRITORIAL!E425-1,"")</f>
        <v>-0.52996511996617701</v>
      </c>
      <c r="F425" s="139">
        <f>IFERROR(TERRITORIAL!G425/TERRITORIAL!F425-1,"")</f>
        <v>1.4679309397096669</v>
      </c>
      <c r="G425" s="139">
        <f>IFERROR(TERRITORIAL!H425/TERRITORIAL!G425-1,"")</f>
        <v>-1</v>
      </c>
      <c r="H425" s="139" t="str">
        <f>IFERROR(TERRITORIAL!I425/TERRITORIAL!H425-1,"")</f>
        <v/>
      </c>
      <c r="I425" s="139" t="str">
        <f>IFERROR(TERRITORIAL!J425/TERRITORIAL!I425-1,"")</f>
        <v/>
      </c>
      <c r="J425" s="139" t="str">
        <f>IFERROR(TERRITORIAL!K425/TERRITORIAL!J425-1,"")</f>
        <v/>
      </c>
      <c r="K425" s="139" t="str">
        <f>IFERROR(TERRITORIAL!L425/TERRITORIAL!K425-1,"")</f>
        <v/>
      </c>
      <c r="L425" s="139" t="str">
        <f>IFERROR(TERRITORIAL!M425/TERRITORIAL!L425-1,"")</f>
        <v/>
      </c>
      <c r="M425" s="139" t="str">
        <f>IFERROR(TERRITORIAL!N425/TERRITORIAL!M425-1,"")</f>
        <v/>
      </c>
      <c r="N425" s="139" t="str">
        <f>IFERROR(TERRITORIAL!O425/TERRITORIAL!N425-1,"")</f>
        <v/>
      </c>
      <c r="O425" s="139" t="str">
        <f>IFERROR(TERRITORIAL!P425/TERRITORIAL!O425-1,"")</f>
        <v/>
      </c>
      <c r="P425" s="139" t="str">
        <f>IFERROR(TERRITORIAL!Q425/TERRITORIAL!P425-1,"")</f>
        <v/>
      </c>
      <c r="Q425" s="139" t="str">
        <f>IFERROR(TERRITORIAL!R425/TERRITORIAL!Q425-1,"")</f>
        <v/>
      </c>
      <c r="R425" s="139" t="str">
        <f>IFERROR(TERRITORIAL!S425/TERRITORIAL!R425-1,"")</f>
        <v/>
      </c>
      <c r="S425" s="139" t="str">
        <f>IFERROR(TERRITORIAL!T425/TERRITORIAL!S425-1,"")</f>
        <v/>
      </c>
    </row>
    <row r="426" spans="1:19">
      <c r="A426" s="89" t="s">
        <v>7769</v>
      </c>
      <c r="B426" s="89" t="s">
        <v>1178</v>
      </c>
      <c r="C426" s="139">
        <f>IFERROR(TERRITORIAL!D426/TERRITORIAL!C426-1,"")</f>
        <v>-0.74486707287818521</v>
      </c>
      <c r="D426" s="139">
        <f>IFERROR(TERRITORIAL!E426/TERRITORIAL!D426-1,"")</f>
        <v>7.8211886625030811</v>
      </c>
      <c r="E426" s="139">
        <f>IFERROR(TERRITORIAL!F426/TERRITORIAL!E426-1,"")</f>
        <v>-0.9129251048949617</v>
      </c>
      <c r="F426" s="139">
        <f>IFERROR(TERRITORIAL!G426/TERRITORIAL!F426-1,"")</f>
        <v>0.21971039328310882</v>
      </c>
      <c r="G426" s="139">
        <f>IFERROR(TERRITORIAL!H426/TERRITORIAL!G426-1,"")</f>
        <v>0.30524998687186389</v>
      </c>
      <c r="H426" s="139">
        <f>IFERROR(TERRITORIAL!I426/TERRITORIAL!H426-1,"")</f>
        <v>-0.49314644135564112</v>
      </c>
      <c r="I426" s="139">
        <f>IFERROR(TERRITORIAL!J426/TERRITORIAL!I426-1,"")</f>
        <v>0.99348254806383163</v>
      </c>
      <c r="J426" s="139">
        <f>IFERROR(TERRITORIAL!K426/TERRITORIAL!J426-1,"")</f>
        <v>-1</v>
      </c>
      <c r="K426" s="139" t="str">
        <f>IFERROR(TERRITORIAL!L426/TERRITORIAL!K426-1,"")</f>
        <v/>
      </c>
      <c r="L426" s="139" t="str">
        <f>IFERROR(TERRITORIAL!M426/TERRITORIAL!L426-1,"")</f>
        <v/>
      </c>
      <c r="M426" s="139" t="str">
        <f>IFERROR(TERRITORIAL!N426/TERRITORIAL!M426-1,"")</f>
        <v/>
      </c>
      <c r="N426" s="139" t="str">
        <f>IFERROR(TERRITORIAL!O426/TERRITORIAL!N426-1,"")</f>
        <v/>
      </c>
      <c r="O426" s="139" t="str">
        <f>IFERROR(TERRITORIAL!P426/TERRITORIAL!O426-1,"")</f>
        <v/>
      </c>
      <c r="P426" s="139" t="str">
        <f>IFERROR(TERRITORIAL!Q426/TERRITORIAL!P426-1,"")</f>
        <v/>
      </c>
      <c r="Q426" s="139" t="str">
        <f>IFERROR(TERRITORIAL!R426/TERRITORIAL!Q426-1,"")</f>
        <v/>
      </c>
      <c r="R426" s="139" t="str">
        <f>IFERROR(TERRITORIAL!S426/TERRITORIAL!R426-1,"")</f>
        <v/>
      </c>
      <c r="S426" s="139" t="str">
        <f>IFERROR(TERRITORIAL!T426/TERRITORIAL!S426-1,"")</f>
        <v/>
      </c>
    </row>
    <row r="427" spans="1:19">
      <c r="A427" s="89" t="s">
        <v>7770</v>
      </c>
      <c r="B427" s="89" t="s">
        <v>7774</v>
      </c>
      <c r="C427" s="139" t="str">
        <f>IFERROR(TERRITORIAL!D427/TERRITORIAL!C427-1,"")</f>
        <v/>
      </c>
      <c r="D427" s="139" t="str">
        <f>IFERROR(TERRITORIAL!E427/TERRITORIAL!D427-1,"")</f>
        <v/>
      </c>
      <c r="E427" s="139" t="str">
        <f>IFERROR(TERRITORIAL!F427/TERRITORIAL!E427-1,"")</f>
        <v/>
      </c>
      <c r="F427" s="139" t="str">
        <f>IFERROR(TERRITORIAL!G427/TERRITORIAL!F427-1,"")</f>
        <v/>
      </c>
      <c r="G427" s="139" t="str">
        <f>IFERROR(TERRITORIAL!H427/TERRITORIAL!G427-1,"")</f>
        <v/>
      </c>
      <c r="H427" s="139" t="str">
        <f>IFERROR(TERRITORIAL!I427/TERRITORIAL!H427-1,"")</f>
        <v/>
      </c>
      <c r="I427" s="139" t="str">
        <f>IFERROR(TERRITORIAL!J427/TERRITORIAL!I427-1,"")</f>
        <v/>
      </c>
      <c r="J427" s="139" t="str">
        <f>IFERROR(TERRITORIAL!K427/TERRITORIAL!J427-1,"")</f>
        <v/>
      </c>
      <c r="K427" s="139" t="str">
        <f>IFERROR(TERRITORIAL!L427/TERRITORIAL!K427-1,"")</f>
        <v/>
      </c>
      <c r="L427" s="139" t="str">
        <f>IFERROR(TERRITORIAL!M427/TERRITORIAL!L427-1,"")</f>
        <v/>
      </c>
      <c r="M427" s="139" t="str">
        <f>IFERROR(TERRITORIAL!N427/TERRITORIAL!M427-1,"")</f>
        <v/>
      </c>
      <c r="N427" s="139" t="str">
        <f>IFERROR(TERRITORIAL!O427/TERRITORIAL!N427-1,"")</f>
        <v/>
      </c>
      <c r="O427" s="139" t="str">
        <f>IFERROR(TERRITORIAL!P427/TERRITORIAL!O427-1,"")</f>
        <v/>
      </c>
      <c r="P427" s="139" t="str">
        <f>IFERROR(TERRITORIAL!Q427/TERRITORIAL!P427-1,"")</f>
        <v/>
      </c>
      <c r="Q427" s="139" t="str">
        <f>IFERROR(TERRITORIAL!R427/TERRITORIAL!Q427-1,"")</f>
        <v/>
      </c>
      <c r="R427" s="139" t="str">
        <f>IFERROR(TERRITORIAL!S427/TERRITORIAL!R427-1,"")</f>
        <v/>
      </c>
      <c r="S427" s="139" t="str">
        <f>IFERROR(TERRITORIAL!T427/TERRITORIAL!S427-1,"")</f>
        <v/>
      </c>
    </row>
    <row r="428" spans="1:19">
      <c r="A428" s="89" t="s">
        <v>4394</v>
      </c>
      <c r="B428" s="89" t="s">
        <v>4395</v>
      </c>
      <c r="C428" s="139">
        <f>IFERROR(TERRITORIAL!D428/TERRITORIAL!C428-1,"")</f>
        <v>-0.16421521121088112</v>
      </c>
      <c r="D428" s="139">
        <f>IFERROR(TERRITORIAL!E428/TERRITORIAL!D428-1,"")</f>
        <v>5.5978680842376782E-3</v>
      </c>
      <c r="E428" s="139">
        <f>IFERROR(TERRITORIAL!F428/TERRITORIAL!E428-1,"")</f>
        <v>0.20957240619772644</v>
      </c>
      <c r="F428" s="139">
        <f>IFERROR(TERRITORIAL!G428/TERRITORIAL!F428-1,"")</f>
        <v>0.16715975521887394</v>
      </c>
      <c r="G428" s="139">
        <f>IFERROR(TERRITORIAL!H428/TERRITORIAL!G428-1,"")</f>
        <v>7.1964126566433251E-2</v>
      </c>
      <c r="H428" s="139">
        <f>IFERROR(TERRITORIAL!I428/TERRITORIAL!H428-1,"")</f>
        <v>0.30898946354162793</v>
      </c>
      <c r="I428" s="139">
        <f>IFERROR(TERRITORIAL!J428/TERRITORIAL!I428-1,"")</f>
        <v>-0.21961990960145661</v>
      </c>
      <c r="J428" s="139">
        <f>IFERROR(TERRITORIAL!K428/TERRITORIAL!J428-1,"")</f>
        <v>-0.15822982886707382</v>
      </c>
      <c r="K428" s="139">
        <f>IFERROR(TERRITORIAL!L428/TERRITORIAL!K428-1,"")</f>
        <v>-0.34181962839752222</v>
      </c>
      <c r="L428" s="139">
        <f>IFERROR(TERRITORIAL!M428/TERRITORIAL!L428-1,"")</f>
        <v>-0.34882895219440335</v>
      </c>
      <c r="M428" s="139">
        <f>IFERROR(TERRITORIAL!N428/TERRITORIAL!M428-1,"")</f>
        <v>-0.17611564273873903</v>
      </c>
      <c r="N428" s="139">
        <f>IFERROR(TERRITORIAL!O428/TERRITORIAL!N428-1,"")</f>
        <v>-0.23270333904578344</v>
      </c>
      <c r="O428" s="139">
        <f>IFERROR(TERRITORIAL!P428/TERRITORIAL!O428-1,"")</f>
        <v>-0.43848238812578511</v>
      </c>
      <c r="P428" s="139">
        <f>IFERROR(TERRITORIAL!Q428/TERRITORIAL!P428-1,"")</f>
        <v>-0.23931736062555697</v>
      </c>
      <c r="Q428" s="139">
        <f>IFERROR(TERRITORIAL!R428/TERRITORIAL!Q428-1,"")</f>
        <v>0.42186638515114794</v>
      </c>
      <c r="R428" s="139">
        <f>IFERROR(TERRITORIAL!S428/TERRITORIAL!R428-1,"")</f>
        <v>6.2882835368285601</v>
      </c>
      <c r="S428" s="139">
        <f>IFERROR(TERRITORIAL!T428/TERRITORIAL!S428-1,"")</f>
        <v>0.5902778015321366</v>
      </c>
    </row>
    <row r="429" spans="1:19">
      <c r="A429" s="89" t="s">
        <v>4396</v>
      </c>
      <c r="B429" s="89" t="s">
        <v>4397</v>
      </c>
      <c r="C429" s="139">
        <f>IFERROR(TERRITORIAL!D429/TERRITORIAL!C429-1,"")</f>
        <v>0.26478869683253015</v>
      </c>
      <c r="D429" s="139">
        <f>IFERROR(TERRITORIAL!E429/TERRITORIAL!D429-1,"")</f>
        <v>-0.58036622188369291</v>
      </c>
      <c r="E429" s="139">
        <f>IFERROR(TERRITORIAL!F429/TERRITORIAL!E429-1,"")</f>
        <v>0.42436761871673867</v>
      </c>
      <c r="F429" s="139">
        <f>IFERROR(TERRITORIAL!G429/TERRITORIAL!F429-1,"")</f>
        <v>-9.7085498963099814E-2</v>
      </c>
      <c r="G429" s="139">
        <f>IFERROR(TERRITORIAL!H429/TERRITORIAL!G429-1,"")</f>
        <v>-9.817265998673208E-2</v>
      </c>
      <c r="H429" s="139">
        <f>IFERROR(TERRITORIAL!I429/TERRITORIAL!H429-1,"")</f>
        <v>4.0331568084404523E-2</v>
      </c>
      <c r="I429" s="139">
        <f>IFERROR(TERRITORIAL!J429/TERRITORIAL!I429-1,"")</f>
        <v>-6.7675357335517883E-2</v>
      </c>
      <c r="J429" s="139">
        <f>IFERROR(TERRITORIAL!K429/TERRITORIAL!J429-1,"")</f>
        <v>-0.21410665765186243</v>
      </c>
      <c r="K429" s="139">
        <f>IFERROR(TERRITORIAL!L429/TERRITORIAL!K429-1,"")</f>
        <v>0.61532159658370711</v>
      </c>
      <c r="L429" s="139">
        <f>IFERROR(TERRITORIAL!M429/TERRITORIAL!L429-1,"")</f>
        <v>-0.69477878190953013</v>
      </c>
      <c r="M429" s="139">
        <f>IFERROR(TERRITORIAL!N429/TERRITORIAL!M429-1,"")</f>
        <v>0.82363234505120198</v>
      </c>
      <c r="N429" s="139">
        <f>IFERROR(TERRITORIAL!O429/TERRITORIAL!N429-1,"")</f>
        <v>-0.39002238587296534</v>
      </c>
      <c r="O429" s="139">
        <f>IFERROR(TERRITORIAL!P429/TERRITORIAL!O429-1,"")</f>
        <v>-0.45827883442032247</v>
      </c>
      <c r="P429" s="139">
        <f>IFERROR(TERRITORIAL!Q429/TERRITORIAL!P429-1,"")</f>
        <v>-0.64334843793824725</v>
      </c>
      <c r="Q429" s="139">
        <f>IFERROR(TERRITORIAL!R429/TERRITORIAL!Q429-1,"")</f>
        <v>2.7094048880053494</v>
      </c>
      <c r="R429" s="139">
        <f>IFERROR(TERRITORIAL!S429/TERRITORIAL!R429-1,"")</f>
        <v>23.428984601237246</v>
      </c>
      <c r="S429" s="139">
        <f>IFERROR(TERRITORIAL!T429/TERRITORIAL!S429-1,"")</f>
        <v>0.64852537493377849</v>
      </c>
    </row>
    <row r="430" spans="1:19">
      <c r="A430" s="89" t="s">
        <v>4404</v>
      </c>
      <c r="B430" s="89" t="s">
        <v>4702</v>
      </c>
      <c r="C430" s="139" t="str">
        <f>IFERROR(TERRITORIAL!D430/TERRITORIAL!C430-1,"")</f>
        <v/>
      </c>
      <c r="D430" s="139">
        <f>IFERROR(TERRITORIAL!E430/TERRITORIAL!D430-1,"")</f>
        <v>-1</v>
      </c>
      <c r="E430" s="139" t="str">
        <f>IFERROR(TERRITORIAL!F430/TERRITORIAL!E430-1,"")</f>
        <v/>
      </c>
      <c r="F430" s="139">
        <f>IFERROR(TERRITORIAL!G430/TERRITORIAL!F430-1,"")</f>
        <v>9563.4611507769841</v>
      </c>
      <c r="G430" s="139">
        <f>IFERROR(TERRITORIAL!H430/TERRITORIAL!G430-1,"")</f>
        <v>-0.95090642938197556</v>
      </c>
      <c r="H430" s="139">
        <f>IFERROR(TERRITORIAL!I430/TERRITORIAL!H430-1,"")</f>
        <v>-1</v>
      </c>
      <c r="I430" s="139" t="str">
        <f>IFERROR(TERRITORIAL!J430/TERRITORIAL!I430-1,"")</f>
        <v/>
      </c>
      <c r="J430" s="139" t="str">
        <f>IFERROR(TERRITORIAL!K430/TERRITORIAL!J430-1,"")</f>
        <v/>
      </c>
      <c r="K430" s="139" t="str">
        <f>IFERROR(TERRITORIAL!L430/TERRITORIAL!K430-1,"")</f>
        <v/>
      </c>
      <c r="L430" s="139">
        <f>IFERROR(TERRITORIAL!M430/TERRITORIAL!L430-1,"")</f>
        <v>-0.93120853920283486</v>
      </c>
      <c r="M430" s="139">
        <f>IFERROR(TERRITORIAL!N430/TERRITORIAL!M430-1,"")</f>
        <v>314.12533513262912</v>
      </c>
      <c r="N430" s="139">
        <f>IFERROR(TERRITORIAL!O430/TERRITORIAL!N430-1,"")</f>
        <v>-0.99959398532340782</v>
      </c>
      <c r="O430" s="139">
        <f>IFERROR(TERRITORIAL!P430/TERRITORIAL!O430-1,"")</f>
        <v>5.905177140257245</v>
      </c>
      <c r="P430" s="139">
        <f>IFERROR(TERRITORIAL!Q430/TERRITORIAL!P430-1,"")</f>
        <v>35.880366509581428</v>
      </c>
      <c r="Q430" s="139">
        <f>IFERROR(TERRITORIAL!R430/TERRITORIAL!Q430-1,"")</f>
        <v>-0.38046403448643451</v>
      </c>
      <c r="R430" s="139">
        <f>IFERROR(TERRITORIAL!S430/TERRITORIAL!R430-1,"")</f>
        <v>0.82200610778478156</v>
      </c>
      <c r="S430" s="139">
        <f>IFERROR(TERRITORIAL!T430/TERRITORIAL!S430-1,"")</f>
        <v>5.4436615287969632</v>
      </c>
    </row>
    <row r="431" spans="1:19">
      <c r="A431" s="89" t="s">
        <v>4410</v>
      </c>
      <c r="B431" s="89" t="s">
        <v>4411</v>
      </c>
      <c r="C431" s="139">
        <f>IFERROR(TERRITORIAL!D431/TERRITORIAL!C431-1,"")</f>
        <v>-0.32829120286562097</v>
      </c>
      <c r="D431" s="139">
        <f>IFERROR(TERRITORIAL!E431/TERRITORIAL!D431-1,"")</f>
        <v>0.4275384113565337</v>
      </c>
      <c r="E431" s="139">
        <f>IFERROR(TERRITORIAL!F431/TERRITORIAL!E431-1,"")</f>
        <v>0.1640985475126564</v>
      </c>
      <c r="F431" s="139">
        <f>IFERROR(TERRITORIAL!G431/TERRITORIAL!F431-1,"")</f>
        <v>0.12318000795100037</v>
      </c>
      <c r="G431" s="139">
        <f>IFERROR(TERRITORIAL!H431/TERRITORIAL!G431-1,"")</f>
        <v>0.20976599966402421</v>
      </c>
      <c r="H431" s="139">
        <f>IFERROR(TERRITORIAL!I431/TERRITORIAL!H431-1,"")</f>
        <v>0.35599894612561789</v>
      </c>
      <c r="I431" s="139">
        <f>IFERROR(TERRITORIAL!J431/TERRITORIAL!I431-1,"")</f>
        <v>-0.23771062329889825</v>
      </c>
      <c r="J431" s="139">
        <f>IFERROR(TERRITORIAL!K431/TERRITORIAL!J431-1,"")</f>
        <v>-0.15009310433817535</v>
      </c>
      <c r="K431" s="139">
        <f>IFERROR(TERRITORIAL!L431/TERRITORIAL!K431-1,"")</f>
        <v>-0.47084335841359204</v>
      </c>
      <c r="L431" s="139">
        <f>IFERROR(TERRITORIAL!M431/TERRITORIAL!L431-1,"")</f>
        <v>-0.20647149268766363</v>
      </c>
      <c r="M431" s="139">
        <f>IFERROR(TERRITORIAL!N431/TERRITORIAL!M431-1,"")</f>
        <v>-0.3415691508756693</v>
      </c>
      <c r="N431" s="139">
        <f>IFERROR(TERRITORIAL!O431/TERRITORIAL!N431-1,"")</f>
        <v>-0.1551834500591347</v>
      </c>
      <c r="O431" s="139">
        <f>IFERROR(TERRITORIAL!P431/TERRITORIAL!O431-1,"")</f>
        <v>-0.43225773221471375</v>
      </c>
      <c r="P431" s="139">
        <f>IFERROR(TERRITORIAL!Q431/TERRITORIAL!P431-1,"")</f>
        <v>-0.11980734535191384</v>
      </c>
      <c r="Q431" s="139">
        <f>IFERROR(TERRITORIAL!R431/TERRITORIAL!Q431-1,"")</f>
        <v>0.14445372860345729</v>
      </c>
      <c r="R431" s="139">
        <f>IFERROR(TERRITORIAL!S431/TERRITORIAL!R431-1,"")</f>
        <v>-0.49467619886586134</v>
      </c>
      <c r="S431" s="139">
        <f>IFERROR(TERRITORIAL!T431/TERRITORIAL!S431-1,"")</f>
        <v>-0.55148128541105912</v>
      </c>
    </row>
    <row r="432" spans="1:19">
      <c r="A432" s="89" t="s">
        <v>4423</v>
      </c>
      <c r="B432" s="89" t="s">
        <v>4705</v>
      </c>
      <c r="C432" s="139">
        <f>IFERROR(TERRITORIAL!D432/TERRITORIAL!C432-1,"")</f>
        <v>0.11700337077698819</v>
      </c>
      <c r="D432" s="139">
        <f>IFERROR(TERRITORIAL!E432/TERRITORIAL!D432-1,"")</f>
        <v>0.38521400086306934</v>
      </c>
      <c r="E432" s="139">
        <f>IFERROR(TERRITORIAL!F432/TERRITORIAL!E432-1,"")</f>
        <v>0.12375658463102601</v>
      </c>
      <c r="F432" s="139">
        <f>IFERROR(TERRITORIAL!G432/TERRITORIAL!F432-1,"")</f>
        <v>-0.20657233225106175</v>
      </c>
      <c r="G432" s="139">
        <f>IFERROR(TERRITORIAL!H432/TERRITORIAL!G432-1,"")</f>
        <v>0.57382568581854665</v>
      </c>
      <c r="H432" s="139">
        <f>IFERROR(TERRITORIAL!I432/TERRITORIAL!H432-1,"")</f>
        <v>-0.10513247716839424</v>
      </c>
      <c r="I432" s="139">
        <f>IFERROR(TERRITORIAL!J432/TERRITORIAL!I432-1,"")</f>
        <v>0.25213634378420102</v>
      </c>
      <c r="J432" s="139">
        <f>IFERROR(TERRITORIAL!K432/TERRITORIAL!J432-1,"")</f>
        <v>0.17722813708940444</v>
      </c>
      <c r="K432" s="139">
        <f>IFERROR(TERRITORIAL!L432/TERRITORIAL!K432-1,"")</f>
        <v>0.26719376226817793</v>
      </c>
      <c r="L432" s="139">
        <f>IFERROR(TERRITORIAL!M432/TERRITORIAL!L432-1,"")</f>
        <v>-0.24818616558609186</v>
      </c>
      <c r="M432" s="139">
        <f>IFERROR(TERRITORIAL!N432/TERRITORIAL!M432-1,"")</f>
        <v>-1.3607126544262438E-2</v>
      </c>
      <c r="N432" s="139">
        <f>IFERROR(TERRITORIAL!O432/TERRITORIAL!N432-1,"")</f>
        <v>0.18745007285952031</v>
      </c>
      <c r="O432" s="139">
        <f>IFERROR(TERRITORIAL!P432/TERRITORIAL!O432-1,"")</f>
        <v>-0.25346603213692798</v>
      </c>
      <c r="P432" s="139">
        <f>IFERROR(TERRITORIAL!Q432/TERRITORIAL!P432-1,"")</f>
        <v>0.18296845273580953</v>
      </c>
      <c r="Q432" s="139">
        <f>IFERROR(TERRITORIAL!R432/TERRITORIAL!Q432-1,"")</f>
        <v>0.28545693905588942</v>
      </c>
      <c r="R432" s="139">
        <f>IFERROR(TERRITORIAL!S432/TERRITORIAL!R432-1,"")</f>
        <v>0.34500756429713642</v>
      </c>
      <c r="S432" s="139">
        <f>IFERROR(TERRITORIAL!T432/TERRITORIAL!S432-1,"")</f>
        <v>-0.10904875763754862</v>
      </c>
    </row>
    <row r="433" spans="1:19">
      <c r="A433" s="89" t="s">
        <v>4425</v>
      </c>
      <c r="B433" s="89" t="s">
        <v>4426</v>
      </c>
      <c r="C433" s="139" t="str">
        <f>IFERROR(TERRITORIAL!D433/TERRITORIAL!C433-1,"")</f>
        <v/>
      </c>
      <c r="D433" s="139" t="str">
        <f>IFERROR(TERRITORIAL!E433/TERRITORIAL!D433-1,"")</f>
        <v/>
      </c>
      <c r="E433" s="139" t="str">
        <f>IFERROR(TERRITORIAL!F433/TERRITORIAL!E433-1,"")</f>
        <v/>
      </c>
      <c r="F433" s="139" t="str">
        <f>IFERROR(TERRITORIAL!G433/TERRITORIAL!F433-1,"")</f>
        <v/>
      </c>
      <c r="G433" s="139" t="str">
        <f>IFERROR(TERRITORIAL!H433/TERRITORIAL!G433-1,"")</f>
        <v/>
      </c>
      <c r="H433" s="139" t="str">
        <f>IFERROR(TERRITORIAL!I433/TERRITORIAL!H433-1,"")</f>
        <v/>
      </c>
      <c r="I433" s="139" t="str">
        <f>IFERROR(TERRITORIAL!J433/TERRITORIAL!I433-1,"")</f>
        <v/>
      </c>
      <c r="J433" s="139" t="str">
        <f>IFERROR(TERRITORIAL!K433/TERRITORIAL!J433-1,"")</f>
        <v/>
      </c>
      <c r="K433" s="139" t="str">
        <f>IFERROR(TERRITORIAL!L433/TERRITORIAL!K433-1,"")</f>
        <v/>
      </c>
      <c r="L433" s="139" t="str">
        <f>IFERROR(TERRITORIAL!M433/TERRITORIAL!L433-1,"")</f>
        <v/>
      </c>
      <c r="M433" s="139" t="str">
        <f>IFERROR(TERRITORIAL!N433/TERRITORIAL!M433-1,"")</f>
        <v/>
      </c>
      <c r="N433" s="139">
        <f>IFERROR(TERRITORIAL!O433/TERRITORIAL!N433-1,"")</f>
        <v>7.6426963253026114E-2</v>
      </c>
      <c r="O433" s="139">
        <f>IFERROR(TERRITORIAL!P433/TERRITORIAL!O433-1,"")</f>
        <v>-0.15131113575670807</v>
      </c>
      <c r="P433" s="139">
        <f>IFERROR(TERRITORIAL!Q433/TERRITORIAL!P433-1,"")</f>
        <v>-0.23462854802154753</v>
      </c>
      <c r="Q433" s="139">
        <f>IFERROR(TERRITORIAL!R433/TERRITORIAL!Q433-1,"")</f>
        <v>1.2571112665268527</v>
      </c>
      <c r="R433" s="139">
        <f>IFERROR(TERRITORIAL!S433/TERRITORIAL!R433-1,"")</f>
        <v>0.33058820390679999</v>
      </c>
      <c r="S433" s="139">
        <f>IFERROR(TERRITORIAL!T433/TERRITORIAL!S433-1,"")</f>
        <v>-0.37821013439737416</v>
      </c>
    </row>
    <row r="434" spans="1:19">
      <c r="A434" s="89" t="s">
        <v>7702</v>
      </c>
      <c r="B434" s="89" t="s">
        <v>4426</v>
      </c>
      <c r="C434" s="139">
        <f>IFERROR(TERRITORIAL!D434/TERRITORIAL!C434-1,"")</f>
        <v>0.34918385775668459</v>
      </c>
      <c r="D434" s="139">
        <f>IFERROR(TERRITORIAL!E434/TERRITORIAL!D434-1,"")</f>
        <v>2.294039494818878E-2</v>
      </c>
      <c r="E434" s="139">
        <f>IFERROR(TERRITORIAL!F434/TERRITORIAL!E434-1,"")</f>
        <v>1.2527361280745941E-2</v>
      </c>
      <c r="F434" s="139">
        <f>IFERROR(TERRITORIAL!G434/TERRITORIAL!F434-1,"")</f>
        <v>-0.19107323525376962</v>
      </c>
      <c r="G434" s="139">
        <f>IFERROR(TERRITORIAL!H434/TERRITORIAL!G434-1,"")</f>
        <v>0.53424619565950282</v>
      </c>
      <c r="H434" s="139">
        <f>IFERROR(TERRITORIAL!I434/TERRITORIAL!H434-1,"")</f>
        <v>-0.11058476247641913</v>
      </c>
      <c r="I434" s="139">
        <f>IFERROR(TERRITORIAL!J434/TERRITORIAL!I434-1,"")</f>
        <v>0.60973109067874498</v>
      </c>
      <c r="J434" s="139">
        <f>IFERROR(TERRITORIAL!K434/TERRITORIAL!J434-1,"")</f>
        <v>9.3712701192270709E-2</v>
      </c>
      <c r="K434" s="139">
        <f>IFERROR(TERRITORIAL!L434/TERRITORIAL!K434-1,"")</f>
        <v>1.5958326794366817E-2</v>
      </c>
      <c r="L434" s="139">
        <f>IFERROR(TERRITORIAL!M434/TERRITORIAL!L434-1,"")</f>
        <v>-0.11040244463250326</v>
      </c>
      <c r="M434" s="139">
        <f>IFERROR(TERRITORIAL!N434/TERRITORIAL!M434-1,"")</f>
        <v>-1</v>
      </c>
      <c r="N434" s="139" t="str">
        <f>IFERROR(TERRITORIAL!O434/TERRITORIAL!N434-1,"")</f>
        <v/>
      </c>
      <c r="O434" s="139" t="str">
        <f>IFERROR(TERRITORIAL!P434/TERRITORIAL!O434-1,"")</f>
        <v/>
      </c>
      <c r="P434" s="139" t="str">
        <f>IFERROR(TERRITORIAL!Q434/TERRITORIAL!P434-1,"")</f>
        <v/>
      </c>
      <c r="Q434" s="139" t="str">
        <f>IFERROR(TERRITORIAL!R434/TERRITORIAL!Q434-1,"")</f>
        <v/>
      </c>
      <c r="R434" s="139" t="str">
        <f>IFERROR(TERRITORIAL!S434/TERRITORIAL!R434-1,"")</f>
        <v/>
      </c>
      <c r="S434" s="139" t="str">
        <f>IFERROR(TERRITORIAL!T434/TERRITORIAL!S434-1,"")</f>
        <v/>
      </c>
    </row>
    <row r="435" spans="1:19">
      <c r="A435" s="89" t="s">
        <v>4511</v>
      </c>
      <c r="B435" s="89" t="s">
        <v>4512</v>
      </c>
      <c r="C435" s="139">
        <f>IFERROR(TERRITORIAL!D435/TERRITORIAL!C435-1,"")</f>
        <v>-0.32199731023624334</v>
      </c>
      <c r="D435" s="139">
        <f>IFERROR(TERRITORIAL!E435/TERRITORIAL!D435-1,"")</f>
        <v>0.43607798969107137</v>
      </c>
      <c r="E435" s="139">
        <f>IFERROR(TERRITORIAL!F435/TERRITORIAL!E435-1,"")</f>
        <v>-0.33914733946209685</v>
      </c>
      <c r="F435" s="139">
        <f>IFERROR(TERRITORIAL!G435/TERRITORIAL!F435-1,"")</f>
        <v>-0.40544726533221964</v>
      </c>
      <c r="G435" s="139">
        <f>IFERROR(TERRITORIAL!H435/TERRITORIAL!G435-1,"")</f>
        <v>0.95884715696806078</v>
      </c>
      <c r="H435" s="139">
        <f>IFERROR(TERRITORIAL!I435/TERRITORIAL!H435-1,"")</f>
        <v>-0.46587913814629689</v>
      </c>
      <c r="I435" s="139">
        <f>IFERROR(TERRITORIAL!J435/TERRITORIAL!I435-1,"")</f>
        <v>2.5766552294229124</v>
      </c>
      <c r="J435" s="139">
        <f>IFERROR(TERRITORIAL!K435/TERRITORIAL!J435-1,"")</f>
        <v>0.84426067190590803</v>
      </c>
      <c r="K435" s="139">
        <f>IFERROR(TERRITORIAL!L435/TERRITORIAL!K435-1,"")</f>
        <v>4.6277778400287684E-2</v>
      </c>
      <c r="L435" s="139">
        <f>IFERROR(TERRITORIAL!M435/TERRITORIAL!L435-1,"")</f>
        <v>-0.70900480697019219</v>
      </c>
      <c r="M435" s="139">
        <f>IFERROR(TERRITORIAL!N435/TERRITORIAL!M435-1,"")</f>
        <v>-0.23405787569387471</v>
      </c>
      <c r="N435" s="139">
        <f>IFERROR(TERRITORIAL!O435/TERRITORIAL!N435-1,"")</f>
        <v>0.11542941965268971</v>
      </c>
      <c r="O435" s="139">
        <f>IFERROR(TERRITORIAL!P435/TERRITORIAL!O435-1,"")</f>
        <v>-1.2205072825509422E-2</v>
      </c>
      <c r="P435" s="139">
        <f>IFERROR(TERRITORIAL!Q435/TERRITORIAL!P435-1,"")</f>
        <v>0.89886349362678608</v>
      </c>
      <c r="Q435" s="139">
        <f>IFERROR(TERRITORIAL!R435/TERRITORIAL!Q435-1,"")</f>
        <v>-8.1722331250214442E-2</v>
      </c>
      <c r="R435" s="139">
        <f>IFERROR(TERRITORIAL!S435/TERRITORIAL!R435-1,"")</f>
        <v>2.7869662157855011</v>
      </c>
      <c r="S435" s="139">
        <f>IFERROR(TERRITORIAL!T435/TERRITORIAL!S435-1,"")</f>
        <v>-0.63204287450818109</v>
      </c>
    </row>
    <row r="436" spans="1:19">
      <c r="A436" s="89" t="s">
        <v>7703</v>
      </c>
      <c r="B436" s="89" t="s">
        <v>7750</v>
      </c>
      <c r="C436" s="139">
        <f>IFERROR(TERRITORIAL!D436/TERRITORIAL!C436-1,"")</f>
        <v>8.1941357838409807</v>
      </c>
      <c r="D436" s="139">
        <f>IFERROR(TERRITORIAL!E436/TERRITORIAL!D436-1,"")</f>
        <v>-6.5452600219143564E-3</v>
      </c>
      <c r="E436" s="139">
        <f>IFERROR(TERRITORIAL!F436/TERRITORIAL!E436-1,"")</f>
        <v>5.6371363381318504</v>
      </c>
      <c r="F436" s="139">
        <f>IFERROR(TERRITORIAL!G436/TERRITORIAL!F436-1,"")</f>
        <v>3.6559459622507475</v>
      </c>
      <c r="G436" s="139">
        <f>IFERROR(TERRITORIAL!H436/TERRITORIAL!G436-1,"")</f>
        <v>2.6878718895061215E-2</v>
      </c>
      <c r="H436" s="139">
        <f>IFERROR(TERRITORIAL!I436/TERRITORIAL!H436-1,"")</f>
        <v>-0.15286186921699385</v>
      </c>
      <c r="I436" s="139">
        <f>IFERROR(TERRITORIAL!J436/TERRITORIAL!I436-1,"")</f>
        <v>0.22321241722810758</v>
      </c>
      <c r="J436" s="139">
        <f>IFERROR(TERRITORIAL!K436/TERRITORIAL!J436-1,"")</f>
        <v>-0.18992775145387464</v>
      </c>
      <c r="K436" s="139">
        <f>IFERROR(TERRITORIAL!L436/TERRITORIAL!K436-1,"")</f>
        <v>6.0666079579404153</v>
      </c>
      <c r="L436" s="139">
        <f>IFERROR(TERRITORIAL!M436/TERRITORIAL!L436-1,"")</f>
        <v>7.2452318212682609E-2</v>
      </c>
      <c r="M436" s="139">
        <f>IFERROR(TERRITORIAL!N436/TERRITORIAL!M436-1,"")</f>
        <v>-1</v>
      </c>
      <c r="N436" s="139" t="str">
        <f>IFERROR(TERRITORIAL!O436/TERRITORIAL!N436-1,"")</f>
        <v/>
      </c>
      <c r="O436" s="139" t="str">
        <f>IFERROR(TERRITORIAL!P436/TERRITORIAL!O436-1,"")</f>
        <v/>
      </c>
      <c r="P436" s="139" t="str">
        <f>IFERROR(TERRITORIAL!Q436/TERRITORIAL!P436-1,"")</f>
        <v/>
      </c>
      <c r="Q436" s="139" t="str">
        <f>IFERROR(TERRITORIAL!R436/TERRITORIAL!Q436-1,"")</f>
        <v/>
      </c>
      <c r="R436" s="139" t="str">
        <f>IFERROR(TERRITORIAL!S436/TERRITORIAL!R436-1,"")</f>
        <v/>
      </c>
      <c r="S436" s="139" t="str">
        <f>IFERROR(TERRITORIAL!T436/TERRITORIAL!S436-1,"")</f>
        <v/>
      </c>
    </row>
    <row r="437" spans="1:19">
      <c r="A437" s="89" t="s">
        <v>4538</v>
      </c>
      <c r="B437" s="89" t="s">
        <v>4539</v>
      </c>
      <c r="C437" s="139">
        <f>IFERROR(TERRITORIAL!D437/TERRITORIAL!C437-1,"")</f>
        <v>-0.25903619598754468</v>
      </c>
      <c r="D437" s="139">
        <f>IFERROR(TERRITORIAL!E437/TERRITORIAL!D437-1,"")</f>
        <v>0.84628751547339465</v>
      </c>
      <c r="E437" s="139">
        <f>IFERROR(TERRITORIAL!F437/TERRITORIAL!E437-1,"")</f>
        <v>0.82554622112697507</v>
      </c>
      <c r="F437" s="139">
        <f>IFERROR(TERRITORIAL!G437/TERRITORIAL!F437-1,"")</f>
        <v>-0.47312595126073775</v>
      </c>
      <c r="G437" s="139">
        <f>IFERROR(TERRITORIAL!H437/TERRITORIAL!G437-1,"")</f>
        <v>0.49804357897264384</v>
      </c>
      <c r="H437" s="139">
        <f>IFERROR(TERRITORIAL!I437/TERRITORIAL!H437-1,"")</f>
        <v>0.31594390319869614</v>
      </c>
      <c r="I437" s="139">
        <f>IFERROR(TERRITORIAL!J437/TERRITORIAL!I437-1,"")</f>
        <v>0.12012443969517639</v>
      </c>
      <c r="J437" s="139">
        <f>IFERROR(TERRITORIAL!K437/TERRITORIAL!J437-1,"")</f>
        <v>-0.24407156363028915</v>
      </c>
      <c r="K437" s="139">
        <f>IFERROR(TERRITORIAL!L437/TERRITORIAL!K437-1,"")</f>
        <v>0.83965801006102581</v>
      </c>
      <c r="L437" s="139">
        <f>IFERROR(TERRITORIAL!M437/TERRITORIAL!L437-1,"")</f>
        <v>-9.2872383891320798E-2</v>
      </c>
      <c r="M437" s="139">
        <f>IFERROR(TERRITORIAL!N437/TERRITORIAL!M437-1,"")</f>
        <v>0.90595727042893737</v>
      </c>
      <c r="N437" s="139">
        <f>IFERROR(TERRITORIAL!O437/TERRITORIAL!N437-1,"")</f>
        <v>0.12112646796614746</v>
      </c>
      <c r="O437" s="139">
        <f>IFERROR(TERRITORIAL!P437/TERRITORIAL!O437-1,"")</f>
        <v>-0.26878747581182805</v>
      </c>
      <c r="P437" s="139">
        <f>IFERROR(TERRITORIAL!Q437/TERRITORIAL!P437-1,"")</f>
        <v>0.20396062582764229</v>
      </c>
      <c r="Q437" s="139">
        <f>IFERROR(TERRITORIAL!R437/TERRITORIAL!Q437-1,"")</f>
        <v>8.5453460773659007E-2</v>
      </c>
      <c r="R437" s="139">
        <f>IFERROR(TERRITORIAL!S437/TERRITORIAL!R437-1,"")</f>
        <v>-0.14487162886213523</v>
      </c>
      <c r="S437" s="139">
        <f>IFERROR(TERRITORIAL!T437/TERRITORIAL!S437-1,"")</f>
        <v>2.4512162714913632E-3</v>
      </c>
    </row>
    <row r="438" spans="1:19">
      <c r="A438" s="89" t="s">
        <v>4607</v>
      </c>
      <c r="B438" s="89" t="s">
        <v>4608</v>
      </c>
      <c r="C438" s="139" t="str">
        <f>IFERROR(TERRITORIAL!D438/TERRITORIAL!C438-1,"")</f>
        <v/>
      </c>
      <c r="D438" s="139" t="str">
        <f>IFERROR(TERRITORIAL!E438/TERRITORIAL!D438-1,"")</f>
        <v/>
      </c>
      <c r="E438" s="139" t="str">
        <f>IFERROR(TERRITORIAL!F438/TERRITORIAL!E438-1,"")</f>
        <v/>
      </c>
      <c r="F438" s="139" t="str">
        <f>IFERROR(TERRITORIAL!G438/TERRITORIAL!F438-1,"")</f>
        <v/>
      </c>
      <c r="G438" s="139" t="str">
        <f>IFERROR(TERRITORIAL!H438/TERRITORIAL!G438-1,"")</f>
        <v/>
      </c>
      <c r="H438" s="139" t="str">
        <f>IFERROR(TERRITORIAL!I438/TERRITORIAL!H438-1,"")</f>
        <v/>
      </c>
      <c r="I438" s="139" t="str">
        <f>IFERROR(TERRITORIAL!J438/TERRITORIAL!I438-1,"")</f>
        <v/>
      </c>
      <c r="J438" s="139" t="str">
        <f>IFERROR(TERRITORIAL!K438/TERRITORIAL!J438-1,"")</f>
        <v/>
      </c>
      <c r="K438" s="139" t="str">
        <f>IFERROR(TERRITORIAL!L438/TERRITORIAL!K438-1,"")</f>
        <v/>
      </c>
      <c r="L438" s="139" t="str">
        <f>IFERROR(TERRITORIAL!M438/TERRITORIAL!L438-1,"")</f>
        <v/>
      </c>
      <c r="M438" s="139" t="str">
        <f>IFERROR(TERRITORIAL!N438/TERRITORIAL!M438-1,"")</f>
        <v/>
      </c>
      <c r="N438" s="139">
        <f>IFERROR(TERRITORIAL!O438/TERRITORIAL!N438-1,"")</f>
        <v>-1</v>
      </c>
      <c r="O438" s="139" t="str">
        <f>IFERROR(TERRITORIAL!P438/TERRITORIAL!O438-1,"")</f>
        <v/>
      </c>
      <c r="P438" s="139" t="str">
        <f>IFERROR(TERRITORIAL!Q438/TERRITORIAL!P438-1,"")</f>
        <v/>
      </c>
      <c r="Q438" s="139" t="str">
        <f>IFERROR(TERRITORIAL!R438/TERRITORIAL!Q438-1,"")</f>
        <v/>
      </c>
      <c r="R438" s="139" t="str">
        <f>IFERROR(TERRITORIAL!S438/TERRITORIAL!R438-1,"")</f>
        <v/>
      </c>
      <c r="S438" s="139" t="str">
        <f>IFERROR(TERRITORIAL!T438/TERRITORIAL!S438-1,"")</f>
        <v/>
      </c>
    </row>
    <row r="439" spans="1:19">
      <c r="A439" s="89" t="s">
        <v>7704</v>
      </c>
      <c r="B439" s="89" t="s">
        <v>7751</v>
      </c>
      <c r="C439" s="139">
        <f>IFERROR(TERRITORIAL!D439/TERRITORIAL!C439-1,"")</f>
        <v>-0.20465679252921409</v>
      </c>
      <c r="D439" s="139">
        <f>IFERROR(TERRITORIAL!E439/TERRITORIAL!D439-1,"")</f>
        <v>0.91234478314232015</v>
      </c>
      <c r="E439" s="139">
        <f>IFERROR(TERRITORIAL!F439/TERRITORIAL!E439-1,"")</f>
        <v>-0.2643646563589811</v>
      </c>
      <c r="F439" s="139">
        <f>IFERROR(TERRITORIAL!G439/TERRITORIAL!F439-1,"")</f>
        <v>0.14073676442415883</v>
      </c>
      <c r="G439" s="139">
        <f>IFERROR(TERRITORIAL!H439/TERRITORIAL!G439-1,"")</f>
        <v>0.42180902601988723</v>
      </c>
      <c r="H439" s="139">
        <f>IFERROR(TERRITORIAL!I439/TERRITORIAL!H439-1,"")</f>
        <v>2.5360446574242301E-2</v>
      </c>
      <c r="I439" s="139">
        <f>IFERROR(TERRITORIAL!J439/TERRITORIAL!I439-1,"")</f>
        <v>1.6769853647010668E-2</v>
      </c>
      <c r="J439" s="139">
        <f>IFERROR(TERRITORIAL!K439/TERRITORIAL!J439-1,"")</f>
        <v>0.28434604629820703</v>
      </c>
      <c r="K439" s="139">
        <f>IFERROR(TERRITORIAL!L439/TERRITORIAL!K439-1,"")</f>
        <v>-0.2567488879851354</v>
      </c>
      <c r="L439" s="139">
        <f>IFERROR(TERRITORIAL!M439/TERRITORIAL!L439-1,"")</f>
        <v>0.40202456108901408</v>
      </c>
      <c r="M439" s="139">
        <f>IFERROR(TERRITORIAL!N439/TERRITORIAL!M439-1,"")</f>
        <v>-1</v>
      </c>
      <c r="N439" s="139" t="str">
        <f>IFERROR(TERRITORIAL!O439/TERRITORIAL!N439-1,"")</f>
        <v/>
      </c>
      <c r="O439" s="139" t="str">
        <f>IFERROR(TERRITORIAL!P439/TERRITORIAL!O439-1,"")</f>
        <v/>
      </c>
      <c r="P439" s="139" t="str">
        <f>IFERROR(TERRITORIAL!Q439/TERRITORIAL!P439-1,"")</f>
        <v/>
      </c>
      <c r="Q439" s="139" t="str">
        <f>IFERROR(TERRITORIAL!R439/TERRITORIAL!Q439-1,"")</f>
        <v/>
      </c>
      <c r="R439" s="139" t="str">
        <f>IFERROR(TERRITORIAL!S439/TERRITORIAL!R439-1,"")</f>
        <v/>
      </c>
      <c r="S439" s="139" t="str">
        <f>IFERROR(TERRITORIAL!T439/TERRITORIAL!S439-1,"")</f>
        <v/>
      </c>
    </row>
    <row r="440" spans="1:19" ht="42">
      <c r="A440" s="89" t="s">
        <v>4619</v>
      </c>
      <c r="B440" s="89" t="s">
        <v>4620</v>
      </c>
      <c r="C440" s="139" t="str">
        <f>IFERROR(TERRITORIAL!D440/TERRITORIAL!C440-1,"")</f>
        <v/>
      </c>
      <c r="D440" s="139" t="str">
        <f>IFERROR(TERRITORIAL!E440/TERRITORIAL!D440-1,"")</f>
        <v/>
      </c>
      <c r="E440" s="139" t="str">
        <f>IFERROR(TERRITORIAL!F440/TERRITORIAL!E440-1,"")</f>
        <v/>
      </c>
      <c r="F440" s="139" t="str">
        <f>IFERROR(TERRITORIAL!G440/TERRITORIAL!F440-1,"")</f>
        <v/>
      </c>
      <c r="G440" s="139" t="str">
        <f>IFERROR(TERRITORIAL!H440/TERRITORIAL!G440-1,"")</f>
        <v/>
      </c>
      <c r="H440" s="139" t="str">
        <f>IFERROR(TERRITORIAL!I440/TERRITORIAL!H440-1,"")</f>
        <v/>
      </c>
      <c r="I440" s="139" t="str">
        <f>IFERROR(TERRITORIAL!J440/TERRITORIAL!I440-1,"")</f>
        <v/>
      </c>
      <c r="J440" s="139" t="str">
        <f>IFERROR(TERRITORIAL!K440/TERRITORIAL!J440-1,"")</f>
        <v/>
      </c>
      <c r="K440" s="139" t="str">
        <f>IFERROR(TERRITORIAL!L440/TERRITORIAL!K440-1,"")</f>
        <v/>
      </c>
      <c r="L440" s="139" t="str">
        <f>IFERROR(TERRITORIAL!M440/TERRITORIAL!L440-1,"")</f>
        <v/>
      </c>
      <c r="M440" s="139" t="str">
        <f>IFERROR(TERRITORIAL!N440/TERRITORIAL!M440-1,"")</f>
        <v/>
      </c>
      <c r="N440" s="139">
        <f>IFERROR(TERRITORIAL!O440/TERRITORIAL!N440-1,"")</f>
        <v>2.4144544570947906</v>
      </c>
      <c r="O440" s="139">
        <f>IFERROR(TERRITORIAL!P440/TERRITORIAL!O440-1,"")</f>
        <v>0.921076630903227</v>
      </c>
      <c r="P440" s="139">
        <f>IFERROR(TERRITORIAL!Q440/TERRITORIAL!P440-1,"")</f>
        <v>0.31865324293512653</v>
      </c>
      <c r="Q440" s="139">
        <f>IFERROR(TERRITORIAL!R440/TERRITORIAL!Q440-1,"")</f>
        <v>0.11730152486157785</v>
      </c>
      <c r="R440" s="139">
        <f>IFERROR(TERRITORIAL!S440/TERRITORIAL!R440-1,"")</f>
        <v>-0.19465706304148778</v>
      </c>
      <c r="S440" s="139">
        <f>IFERROR(TERRITORIAL!T440/TERRITORIAL!S440-1,"")</f>
        <v>0.25898142270496582</v>
      </c>
    </row>
    <row r="441" spans="1:19" ht="28">
      <c r="A441" s="89" t="s">
        <v>4626</v>
      </c>
      <c r="B441" s="89" t="s">
        <v>4627</v>
      </c>
      <c r="C441" s="139" t="str">
        <f>IFERROR(TERRITORIAL!D441/TERRITORIAL!C441-1,"")</f>
        <v/>
      </c>
      <c r="D441" s="139" t="str">
        <f>IFERROR(TERRITORIAL!E441/TERRITORIAL!D441-1,"")</f>
        <v/>
      </c>
      <c r="E441" s="139" t="str">
        <f>IFERROR(TERRITORIAL!F441/TERRITORIAL!E441-1,"")</f>
        <v/>
      </c>
      <c r="F441" s="139" t="str">
        <f>IFERROR(TERRITORIAL!G441/TERRITORIAL!F441-1,"")</f>
        <v/>
      </c>
      <c r="G441" s="139" t="str">
        <f>IFERROR(TERRITORIAL!H441/TERRITORIAL!G441-1,"")</f>
        <v/>
      </c>
      <c r="H441" s="139" t="str">
        <f>IFERROR(TERRITORIAL!I441/TERRITORIAL!H441-1,"")</f>
        <v/>
      </c>
      <c r="I441" s="139" t="str">
        <f>IFERROR(TERRITORIAL!J441/TERRITORIAL!I441-1,"")</f>
        <v/>
      </c>
      <c r="J441" s="139" t="str">
        <f>IFERROR(TERRITORIAL!K441/TERRITORIAL!J441-1,"")</f>
        <v/>
      </c>
      <c r="K441" s="139" t="str">
        <f>IFERROR(TERRITORIAL!L441/TERRITORIAL!K441-1,"")</f>
        <v/>
      </c>
      <c r="L441" s="139" t="str">
        <f>IFERROR(TERRITORIAL!M441/TERRITORIAL!L441-1,"")</f>
        <v/>
      </c>
      <c r="M441" s="139" t="str">
        <f>IFERROR(TERRITORIAL!N441/TERRITORIAL!M441-1,"")</f>
        <v/>
      </c>
      <c r="N441" s="139">
        <f>IFERROR(TERRITORIAL!O441/TERRITORIAL!N441-1,"")</f>
        <v>0.25997497205746622</v>
      </c>
      <c r="O441" s="139">
        <f>IFERROR(TERRITORIAL!P441/TERRITORIAL!O441-1,"")</f>
        <v>-0.9861956936364451</v>
      </c>
      <c r="P441" s="139">
        <f>IFERROR(TERRITORIAL!Q441/TERRITORIAL!P441-1,"")</f>
        <v>19.288550012559153</v>
      </c>
      <c r="Q441" s="139">
        <f>IFERROR(TERRITORIAL!R441/TERRITORIAL!Q441-1,"")</f>
        <v>0.17631644921881717</v>
      </c>
      <c r="R441" s="139">
        <f>IFERROR(TERRITORIAL!S441/TERRITORIAL!R441-1,"")</f>
        <v>-0.30710080278566165</v>
      </c>
      <c r="S441" s="139">
        <f>IFERROR(TERRITORIAL!T441/TERRITORIAL!S441-1,"")</f>
        <v>0.21253236523449748</v>
      </c>
    </row>
    <row r="442" spans="1:19" ht="42">
      <c r="A442" s="89" t="s">
        <v>4632</v>
      </c>
      <c r="B442" s="89" t="s">
        <v>4633</v>
      </c>
      <c r="C442" s="139" t="str">
        <f>IFERROR(TERRITORIAL!D442/TERRITORIAL!C442-1,"")</f>
        <v/>
      </c>
      <c r="D442" s="139" t="str">
        <f>IFERROR(TERRITORIAL!E442/TERRITORIAL!D442-1,"")</f>
        <v/>
      </c>
      <c r="E442" s="139" t="str">
        <f>IFERROR(TERRITORIAL!F442/TERRITORIAL!E442-1,"")</f>
        <v/>
      </c>
      <c r="F442" s="139" t="str">
        <f>IFERROR(TERRITORIAL!G442/TERRITORIAL!F442-1,"")</f>
        <v/>
      </c>
      <c r="G442" s="139" t="str">
        <f>IFERROR(TERRITORIAL!H442/TERRITORIAL!G442-1,"")</f>
        <v/>
      </c>
      <c r="H442" s="139" t="str">
        <f>IFERROR(TERRITORIAL!I442/TERRITORIAL!H442-1,"")</f>
        <v/>
      </c>
      <c r="I442" s="139" t="str">
        <f>IFERROR(TERRITORIAL!J442/TERRITORIAL!I442-1,"")</f>
        <v/>
      </c>
      <c r="J442" s="139" t="str">
        <f>IFERROR(TERRITORIAL!K442/TERRITORIAL!J442-1,"")</f>
        <v/>
      </c>
      <c r="K442" s="139" t="str">
        <f>IFERROR(TERRITORIAL!L442/TERRITORIAL!K442-1,"")</f>
        <v/>
      </c>
      <c r="L442" s="139" t="str">
        <f>IFERROR(TERRITORIAL!M442/TERRITORIAL!L442-1,"")</f>
        <v/>
      </c>
      <c r="M442" s="139" t="str">
        <f>IFERROR(TERRITORIAL!N442/TERRITORIAL!M442-1,"")</f>
        <v/>
      </c>
      <c r="N442" s="139">
        <f>IFERROR(TERRITORIAL!O442/TERRITORIAL!N442-1,"")</f>
        <v>-0.94335527603759706</v>
      </c>
      <c r="O442" s="139">
        <f>IFERROR(TERRITORIAL!P442/TERRITORIAL!O442-1,"")</f>
        <v>-0.90311612903225802</v>
      </c>
      <c r="P442" s="139">
        <f>IFERROR(TERRITORIAL!Q442/TERRITORIAL!P442-1,"")</f>
        <v>1682150.8563794368</v>
      </c>
      <c r="Q442" s="139">
        <f>IFERROR(TERRITORIAL!R442/TERRITORIAL!Q442-1,"")</f>
        <v>1.0931206137995946</v>
      </c>
      <c r="R442" s="139">
        <f>IFERROR(TERRITORIAL!S442/TERRITORIAL!R442-1,"")</f>
        <v>9.9754099162252974E-2</v>
      </c>
      <c r="S442" s="139">
        <f>IFERROR(TERRITORIAL!T442/TERRITORIAL!S442-1,"")</f>
        <v>0.11890335344733027</v>
      </c>
    </row>
    <row r="443" spans="1:19">
      <c r="A443" s="89" t="s">
        <v>7705</v>
      </c>
      <c r="B443" s="89" t="s">
        <v>7752</v>
      </c>
      <c r="C443" s="139">
        <f>IFERROR(TERRITORIAL!D443/TERRITORIAL!C443-1,"")</f>
        <v>1.5022941913385401</v>
      </c>
      <c r="D443" s="139">
        <f>IFERROR(TERRITORIAL!E443/TERRITORIAL!D443-1,"")</f>
        <v>0.47234492381804416</v>
      </c>
      <c r="E443" s="139">
        <f>IFERROR(TERRITORIAL!F443/TERRITORIAL!E443-1,"")</f>
        <v>0.33064377489295937</v>
      </c>
      <c r="F443" s="139">
        <f>IFERROR(TERRITORIAL!G443/TERRITORIAL!F443-1,"")</f>
        <v>-0.12994366792315637</v>
      </c>
      <c r="G443" s="139">
        <f>IFERROR(TERRITORIAL!H443/TERRITORIAL!G443-1,"")</f>
        <v>0.72735708892219386</v>
      </c>
      <c r="H443" s="139">
        <f>IFERROR(TERRITORIAL!I443/TERRITORIAL!H443-1,"")</f>
        <v>-0.31094092604950496</v>
      </c>
      <c r="I443" s="139">
        <f>IFERROR(TERRITORIAL!J443/TERRITORIAL!I443-1,"")</f>
        <v>-0.19881849170515586</v>
      </c>
      <c r="J443" s="139">
        <f>IFERROR(TERRITORIAL!K443/TERRITORIAL!J443-1,"")</f>
        <v>0.41683905852422365</v>
      </c>
      <c r="K443" s="139">
        <f>IFERROR(TERRITORIAL!L443/TERRITORIAL!K443-1,"")</f>
        <v>0.65325480872681463</v>
      </c>
      <c r="L443" s="139">
        <f>IFERROR(TERRITORIAL!M443/TERRITORIAL!L443-1,"")</f>
        <v>-0.58583123147958771</v>
      </c>
      <c r="M443" s="139">
        <f>IFERROR(TERRITORIAL!N443/TERRITORIAL!M443-1,"")</f>
        <v>-1</v>
      </c>
      <c r="N443" s="139" t="str">
        <f>IFERROR(TERRITORIAL!O443/TERRITORIAL!N443-1,"")</f>
        <v/>
      </c>
      <c r="O443" s="139" t="str">
        <f>IFERROR(TERRITORIAL!P443/TERRITORIAL!O443-1,"")</f>
        <v/>
      </c>
      <c r="P443" s="139" t="str">
        <f>IFERROR(TERRITORIAL!Q443/TERRITORIAL!P443-1,"")</f>
        <v/>
      </c>
      <c r="Q443" s="139" t="str">
        <f>IFERROR(TERRITORIAL!R443/TERRITORIAL!Q443-1,"")</f>
        <v/>
      </c>
      <c r="R443" s="139" t="str">
        <f>IFERROR(TERRITORIAL!S443/TERRITORIAL!R443-1,"")</f>
        <v/>
      </c>
      <c r="S443" s="139" t="str">
        <f>IFERROR(TERRITORIAL!T443/TERRITORIAL!S443-1,"")</f>
        <v/>
      </c>
    </row>
    <row r="444" spans="1:19">
      <c r="A444" s="89" t="s">
        <v>4637</v>
      </c>
      <c r="B444" s="89" t="s">
        <v>4638</v>
      </c>
      <c r="C444" s="139" t="str">
        <f>IFERROR(TERRITORIAL!D444/TERRITORIAL!C444-1,"")</f>
        <v/>
      </c>
      <c r="D444" s="139" t="str">
        <f>IFERROR(TERRITORIAL!E444/TERRITORIAL!D444-1,"")</f>
        <v/>
      </c>
      <c r="E444" s="139" t="str">
        <f>IFERROR(TERRITORIAL!F444/TERRITORIAL!E444-1,"")</f>
        <v/>
      </c>
      <c r="F444" s="139" t="str">
        <f>IFERROR(TERRITORIAL!G444/TERRITORIAL!F444-1,"")</f>
        <v/>
      </c>
      <c r="G444" s="139" t="str">
        <f>IFERROR(TERRITORIAL!H444/TERRITORIAL!G444-1,"")</f>
        <v/>
      </c>
      <c r="H444" s="139" t="str">
        <f>IFERROR(TERRITORIAL!I444/TERRITORIAL!H444-1,"")</f>
        <v/>
      </c>
      <c r="I444" s="139" t="str">
        <f>IFERROR(TERRITORIAL!J444/TERRITORIAL!I444-1,"")</f>
        <v/>
      </c>
      <c r="J444" s="139" t="str">
        <f>IFERROR(TERRITORIAL!K444/TERRITORIAL!J444-1,"")</f>
        <v/>
      </c>
      <c r="K444" s="139" t="str">
        <f>IFERROR(TERRITORIAL!L444/TERRITORIAL!K444-1,"")</f>
        <v/>
      </c>
      <c r="L444" s="139" t="str">
        <f>IFERROR(TERRITORIAL!M444/TERRITORIAL!L444-1,"")</f>
        <v/>
      </c>
      <c r="M444" s="139" t="str">
        <f>IFERROR(TERRITORIAL!N444/TERRITORIAL!M444-1,"")</f>
        <v/>
      </c>
      <c r="N444" s="139">
        <f>IFERROR(TERRITORIAL!O444/TERRITORIAL!N444-1,"")</f>
        <v>-0.77423820704650281</v>
      </c>
      <c r="O444" s="139">
        <f>IFERROR(TERRITORIAL!P444/TERRITORIAL!O444-1,"")</f>
        <v>-0.90128446653385508</v>
      </c>
      <c r="P444" s="139">
        <f>IFERROR(TERRITORIAL!Q444/TERRITORIAL!P444-1,"")</f>
        <v>14.023732441687814</v>
      </c>
      <c r="Q444" s="139">
        <f>IFERROR(TERRITORIAL!R444/TERRITORIAL!Q444-1,"")</f>
        <v>3.0723385206188158</v>
      </c>
      <c r="R444" s="139">
        <f>IFERROR(TERRITORIAL!S444/TERRITORIAL!R444-1,"")</f>
        <v>-0.68584307089283503</v>
      </c>
      <c r="S444" s="139">
        <f>IFERROR(TERRITORIAL!T444/TERRITORIAL!S444-1,"")</f>
        <v>-0.61884024932594117</v>
      </c>
    </row>
    <row r="445" spans="1:19" ht="28">
      <c r="A445" s="89" t="s">
        <v>7674</v>
      </c>
      <c r="B445" s="89" t="s">
        <v>7675</v>
      </c>
      <c r="C445" s="139" t="str">
        <f>IFERROR(TERRITORIAL!D445/TERRITORIAL!C445-1,"")</f>
        <v/>
      </c>
      <c r="D445" s="139" t="str">
        <f>IFERROR(TERRITORIAL!E445/TERRITORIAL!D445-1,"")</f>
        <v/>
      </c>
      <c r="E445" s="139" t="str">
        <f>IFERROR(TERRITORIAL!F445/TERRITORIAL!E445-1,"")</f>
        <v/>
      </c>
      <c r="F445" s="139" t="str">
        <f>IFERROR(TERRITORIAL!G445/TERRITORIAL!F445-1,"")</f>
        <v/>
      </c>
      <c r="G445" s="139" t="str">
        <f>IFERROR(TERRITORIAL!H445/TERRITORIAL!G445-1,"")</f>
        <v/>
      </c>
      <c r="H445" s="139" t="str">
        <f>IFERROR(TERRITORIAL!I445/TERRITORIAL!H445-1,"")</f>
        <v/>
      </c>
      <c r="I445" s="139" t="str">
        <f>IFERROR(TERRITORIAL!J445/TERRITORIAL!I445-1,"")</f>
        <v/>
      </c>
      <c r="J445" s="139" t="str">
        <f>IFERROR(TERRITORIAL!K445/TERRITORIAL!J445-1,"")</f>
        <v/>
      </c>
      <c r="K445" s="139" t="str">
        <f>IFERROR(TERRITORIAL!L445/TERRITORIAL!K445-1,"")</f>
        <v/>
      </c>
      <c r="L445" s="139" t="str">
        <f>IFERROR(TERRITORIAL!M445/TERRITORIAL!L445-1,"")</f>
        <v/>
      </c>
      <c r="M445" s="139" t="str">
        <f>IFERROR(TERRITORIAL!N445/TERRITORIAL!M445-1,"")</f>
        <v/>
      </c>
      <c r="N445" s="139" t="str">
        <f>IFERROR(TERRITORIAL!O445/TERRITORIAL!N445-1,"")</f>
        <v/>
      </c>
      <c r="O445" s="139" t="str">
        <f>IFERROR(TERRITORIAL!P445/TERRITORIAL!O445-1,"")</f>
        <v/>
      </c>
      <c r="P445" s="139" t="str">
        <f>IFERROR(TERRITORIAL!Q445/TERRITORIAL!P445-1,"")</f>
        <v/>
      </c>
      <c r="Q445" s="139">
        <f>IFERROR(TERRITORIAL!R445/TERRITORIAL!Q445-1,"")</f>
        <v>-0.7951440632947826</v>
      </c>
      <c r="R445" s="139">
        <f>IFERROR(TERRITORIAL!S445/TERRITORIAL!R445-1,"")</f>
        <v>-0.12324539121599531</v>
      </c>
      <c r="S445" s="139">
        <f>IFERROR(TERRITORIAL!T445/TERRITORIAL!S445-1,"")</f>
        <v>-1</v>
      </c>
    </row>
    <row r="446" spans="1:19" ht="28">
      <c r="A446" s="89" t="s">
        <v>4641</v>
      </c>
      <c r="B446" s="89" t="s">
        <v>4642</v>
      </c>
      <c r="C446" s="139" t="str">
        <f>IFERROR(TERRITORIAL!D446/TERRITORIAL!C446-1,"")</f>
        <v/>
      </c>
      <c r="D446" s="139" t="str">
        <f>IFERROR(TERRITORIAL!E446/TERRITORIAL!D446-1,"")</f>
        <v/>
      </c>
      <c r="E446" s="139" t="str">
        <f>IFERROR(TERRITORIAL!F446/TERRITORIAL!E446-1,"")</f>
        <v/>
      </c>
      <c r="F446" s="139" t="str">
        <f>IFERROR(TERRITORIAL!G446/TERRITORIAL!F446-1,"")</f>
        <v/>
      </c>
      <c r="G446" s="139" t="str">
        <f>IFERROR(TERRITORIAL!H446/TERRITORIAL!G446-1,"")</f>
        <v/>
      </c>
      <c r="H446" s="139" t="str">
        <f>IFERROR(TERRITORIAL!I446/TERRITORIAL!H446-1,"")</f>
        <v/>
      </c>
      <c r="I446" s="139" t="str">
        <f>IFERROR(TERRITORIAL!J446/TERRITORIAL!I446-1,"")</f>
        <v/>
      </c>
      <c r="J446" s="139" t="str">
        <f>IFERROR(TERRITORIAL!K446/TERRITORIAL!J446-1,"")</f>
        <v/>
      </c>
      <c r="K446" s="139" t="str">
        <f>IFERROR(TERRITORIAL!L446/TERRITORIAL!K446-1,"")</f>
        <v/>
      </c>
      <c r="L446" s="139" t="str">
        <f>IFERROR(TERRITORIAL!M446/TERRITORIAL!L446-1,"")</f>
        <v/>
      </c>
      <c r="M446" s="139" t="str">
        <f>IFERROR(TERRITORIAL!N446/TERRITORIAL!M446-1,"")</f>
        <v/>
      </c>
      <c r="N446" s="139">
        <f>IFERROR(TERRITORIAL!O446/TERRITORIAL!N446-1,"")</f>
        <v>30.848762817924566</v>
      </c>
      <c r="O446" s="139">
        <f>IFERROR(TERRITORIAL!P446/TERRITORIAL!O446-1,"")</f>
        <v>-0.8891412875048238</v>
      </c>
      <c r="P446" s="139">
        <f>IFERROR(TERRITORIAL!Q446/TERRITORIAL!P446-1,"")</f>
        <v>1.5026092432183047</v>
      </c>
      <c r="Q446" s="139">
        <f>IFERROR(TERRITORIAL!R446/TERRITORIAL!Q446-1,"")</f>
        <v>0.20853682783630711</v>
      </c>
      <c r="R446" s="139">
        <f>IFERROR(TERRITORIAL!S446/TERRITORIAL!R446-1,"")</f>
        <v>-0.4167911941069733</v>
      </c>
      <c r="S446" s="139">
        <f>IFERROR(TERRITORIAL!T446/TERRITORIAL!S446-1,"")</f>
        <v>-0.91302746945323854</v>
      </c>
    </row>
    <row r="447" spans="1:19">
      <c r="A447" s="89" t="s">
        <v>4645</v>
      </c>
      <c r="B447" s="89" t="s">
        <v>4646</v>
      </c>
      <c r="C447" s="139" t="str">
        <f>IFERROR(TERRITORIAL!D447/TERRITORIAL!C447-1,"")</f>
        <v/>
      </c>
      <c r="D447" s="139" t="str">
        <f>IFERROR(TERRITORIAL!E447/TERRITORIAL!D447-1,"")</f>
        <v/>
      </c>
      <c r="E447" s="139" t="str">
        <f>IFERROR(TERRITORIAL!F447/TERRITORIAL!E447-1,"")</f>
        <v/>
      </c>
      <c r="F447" s="139" t="str">
        <f>IFERROR(TERRITORIAL!G447/TERRITORIAL!F447-1,"")</f>
        <v/>
      </c>
      <c r="G447" s="139" t="str">
        <f>IFERROR(TERRITORIAL!H447/TERRITORIAL!G447-1,"")</f>
        <v/>
      </c>
      <c r="H447" s="139" t="str">
        <f>IFERROR(TERRITORIAL!I447/TERRITORIAL!H447-1,"")</f>
        <v/>
      </c>
      <c r="I447" s="139" t="str">
        <f>IFERROR(TERRITORIAL!J447/TERRITORIAL!I447-1,"")</f>
        <v/>
      </c>
      <c r="J447" s="139" t="str">
        <f>IFERROR(TERRITORIAL!K447/TERRITORIAL!J447-1,"")</f>
        <v/>
      </c>
      <c r="K447" s="139" t="str">
        <f>IFERROR(TERRITORIAL!L447/TERRITORIAL!K447-1,"")</f>
        <v/>
      </c>
      <c r="L447" s="139" t="str">
        <f>IFERROR(TERRITORIAL!M447/TERRITORIAL!L447-1,"")</f>
        <v/>
      </c>
      <c r="M447" s="139" t="str">
        <f>IFERROR(TERRITORIAL!N447/TERRITORIAL!M447-1,"")</f>
        <v/>
      </c>
      <c r="N447" s="139">
        <f>IFERROR(TERRITORIAL!O447/TERRITORIAL!N447-1,"")</f>
        <v>0.32582180038771869</v>
      </c>
      <c r="O447" s="139">
        <f>IFERROR(TERRITORIAL!P447/TERRITORIAL!O447-1,"")</f>
        <v>-0.51690997483133283</v>
      </c>
      <c r="P447" s="139">
        <f>IFERROR(TERRITORIAL!Q447/TERRITORIAL!P447-1,"")</f>
        <v>-1</v>
      </c>
      <c r="Q447" s="139" t="str">
        <f>IFERROR(TERRITORIAL!R447/TERRITORIAL!Q447-1,"")</f>
        <v/>
      </c>
      <c r="R447" s="139">
        <f>IFERROR(TERRITORIAL!S447/TERRITORIAL!R447-1,"")</f>
        <v>1.5984687875384269</v>
      </c>
      <c r="S447" s="139">
        <f>IFERROR(TERRITORIAL!T447/TERRITORIAL!S447-1,"")</f>
        <v>-0.96346328478764331</v>
      </c>
    </row>
    <row r="448" spans="1:19">
      <c r="A448" s="89" t="s">
        <v>4649</v>
      </c>
      <c r="B448" s="89" t="s">
        <v>4650</v>
      </c>
      <c r="C448" s="139" t="str">
        <f>IFERROR(TERRITORIAL!D448/TERRITORIAL!C448-1,"")</f>
        <v/>
      </c>
      <c r="D448" s="139" t="str">
        <f>IFERROR(TERRITORIAL!E448/TERRITORIAL!D448-1,"")</f>
        <v/>
      </c>
      <c r="E448" s="139" t="str">
        <f>IFERROR(TERRITORIAL!F448/TERRITORIAL!E448-1,"")</f>
        <v/>
      </c>
      <c r="F448" s="139" t="str">
        <f>IFERROR(TERRITORIAL!G448/TERRITORIAL!F448-1,"")</f>
        <v/>
      </c>
      <c r="G448" s="139" t="str">
        <f>IFERROR(TERRITORIAL!H448/TERRITORIAL!G448-1,"")</f>
        <v/>
      </c>
      <c r="H448" s="139" t="str">
        <f>IFERROR(TERRITORIAL!I448/TERRITORIAL!H448-1,"")</f>
        <v/>
      </c>
      <c r="I448" s="139" t="str">
        <f>IFERROR(TERRITORIAL!J448/TERRITORIAL!I448-1,"")</f>
        <v/>
      </c>
      <c r="J448" s="139" t="str">
        <f>IFERROR(TERRITORIAL!K448/TERRITORIAL!J448-1,"")</f>
        <v/>
      </c>
      <c r="K448" s="139" t="str">
        <f>IFERROR(TERRITORIAL!L448/TERRITORIAL!K448-1,"")</f>
        <v/>
      </c>
      <c r="L448" s="139" t="str">
        <f>IFERROR(TERRITORIAL!M448/TERRITORIAL!L448-1,"")</f>
        <v/>
      </c>
      <c r="M448" s="139" t="str">
        <f>IFERROR(TERRITORIAL!N448/TERRITORIAL!M448-1,"")</f>
        <v/>
      </c>
      <c r="N448" s="139">
        <f>IFERROR(TERRITORIAL!O448/TERRITORIAL!N448-1,"")</f>
        <v>-0.1301280110248767</v>
      </c>
      <c r="O448" s="139">
        <f>IFERROR(TERRITORIAL!P448/TERRITORIAL!O448-1,"")</f>
        <v>-0.27751391628632704</v>
      </c>
      <c r="P448" s="139">
        <f>IFERROR(TERRITORIAL!Q448/TERRITORIAL!P448-1,"")</f>
        <v>0.35006868483531073</v>
      </c>
      <c r="Q448" s="139">
        <f>IFERROR(TERRITORIAL!R448/TERRITORIAL!Q448-1,"")</f>
        <v>0.11040362589855612</v>
      </c>
      <c r="R448" s="139">
        <f>IFERROR(TERRITORIAL!S448/TERRITORIAL!R448-1,"")</f>
        <v>0.44194212910350128</v>
      </c>
      <c r="S448" s="139">
        <f>IFERROR(TERRITORIAL!T448/TERRITORIAL!S448-1,"")</f>
        <v>0.19948302712135724</v>
      </c>
    </row>
    <row r="449" spans="1:19">
      <c r="A449" s="89" t="s">
        <v>7686</v>
      </c>
      <c r="B449" s="89" t="s">
        <v>7694</v>
      </c>
      <c r="C449" s="139" t="str">
        <f>IFERROR(TERRITORIAL!D449/TERRITORIAL!C449-1,"")</f>
        <v/>
      </c>
      <c r="D449" s="139" t="str">
        <f>IFERROR(TERRITORIAL!E449/TERRITORIAL!D449-1,"")</f>
        <v/>
      </c>
      <c r="E449" s="139" t="str">
        <f>IFERROR(TERRITORIAL!F449/TERRITORIAL!E449-1,"")</f>
        <v/>
      </c>
      <c r="F449" s="139" t="str">
        <f>IFERROR(TERRITORIAL!G449/TERRITORIAL!F449-1,"")</f>
        <v/>
      </c>
      <c r="G449" s="139" t="str">
        <f>IFERROR(TERRITORIAL!H449/TERRITORIAL!G449-1,"")</f>
        <v/>
      </c>
      <c r="H449" s="139" t="str">
        <f>IFERROR(TERRITORIAL!I449/TERRITORIAL!H449-1,"")</f>
        <v/>
      </c>
      <c r="I449" s="139" t="str">
        <f>IFERROR(TERRITORIAL!J449/TERRITORIAL!I449-1,"")</f>
        <v/>
      </c>
      <c r="J449" s="139" t="str">
        <f>IFERROR(TERRITORIAL!K449/TERRITORIAL!J449-1,"")</f>
        <v/>
      </c>
      <c r="K449" s="139" t="str">
        <f>IFERROR(TERRITORIAL!L449/TERRITORIAL!K449-1,"")</f>
        <v/>
      </c>
      <c r="L449" s="139" t="str">
        <f>IFERROR(TERRITORIAL!M449/TERRITORIAL!L449-1,"")</f>
        <v/>
      </c>
      <c r="M449" s="139" t="str">
        <f>IFERROR(TERRITORIAL!N449/TERRITORIAL!M449-1,"")</f>
        <v/>
      </c>
      <c r="N449" s="139" t="str">
        <f>IFERROR(TERRITORIAL!O449/TERRITORIAL!N449-1,"")</f>
        <v/>
      </c>
      <c r="O449" s="139" t="str">
        <f>IFERROR(TERRITORIAL!P449/TERRITORIAL!O449-1,"")</f>
        <v/>
      </c>
      <c r="P449" s="139" t="str">
        <f>IFERROR(TERRITORIAL!Q449/TERRITORIAL!P449-1,"")</f>
        <v/>
      </c>
      <c r="Q449" s="139">
        <f>IFERROR(TERRITORIAL!R449/TERRITORIAL!Q449-1,"")</f>
        <v>6.4343751332166432</v>
      </c>
      <c r="R449" s="139">
        <f>IFERROR(TERRITORIAL!S449/TERRITORIAL!R449-1,"")</f>
        <v>5.6563484649191382</v>
      </c>
      <c r="S449" s="139">
        <f>IFERROR(TERRITORIAL!T449/TERRITORIAL!S449-1,"")</f>
        <v>-0.63869239787807297</v>
      </c>
    </row>
    <row r="450" spans="1:19">
      <c r="A450" s="89" t="s">
        <v>7687</v>
      </c>
      <c r="B450" s="89" t="s">
        <v>7695</v>
      </c>
      <c r="C450" s="139" t="str">
        <f>IFERROR(TERRITORIAL!D450/TERRITORIAL!C450-1,"")</f>
        <v/>
      </c>
      <c r="D450" s="139" t="str">
        <f>IFERROR(TERRITORIAL!E450/TERRITORIAL!D450-1,"")</f>
        <v/>
      </c>
      <c r="E450" s="139" t="str">
        <f>IFERROR(TERRITORIAL!F450/TERRITORIAL!E450-1,"")</f>
        <v/>
      </c>
      <c r="F450" s="139" t="str">
        <f>IFERROR(TERRITORIAL!G450/TERRITORIAL!F450-1,"")</f>
        <v/>
      </c>
      <c r="G450" s="139" t="str">
        <f>IFERROR(TERRITORIAL!H450/TERRITORIAL!G450-1,"")</f>
        <v/>
      </c>
      <c r="H450" s="139" t="str">
        <f>IFERROR(TERRITORIAL!I450/TERRITORIAL!H450-1,"")</f>
        <v/>
      </c>
      <c r="I450" s="139" t="str">
        <f>IFERROR(TERRITORIAL!J450/TERRITORIAL!I450-1,"")</f>
        <v/>
      </c>
      <c r="J450" s="139" t="str">
        <f>IFERROR(TERRITORIAL!K450/TERRITORIAL!J450-1,"")</f>
        <v/>
      </c>
      <c r="K450" s="139" t="str">
        <f>IFERROR(TERRITORIAL!L450/TERRITORIAL!K450-1,"")</f>
        <v/>
      </c>
      <c r="L450" s="139" t="str">
        <f>IFERROR(TERRITORIAL!M450/TERRITORIAL!L450-1,"")</f>
        <v/>
      </c>
      <c r="M450" s="139" t="str">
        <f>IFERROR(TERRITORIAL!N450/TERRITORIAL!M450-1,"")</f>
        <v/>
      </c>
      <c r="N450" s="139" t="str">
        <f>IFERROR(TERRITORIAL!O450/TERRITORIAL!N450-1,"")</f>
        <v/>
      </c>
      <c r="O450" s="139" t="str">
        <f>IFERROR(TERRITORIAL!P450/TERRITORIAL!O450-1,"")</f>
        <v/>
      </c>
      <c r="P450" s="139" t="str">
        <f>IFERROR(TERRITORIAL!Q450/TERRITORIAL!P450-1,"")</f>
        <v/>
      </c>
      <c r="Q450" s="139">
        <f>IFERROR(TERRITORIAL!R450/TERRITORIAL!Q450-1,"")</f>
        <v>1.4480113615469437</v>
      </c>
      <c r="R450" s="139">
        <f>IFERROR(TERRITORIAL!S450/TERRITORIAL!R450-1,"")</f>
        <v>2.232050561333534</v>
      </c>
      <c r="S450" s="139">
        <f>IFERROR(TERRITORIAL!T450/TERRITORIAL!S450-1,"")</f>
        <v>-0.37583905820220231</v>
      </c>
    </row>
    <row r="451" spans="1:19">
      <c r="A451" s="89" t="s">
        <v>7688</v>
      </c>
      <c r="B451" s="89" t="s">
        <v>7696</v>
      </c>
      <c r="C451" s="139" t="str">
        <f>IFERROR(TERRITORIAL!D451/TERRITORIAL!C451-1,"")</f>
        <v/>
      </c>
      <c r="D451" s="139" t="str">
        <f>IFERROR(TERRITORIAL!E451/TERRITORIAL!D451-1,"")</f>
        <v/>
      </c>
      <c r="E451" s="139" t="str">
        <f>IFERROR(TERRITORIAL!F451/TERRITORIAL!E451-1,"")</f>
        <v/>
      </c>
      <c r="F451" s="139" t="str">
        <f>IFERROR(TERRITORIAL!G451/TERRITORIAL!F451-1,"")</f>
        <v/>
      </c>
      <c r="G451" s="139" t="str">
        <f>IFERROR(TERRITORIAL!H451/TERRITORIAL!G451-1,"")</f>
        <v/>
      </c>
      <c r="H451" s="139" t="str">
        <f>IFERROR(TERRITORIAL!I451/TERRITORIAL!H451-1,"")</f>
        <v/>
      </c>
      <c r="I451" s="139" t="str">
        <f>IFERROR(TERRITORIAL!J451/TERRITORIAL!I451-1,"")</f>
        <v/>
      </c>
      <c r="J451" s="139" t="str">
        <f>IFERROR(TERRITORIAL!K451/TERRITORIAL!J451-1,"")</f>
        <v/>
      </c>
      <c r="K451" s="139" t="str">
        <f>IFERROR(TERRITORIAL!L451/TERRITORIAL!K451-1,"")</f>
        <v/>
      </c>
      <c r="L451" s="139" t="str">
        <f>IFERROR(TERRITORIAL!M451/TERRITORIAL!L451-1,"")</f>
        <v/>
      </c>
      <c r="M451" s="139" t="str">
        <f>IFERROR(TERRITORIAL!N451/TERRITORIAL!M451-1,"")</f>
        <v/>
      </c>
      <c r="N451" s="139" t="str">
        <f>IFERROR(TERRITORIAL!O451/TERRITORIAL!N451-1,"")</f>
        <v/>
      </c>
      <c r="O451" s="139" t="str">
        <f>IFERROR(TERRITORIAL!P451/TERRITORIAL!O451-1,"")</f>
        <v/>
      </c>
      <c r="P451" s="139" t="str">
        <f>IFERROR(TERRITORIAL!Q451/TERRITORIAL!P451-1,"")</f>
        <v/>
      </c>
      <c r="Q451" s="139">
        <f>IFERROR(TERRITORIAL!R451/TERRITORIAL!Q451-1,"")</f>
        <v>-0.51156594920792098</v>
      </c>
      <c r="R451" s="139">
        <f>IFERROR(TERRITORIAL!S451/TERRITORIAL!R451-1,"")</f>
        <v>-0.87341648978134812</v>
      </c>
      <c r="S451" s="139">
        <f>IFERROR(TERRITORIAL!T451/TERRITORIAL!S451-1,"")</f>
        <v>221.01589204616769</v>
      </c>
    </row>
    <row r="452" spans="1:19">
      <c r="A452" s="89" t="s">
        <v>7689</v>
      </c>
      <c r="B452" s="89" t="s">
        <v>7697</v>
      </c>
      <c r="C452" s="139" t="str">
        <f>IFERROR(TERRITORIAL!D452/TERRITORIAL!C452-1,"")</f>
        <v/>
      </c>
      <c r="D452" s="139" t="str">
        <f>IFERROR(TERRITORIAL!E452/TERRITORIAL!D452-1,"")</f>
        <v/>
      </c>
      <c r="E452" s="139" t="str">
        <f>IFERROR(TERRITORIAL!F452/TERRITORIAL!E452-1,"")</f>
        <v/>
      </c>
      <c r="F452" s="139" t="str">
        <f>IFERROR(TERRITORIAL!G452/TERRITORIAL!F452-1,"")</f>
        <v/>
      </c>
      <c r="G452" s="139" t="str">
        <f>IFERROR(TERRITORIAL!H452/TERRITORIAL!G452-1,"")</f>
        <v/>
      </c>
      <c r="H452" s="139" t="str">
        <f>IFERROR(TERRITORIAL!I452/TERRITORIAL!H452-1,"")</f>
        <v/>
      </c>
      <c r="I452" s="139" t="str">
        <f>IFERROR(TERRITORIAL!J452/TERRITORIAL!I452-1,"")</f>
        <v/>
      </c>
      <c r="J452" s="139" t="str">
        <f>IFERROR(TERRITORIAL!K452/TERRITORIAL!J452-1,"")</f>
        <v/>
      </c>
      <c r="K452" s="139" t="str">
        <f>IFERROR(TERRITORIAL!L452/TERRITORIAL!K452-1,"")</f>
        <v/>
      </c>
      <c r="L452" s="139" t="str">
        <f>IFERROR(TERRITORIAL!M452/TERRITORIAL!L452-1,"")</f>
        <v/>
      </c>
      <c r="M452" s="139" t="str">
        <f>IFERROR(TERRITORIAL!N452/TERRITORIAL!M452-1,"")</f>
        <v/>
      </c>
      <c r="N452" s="139" t="str">
        <f>IFERROR(TERRITORIAL!O452/TERRITORIAL!N452-1,"")</f>
        <v/>
      </c>
      <c r="O452" s="139" t="str">
        <f>IFERROR(TERRITORIAL!P452/TERRITORIAL!O452-1,"")</f>
        <v/>
      </c>
      <c r="P452" s="139" t="str">
        <f>IFERROR(TERRITORIAL!Q452/TERRITORIAL!P452-1,"")</f>
        <v/>
      </c>
      <c r="Q452" s="139">
        <f>IFERROR(TERRITORIAL!R452/TERRITORIAL!Q452-1,"")</f>
        <v>-0.86483652498034924</v>
      </c>
      <c r="R452" s="139">
        <f>IFERROR(TERRITORIAL!S452/TERRITORIAL!R452-1,"")</f>
        <v>-0.99856046035975243</v>
      </c>
      <c r="S452" s="139">
        <f>IFERROR(TERRITORIAL!T452/TERRITORIAL!S452-1,"")</f>
        <v>-1</v>
      </c>
    </row>
    <row r="453" spans="1:19">
      <c r="A453" s="89" t="s">
        <v>4666</v>
      </c>
      <c r="B453" s="89" t="s">
        <v>7787</v>
      </c>
      <c r="C453" s="139" t="str">
        <f>IFERROR(TERRITORIAL!D453/TERRITORIAL!C453-1,"")</f>
        <v/>
      </c>
      <c r="D453" s="139" t="str">
        <f>IFERROR(TERRITORIAL!E453/TERRITORIAL!D453-1,"")</f>
        <v/>
      </c>
      <c r="E453" s="139" t="str">
        <f>IFERROR(TERRITORIAL!F453/TERRITORIAL!E453-1,"")</f>
        <v/>
      </c>
      <c r="F453" s="139" t="str">
        <f>IFERROR(TERRITORIAL!G453/TERRITORIAL!F453-1,"")</f>
        <v/>
      </c>
      <c r="G453" s="139" t="str">
        <f>IFERROR(TERRITORIAL!H453/TERRITORIAL!G453-1,"")</f>
        <v/>
      </c>
      <c r="H453" s="139" t="str">
        <f>IFERROR(TERRITORIAL!I453/TERRITORIAL!H453-1,"")</f>
        <v/>
      </c>
      <c r="I453" s="139" t="str">
        <f>IFERROR(TERRITORIAL!J453/TERRITORIAL!I453-1,"")</f>
        <v/>
      </c>
      <c r="J453" s="139" t="str">
        <f>IFERROR(TERRITORIAL!K453/TERRITORIAL!J453-1,"")</f>
        <v/>
      </c>
      <c r="K453" s="139" t="str">
        <f>IFERROR(TERRITORIAL!L453/TERRITORIAL!K453-1,"")</f>
        <v/>
      </c>
      <c r="L453" s="139" t="str">
        <f>IFERROR(TERRITORIAL!M453/TERRITORIAL!L453-1,"")</f>
        <v/>
      </c>
      <c r="M453" s="139" t="str">
        <f>IFERROR(TERRITORIAL!N453/TERRITORIAL!M453-1,"")</f>
        <v/>
      </c>
      <c r="N453" s="139">
        <f>IFERROR(TERRITORIAL!O453/TERRITORIAL!N453-1,"")</f>
        <v>2.628041791459228</v>
      </c>
      <c r="O453" s="139">
        <f>IFERROR(TERRITORIAL!P453/TERRITORIAL!O453-1,"")</f>
        <v>-0.51246985107599929</v>
      </c>
      <c r="P453" s="139">
        <f>IFERROR(TERRITORIAL!Q453/TERRITORIAL!P453-1,"")</f>
        <v>0.8061405687628076</v>
      </c>
      <c r="Q453" s="139">
        <f>IFERROR(TERRITORIAL!R453/TERRITORIAL!Q453-1,"")</f>
        <v>-0.32481110525313028</v>
      </c>
      <c r="R453" s="139">
        <f>IFERROR(TERRITORIAL!S453/TERRITORIAL!R453-1,"")</f>
        <v>0.43080409878293779</v>
      </c>
      <c r="S453" s="139">
        <f>IFERROR(TERRITORIAL!T453/TERRITORIAL!S453-1,"")</f>
        <v>0.83711833180596784</v>
      </c>
    </row>
    <row r="454" spans="1:19" ht="35.25" customHeight="1">
      <c r="A454" s="89" t="s">
        <v>7788</v>
      </c>
      <c r="B454" s="89" t="s">
        <v>7789</v>
      </c>
      <c r="C454" s="139" t="str">
        <f>IFERROR(TERRITORIAL!D454/TERRITORIAL!C454-1,"")</f>
        <v/>
      </c>
      <c r="D454" s="139" t="str">
        <f>IFERROR(TERRITORIAL!E454/TERRITORIAL!D454-1,"")</f>
        <v/>
      </c>
      <c r="E454" s="139" t="str">
        <f>IFERROR(TERRITORIAL!F454/TERRITORIAL!E454-1,"")</f>
        <v/>
      </c>
      <c r="F454" s="139" t="str">
        <f>IFERROR(TERRITORIAL!G454/TERRITORIAL!F454-1,"")</f>
        <v/>
      </c>
      <c r="G454" s="139" t="str">
        <f>IFERROR(TERRITORIAL!H454/TERRITORIAL!G454-1,"")</f>
        <v/>
      </c>
      <c r="H454" s="139" t="str">
        <f>IFERROR(TERRITORIAL!I454/TERRITORIAL!H454-1,"")</f>
        <v/>
      </c>
      <c r="I454" s="139" t="str">
        <f>IFERROR(TERRITORIAL!J454/TERRITORIAL!I454-1,"")</f>
        <v/>
      </c>
      <c r="J454" s="139" t="str">
        <f>IFERROR(TERRITORIAL!K454/TERRITORIAL!J454-1,"")</f>
        <v/>
      </c>
      <c r="K454" s="139" t="str">
        <f>IFERROR(TERRITORIAL!L454/TERRITORIAL!K454-1,"")</f>
        <v/>
      </c>
      <c r="L454" s="139" t="str">
        <f>IFERROR(TERRITORIAL!M454/TERRITORIAL!L454-1,"")</f>
        <v/>
      </c>
      <c r="M454" s="139" t="str">
        <f>IFERROR(TERRITORIAL!N454/TERRITORIAL!M454-1,"")</f>
        <v/>
      </c>
      <c r="N454" s="139" t="str">
        <f>IFERROR(TERRITORIAL!O454/TERRITORIAL!N454-1,"")</f>
        <v/>
      </c>
      <c r="O454" s="139" t="str">
        <f>IFERROR(TERRITORIAL!P454/TERRITORIAL!O454-1,"")</f>
        <v/>
      </c>
      <c r="P454" s="139" t="str">
        <f>IFERROR(TERRITORIAL!Q454/TERRITORIAL!P454-1,"")</f>
        <v/>
      </c>
      <c r="Q454" s="139" t="str">
        <f>IFERROR(TERRITORIAL!R454/TERRITORIAL!Q454-1,"")</f>
        <v/>
      </c>
      <c r="R454" s="139" t="str">
        <f>IFERROR(TERRITORIAL!S454/TERRITORIAL!R454-1,"")</f>
        <v/>
      </c>
      <c r="S454" s="139">
        <f>IFERROR(TERRITORIAL!T454/TERRITORIAL!S454-1,"")</f>
        <v>0.95765463337430545</v>
      </c>
    </row>
    <row r="455" spans="1:19">
      <c r="A455" s="89" t="s">
        <v>7706</v>
      </c>
      <c r="B455" s="89" t="s">
        <v>7753</v>
      </c>
      <c r="C455" s="139">
        <f>IFERROR(TERRITORIAL!D455/TERRITORIAL!C455-1,"")</f>
        <v>-0.78815118688501706</v>
      </c>
      <c r="D455" s="139">
        <f>IFERROR(TERRITORIAL!E455/TERRITORIAL!D455-1,"")</f>
        <v>-0.87144045289468552</v>
      </c>
      <c r="E455" s="139">
        <f>IFERROR(TERRITORIAL!F455/TERRITORIAL!E455-1,"")</f>
        <v>1.1217483387133731</v>
      </c>
      <c r="F455" s="139">
        <f>IFERROR(TERRITORIAL!G455/TERRITORIAL!F455-1,"")</f>
        <v>-0.22303948295530807</v>
      </c>
      <c r="G455" s="139">
        <f>IFERROR(TERRITORIAL!H455/TERRITORIAL!G455-1,"")</f>
        <v>-0.85064014067305527</v>
      </c>
      <c r="H455" s="139">
        <f>IFERROR(TERRITORIAL!I455/TERRITORIAL!H455-1,"")</f>
        <v>-4.5881258075300191E-2</v>
      </c>
      <c r="I455" s="139">
        <f>IFERROR(TERRITORIAL!J455/TERRITORIAL!I455-1,"")</f>
        <v>9.4697866457327251E-6</v>
      </c>
      <c r="J455" s="139">
        <f>IFERROR(TERRITORIAL!K455/TERRITORIAL!J455-1,"")</f>
        <v>0.16183712121212124</v>
      </c>
      <c r="K455" s="139">
        <f>IFERROR(TERRITORIAL!L455/TERRITORIAL!K455-1,"")</f>
        <v>0.4165050126334664</v>
      </c>
      <c r="L455" s="139">
        <f>IFERROR(TERRITORIAL!M455/TERRITORIAL!L455-1,"")</f>
        <v>-1</v>
      </c>
      <c r="M455" s="139" t="str">
        <f>IFERROR(TERRITORIAL!N455/TERRITORIAL!M455-1,"")</f>
        <v/>
      </c>
      <c r="N455" s="139" t="str">
        <f>IFERROR(TERRITORIAL!O455/TERRITORIAL!N455-1,"")</f>
        <v/>
      </c>
      <c r="O455" s="139" t="str">
        <f>IFERROR(TERRITORIAL!P455/TERRITORIAL!O455-1,"")</f>
        <v/>
      </c>
      <c r="P455" s="139" t="str">
        <f>IFERROR(TERRITORIAL!Q455/TERRITORIAL!P455-1,"")</f>
        <v/>
      </c>
      <c r="Q455" s="139" t="str">
        <f>IFERROR(TERRITORIAL!R455/TERRITORIAL!Q455-1,"")</f>
        <v/>
      </c>
      <c r="R455" s="139" t="str">
        <f>IFERROR(TERRITORIAL!S455/TERRITORIAL!R455-1,"")</f>
        <v/>
      </c>
      <c r="S455" s="139" t="str">
        <f>IFERROR(TERRITORIAL!T455/TERRITORIAL!S455-1,"")</f>
        <v/>
      </c>
    </row>
    <row r="456" spans="1:19">
      <c r="A456" s="89" t="s">
        <v>7707</v>
      </c>
      <c r="B456" s="89" t="s">
        <v>7754</v>
      </c>
      <c r="C456" s="139">
        <f>IFERROR(TERRITORIAL!D456/TERRITORIAL!C456-1,"")</f>
        <v>-0.78815118688501706</v>
      </c>
      <c r="D456" s="139">
        <f>IFERROR(TERRITORIAL!E456/TERRITORIAL!D456-1,"")</f>
        <v>-0.87144045289468552</v>
      </c>
      <c r="E456" s="139">
        <f>IFERROR(TERRITORIAL!F456/TERRITORIAL!E456-1,"")</f>
        <v>1.1217483387133731</v>
      </c>
      <c r="F456" s="139">
        <f>IFERROR(TERRITORIAL!G456/TERRITORIAL!F456-1,"")</f>
        <v>-0.22303948295530807</v>
      </c>
      <c r="G456" s="139">
        <f>IFERROR(TERRITORIAL!H456/TERRITORIAL!G456-1,"")</f>
        <v>-0.85064014067305527</v>
      </c>
      <c r="H456" s="139">
        <f>IFERROR(TERRITORIAL!I456/TERRITORIAL!H456-1,"")</f>
        <v>-4.5881258075300191E-2</v>
      </c>
      <c r="I456" s="139">
        <f>IFERROR(TERRITORIAL!J456/TERRITORIAL!I456-1,"")</f>
        <v>9.4697866457327251E-6</v>
      </c>
      <c r="J456" s="139">
        <f>IFERROR(TERRITORIAL!K456/TERRITORIAL!J456-1,"")</f>
        <v>0.16183712121212124</v>
      </c>
      <c r="K456" s="139">
        <f>IFERROR(TERRITORIAL!L456/TERRITORIAL!K456-1,"")</f>
        <v>0.4165050126334664</v>
      </c>
      <c r="L456" s="139">
        <f>IFERROR(TERRITORIAL!M456/TERRITORIAL!L456-1,"")</f>
        <v>-1</v>
      </c>
      <c r="M456" s="139" t="str">
        <f>IFERROR(TERRITORIAL!N456/TERRITORIAL!M456-1,"")</f>
        <v/>
      </c>
      <c r="N456" s="139" t="str">
        <f>IFERROR(TERRITORIAL!O456/TERRITORIAL!N456-1,"")</f>
        <v/>
      </c>
      <c r="O456" s="139" t="str">
        <f>IFERROR(TERRITORIAL!P456/TERRITORIAL!O456-1,"")</f>
        <v/>
      </c>
      <c r="P456" s="139" t="str">
        <f>IFERROR(TERRITORIAL!Q456/TERRITORIAL!P456-1,"")</f>
        <v/>
      </c>
      <c r="Q456" s="139" t="str">
        <f>IFERROR(TERRITORIAL!R456/TERRITORIAL!Q456-1,"")</f>
        <v/>
      </c>
      <c r="R456" s="139" t="str">
        <f>IFERROR(TERRITORIAL!S456/TERRITORIAL!R456-1,"")</f>
        <v/>
      </c>
      <c r="S456" s="139" t="str">
        <f>IFERROR(TERRITORIAL!T456/TERRITORIAL!S456-1,"")</f>
        <v/>
      </c>
    </row>
    <row r="457" spans="1:19">
      <c r="A457" s="89" t="s">
        <v>4677</v>
      </c>
      <c r="B457" s="89" t="s">
        <v>4678</v>
      </c>
      <c r="C457" s="139">
        <f>IFERROR(TERRITORIAL!D457/TERRITORIAL!C457-1,"")</f>
        <v>-0.11021822570595907</v>
      </c>
      <c r="D457" s="139">
        <f>IFERROR(TERRITORIAL!E457/TERRITORIAL!D457-1,"")</f>
        <v>0.36495824958913525</v>
      </c>
      <c r="E457" s="139">
        <f>IFERROR(TERRITORIAL!F457/TERRITORIAL!E457-1,"")</f>
        <v>-1.1167168861953902E-2</v>
      </c>
      <c r="F457" s="139">
        <f>IFERROR(TERRITORIAL!G457/TERRITORIAL!F457-1,"")</f>
        <v>-9.1935170067583005E-3</v>
      </c>
      <c r="G457" s="139">
        <f>IFERROR(TERRITORIAL!H457/TERRITORIAL!G457-1,"")</f>
        <v>0.19850535919950274</v>
      </c>
      <c r="H457" s="139">
        <f>IFERROR(TERRITORIAL!I457/TERRITORIAL!H457-1,"")</f>
        <v>0.2647681961648134</v>
      </c>
      <c r="I457" s="139">
        <f>IFERROR(TERRITORIAL!J457/TERRITORIAL!I457-1,"")</f>
        <v>-0.55990548125853667</v>
      </c>
      <c r="J457" s="139">
        <f>IFERROR(TERRITORIAL!K457/TERRITORIAL!J457-1,"")</f>
        <v>0.59476282826779681</v>
      </c>
      <c r="K457" s="139">
        <f>IFERROR(TERRITORIAL!L457/TERRITORIAL!K457-1,"")</f>
        <v>0.20937745751530845</v>
      </c>
      <c r="L457" s="139">
        <f>IFERROR(TERRITORIAL!M457/TERRITORIAL!L457-1,"")</f>
        <v>-0.24864866452549883</v>
      </c>
      <c r="M457" s="139">
        <f>IFERROR(TERRITORIAL!N457/TERRITORIAL!M457-1,"")</f>
        <v>2.797192210057653E-2</v>
      </c>
      <c r="N457" s="139">
        <f>IFERROR(TERRITORIAL!O457/TERRITORIAL!N457-1,"")</f>
        <v>0.39823150056297352</v>
      </c>
      <c r="O457" s="139">
        <f>IFERROR(TERRITORIAL!P457/TERRITORIAL!O457-1,"")</f>
        <v>-0.32449027152659404</v>
      </c>
      <c r="P457" s="139">
        <f>IFERROR(TERRITORIAL!Q457/TERRITORIAL!P457-1,"")</f>
        <v>-8.2134528556794262E-3</v>
      </c>
      <c r="Q457" s="139">
        <f>IFERROR(TERRITORIAL!R457/TERRITORIAL!Q457-1,"")</f>
        <v>3.4163755097680326E-3</v>
      </c>
      <c r="R457" s="139">
        <f>IFERROR(TERRITORIAL!S457/TERRITORIAL!R457-1,"")</f>
        <v>-2.4010086982241718E-2</v>
      </c>
      <c r="S457" s="139">
        <f>IFERROR(TERRITORIAL!T457/TERRITORIAL!S457-1,"")</f>
        <v>9.4471611226576657E-2</v>
      </c>
    </row>
    <row r="458" spans="1:19">
      <c r="A458" s="87">
        <v>5</v>
      </c>
      <c r="B458" s="88" t="s">
        <v>4709</v>
      </c>
      <c r="C458" s="140">
        <f>IFERROR(TERRITORIAL!D458/TERRITORIAL!C458-1,"")</f>
        <v>7.7558982897194317E-2</v>
      </c>
      <c r="D458" s="140">
        <f>IFERROR(TERRITORIAL!E458/TERRITORIAL!D458-1,"")</f>
        <v>0.20777682172608025</v>
      </c>
      <c r="E458" s="140">
        <f>IFERROR(TERRITORIAL!F458/TERRITORIAL!E458-1,"")</f>
        <v>5.6848451836266634E-4</v>
      </c>
      <c r="F458" s="140">
        <f>IFERROR(TERRITORIAL!G458/TERRITORIAL!F458-1,"")</f>
        <v>0.11274344047800078</v>
      </c>
      <c r="G458" s="140">
        <f>IFERROR(TERRITORIAL!H458/TERRITORIAL!G458-1,"")</f>
        <v>2.0819845888286892E-4</v>
      </c>
      <c r="H458" s="140">
        <f>IFERROR(TERRITORIAL!I458/TERRITORIAL!H458-1,"")</f>
        <v>0.15106725862421055</v>
      </c>
      <c r="I458" s="140">
        <f>IFERROR(TERRITORIAL!J458/TERRITORIAL!I458-1,"")</f>
        <v>0.15906386120397498</v>
      </c>
      <c r="J458" s="140">
        <f>IFERROR(TERRITORIAL!K458/TERRITORIAL!J458-1,"")</f>
        <v>0.1743527005887433</v>
      </c>
      <c r="K458" s="140">
        <f>IFERROR(TERRITORIAL!L458/TERRITORIAL!K458-1,"")</f>
        <v>4.4399127042336506E-2</v>
      </c>
      <c r="L458" s="140">
        <f>IFERROR(TERRITORIAL!M458/TERRITORIAL!L458-1,"")</f>
        <v>3.2757358636818612E-2</v>
      </c>
      <c r="M458" s="140">
        <f>IFERROR(TERRITORIAL!N458/TERRITORIAL!M458-1,"")</f>
        <v>0.26926933865312841</v>
      </c>
      <c r="N458" s="140">
        <f>IFERROR(TERRITORIAL!O458/TERRITORIAL!N458-1,"")</f>
        <v>9.7745162092564231E-2</v>
      </c>
      <c r="O458" s="140">
        <f>IFERROR(TERRITORIAL!P458/TERRITORIAL!O458-1,"")</f>
        <v>-2.6216651269718838E-2</v>
      </c>
      <c r="P458" s="140">
        <f>IFERROR(TERRITORIAL!Q458/TERRITORIAL!P458-1,"")</f>
        <v>0.13802399759992223</v>
      </c>
      <c r="Q458" s="140">
        <f>IFERROR(TERRITORIAL!R458/TERRITORIAL!Q458-1,"")</f>
        <v>0.15213260515455063</v>
      </c>
      <c r="R458" s="140">
        <f>IFERROR(TERRITORIAL!S458/TERRITORIAL!R458-1,"")</f>
        <v>0.23280790177259481</v>
      </c>
      <c r="S458" s="140">
        <f>IFERROR(TERRITORIAL!T458/TERRITORIAL!S458-1,"")</f>
        <v>2.7826842287834941E-2</v>
      </c>
    </row>
    <row r="459" spans="1:19">
      <c r="A459" s="89" t="s">
        <v>4711</v>
      </c>
      <c r="B459" s="89" t="s">
        <v>4712</v>
      </c>
      <c r="C459" s="139">
        <f>IFERROR(TERRITORIAL!D459/TERRITORIAL!C459-1,"")</f>
        <v>4.3976212966507333E-2</v>
      </c>
      <c r="D459" s="139">
        <f>IFERROR(TERRITORIAL!E459/TERRITORIAL!D459-1,"")</f>
        <v>0.19669031896382116</v>
      </c>
      <c r="E459" s="139">
        <f>IFERROR(TERRITORIAL!F459/TERRITORIAL!E459-1,"")</f>
        <v>4.1364371460435256E-2</v>
      </c>
      <c r="F459" s="139">
        <f>IFERROR(TERRITORIAL!G459/TERRITORIAL!F459-1,"")</f>
        <v>8.0798053498509548E-2</v>
      </c>
      <c r="G459" s="139">
        <f>IFERROR(TERRITORIAL!H459/TERRITORIAL!G459-1,"")</f>
        <v>1.1475200607938163E-2</v>
      </c>
      <c r="H459" s="139">
        <f>IFERROR(TERRITORIAL!I459/TERRITORIAL!H459-1,"")</f>
        <v>4.792891634817309E-2</v>
      </c>
      <c r="I459" s="139">
        <f>IFERROR(TERRITORIAL!J459/TERRITORIAL!I459-1,"")</f>
        <v>6.1107677913316172E-2</v>
      </c>
      <c r="J459" s="139">
        <f>IFERROR(TERRITORIAL!K459/TERRITORIAL!J459-1,"")</f>
        <v>0.1346289089370043</v>
      </c>
      <c r="K459" s="139">
        <f>IFERROR(TERRITORIAL!L459/TERRITORIAL!K459-1,"")</f>
        <v>-4.3887666925097601E-3</v>
      </c>
      <c r="L459" s="139">
        <f>IFERROR(TERRITORIAL!M459/TERRITORIAL!L459-1,"")</f>
        <v>0.17876648762147207</v>
      </c>
      <c r="M459" s="139">
        <f>IFERROR(TERRITORIAL!N459/TERRITORIAL!M459-1,"")</f>
        <v>9.5804575835087835E-2</v>
      </c>
      <c r="N459" s="139">
        <f>IFERROR(TERRITORIAL!O459/TERRITORIAL!N459-1,"")</f>
        <v>6.3216438598959979E-2</v>
      </c>
      <c r="O459" s="139">
        <f>IFERROR(TERRITORIAL!P459/TERRITORIAL!O459-1,"")</f>
        <v>-5.8726149983422515E-2</v>
      </c>
      <c r="P459" s="139">
        <f>IFERROR(TERRITORIAL!Q459/TERRITORIAL!P459-1,"")</f>
        <v>0.13312661377936852</v>
      </c>
      <c r="Q459" s="139">
        <f>IFERROR(TERRITORIAL!R459/TERRITORIAL!Q459-1,"")</f>
        <v>0.16290299689931653</v>
      </c>
      <c r="R459" s="139">
        <f>IFERROR(TERRITORIAL!S459/TERRITORIAL!R459-1,"")</f>
        <v>0.19173213192402749</v>
      </c>
      <c r="S459" s="139">
        <f>IFERROR(TERRITORIAL!T459/TERRITORIAL!S459-1,"")</f>
        <v>6.0342272366128435E-2</v>
      </c>
    </row>
    <row r="460" spans="1:19">
      <c r="A460" s="89" t="s">
        <v>4713</v>
      </c>
      <c r="B460" s="89" t="s">
        <v>2212</v>
      </c>
      <c r="C460" s="139">
        <f>IFERROR(TERRITORIAL!D460/TERRITORIAL!C460-1,"")</f>
        <v>4.8907629211009107E-2</v>
      </c>
      <c r="D460" s="139">
        <f>IFERROR(TERRITORIAL!E460/TERRITORIAL!D460-1,"")</f>
        <v>0.14653631078115548</v>
      </c>
      <c r="E460" s="139">
        <f>IFERROR(TERRITORIAL!F460/TERRITORIAL!E460-1,"")</f>
        <v>1.9627659235630368E-2</v>
      </c>
      <c r="F460" s="139">
        <f>IFERROR(TERRITORIAL!G460/TERRITORIAL!F460-1,"")</f>
        <v>7.2314548678541257E-2</v>
      </c>
      <c r="G460" s="139">
        <f>IFERROR(TERRITORIAL!H460/TERRITORIAL!G460-1,"")</f>
        <v>7.3293136889421184E-2</v>
      </c>
      <c r="H460" s="139">
        <f>IFERROR(TERRITORIAL!I460/TERRITORIAL!H460-1,"")</f>
        <v>3.3859851126832874E-2</v>
      </c>
      <c r="I460" s="139">
        <f>IFERROR(TERRITORIAL!J460/TERRITORIAL!I460-1,"")</f>
        <v>0.11707455009459933</v>
      </c>
      <c r="J460" s="139">
        <f>IFERROR(TERRITORIAL!K460/TERRITORIAL!J460-1,"")</f>
        <v>8.9165593317394043E-2</v>
      </c>
      <c r="K460" s="139">
        <f>IFERROR(TERRITORIAL!L460/TERRITORIAL!K460-1,"")</f>
        <v>3.5453640671109898E-2</v>
      </c>
      <c r="L460" s="139">
        <f>IFERROR(TERRITORIAL!M460/TERRITORIAL!L460-1,"")</f>
        <v>0.10972343929472883</v>
      </c>
      <c r="M460" s="139">
        <f>IFERROR(TERRITORIAL!N460/TERRITORIAL!M460-1,"")</f>
        <v>-0.31187608819303414</v>
      </c>
      <c r="N460" s="139">
        <f>IFERROR(TERRITORIAL!O460/TERRITORIAL!N460-1,"")</f>
        <v>9.7253824121320775E-2</v>
      </c>
      <c r="O460" s="139">
        <f>IFERROR(TERRITORIAL!P460/TERRITORIAL!O460-1,"")</f>
        <v>6.7943880162751435E-2</v>
      </c>
      <c r="P460" s="139">
        <f>IFERROR(TERRITORIAL!Q460/TERRITORIAL!P460-1,"")</f>
        <v>3.5250671970068925E-2</v>
      </c>
      <c r="Q460" s="139">
        <f>IFERROR(TERRITORIAL!R460/TERRITORIAL!Q460-1,"")</f>
        <v>8.3714347065710459E-2</v>
      </c>
      <c r="R460" s="139">
        <f>IFERROR(TERRITORIAL!S460/TERRITORIAL!R460-1,"")</f>
        <v>0.19390982335635165</v>
      </c>
      <c r="S460" s="139">
        <f>IFERROR(TERRITORIAL!T460/TERRITORIAL!S460-1,"")</f>
        <v>0.1352415908225526</v>
      </c>
    </row>
    <row r="461" spans="1:19">
      <c r="A461" s="89" t="s">
        <v>4743</v>
      </c>
      <c r="B461" s="89" t="s">
        <v>4744</v>
      </c>
      <c r="C461" s="139">
        <f>IFERROR(TERRITORIAL!D461/TERRITORIAL!C461-1,"")</f>
        <v>0.15805549552077225</v>
      </c>
      <c r="D461" s="139">
        <f>IFERROR(TERRITORIAL!E461/TERRITORIAL!D461-1,"")</f>
        <v>0.30375445555498004</v>
      </c>
      <c r="E461" s="139">
        <f>IFERROR(TERRITORIAL!F461/TERRITORIAL!E461-1,"")</f>
        <v>9.4462559483575292E-2</v>
      </c>
      <c r="F461" s="139">
        <f>IFERROR(TERRITORIAL!G461/TERRITORIAL!F461-1,"")</f>
        <v>8.8377161704896956E-2</v>
      </c>
      <c r="G461" s="139">
        <f>IFERROR(TERRITORIAL!H461/TERRITORIAL!G461-1,"")</f>
        <v>5.7954379716134152E-3</v>
      </c>
      <c r="H461" s="139">
        <f>IFERROR(TERRITORIAL!I461/TERRITORIAL!H461-1,"")</f>
        <v>-1.671844657692545E-2</v>
      </c>
      <c r="I461" s="139">
        <f>IFERROR(TERRITORIAL!J461/TERRITORIAL!I461-1,"")</f>
        <v>-8.0684020953627145E-2</v>
      </c>
      <c r="J461" s="139">
        <f>IFERROR(TERRITORIAL!K461/TERRITORIAL!J461-1,"")</f>
        <v>6.257826656000276E-2</v>
      </c>
      <c r="K461" s="139">
        <f>IFERROR(TERRITORIAL!L461/TERRITORIAL!K461-1,"")</f>
        <v>-1.0813361573146496E-2</v>
      </c>
      <c r="L461" s="139">
        <f>IFERROR(TERRITORIAL!M461/TERRITORIAL!L461-1,"")</f>
        <v>0.5151495157135435</v>
      </c>
      <c r="M461" s="139">
        <f>IFERROR(TERRITORIAL!N461/TERRITORIAL!M461-1,"")</f>
        <v>-0.83660460030139472</v>
      </c>
      <c r="N461" s="139">
        <f>IFERROR(TERRITORIAL!O461/TERRITORIAL!N461-1,"")</f>
        <v>0.30944039966175652</v>
      </c>
      <c r="O461" s="139">
        <f>IFERROR(TERRITORIAL!P461/TERRITORIAL!O461-1,"")</f>
        <v>-0.43554890572791816</v>
      </c>
      <c r="P461" s="139">
        <f>IFERROR(TERRITORIAL!Q461/TERRITORIAL!P461-1,"")</f>
        <v>-0.12703183169417476</v>
      </c>
      <c r="Q461" s="139">
        <f>IFERROR(TERRITORIAL!R461/TERRITORIAL!Q461-1,"")</f>
        <v>-8.0865087754197318E-2</v>
      </c>
      <c r="R461" s="139">
        <f>IFERROR(TERRITORIAL!S461/TERRITORIAL!R461-1,"")</f>
        <v>0.25292269207176199</v>
      </c>
      <c r="S461" s="139">
        <f>IFERROR(TERRITORIAL!T461/TERRITORIAL!S461-1,"")</f>
        <v>4.290016812478048E-2</v>
      </c>
    </row>
    <row r="462" spans="1:19">
      <c r="A462" s="89" t="s">
        <v>4758</v>
      </c>
      <c r="B462" s="89" t="s">
        <v>2214</v>
      </c>
      <c r="C462" s="139">
        <f>IFERROR(TERRITORIAL!D462/TERRITORIAL!C462-1,"")</f>
        <v>0.16818517584000525</v>
      </c>
      <c r="D462" s="139">
        <f>IFERROR(TERRITORIAL!E462/TERRITORIAL!D462-1,"")</f>
        <v>0.29950175547810298</v>
      </c>
      <c r="E462" s="139">
        <f>IFERROR(TERRITORIAL!F462/TERRITORIAL!E462-1,"")</f>
        <v>-0.11129009077981433</v>
      </c>
      <c r="F462" s="139">
        <f>IFERROR(TERRITORIAL!G462/TERRITORIAL!F462-1,"")</f>
        <v>6.4040330895416719E-2</v>
      </c>
      <c r="G462" s="139">
        <f>IFERROR(TERRITORIAL!H462/TERRITORIAL!G462-1,"")</f>
        <v>-1.3016861152713943E-2</v>
      </c>
      <c r="H462" s="139">
        <f>IFERROR(TERRITORIAL!I462/TERRITORIAL!H462-1,"")</f>
        <v>-8.2571560227224783E-3</v>
      </c>
      <c r="I462" s="139">
        <f>IFERROR(TERRITORIAL!J462/TERRITORIAL!I462-1,"")</f>
        <v>9.1377439728254295E-2</v>
      </c>
      <c r="J462" s="139">
        <f>IFERROR(TERRITORIAL!K462/TERRITORIAL!J462-1,"")</f>
        <v>2.1100842629977024E-2</v>
      </c>
      <c r="K462" s="139">
        <f>IFERROR(TERRITORIAL!L462/TERRITORIAL!K462-1,"")</f>
        <v>0.16650831150492817</v>
      </c>
      <c r="L462" s="139">
        <f>IFERROR(TERRITORIAL!M462/TERRITORIAL!L462-1,"")</f>
        <v>-9.8629613350804668E-3</v>
      </c>
      <c r="M462" s="139">
        <f>IFERROR(TERRITORIAL!N462/TERRITORIAL!M462-1,"")</f>
        <v>0.20736635555972294</v>
      </c>
      <c r="N462" s="139">
        <f>IFERROR(TERRITORIAL!O462/TERRITORIAL!N462-1,"")</f>
        <v>6.98848018416518E-2</v>
      </c>
      <c r="O462" s="139">
        <f>IFERROR(TERRITORIAL!P462/TERRITORIAL!O462-1,"")</f>
        <v>5.6806590800055456E-2</v>
      </c>
      <c r="P462" s="139">
        <f>IFERROR(TERRITORIAL!Q462/TERRITORIAL!P462-1,"")</f>
        <v>7.2195577151382473E-2</v>
      </c>
      <c r="Q462" s="139">
        <f>IFERROR(TERRITORIAL!R462/TERRITORIAL!Q462-1,"")</f>
        <v>0.1451060684537806</v>
      </c>
      <c r="R462" s="139">
        <f>IFERROR(TERRITORIAL!S462/TERRITORIAL!R462-1,"")</f>
        <v>0.1457178259074603</v>
      </c>
      <c r="S462" s="139">
        <f>IFERROR(TERRITORIAL!T462/TERRITORIAL!S462-1,"")</f>
        <v>0.15097503151434988</v>
      </c>
    </row>
    <row r="463" spans="1:19">
      <c r="A463" s="89" t="s">
        <v>4775</v>
      </c>
      <c r="B463" s="89" t="s">
        <v>133</v>
      </c>
      <c r="C463" s="139">
        <f>IFERROR(TERRITORIAL!D463/TERRITORIAL!C463-1,"")</f>
        <v>0.10619849572317186</v>
      </c>
      <c r="D463" s="139">
        <f>IFERROR(TERRITORIAL!E463/TERRITORIAL!D463-1,"")</f>
        <v>0.18466361108216067</v>
      </c>
      <c r="E463" s="139">
        <f>IFERROR(TERRITORIAL!F463/TERRITORIAL!E463-1,"")</f>
        <v>-4.2321113152230083E-2</v>
      </c>
      <c r="F463" s="139">
        <f>IFERROR(TERRITORIAL!G463/TERRITORIAL!F463-1,"")</f>
        <v>0.12245217978005529</v>
      </c>
      <c r="G463" s="139">
        <f>IFERROR(TERRITORIAL!H463/TERRITORIAL!G463-1,"")</f>
        <v>2.4337725131797994E-2</v>
      </c>
      <c r="H463" s="139">
        <f>IFERROR(TERRITORIAL!I463/TERRITORIAL!H463-1,"")</f>
        <v>-2.3735609127246704E-3</v>
      </c>
      <c r="I463" s="139">
        <f>IFERROR(TERRITORIAL!J463/TERRITORIAL!I463-1,"")</f>
        <v>1.8392394655911026E-2</v>
      </c>
      <c r="J463" s="139">
        <f>IFERROR(TERRITORIAL!K463/TERRITORIAL!J463-1,"")</f>
        <v>7.9876972889216358E-2</v>
      </c>
      <c r="K463" s="139">
        <f>IFERROR(TERRITORIAL!L463/TERRITORIAL!K463-1,"")</f>
        <v>0.31410373643521861</v>
      </c>
      <c r="L463" s="139">
        <f>IFERROR(TERRITORIAL!M463/TERRITORIAL!L463-1,"")</f>
        <v>0.29180461273568059</v>
      </c>
      <c r="M463" s="139">
        <f>IFERROR(TERRITORIAL!N463/TERRITORIAL!M463-1,"")</f>
        <v>0.17359920207222834</v>
      </c>
      <c r="N463" s="139">
        <f>IFERROR(TERRITORIAL!O463/TERRITORIAL!N463-1,"")</f>
        <v>0.13982586077899817</v>
      </c>
      <c r="O463" s="139">
        <f>IFERROR(TERRITORIAL!P463/TERRITORIAL!O463-1,"")</f>
        <v>0.34728334756192591</v>
      </c>
      <c r="P463" s="139">
        <f>IFERROR(TERRITORIAL!Q463/TERRITORIAL!P463-1,"")</f>
        <v>-1.8038942020148108E-2</v>
      </c>
      <c r="Q463" s="139">
        <f>IFERROR(TERRITORIAL!R463/TERRITORIAL!Q463-1,"")</f>
        <v>8.1430712692400986E-2</v>
      </c>
      <c r="R463" s="139">
        <f>IFERROR(TERRITORIAL!S463/TERRITORIAL!R463-1,"")</f>
        <v>0.1360119717749162</v>
      </c>
      <c r="S463" s="139">
        <f>IFERROR(TERRITORIAL!T463/TERRITORIAL!S463-1,"")</f>
        <v>0.15817666272108122</v>
      </c>
    </row>
    <row r="464" spans="1:19">
      <c r="A464" s="89" t="s">
        <v>4784</v>
      </c>
      <c r="B464" s="89" t="s">
        <v>4785</v>
      </c>
      <c r="C464" s="139" t="str">
        <f>IFERROR(TERRITORIAL!D464/TERRITORIAL!C464-1,"")</f>
        <v/>
      </c>
      <c r="D464" s="139" t="str">
        <f>IFERROR(TERRITORIAL!E464/TERRITORIAL!D464-1,"")</f>
        <v/>
      </c>
      <c r="E464" s="139" t="str">
        <f>IFERROR(TERRITORIAL!F464/TERRITORIAL!E464-1,"")</f>
        <v/>
      </c>
      <c r="F464" s="139" t="str">
        <f>IFERROR(TERRITORIAL!G464/TERRITORIAL!F464-1,"")</f>
        <v/>
      </c>
      <c r="G464" s="139" t="str">
        <f>IFERROR(TERRITORIAL!H464/TERRITORIAL!G464-1,"")</f>
        <v/>
      </c>
      <c r="H464" s="139" t="str">
        <f>IFERROR(TERRITORIAL!I464/TERRITORIAL!H464-1,"")</f>
        <v/>
      </c>
      <c r="I464" s="139" t="str">
        <f>IFERROR(TERRITORIAL!J464/TERRITORIAL!I464-1,"")</f>
        <v/>
      </c>
      <c r="J464" s="139" t="str">
        <f>IFERROR(TERRITORIAL!K464/TERRITORIAL!J464-1,"")</f>
        <v/>
      </c>
      <c r="K464" s="139" t="str">
        <f>IFERROR(TERRITORIAL!L464/TERRITORIAL!K464-1,"")</f>
        <v/>
      </c>
      <c r="L464" s="139" t="str">
        <f>IFERROR(TERRITORIAL!M464/TERRITORIAL!L464-1,"")</f>
        <v/>
      </c>
      <c r="M464" s="139" t="str">
        <f>IFERROR(TERRITORIAL!N464/TERRITORIAL!M464-1,"")</f>
        <v/>
      </c>
      <c r="N464" s="139">
        <f>IFERROR(TERRITORIAL!O464/TERRITORIAL!N464-1,"")</f>
        <v>5.0604443683430089E-2</v>
      </c>
      <c r="O464" s="139">
        <f>IFERROR(TERRITORIAL!P464/TERRITORIAL!O464-1,"")</f>
        <v>6.3103028696588792E-2</v>
      </c>
      <c r="P464" s="139">
        <f>IFERROR(TERRITORIAL!Q464/TERRITORIAL!P464-1,"")</f>
        <v>0.14082161466552079</v>
      </c>
      <c r="Q464" s="139">
        <f>IFERROR(TERRITORIAL!R464/TERRITORIAL!Q464-1,"")</f>
        <v>0.14740439552702589</v>
      </c>
      <c r="R464" s="139">
        <f>IFERROR(TERRITORIAL!S464/TERRITORIAL!R464-1,"")</f>
        <v>7.3302940437194319E-2</v>
      </c>
      <c r="S464" s="139">
        <f>IFERROR(TERRITORIAL!T464/TERRITORIAL!S464-1,"")</f>
        <v>0.16146171326466563</v>
      </c>
    </row>
    <row r="465" spans="1:19">
      <c r="A465" s="89" t="s">
        <v>4801</v>
      </c>
      <c r="B465" s="89" t="s">
        <v>4802</v>
      </c>
      <c r="C465" s="139" t="str">
        <f>IFERROR(TERRITORIAL!D465/TERRITORIAL!C465-1,"")</f>
        <v/>
      </c>
      <c r="D465" s="139" t="str">
        <f>IFERROR(TERRITORIAL!E465/TERRITORIAL!D465-1,"")</f>
        <v/>
      </c>
      <c r="E465" s="139" t="str">
        <f>IFERROR(TERRITORIAL!F465/TERRITORIAL!E465-1,"")</f>
        <v/>
      </c>
      <c r="F465" s="139" t="str">
        <f>IFERROR(TERRITORIAL!G465/TERRITORIAL!F465-1,"")</f>
        <v/>
      </c>
      <c r="G465" s="139" t="str">
        <f>IFERROR(TERRITORIAL!H465/TERRITORIAL!G465-1,"")</f>
        <v/>
      </c>
      <c r="H465" s="139" t="str">
        <f>IFERROR(TERRITORIAL!I465/TERRITORIAL!H465-1,"")</f>
        <v/>
      </c>
      <c r="I465" s="139" t="str">
        <f>IFERROR(TERRITORIAL!J465/TERRITORIAL!I465-1,"")</f>
        <v/>
      </c>
      <c r="J465" s="139" t="str">
        <f>IFERROR(TERRITORIAL!K465/TERRITORIAL!J465-1,"")</f>
        <v/>
      </c>
      <c r="K465" s="139" t="str">
        <f>IFERROR(TERRITORIAL!L465/TERRITORIAL!K465-1,"")</f>
        <v/>
      </c>
      <c r="L465" s="139" t="str">
        <f>IFERROR(TERRITORIAL!M465/TERRITORIAL!L465-1,"")</f>
        <v/>
      </c>
      <c r="M465" s="139" t="str">
        <f>IFERROR(TERRITORIAL!N465/TERRITORIAL!M465-1,"")</f>
        <v/>
      </c>
      <c r="N465" s="139">
        <f>IFERROR(TERRITORIAL!O465/TERRITORIAL!N465-1,"")</f>
        <v>-6.3519161455167783E-2</v>
      </c>
      <c r="O465" s="139">
        <f>IFERROR(TERRITORIAL!P465/TERRITORIAL!O465-1,"")</f>
        <v>-0.3984708077684892</v>
      </c>
      <c r="P465" s="139">
        <f>IFERROR(TERRITORIAL!Q465/TERRITORIAL!P465-1,"")</f>
        <v>-4.7946417429188481E-2</v>
      </c>
      <c r="Q465" s="139">
        <f>IFERROR(TERRITORIAL!R465/TERRITORIAL!Q465-1,"")</f>
        <v>0.11567506411483164</v>
      </c>
      <c r="R465" s="139">
        <f>IFERROR(TERRITORIAL!S465/TERRITORIAL!R465-1,"")</f>
        <v>0.16385862050860278</v>
      </c>
      <c r="S465" s="139">
        <f>IFERROR(TERRITORIAL!T465/TERRITORIAL!S465-1,"")</f>
        <v>1.5514915268223461E-2</v>
      </c>
    </row>
    <row r="466" spans="1:19">
      <c r="A466" s="89" t="s">
        <v>4822</v>
      </c>
      <c r="B466" s="89" t="s">
        <v>4823</v>
      </c>
      <c r="C466" s="139">
        <f>IFERROR(TERRITORIAL!D466/TERRITORIAL!C466-1,"")</f>
        <v>-6.3151697144794072E-2</v>
      </c>
      <c r="D466" s="139">
        <f>IFERROR(TERRITORIAL!E466/TERRITORIAL!D466-1,"")</f>
        <v>0.14370320904138212</v>
      </c>
      <c r="E466" s="139">
        <f>IFERROR(TERRITORIAL!F466/TERRITORIAL!E466-1,"")</f>
        <v>6.7494185248429872E-2</v>
      </c>
      <c r="F466" s="139">
        <f>IFERROR(TERRITORIAL!G466/TERRITORIAL!F466-1,"")</f>
        <v>6.2885639618591282E-2</v>
      </c>
      <c r="G466" s="139">
        <f>IFERROR(TERRITORIAL!H466/TERRITORIAL!G466-1,"")</f>
        <v>-3.4242964971473278E-2</v>
      </c>
      <c r="H466" s="139">
        <f>IFERROR(TERRITORIAL!I466/TERRITORIAL!H466-1,"")</f>
        <v>0.1626341755480234</v>
      </c>
      <c r="I466" s="139">
        <f>IFERROR(TERRITORIAL!J466/TERRITORIAL!I466-1,"")</f>
        <v>0.12249638963224485</v>
      </c>
      <c r="J466" s="139">
        <f>IFERROR(TERRITORIAL!K466/TERRITORIAL!J466-1,"")</f>
        <v>0.23996330267347465</v>
      </c>
      <c r="K466" s="139">
        <f>IFERROR(TERRITORIAL!L466/TERRITORIAL!K466-1,"")</f>
        <v>-8.5812971195670995E-2</v>
      </c>
      <c r="L466" s="139">
        <f>IFERROR(TERRITORIAL!M466/TERRITORIAL!L466-1,"")</f>
        <v>0.10512524945872759</v>
      </c>
      <c r="M466" s="139">
        <f>IFERROR(TERRITORIAL!N466/TERRITORIAL!M466-1,"")</f>
        <v>0.67674604000074257</v>
      </c>
      <c r="N466" s="139">
        <f>IFERROR(TERRITORIAL!O466/TERRITORIAL!N466-1,"")</f>
        <v>4.7842529738434392E-2</v>
      </c>
      <c r="O466" s="139">
        <f>IFERROR(TERRITORIAL!P466/TERRITORIAL!O466-1,"")</f>
        <v>-7.5539544399069847E-2</v>
      </c>
      <c r="P466" s="139">
        <f>IFERROR(TERRITORIAL!Q466/TERRITORIAL!P466-1,"")</f>
        <v>0.25520395815175623</v>
      </c>
      <c r="Q466" s="139">
        <f>IFERROR(TERRITORIAL!R466/TERRITORIAL!Q466-1,"")</f>
        <v>0.22194096356128279</v>
      </c>
      <c r="R466" s="139">
        <f>IFERROR(TERRITORIAL!S466/TERRITORIAL!R466-1,"")</f>
        <v>0.19238759713793363</v>
      </c>
      <c r="S466" s="139">
        <f>IFERROR(TERRITORIAL!T466/TERRITORIAL!S466-1,"")</f>
        <v>1.9138915670413148E-2</v>
      </c>
    </row>
    <row r="467" spans="1:19">
      <c r="A467" s="89" t="s">
        <v>4944</v>
      </c>
      <c r="B467" s="89" t="s">
        <v>2822</v>
      </c>
      <c r="C467" s="139">
        <f>IFERROR(TERRITORIAL!D467/TERRITORIAL!C467-1,"")</f>
        <v>-2.9775445973887371E-2</v>
      </c>
      <c r="D467" s="139">
        <f>IFERROR(TERRITORIAL!E467/TERRITORIAL!D467-1,"")</f>
        <v>0.12323951031071534</v>
      </c>
      <c r="E467" s="139">
        <f>IFERROR(TERRITORIAL!F467/TERRITORIAL!E467-1,"")</f>
        <v>-2.2693042424542065E-2</v>
      </c>
      <c r="F467" s="139">
        <f>IFERROR(TERRITORIAL!G467/TERRITORIAL!F467-1,"")</f>
        <v>0.40517606028329345</v>
      </c>
      <c r="G467" s="139">
        <f>IFERROR(TERRITORIAL!H467/TERRITORIAL!G467-1,"")</f>
        <v>-0.14292963769250977</v>
      </c>
      <c r="H467" s="139">
        <f>IFERROR(TERRITORIAL!I467/TERRITORIAL!H467-1,"")</f>
        <v>-8.8400294741431962E-2</v>
      </c>
      <c r="I467" s="139">
        <f>IFERROR(TERRITORIAL!J467/TERRITORIAL!I467-1,"")</f>
        <v>5.2575958990642269E-2</v>
      </c>
      <c r="J467" s="139">
        <f>IFERROR(TERRITORIAL!K467/TERRITORIAL!J467-1,"")</f>
        <v>0.55290439118372436</v>
      </c>
      <c r="K467" s="139">
        <f>IFERROR(TERRITORIAL!L467/TERRITORIAL!K467-1,"")</f>
        <v>0.1040781280312264</v>
      </c>
      <c r="L467" s="139">
        <f>IFERROR(TERRITORIAL!M467/TERRITORIAL!L467-1,"")</f>
        <v>-0.3279111659470263</v>
      </c>
      <c r="M467" s="139">
        <f>IFERROR(TERRITORIAL!N467/TERRITORIAL!M467-1,"")</f>
        <v>-4.2893612621792476E-2</v>
      </c>
      <c r="N467" s="139">
        <f>IFERROR(TERRITORIAL!O467/TERRITORIAL!N467-1,"")</f>
        <v>0.2499953139981177</v>
      </c>
      <c r="O467" s="139">
        <f>IFERROR(TERRITORIAL!P467/TERRITORIAL!O467-1,"")</f>
        <v>0.30687820134624721</v>
      </c>
      <c r="P467" s="139">
        <f>IFERROR(TERRITORIAL!Q467/TERRITORIAL!P467-1,"")</f>
        <v>-1.785860754379498E-2</v>
      </c>
      <c r="Q467" s="139">
        <f>IFERROR(TERRITORIAL!R467/TERRITORIAL!Q467-1,"")</f>
        <v>0.25335279386684162</v>
      </c>
      <c r="R467" s="139">
        <f>IFERROR(TERRITORIAL!S467/TERRITORIAL!R467-1,"")</f>
        <v>0.93155992411538846</v>
      </c>
      <c r="S467" s="139">
        <f>IFERROR(TERRITORIAL!T467/TERRITORIAL!S467-1,"")</f>
        <v>-0.20694738951343139</v>
      </c>
    </row>
    <row r="468" spans="1:19" ht="28">
      <c r="A468" s="89" t="s">
        <v>4973</v>
      </c>
      <c r="B468" s="89" t="s">
        <v>1114</v>
      </c>
      <c r="C468" s="139" t="str">
        <f>IFERROR(TERRITORIAL!D468/TERRITORIAL!C468-1,"")</f>
        <v/>
      </c>
      <c r="D468" s="139" t="str">
        <f>IFERROR(TERRITORIAL!E468/TERRITORIAL!D468-1,"")</f>
        <v/>
      </c>
      <c r="E468" s="139" t="str">
        <f>IFERROR(TERRITORIAL!F468/TERRITORIAL!E468-1,"")</f>
        <v/>
      </c>
      <c r="F468" s="139" t="str">
        <f>IFERROR(TERRITORIAL!G468/TERRITORIAL!F468-1,"")</f>
        <v/>
      </c>
      <c r="G468" s="139" t="str">
        <f>IFERROR(TERRITORIAL!H468/TERRITORIAL!G468-1,"")</f>
        <v/>
      </c>
      <c r="H468" s="139" t="str">
        <f>IFERROR(TERRITORIAL!I468/TERRITORIAL!H468-1,"")</f>
        <v/>
      </c>
      <c r="I468" s="139" t="str">
        <f>IFERROR(TERRITORIAL!J468/TERRITORIAL!I468-1,"")</f>
        <v/>
      </c>
      <c r="J468" s="139" t="str">
        <f>IFERROR(TERRITORIAL!K468/TERRITORIAL!J468-1,"")</f>
        <v/>
      </c>
      <c r="K468" s="139" t="str">
        <f>IFERROR(TERRITORIAL!L468/TERRITORIAL!K468-1,"")</f>
        <v/>
      </c>
      <c r="L468" s="139" t="str">
        <f>IFERROR(TERRITORIAL!M468/TERRITORIAL!L468-1,"")</f>
        <v/>
      </c>
      <c r="M468" s="139" t="str">
        <f>IFERROR(TERRITORIAL!N468/TERRITORIAL!M468-1,"")</f>
        <v/>
      </c>
      <c r="N468" s="139" t="str">
        <f>IFERROR(TERRITORIAL!O468/TERRITORIAL!N468-1,"")</f>
        <v/>
      </c>
      <c r="O468" s="139" t="str">
        <f>IFERROR(TERRITORIAL!P468/TERRITORIAL!O468-1,"")</f>
        <v/>
      </c>
      <c r="P468" s="139" t="str">
        <f>IFERROR(TERRITORIAL!Q468/TERRITORIAL!P468-1,"")</f>
        <v/>
      </c>
      <c r="Q468" s="139" t="str">
        <f>IFERROR(TERRITORIAL!R468/TERRITORIAL!Q468-1,"")</f>
        <v/>
      </c>
      <c r="R468" s="139" t="str">
        <f>IFERROR(TERRITORIAL!S468/TERRITORIAL!R468-1,"")</f>
        <v/>
      </c>
      <c r="S468" s="139" t="str">
        <f>IFERROR(TERRITORIAL!T468/TERRITORIAL!S468-1,"")</f>
        <v/>
      </c>
    </row>
    <row r="469" spans="1:19" ht="42">
      <c r="A469" s="89" t="s">
        <v>7819</v>
      </c>
      <c r="B469" s="89" t="s">
        <v>7822</v>
      </c>
      <c r="C469" s="139" t="str">
        <f>IFERROR(TERRITORIAL!D469/TERRITORIAL!C469-1,"")</f>
        <v/>
      </c>
      <c r="D469" s="139" t="str">
        <f>IFERROR(TERRITORIAL!E469/TERRITORIAL!D469-1,"")</f>
        <v/>
      </c>
      <c r="E469" s="139" t="str">
        <f>IFERROR(TERRITORIAL!F469/TERRITORIAL!E469-1,"")</f>
        <v/>
      </c>
      <c r="F469" s="139" t="str">
        <f>IFERROR(TERRITORIAL!G469/TERRITORIAL!F469-1,"")</f>
        <v/>
      </c>
      <c r="G469" s="139" t="str">
        <f>IFERROR(TERRITORIAL!H469/TERRITORIAL!G469-1,"")</f>
        <v/>
      </c>
      <c r="H469" s="139" t="str">
        <f>IFERROR(TERRITORIAL!I469/TERRITORIAL!H469-1,"")</f>
        <v/>
      </c>
      <c r="I469" s="139" t="str">
        <f>IFERROR(TERRITORIAL!J469/TERRITORIAL!I469-1,"")</f>
        <v/>
      </c>
      <c r="J469" s="139" t="str">
        <f>IFERROR(TERRITORIAL!K469/TERRITORIAL!J469-1,"")</f>
        <v/>
      </c>
      <c r="K469" s="139" t="str">
        <f>IFERROR(TERRITORIAL!L469/TERRITORIAL!K469-1,"")</f>
        <v/>
      </c>
      <c r="L469" s="139" t="str">
        <f>IFERROR(TERRITORIAL!M469/TERRITORIAL!L469-1,"")</f>
        <v/>
      </c>
      <c r="M469" s="139" t="str">
        <f>IFERROR(TERRITORIAL!N469/TERRITORIAL!M469-1,"")</f>
        <v/>
      </c>
      <c r="N469" s="139" t="str">
        <f>IFERROR(TERRITORIAL!O469/TERRITORIAL!N469-1,"")</f>
        <v/>
      </c>
      <c r="O469" s="139" t="str">
        <f>IFERROR(TERRITORIAL!P469/TERRITORIAL!O469-1,"")</f>
        <v/>
      </c>
      <c r="P469" s="139" t="str">
        <f>IFERROR(TERRITORIAL!Q469/TERRITORIAL!P469-1,"")</f>
        <v/>
      </c>
      <c r="Q469" s="139" t="str">
        <f>IFERROR(TERRITORIAL!R469/TERRITORIAL!Q469-1,"")</f>
        <v/>
      </c>
      <c r="R469" s="139" t="str">
        <f>IFERROR(TERRITORIAL!S469/TERRITORIAL!R469-1,"")</f>
        <v/>
      </c>
      <c r="S469" s="139" t="str">
        <f>IFERROR(TERRITORIAL!T469/TERRITORIAL!S469-1,"")</f>
        <v/>
      </c>
    </row>
    <row r="470" spans="1:19">
      <c r="A470" s="89" t="s">
        <v>4987</v>
      </c>
      <c r="B470" s="89" t="s">
        <v>4988</v>
      </c>
      <c r="C470" s="139">
        <f>IFERROR(TERRITORIAL!D470/TERRITORIAL!C470-1,"")</f>
        <v>-0.11304931722693012</v>
      </c>
      <c r="D470" s="139">
        <f>IFERROR(TERRITORIAL!E470/TERRITORIAL!D470-1,"")</f>
        <v>7.1827230704101241E-2</v>
      </c>
      <c r="E470" s="139">
        <f>IFERROR(TERRITORIAL!F470/TERRITORIAL!E470-1,"")</f>
        <v>0.14311697920904143</v>
      </c>
      <c r="F470" s="139">
        <f>IFERROR(TERRITORIAL!G470/TERRITORIAL!F470-1,"")</f>
        <v>0.10633179210066102</v>
      </c>
      <c r="G470" s="139">
        <f>IFERROR(TERRITORIAL!H470/TERRITORIAL!G470-1,"")</f>
        <v>-0.15857772663787451</v>
      </c>
      <c r="H470" s="139">
        <f>IFERROR(TERRITORIAL!I470/TERRITORIAL!H470-1,"")</f>
        <v>0.27657838351340769</v>
      </c>
      <c r="I470" s="139">
        <f>IFERROR(TERRITORIAL!J470/TERRITORIAL!I470-1,"")</f>
        <v>0.31246059155557693</v>
      </c>
      <c r="J470" s="139">
        <f>IFERROR(TERRITORIAL!K470/TERRITORIAL!J470-1,"")</f>
        <v>0.12528807960031818</v>
      </c>
      <c r="K470" s="139">
        <f>IFERROR(TERRITORIAL!L470/TERRITORIAL!K470-1,"")</f>
        <v>-0.23524379255639827</v>
      </c>
      <c r="L470" s="139">
        <f>IFERROR(TERRITORIAL!M470/TERRITORIAL!L470-1,"")</f>
        <v>0.20134378265063102</v>
      </c>
      <c r="M470" s="139">
        <f>IFERROR(TERRITORIAL!N470/TERRITORIAL!M470-1,"")</f>
        <v>-0.81827913972471644</v>
      </c>
      <c r="N470" s="139">
        <f>IFERROR(TERRITORIAL!O470/TERRITORIAL!N470-1,"")</f>
        <v>7.1765028938286735E-2</v>
      </c>
      <c r="O470" s="139">
        <f>IFERROR(TERRITORIAL!P470/TERRITORIAL!O470-1,"")</f>
        <v>-0.36192063637782446</v>
      </c>
      <c r="P470" s="139">
        <f>IFERROR(TERRITORIAL!Q470/TERRITORIAL!P470-1,"")</f>
        <v>7.3116274207022158E-2</v>
      </c>
      <c r="Q470" s="139">
        <f>IFERROR(TERRITORIAL!R470/TERRITORIAL!Q470-1,"")</f>
        <v>0.27389890963624763</v>
      </c>
      <c r="R470" s="139">
        <f>IFERROR(TERRITORIAL!S470/TERRITORIAL!R470-1,"")</f>
        <v>7.5070836953357256E-2</v>
      </c>
      <c r="S470" s="139">
        <f>IFERROR(TERRITORIAL!T470/TERRITORIAL!S470-1,"")</f>
        <v>-2.7036364996918749E-2</v>
      </c>
    </row>
    <row r="471" spans="1:19">
      <c r="A471" s="89" t="s">
        <v>4989</v>
      </c>
      <c r="B471" s="89" t="s">
        <v>2212</v>
      </c>
      <c r="C471" s="139">
        <f>IFERROR(TERRITORIAL!D471/TERRITORIAL!C471-1,"")</f>
        <v>-0.10065821182823964</v>
      </c>
      <c r="D471" s="139">
        <f>IFERROR(TERRITORIAL!E471/TERRITORIAL!D471-1,"")</f>
        <v>-5.4697564806945875E-3</v>
      </c>
      <c r="E471" s="139">
        <f>IFERROR(TERRITORIAL!F471/TERRITORIAL!E471-1,"")</f>
        <v>2.996803697723216E-2</v>
      </c>
      <c r="F471" s="139">
        <f>IFERROR(TERRITORIAL!G471/TERRITORIAL!F471-1,"")</f>
        <v>1.5966580500722749E-2</v>
      </c>
      <c r="G471" s="139">
        <f>IFERROR(TERRITORIAL!H471/TERRITORIAL!G471-1,"")</f>
        <v>6.4440559105167772E-2</v>
      </c>
      <c r="H471" s="139">
        <f>IFERROR(TERRITORIAL!I471/TERRITORIAL!H471-1,"")</f>
        <v>0.20735763441922894</v>
      </c>
      <c r="I471" s="139">
        <f>IFERROR(TERRITORIAL!J471/TERRITORIAL!I471-1,"")</f>
        <v>0.15434821220910999</v>
      </c>
      <c r="J471" s="139">
        <f>IFERROR(TERRITORIAL!K471/TERRITORIAL!J471-1,"")</f>
        <v>8.8066478613165078E-2</v>
      </c>
      <c r="K471" s="139">
        <f>IFERROR(TERRITORIAL!L471/TERRITORIAL!K471-1,"")</f>
        <v>2.0770279626849408E-3</v>
      </c>
      <c r="L471" s="139">
        <f>IFERROR(TERRITORIAL!M471/TERRITORIAL!L471-1,"")</f>
        <v>0.20870708600642329</v>
      </c>
      <c r="M471" s="139">
        <f>IFERROR(TERRITORIAL!N471/TERRITORIAL!M471-1,"")</f>
        <v>-0.9279617852623584</v>
      </c>
      <c r="N471" s="139">
        <f>IFERROR(TERRITORIAL!O471/TERRITORIAL!N471-1,"")</f>
        <v>7.1074715337153815E-3</v>
      </c>
      <c r="O471" s="139">
        <f>IFERROR(TERRITORIAL!P471/TERRITORIAL!O471-1,"")</f>
        <v>-0.30076441507657925</v>
      </c>
      <c r="P471" s="139">
        <f>IFERROR(TERRITORIAL!Q471/TERRITORIAL!P471-1,"")</f>
        <v>-0.16143606266673138</v>
      </c>
      <c r="Q471" s="139">
        <f>IFERROR(TERRITORIAL!R471/TERRITORIAL!Q471-1,"")</f>
        <v>9.6584601766787515E-2</v>
      </c>
      <c r="R471" s="139">
        <f>IFERROR(TERRITORIAL!S471/TERRITORIAL!R471-1,"")</f>
        <v>0.1524971560776569</v>
      </c>
      <c r="S471" s="139">
        <f>IFERROR(TERRITORIAL!T471/TERRITORIAL!S471-1,"")</f>
        <v>0.30020305401192493</v>
      </c>
    </row>
    <row r="472" spans="1:19">
      <c r="A472" s="89" t="s">
        <v>5004</v>
      </c>
      <c r="B472" s="89" t="s">
        <v>4744</v>
      </c>
      <c r="C472" s="139">
        <f>IFERROR(TERRITORIAL!D472/TERRITORIAL!C472-1,"")</f>
        <v>0.84267661341673139</v>
      </c>
      <c r="D472" s="139">
        <f>IFERROR(TERRITORIAL!E472/TERRITORIAL!D472-1,"")</f>
        <v>0.28851088394995772</v>
      </c>
      <c r="E472" s="139">
        <f>IFERROR(TERRITORIAL!F472/TERRITORIAL!E472-1,"")</f>
        <v>-0.67523804320432013</v>
      </c>
      <c r="F472" s="139">
        <f>IFERROR(TERRITORIAL!G472/TERRITORIAL!F472-1,"")</f>
        <v>-0.35573815838847966</v>
      </c>
      <c r="G472" s="139">
        <f>IFERROR(TERRITORIAL!H472/TERRITORIAL!G472-1,"")</f>
        <v>-0.29199889781869681</v>
      </c>
      <c r="H472" s="139">
        <f>IFERROR(TERRITORIAL!I472/TERRITORIAL!H472-1,"")</f>
        <v>0.60539609131012595</v>
      </c>
      <c r="I472" s="139">
        <f>IFERROR(TERRITORIAL!J472/TERRITORIAL!I472-1,"")</f>
        <v>-0.5351733114012438</v>
      </c>
      <c r="J472" s="139">
        <f>IFERROR(TERRITORIAL!K472/TERRITORIAL!J472-1,"")</f>
        <v>0.32031390500506562</v>
      </c>
      <c r="K472" s="139">
        <f>IFERROR(TERRITORIAL!L472/TERRITORIAL!K472-1,"")</f>
        <v>-0.30584192416102274</v>
      </c>
      <c r="L472" s="139">
        <f>IFERROR(TERRITORIAL!M472/TERRITORIAL!L472-1,"")</f>
        <v>-7.2042806679546989E-2</v>
      </c>
      <c r="M472" s="139">
        <f>IFERROR(TERRITORIAL!N472/TERRITORIAL!M472-1,"")</f>
        <v>-0.8879715923942173</v>
      </c>
      <c r="N472" s="139">
        <f>IFERROR(TERRITORIAL!O472/TERRITORIAL!N472-1,"")</f>
        <v>1.0325680417828091</v>
      </c>
      <c r="O472" s="139">
        <f>IFERROR(TERRITORIAL!P472/TERRITORIAL!O472-1,"")</f>
        <v>-0.57864928768503843</v>
      </c>
      <c r="P472" s="139">
        <f>IFERROR(TERRITORIAL!Q472/TERRITORIAL!P472-1,"")</f>
        <v>-0.20503989373145981</v>
      </c>
      <c r="Q472" s="139">
        <f>IFERROR(TERRITORIAL!R472/TERRITORIAL!Q472-1,"")</f>
        <v>-0.1256005720625184</v>
      </c>
      <c r="R472" s="139">
        <f>IFERROR(TERRITORIAL!S472/TERRITORIAL!R472-1,"")</f>
        <v>1.4357398389999516</v>
      </c>
      <c r="S472" s="139">
        <f>IFERROR(TERRITORIAL!T472/TERRITORIAL!S472-1,"")</f>
        <v>-0.20427894974940985</v>
      </c>
    </row>
    <row r="473" spans="1:19">
      <c r="A473" s="89" t="s">
        <v>5013</v>
      </c>
      <c r="B473" s="89" t="s">
        <v>2214</v>
      </c>
      <c r="C473" s="139">
        <f>IFERROR(TERRITORIAL!D473/TERRITORIAL!C473-1,"")</f>
        <v>0.11918160637430297</v>
      </c>
      <c r="D473" s="139">
        <f>IFERROR(TERRITORIAL!E473/TERRITORIAL!D473-1,"")</f>
        <v>3.5726808841469948E-2</v>
      </c>
      <c r="E473" s="139">
        <f>IFERROR(TERRITORIAL!F473/TERRITORIAL!E473-1,"")</f>
        <v>1.6947600341598701E-2</v>
      </c>
      <c r="F473" s="139">
        <f>IFERROR(TERRITORIAL!G473/TERRITORIAL!F473-1,"")</f>
        <v>1.611027708264734E-2</v>
      </c>
      <c r="G473" s="139">
        <f>IFERROR(TERRITORIAL!H473/TERRITORIAL!G473-1,"")</f>
        <v>0.14174681401772204</v>
      </c>
      <c r="H473" s="139">
        <f>IFERROR(TERRITORIAL!I473/TERRITORIAL!H473-1,"")</f>
        <v>0.29969442654742817</v>
      </c>
      <c r="I473" s="139">
        <f>IFERROR(TERRITORIAL!J473/TERRITORIAL!I473-1,"")</f>
        <v>-4.0429536849371228E-3</v>
      </c>
      <c r="J473" s="139">
        <f>IFERROR(TERRITORIAL!K473/TERRITORIAL!J473-1,"")</f>
        <v>7.5877020165197484E-2</v>
      </c>
      <c r="K473" s="139">
        <f>IFERROR(TERRITORIAL!L473/TERRITORIAL!K473-1,"")</f>
        <v>9.2581219237887868E-2</v>
      </c>
      <c r="L473" s="139">
        <f>IFERROR(TERRITORIAL!M473/TERRITORIAL!L473-1,"")</f>
        <v>0.24152380428092535</v>
      </c>
      <c r="M473" s="139">
        <f>IFERROR(TERRITORIAL!N473/TERRITORIAL!M473-1,"")</f>
        <v>-0.66030980072196532</v>
      </c>
      <c r="N473" s="139">
        <f>IFERROR(TERRITORIAL!O473/TERRITORIAL!N473-1,"")</f>
        <v>-0.65634234936331959</v>
      </c>
      <c r="O473" s="139">
        <f>IFERROR(TERRITORIAL!P473/TERRITORIAL!O473-1,"")</f>
        <v>-0.39415755134568897</v>
      </c>
      <c r="P473" s="139">
        <f>IFERROR(TERRITORIAL!Q473/TERRITORIAL!P473-1,"")</f>
        <v>0.95449862833371513</v>
      </c>
      <c r="Q473" s="139">
        <f>IFERROR(TERRITORIAL!R473/TERRITORIAL!Q473-1,"")</f>
        <v>-0.39819870621200659</v>
      </c>
      <c r="R473" s="139">
        <f>IFERROR(TERRITORIAL!S473/TERRITORIAL!R473-1,"")</f>
        <v>0.2066657763140376</v>
      </c>
      <c r="S473" s="139">
        <f>IFERROR(TERRITORIAL!T473/TERRITORIAL!S473-1,"")</f>
        <v>0.20124448036078113</v>
      </c>
    </row>
    <row r="474" spans="1:19">
      <c r="A474" s="89" t="s">
        <v>7708</v>
      </c>
      <c r="B474" s="89" t="s">
        <v>218</v>
      </c>
      <c r="C474" s="139" t="str">
        <f>IFERROR(TERRITORIAL!D474/TERRITORIAL!C474-1,"")</f>
        <v/>
      </c>
      <c r="D474" s="139" t="str">
        <f>IFERROR(TERRITORIAL!E474/TERRITORIAL!D474-1,"")</f>
        <v/>
      </c>
      <c r="E474" s="139" t="str">
        <f>IFERROR(TERRITORIAL!F474/TERRITORIAL!E474-1,"")</f>
        <v/>
      </c>
      <c r="F474" s="139" t="str">
        <f>IFERROR(TERRITORIAL!G474/TERRITORIAL!F474-1,"")</f>
        <v/>
      </c>
      <c r="G474" s="139" t="str">
        <f>IFERROR(TERRITORIAL!H474/TERRITORIAL!G474-1,"")</f>
        <v/>
      </c>
      <c r="H474" s="139" t="str">
        <f>IFERROR(TERRITORIAL!I474/TERRITORIAL!H474-1,"")</f>
        <v/>
      </c>
      <c r="I474" s="139" t="str">
        <f>IFERROR(TERRITORIAL!J474/TERRITORIAL!I474-1,"")</f>
        <v/>
      </c>
      <c r="J474" s="139" t="str">
        <f>IFERROR(TERRITORIAL!K474/TERRITORIAL!J474-1,"")</f>
        <v/>
      </c>
      <c r="K474" s="139" t="str">
        <f>IFERROR(TERRITORIAL!L474/TERRITORIAL!K474-1,"")</f>
        <v/>
      </c>
      <c r="L474" s="139" t="str">
        <f>IFERROR(TERRITORIAL!M474/TERRITORIAL!L474-1,"")</f>
        <v/>
      </c>
      <c r="M474" s="139" t="str">
        <f>IFERROR(TERRITORIAL!N474/TERRITORIAL!M474-1,"")</f>
        <v/>
      </c>
      <c r="N474" s="139" t="str">
        <f>IFERROR(TERRITORIAL!O474/TERRITORIAL!N474-1,"")</f>
        <v/>
      </c>
      <c r="O474" s="139" t="str">
        <f>IFERROR(TERRITORIAL!P474/TERRITORIAL!O474-1,"")</f>
        <v/>
      </c>
      <c r="P474" s="139" t="str">
        <f>IFERROR(TERRITORIAL!Q474/TERRITORIAL!P474-1,"")</f>
        <v/>
      </c>
      <c r="Q474" s="139" t="str">
        <f>IFERROR(TERRITORIAL!R474/TERRITORIAL!Q474-1,"")</f>
        <v/>
      </c>
      <c r="R474" s="139" t="str">
        <f>IFERROR(TERRITORIAL!S474/TERRITORIAL!R474-1,"")</f>
        <v/>
      </c>
      <c r="S474" s="139" t="str">
        <f>IFERROR(TERRITORIAL!T474/TERRITORIAL!S474-1,"")</f>
        <v/>
      </c>
    </row>
    <row r="475" spans="1:19">
      <c r="A475" s="89" t="s">
        <v>5023</v>
      </c>
      <c r="B475" s="89" t="s">
        <v>133</v>
      </c>
      <c r="C475" s="139">
        <f>IFERROR(TERRITORIAL!D475/TERRITORIAL!C475-1,"")</f>
        <v>-1.2778736710960859E-2</v>
      </c>
      <c r="D475" s="139">
        <f>IFERROR(TERRITORIAL!E475/TERRITORIAL!D475-1,"")</f>
        <v>-3.7123966017715504E-2</v>
      </c>
      <c r="E475" s="139">
        <f>IFERROR(TERRITORIAL!F475/TERRITORIAL!E475-1,"")</f>
        <v>0.24077147330047399</v>
      </c>
      <c r="F475" s="139">
        <f>IFERROR(TERRITORIAL!G475/TERRITORIAL!F475-1,"")</f>
        <v>-2.3774042342738499E-2</v>
      </c>
      <c r="G475" s="139">
        <f>IFERROR(TERRITORIAL!H475/TERRITORIAL!G475-1,"")</f>
        <v>0.22413831489700686</v>
      </c>
      <c r="H475" s="139">
        <f>IFERROR(TERRITORIAL!I475/TERRITORIAL!H475-1,"")</f>
        <v>4.2249982711873413E-2</v>
      </c>
      <c r="I475" s="139">
        <f>IFERROR(TERRITORIAL!J475/TERRITORIAL!I475-1,"")</f>
        <v>7.4375848821377044E-2</v>
      </c>
      <c r="J475" s="139">
        <f>IFERROR(TERRITORIAL!K475/TERRITORIAL!J475-1,"")</f>
        <v>0.1013448965166055</v>
      </c>
      <c r="K475" s="139">
        <f>IFERROR(TERRITORIAL!L475/TERRITORIAL!K475-1,"")</f>
        <v>0.41072243317251411</v>
      </c>
      <c r="L475" s="139">
        <f>IFERROR(TERRITORIAL!M475/TERRITORIAL!L475-1,"")</f>
        <v>0.51520214521707541</v>
      </c>
      <c r="M475" s="139">
        <f>IFERROR(TERRITORIAL!N475/TERRITORIAL!M475-1,"")</f>
        <v>-0.80419546794900687</v>
      </c>
      <c r="N475" s="139">
        <f>IFERROR(TERRITORIAL!O475/TERRITORIAL!N475-1,"")</f>
        <v>-0.55299727483097727</v>
      </c>
      <c r="O475" s="139">
        <f>IFERROR(TERRITORIAL!P475/TERRITORIAL!O475-1,"")</f>
        <v>-0.25870989357843055</v>
      </c>
      <c r="P475" s="139">
        <f>IFERROR(TERRITORIAL!Q475/TERRITORIAL!P475-1,"")</f>
        <v>0.29164771029569603</v>
      </c>
      <c r="Q475" s="139">
        <f>IFERROR(TERRITORIAL!R475/TERRITORIAL!Q475-1,"")</f>
        <v>7.2905224579132399E-2</v>
      </c>
      <c r="R475" s="139">
        <f>IFERROR(TERRITORIAL!S475/TERRITORIAL!R475-1,"")</f>
        <v>8.3208710155202814E-2</v>
      </c>
      <c r="S475" s="139">
        <f>IFERROR(TERRITORIAL!T475/TERRITORIAL!S475-1,"")</f>
        <v>0.1734789681176061</v>
      </c>
    </row>
    <row r="476" spans="1:19">
      <c r="A476" s="89" t="s">
        <v>5028</v>
      </c>
      <c r="B476" s="89" t="s">
        <v>4785</v>
      </c>
      <c r="C476" s="139" t="str">
        <f>IFERROR(TERRITORIAL!D476/TERRITORIAL!C476-1,"")</f>
        <v/>
      </c>
      <c r="D476" s="139" t="str">
        <f>IFERROR(TERRITORIAL!E476/TERRITORIAL!D476-1,"")</f>
        <v/>
      </c>
      <c r="E476" s="139" t="str">
        <f>IFERROR(TERRITORIAL!F476/TERRITORIAL!E476-1,"")</f>
        <v/>
      </c>
      <c r="F476" s="139" t="str">
        <f>IFERROR(TERRITORIAL!G476/TERRITORIAL!F476-1,"")</f>
        <v/>
      </c>
      <c r="G476" s="139" t="str">
        <f>IFERROR(TERRITORIAL!H476/TERRITORIAL!G476-1,"")</f>
        <v/>
      </c>
      <c r="H476" s="139" t="str">
        <f>IFERROR(TERRITORIAL!I476/TERRITORIAL!H476-1,"")</f>
        <v/>
      </c>
      <c r="I476" s="139" t="str">
        <f>IFERROR(TERRITORIAL!J476/TERRITORIAL!I476-1,"")</f>
        <v/>
      </c>
      <c r="J476" s="139" t="str">
        <f>IFERROR(TERRITORIAL!K476/TERRITORIAL!J476-1,"")</f>
        <v/>
      </c>
      <c r="K476" s="139" t="str">
        <f>IFERROR(TERRITORIAL!L476/TERRITORIAL!K476-1,"")</f>
        <v/>
      </c>
      <c r="L476" s="139" t="str">
        <f>IFERROR(TERRITORIAL!M476/TERRITORIAL!L476-1,"")</f>
        <v/>
      </c>
      <c r="M476" s="139" t="str">
        <f>IFERROR(TERRITORIAL!N476/TERRITORIAL!M476-1,"")</f>
        <v/>
      </c>
      <c r="N476" s="139">
        <f>IFERROR(TERRITORIAL!O476/TERRITORIAL!N476-1,"")</f>
        <v>1.5651918970436274E-2</v>
      </c>
      <c r="O476" s="139">
        <f>IFERROR(TERRITORIAL!P476/TERRITORIAL!O476-1,"")</f>
        <v>-0.26113925328310239</v>
      </c>
      <c r="P476" s="139">
        <f>IFERROR(TERRITORIAL!Q476/TERRITORIAL!P476-1,"")</f>
        <v>-3.9025986593020701E-2</v>
      </c>
      <c r="Q476" s="139">
        <f>IFERROR(TERRITORIAL!R476/TERRITORIAL!Q476-1,"")</f>
        <v>0.12910066519996777</v>
      </c>
      <c r="R476" s="139">
        <f>IFERROR(TERRITORIAL!S476/TERRITORIAL!R476-1,"")</f>
        <v>0.36717301426801408</v>
      </c>
      <c r="S476" s="139">
        <f>IFERROR(TERRITORIAL!T476/TERRITORIAL!S476-1,"")</f>
        <v>5.6635736697411954E-2</v>
      </c>
    </row>
    <row r="477" spans="1:19">
      <c r="A477" s="89" t="s">
        <v>5038</v>
      </c>
      <c r="B477" s="89" t="s">
        <v>4823</v>
      </c>
      <c r="C477" s="139">
        <f>IFERROR(TERRITORIAL!D477/TERRITORIAL!C477-1,"")</f>
        <v>-0.13985144476568045</v>
      </c>
      <c r="D477" s="139">
        <f>IFERROR(TERRITORIAL!E477/TERRITORIAL!D477-1,"")</f>
        <v>8.3591340733951913E-2</v>
      </c>
      <c r="E477" s="139">
        <f>IFERROR(TERRITORIAL!F477/TERRITORIAL!E477-1,"")</f>
        <v>0.21176893998385449</v>
      </c>
      <c r="F477" s="139">
        <f>IFERROR(TERRITORIAL!G477/TERRITORIAL!F477-1,"")</f>
        <v>0.12811314781994199</v>
      </c>
      <c r="G477" s="139">
        <f>IFERROR(TERRITORIAL!H477/TERRITORIAL!G477-1,"")</f>
        <v>-0.20090712509050523</v>
      </c>
      <c r="H477" s="139">
        <f>IFERROR(TERRITORIAL!I477/TERRITORIAL!H477-1,"")</f>
        <v>0.29098544799907944</v>
      </c>
      <c r="I477" s="139">
        <f>IFERROR(TERRITORIAL!J477/TERRITORIAL!I477-1,"")</f>
        <v>0.36436727052670803</v>
      </c>
      <c r="J477" s="139">
        <f>IFERROR(TERRITORIAL!K477/TERRITORIAL!J477-1,"")</f>
        <v>0.1326166302728824</v>
      </c>
      <c r="K477" s="139">
        <f>IFERROR(TERRITORIAL!L477/TERRITORIAL!K477-1,"")</f>
        <v>-0.28688556332370241</v>
      </c>
      <c r="L477" s="139">
        <f>IFERROR(TERRITORIAL!M477/TERRITORIAL!L477-1,"")</f>
        <v>0.19775810924959059</v>
      </c>
      <c r="M477" s="139">
        <f>IFERROR(TERRITORIAL!N477/TERRITORIAL!M477-1,"")</f>
        <v>-0.85754451025937273</v>
      </c>
      <c r="N477" s="139">
        <f>IFERROR(TERRITORIAL!O477/TERRITORIAL!N477-1,"")</f>
        <v>0.11019008164921362</v>
      </c>
      <c r="O477" s="139">
        <f>IFERROR(TERRITORIAL!P477/TERRITORIAL!O477-1,"")</f>
        <v>-0.31480262523442926</v>
      </c>
      <c r="P477" s="139">
        <f>IFERROR(TERRITORIAL!Q477/TERRITORIAL!P477-1,"")</f>
        <v>8.8604805757061644E-2</v>
      </c>
      <c r="Q477" s="139">
        <f>IFERROR(TERRITORIAL!R477/TERRITORIAL!Q477-1,"")</f>
        <v>0.36212015183731583</v>
      </c>
      <c r="R477" s="139">
        <f>IFERROR(TERRITORIAL!S477/TERRITORIAL!R477-1,"")</f>
        <v>3.5805273328040288E-2</v>
      </c>
      <c r="S477" s="139">
        <f>IFERROR(TERRITORIAL!T477/TERRITORIAL!S477-1,"")</f>
        <v>-2.3886164525050657E-2</v>
      </c>
    </row>
    <row r="478" spans="1:19">
      <c r="A478" s="89" t="s">
        <v>5065</v>
      </c>
      <c r="B478" s="89" t="s">
        <v>4802</v>
      </c>
      <c r="C478" s="139" t="str">
        <f>IFERROR(TERRITORIAL!D478/TERRITORIAL!C478-1,"")</f>
        <v/>
      </c>
      <c r="D478" s="139" t="str">
        <f>IFERROR(TERRITORIAL!E478/TERRITORIAL!D478-1,"")</f>
        <v/>
      </c>
      <c r="E478" s="139" t="str">
        <f>IFERROR(TERRITORIAL!F478/TERRITORIAL!E478-1,"")</f>
        <v/>
      </c>
      <c r="F478" s="139" t="str">
        <f>IFERROR(TERRITORIAL!G478/TERRITORIAL!F478-1,"")</f>
        <v/>
      </c>
      <c r="G478" s="139" t="str">
        <f>IFERROR(TERRITORIAL!H478/TERRITORIAL!G478-1,"")</f>
        <v/>
      </c>
      <c r="H478" s="139" t="str">
        <f>IFERROR(TERRITORIAL!I478/TERRITORIAL!H478-1,"")</f>
        <v/>
      </c>
      <c r="I478" s="139" t="str">
        <f>IFERROR(TERRITORIAL!J478/TERRITORIAL!I478-1,"")</f>
        <v/>
      </c>
      <c r="J478" s="139" t="str">
        <f>IFERROR(TERRITORIAL!K478/TERRITORIAL!J478-1,"")</f>
        <v/>
      </c>
      <c r="K478" s="139" t="str">
        <f>IFERROR(TERRITORIAL!L478/TERRITORIAL!K478-1,"")</f>
        <v/>
      </c>
      <c r="L478" s="139" t="str">
        <f>IFERROR(TERRITORIAL!M478/TERRITORIAL!L478-1,"")</f>
        <v/>
      </c>
      <c r="M478" s="139" t="str">
        <f>IFERROR(TERRITORIAL!N478/TERRITORIAL!M478-1,"")</f>
        <v/>
      </c>
      <c r="N478" s="139">
        <f>IFERROR(TERRITORIAL!O478/TERRITORIAL!N478-1,"")</f>
        <v>0.14918124931084242</v>
      </c>
      <c r="O478" s="139">
        <f>IFERROR(TERRITORIAL!P478/TERRITORIAL!O478-1,"")</f>
        <v>-0.54530984533567128</v>
      </c>
      <c r="P478" s="139">
        <f>IFERROR(TERRITORIAL!Q478/TERRITORIAL!P478-1,"")</f>
        <v>2.1541559568854618E-2</v>
      </c>
      <c r="Q478" s="139">
        <f>IFERROR(TERRITORIAL!R478/TERRITORIAL!Q478-1,"")</f>
        <v>0.19208473268415016</v>
      </c>
      <c r="R478" s="139">
        <f>IFERROR(TERRITORIAL!S478/TERRITORIAL!R478-1,"")</f>
        <v>0.15593896138979546</v>
      </c>
      <c r="S478" s="139">
        <f>IFERROR(TERRITORIAL!T478/TERRITORIAL!S478-1,"")</f>
        <v>-0.14806014142797275</v>
      </c>
    </row>
    <row r="479" spans="1:19">
      <c r="A479" s="89" t="s">
        <v>5078</v>
      </c>
      <c r="B479" s="89" t="s">
        <v>2822</v>
      </c>
      <c r="C479" s="139">
        <f>IFERROR(TERRITORIAL!D479/TERRITORIAL!C479-1,"")</f>
        <v>-0.14368309181948791</v>
      </c>
      <c r="D479" s="139">
        <f>IFERROR(TERRITORIAL!E479/TERRITORIAL!D479-1,"")</f>
        <v>6.448736181415482E-2</v>
      </c>
      <c r="E479" s="139">
        <f>IFERROR(TERRITORIAL!F479/TERRITORIAL!E479-1,"")</f>
        <v>-8.6648183011900026E-2</v>
      </c>
      <c r="F479" s="139">
        <f>IFERROR(TERRITORIAL!G479/TERRITORIAL!F479-1,"")</f>
        <v>1.9759377254404225</v>
      </c>
      <c r="G479" s="139">
        <f>IFERROR(TERRITORIAL!H479/TERRITORIAL!G479-1,"")</f>
        <v>-0.68272735976946275</v>
      </c>
      <c r="H479" s="139">
        <f>IFERROR(TERRITORIAL!I479/TERRITORIAL!H479-1,"")</f>
        <v>0.30439822096972602</v>
      </c>
      <c r="I479" s="139">
        <f>IFERROR(TERRITORIAL!J479/TERRITORIAL!I479-1,"")</f>
        <v>0.30674175752999067</v>
      </c>
      <c r="J479" s="139">
        <f>IFERROR(TERRITORIAL!K479/TERRITORIAL!J479-1,"")</f>
        <v>0.16326391677129815</v>
      </c>
      <c r="K479" s="139">
        <f>IFERROR(TERRITORIAL!L479/TERRITORIAL!K479-1,"")</f>
        <v>0.14272926533986308</v>
      </c>
      <c r="L479" s="139">
        <f>IFERROR(TERRITORIAL!M479/TERRITORIAL!L479-1,"")</f>
        <v>-0.13405174176269385</v>
      </c>
      <c r="M479" s="139">
        <f>IFERROR(TERRITORIAL!N479/TERRITORIAL!M479-1,"")</f>
        <v>-3.2185185417254791E-2</v>
      </c>
      <c r="N479" s="139">
        <f>IFERROR(TERRITORIAL!O479/TERRITORIAL!N479-1,"")</f>
        <v>0.60911803203896686</v>
      </c>
      <c r="O479" s="139">
        <f>IFERROR(TERRITORIAL!P479/TERRITORIAL!O479-1,"")</f>
        <v>0.19966315970467785</v>
      </c>
      <c r="P479" s="139">
        <f>IFERROR(TERRITORIAL!Q479/TERRITORIAL!P479-1,"")</f>
        <v>0.2429921298961617</v>
      </c>
      <c r="Q479" s="139">
        <f>IFERROR(TERRITORIAL!R479/TERRITORIAL!Q479-1,"")</f>
        <v>-7.4852714878497539E-2</v>
      </c>
      <c r="R479" s="139">
        <f>IFERROR(TERRITORIAL!S479/TERRITORIAL!R479-1,"")</f>
        <v>0.22086904674264018</v>
      </c>
      <c r="S479" s="139">
        <f>IFERROR(TERRITORIAL!T479/TERRITORIAL!S479-1,"")</f>
        <v>-0.23440695837131131</v>
      </c>
    </row>
    <row r="480" spans="1:19" ht="28">
      <c r="A480" s="89" t="s">
        <v>5093</v>
      </c>
      <c r="B480" s="89" t="s">
        <v>5094</v>
      </c>
      <c r="C480" s="139">
        <f>IFERROR(TERRITORIAL!D480/TERRITORIAL!C480-1,"")</f>
        <v>-0.15238480895100293</v>
      </c>
      <c r="D480" s="139">
        <f>IFERROR(TERRITORIAL!E480/TERRITORIAL!D480-1,"")</f>
        <v>0.25310260032557697</v>
      </c>
      <c r="E480" s="139">
        <f>IFERROR(TERRITORIAL!F480/TERRITORIAL!E480-1,"")</f>
        <v>-4.6335374941819718E-2</v>
      </c>
      <c r="F480" s="139">
        <f>IFERROR(TERRITORIAL!G480/TERRITORIAL!F480-1,"")</f>
        <v>0.25274094941625647</v>
      </c>
      <c r="G480" s="139">
        <f>IFERROR(TERRITORIAL!H480/TERRITORIAL!G480-1,"")</f>
        <v>0.13925718785839147</v>
      </c>
      <c r="H480" s="139">
        <f>IFERROR(TERRITORIAL!I480/TERRITORIAL!H480-1,"")</f>
        <v>4.9609775450435212E-2</v>
      </c>
      <c r="I480" s="139">
        <f>IFERROR(TERRITORIAL!J480/TERRITORIAL!I480-1,"")</f>
        <v>8.6017267864258784E-2</v>
      </c>
      <c r="J480" s="139">
        <f>IFERROR(TERRITORIAL!K480/TERRITORIAL!J480-1,"")</f>
        <v>0.18508914271840515</v>
      </c>
      <c r="K480" s="139">
        <f>IFERROR(TERRITORIAL!L480/TERRITORIAL!K480-1,"")</f>
        <v>0.10992702085311445</v>
      </c>
      <c r="L480" s="139">
        <f>IFERROR(TERRITORIAL!M480/TERRITORIAL!L480-1,"")</f>
        <v>5.4884294279133439E-2</v>
      </c>
      <c r="M480" s="139">
        <f>IFERROR(TERRITORIAL!N480/TERRITORIAL!M480-1,"")</f>
        <v>1.3915586214217295</v>
      </c>
      <c r="N480" s="139">
        <f>IFERROR(TERRITORIAL!O480/TERRITORIAL!N480-1,"")</f>
        <v>-0.11155969272918032</v>
      </c>
      <c r="O480" s="139">
        <f>IFERROR(TERRITORIAL!P480/TERRITORIAL!O480-1,"")</f>
        <v>0.15759213388111948</v>
      </c>
      <c r="P480" s="139">
        <f>IFERROR(TERRITORIAL!Q480/TERRITORIAL!P480-1,"")</f>
        <v>0.12007792555612884</v>
      </c>
      <c r="Q480" s="139">
        <f>IFERROR(TERRITORIAL!R480/TERRITORIAL!Q480-1,"")</f>
        <v>6.4654609063275359E-2</v>
      </c>
      <c r="R480" s="139">
        <f>IFERROR(TERRITORIAL!S480/TERRITORIAL!R480-1,"")</f>
        <v>0.30207898251509202</v>
      </c>
      <c r="S480" s="139">
        <f>IFERROR(TERRITORIAL!T480/TERRITORIAL!S480-1,"")</f>
        <v>-6.2375300057828986E-2</v>
      </c>
    </row>
    <row r="481" spans="1:19">
      <c r="A481" s="89" t="s">
        <v>7709</v>
      </c>
      <c r="B481" s="89" t="s">
        <v>7729</v>
      </c>
      <c r="C481" s="139">
        <f>IFERROR(TERRITORIAL!D481/TERRITORIAL!C481-1,"")</f>
        <v>0.55356619003581042</v>
      </c>
      <c r="D481" s="139">
        <f>IFERROR(TERRITORIAL!E481/TERRITORIAL!D481-1,"")</f>
        <v>-0.19897700065566992</v>
      </c>
      <c r="E481" s="139">
        <f>IFERROR(TERRITORIAL!F481/TERRITORIAL!E481-1,"")</f>
        <v>0.14171363526432779</v>
      </c>
      <c r="F481" s="139">
        <f>IFERROR(TERRITORIAL!G481/TERRITORIAL!F481-1,"")</f>
        <v>-0.57640448798586652</v>
      </c>
      <c r="G481" s="139">
        <f>IFERROR(TERRITORIAL!H481/TERRITORIAL!G481-1,"")</f>
        <v>2.0884829170167727</v>
      </c>
      <c r="H481" s="139">
        <f>IFERROR(TERRITORIAL!I481/TERRITORIAL!H481-1,"")</f>
        <v>-0.36025089735428295</v>
      </c>
      <c r="I481" s="139">
        <f>IFERROR(TERRITORIAL!J481/TERRITORIAL!I481-1,"")</f>
        <v>0.77614826106919121</v>
      </c>
      <c r="J481" s="139">
        <f>IFERROR(TERRITORIAL!K481/TERRITORIAL!J481-1,"")</f>
        <v>0.5645267494203694</v>
      </c>
      <c r="K481" s="139">
        <f>IFERROR(TERRITORIAL!L481/TERRITORIAL!K481-1,"")</f>
        <v>-0.63724655223436721</v>
      </c>
      <c r="L481" s="139">
        <f>IFERROR(TERRITORIAL!M481/TERRITORIAL!L481-1,"")</f>
        <v>0.86413699226900587</v>
      </c>
      <c r="M481" s="139">
        <f>IFERROR(TERRITORIAL!N481/TERRITORIAL!M481-1,"")</f>
        <v>-1</v>
      </c>
      <c r="N481" s="139" t="str">
        <f>IFERROR(TERRITORIAL!O481/TERRITORIAL!N481-1,"")</f>
        <v/>
      </c>
      <c r="O481" s="139" t="str">
        <f>IFERROR(TERRITORIAL!P481/TERRITORIAL!O481-1,"")</f>
        <v/>
      </c>
      <c r="P481" s="139" t="str">
        <f>IFERROR(TERRITORIAL!Q481/TERRITORIAL!P481-1,"")</f>
        <v/>
      </c>
      <c r="Q481" s="139" t="str">
        <f>IFERROR(TERRITORIAL!R481/TERRITORIAL!Q481-1,"")</f>
        <v/>
      </c>
      <c r="R481" s="139" t="str">
        <f>IFERROR(TERRITORIAL!S481/TERRITORIAL!R481-1,"")</f>
        <v/>
      </c>
      <c r="S481" s="139" t="str">
        <f>IFERROR(TERRITORIAL!T481/TERRITORIAL!S481-1,"")</f>
        <v/>
      </c>
    </row>
    <row r="482" spans="1:19">
      <c r="A482" s="89" t="s">
        <v>7710</v>
      </c>
      <c r="B482" s="89" t="s">
        <v>7730</v>
      </c>
      <c r="C482" s="139">
        <f>IFERROR(TERRITORIAL!D482/TERRITORIAL!C482-1,"")</f>
        <v>0.11275071025389383</v>
      </c>
      <c r="D482" s="139">
        <f>IFERROR(TERRITORIAL!E482/TERRITORIAL!D482-1,"")</f>
        <v>8.9550023335416729E-2</v>
      </c>
      <c r="E482" s="139">
        <f>IFERROR(TERRITORIAL!F482/TERRITORIAL!E482-1,"")</f>
        <v>0.32776275765794871</v>
      </c>
      <c r="F482" s="139">
        <f>IFERROR(TERRITORIAL!G482/TERRITORIAL!F482-1,"")</f>
        <v>0.18136835012445407</v>
      </c>
      <c r="G482" s="139">
        <f>IFERROR(TERRITORIAL!H482/TERRITORIAL!G482-1,"")</f>
        <v>-2.2230609813436719E-2</v>
      </c>
      <c r="H482" s="139">
        <f>IFERROR(TERRITORIAL!I482/TERRITORIAL!H482-1,"")</f>
        <v>-0.10580585868840031</v>
      </c>
      <c r="I482" s="139">
        <f>IFERROR(TERRITORIAL!J482/TERRITORIAL!I482-1,"")</f>
        <v>0.30477808727288802</v>
      </c>
      <c r="J482" s="139">
        <f>IFERROR(TERRITORIAL!K482/TERRITORIAL!J482-1,"")</f>
        <v>0.17290319789963648</v>
      </c>
      <c r="K482" s="139">
        <f>IFERROR(TERRITORIAL!L482/TERRITORIAL!K482-1,"")</f>
        <v>0.10357033653060688</v>
      </c>
      <c r="L482" s="139">
        <f>IFERROR(TERRITORIAL!M482/TERRITORIAL!L482-1,"")</f>
        <v>1.2926295792382803E-2</v>
      </c>
      <c r="M482" s="139">
        <f>IFERROR(TERRITORIAL!N482/TERRITORIAL!M482-1,"")</f>
        <v>-1</v>
      </c>
      <c r="N482" s="139" t="str">
        <f>IFERROR(TERRITORIAL!O482/TERRITORIAL!N482-1,"")</f>
        <v/>
      </c>
      <c r="O482" s="139" t="str">
        <f>IFERROR(TERRITORIAL!P482/TERRITORIAL!O482-1,"")</f>
        <v/>
      </c>
      <c r="P482" s="139" t="str">
        <f>IFERROR(TERRITORIAL!Q482/TERRITORIAL!P482-1,"")</f>
        <v/>
      </c>
      <c r="Q482" s="139" t="str">
        <f>IFERROR(TERRITORIAL!R482/TERRITORIAL!Q482-1,"")</f>
        <v/>
      </c>
      <c r="R482" s="139" t="str">
        <f>IFERROR(TERRITORIAL!S482/TERRITORIAL!R482-1,"")</f>
        <v/>
      </c>
      <c r="S482" s="139" t="str">
        <f>IFERROR(TERRITORIAL!T482/TERRITORIAL!S482-1,"")</f>
        <v/>
      </c>
    </row>
    <row r="483" spans="1:19">
      <c r="A483" s="89" t="s">
        <v>7711</v>
      </c>
      <c r="B483" s="89" t="s">
        <v>7731</v>
      </c>
      <c r="C483" s="139">
        <f>IFERROR(TERRITORIAL!D483/TERRITORIAL!C483-1,"")</f>
        <v>-0.3263456864739297</v>
      </c>
      <c r="D483" s="139">
        <f>IFERROR(TERRITORIAL!E483/TERRITORIAL!D483-1,"")</f>
        <v>-2.8985298405896698E-2</v>
      </c>
      <c r="E483" s="139">
        <f>IFERROR(TERRITORIAL!F483/TERRITORIAL!E483-1,"")</f>
        <v>0.21256637159984537</v>
      </c>
      <c r="F483" s="139">
        <f>IFERROR(TERRITORIAL!G483/TERRITORIAL!F483-1,"")</f>
        <v>-0.4017029013434964</v>
      </c>
      <c r="G483" s="139">
        <f>IFERROR(TERRITORIAL!H483/TERRITORIAL!G483-1,"")</f>
        <v>0.24428950867432087</v>
      </c>
      <c r="H483" s="139">
        <f>IFERROR(TERRITORIAL!I483/TERRITORIAL!H483-1,"")</f>
        <v>0.43127165433807657</v>
      </c>
      <c r="I483" s="139">
        <f>IFERROR(TERRITORIAL!J483/TERRITORIAL!I483-1,"")</f>
        <v>-0.44913262219482686</v>
      </c>
      <c r="J483" s="139">
        <f>IFERROR(TERRITORIAL!K483/TERRITORIAL!J483-1,"")</f>
        <v>1.685178474713287</v>
      </c>
      <c r="K483" s="139">
        <f>IFERROR(TERRITORIAL!L483/TERRITORIAL!K483-1,"")</f>
        <v>0.22387617992233655</v>
      </c>
      <c r="L483" s="139">
        <f>IFERROR(TERRITORIAL!M483/TERRITORIAL!L483-1,"")</f>
        <v>-0.72662470397102386</v>
      </c>
      <c r="M483" s="139">
        <f>IFERROR(TERRITORIAL!N483/TERRITORIAL!M483-1,"")</f>
        <v>-1</v>
      </c>
      <c r="N483" s="139" t="str">
        <f>IFERROR(TERRITORIAL!O483/TERRITORIAL!N483-1,"")</f>
        <v/>
      </c>
      <c r="O483" s="139" t="str">
        <f>IFERROR(TERRITORIAL!P483/TERRITORIAL!O483-1,"")</f>
        <v/>
      </c>
      <c r="P483" s="139" t="str">
        <f>IFERROR(TERRITORIAL!Q483/TERRITORIAL!P483-1,"")</f>
        <v/>
      </c>
      <c r="Q483" s="139" t="str">
        <f>IFERROR(TERRITORIAL!R483/TERRITORIAL!Q483-1,"")</f>
        <v/>
      </c>
      <c r="R483" s="139" t="str">
        <f>IFERROR(TERRITORIAL!S483/TERRITORIAL!R483-1,"")</f>
        <v/>
      </c>
      <c r="S483" s="139" t="str">
        <f>IFERROR(TERRITORIAL!T483/TERRITORIAL!S483-1,"")</f>
        <v/>
      </c>
    </row>
    <row r="484" spans="1:19" ht="28">
      <c r="A484" s="89" t="s">
        <v>7712</v>
      </c>
      <c r="B484" s="89" t="s">
        <v>7732</v>
      </c>
      <c r="C484" s="139">
        <f>IFERROR(TERRITORIAL!D484/TERRITORIAL!C484-1,"")</f>
        <v>-0.38553515455963427</v>
      </c>
      <c r="D484" s="139">
        <f>IFERROR(TERRITORIAL!E484/TERRITORIAL!D484-1,"")</f>
        <v>-0.3686562081151028</v>
      </c>
      <c r="E484" s="139">
        <f>IFERROR(TERRITORIAL!F484/TERRITORIAL!E484-1,"")</f>
        <v>4.7216362461481571</v>
      </c>
      <c r="F484" s="139">
        <f>IFERROR(TERRITORIAL!G484/TERRITORIAL!F484-1,"")</f>
        <v>-0.79504091404173227</v>
      </c>
      <c r="G484" s="139">
        <f>IFERROR(TERRITORIAL!H484/TERRITORIAL!G484-1,"")</f>
        <v>2.1843354065041303</v>
      </c>
      <c r="H484" s="139">
        <f>IFERROR(TERRITORIAL!I484/TERRITORIAL!H484-1,"")</f>
        <v>7.7294041648187983E-2</v>
      </c>
      <c r="I484" s="139">
        <f>IFERROR(TERRITORIAL!J484/TERRITORIAL!I484-1,"")</f>
        <v>-0.75751797752055638</v>
      </c>
      <c r="J484" s="139">
        <f>IFERROR(TERRITORIAL!K484/TERRITORIAL!J484-1,"")</f>
        <v>4.4154902296917502</v>
      </c>
      <c r="K484" s="139">
        <f>IFERROR(TERRITORIAL!L484/TERRITORIAL!K484-1,"")</f>
        <v>2.336736166261618</v>
      </c>
      <c r="L484" s="139">
        <f>IFERROR(TERRITORIAL!M484/TERRITORIAL!L484-1,"")</f>
        <v>-0.97419943383633867</v>
      </c>
      <c r="M484" s="139">
        <f>IFERROR(TERRITORIAL!N484/TERRITORIAL!M484-1,"")</f>
        <v>-1</v>
      </c>
      <c r="N484" s="139" t="str">
        <f>IFERROR(TERRITORIAL!O484/TERRITORIAL!N484-1,"")</f>
        <v/>
      </c>
      <c r="O484" s="139" t="str">
        <f>IFERROR(TERRITORIAL!P484/TERRITORIAL!O484-1,"")</f>
        <v/>
      </c>
      <c r="P484" s="139" t="str">
        <f>IFERROR(TERRITORIAL!Q484/TERRITORIAL!P484-1,"")</f>
        <v/>
      </c>
      <c r="Q484" s="139" t="str">
        <f>IFERROR(TERRITORIAL!R484/TERRITORIAL!Q484-1,"")</f>
        <v/>
      </c>
      <c r="R484" s="139" t="str">
        <f>IFERROR(TERRITORIAL!S484/TERRITORIAL!R484-1,"")</f>
        <v/>
      </c>
      <c r="S484" s="139" t="str">
        <f>IFERROR(TERRITORIAL!T484/TERRITORIAL!S484-1,"")</f>
        <v/>
      </c>
    </row>
    <row r="485" spans="1:19">
      <c r="A485" s="89" t="s">
        <v>7713</v>
      </c>
      <c r="B485" s="89" t="s">
        <v>7733</v>
      </c>
      <c r="C485" s="139" t="str">
        <f>IFERROR(TERRITORIAL!D485/TERRITORIAL!C485-1,"")</f>
        <v/>
      </c>
      <c r="D485" s="139">
        <f>IFERROR(TERRITORIAL!E485/TERRITORIAL!D485-1,"")</f>
        <v>-0.72129703496875419</v>
      </c>
      <c r="E485" s="139">
        <f>IFERROR(TERRITORIAL!F485/TERRITORIAL!E485-1,"")</f>
        <v>-1</v>
      </c>
      <c r="F485" s="139" t="str">
        <f>IFERROR(TERRITORIAL!G485/TERRITORIAL!F485-1,"")</f>
        <v/>
      </c>
      <c r="G485" s="139">
        <f>IFERROR(TERRITORIAL!H485/TERRITORIAL!G485-1,"")</f>
        <v>-1</v>
      </c>
      <c r="H485" s="139" t="str">
        <f>IFERROR(TERRITORIAL!I485/TERRITORIAL!H485-1,"")</f>
        <v/>
      </c>
      <c r="I485" s="139">
        <f>IFERROR(TERRITORIAL!J485/TERRITORIAL!I485-1,"")</f>
        <v>-1</v>
      </c>
      <c r="J485" s="139" t="str">
        <f>IFERROR(TERRITORIAL!K485/TERRITORIAL!J485-1,"")</f>
        <v/>
      </c>
      <c r="K485" s="139">
        <f>IFERROR(TERRITORIAL!L485/TERRITORIAL!K485-1,"")</f>
        <v>3.5769230769230766</v>
      </c>
      <c r="L485" s="139">
        <f>IFERROR(TERRITORIAL!M485/TERRITORIAL!L485-1,"")</f>
        <v>-1</v>
      </c>
      <c r="M485" s="139" t="str">
        <f>IFERROR(TERRITORIAL!N485/TERRITORIAL!M485-1,"")</f>
        <v/>
      </c>
      <c r="N485" s="139" t="str">
        <f>IFERROR(TERRITORIAL!O485/TERRITORIAL!N485-1,"")</f>
        <v/>
      </c>
      <c r="O485" s="139" t="str">
        <f>IFERROR(TERRITORIAL!P485/TERRITORIAL!O485-1,"")</f>
        <v/>
      </c>
      <c r="P485" s="139" t="str">
        <f>IFERROR(TERRITORIAL!Q485/TERRITORIAL!P485-1,"")</f>
        <v/>
      </c>
      <c r="Q485" s="139" t="str">
        <f>IFERROR(TERRITORIAL!R485/TERRITORIAL!Q485-1,"")</f>
        <v/>
      </c>
      <c r="R485" s="139" t="str">
        <f>IFERROR(TERRITORIAL!S485/TERRITORIAL!R485-1,"")</f>
        <v/>
      </c>
      <c r="S485" s="139" t="str">
        <f>IFERROR(TERRITORIAL!T485/TERRITORIAL!S485-1,"")</f>
        <v/>
      </c>
    </row>
    <row r="486" spans="1:19" ht="28">
      <c r="A486" s="89" t="s">
        <v>7714</v>
      </c>
      <c r="B486" s="89" t="s">
        <v>7734</v>
      </c>
      <c r="C486" s="139" t="str">
        <f>IFERROR(TERRITORIAL!D486/TERRITORIAL!C486-1,"")</f>
        <v/>
      </c>
      <c r="D486" s="139">
        <f>IFERROR(TERRITORIAL!E486/TERRITORIAL!D486-1,"")</f>
        <v>1.497573424818007</v>
      </c>
      <c r="E486" s="139">
        <f>IFERROR(TERRITORIAL!F486/TERRITORIAL!E486-1,"")</f>
        <v>21.777224986180212</v>
      </c>
      <c r="F486" s="139">
        <f>IFERROR(TERRITORIAL!G486/TERRITORIAL!F486-1,"")</f>
        <v>-0.76263190099225442</v>
      </c>
      <c r="G486" s="139">
        <f>IFERROR(TERRITORIAL!H486/TERRITORIAL!G486-1,"")</f>
        <v>-1.7657246783183589E-2</v>
      </c>
      <c r="H486" s="139">
        <f>IFERROR(TERRITORIAL!I486/TERRITORIAL!H486-1,"")</f>
        <v>0.6686820707883101</v>
      </c>
      <c r="I486" s="139">
        <f>IFERROR(TERRITORIAL!J486/TERRITORIAL!I486-1,"")</f>
        <v>0.19132098081724691</v>
      </c>
      <c r="J486" s="139">
        <f>IFERROR(TERRITORIAL!K486/TERRITORIAL!J486-1,"")</f>
        <v>-0.37561380378269715</v>
      </c>
      <c r="K486" s="139">
        <f>IFERROR(TERRITORIAL!L486/TERRITORIAL!K486-1,"")</f>
        <v>1.1264150224243732</v>
      </c>
      <c r="L486" s="139">
        <f>IFERROR(TERRITORIAL!M486/TERRITORIAL!L486-1,"")</f>
        <v>-0.40790979757181778</v>
      </c>
      <c r="M486" s="139">
        <f>IFERROR(TERRITORIAL!N486/TERRITORIAL!M486-1,"")</f>
        <v>-1</v>
      </c>
      <c r="N486" s="139" t="str">
        <f>IFERROR(TERRITORIAL!O486/TERRITORIAL!N486-1,"")</f>
        <v/>
      </c>
      <c r="O486" s="139" t="str">
        <f>IFERROR(TERRITORIAL!P486/TERRITORIAL!O486-1,"")</f>
        <v/>
      </c>
      <c r="P486" s="139" t="str">
        <f>IFERROR(TERRITORIAL!Q486/TERRITORIAL!P486-1,"")</f>
        <v/>
      </c>
      <c r="Q486" s="139" t="str">
        <f>IFERROR(TERRITORIAL!R486/TERRITORIAL!Q486-1,"")</f>
        <v/>
      </c>
      <c r="R486" s="139" t="str">
        <f>IFERROR(TERRITORIAL!S486/TERRITORIAL!R486-1,"")</f>
        <v/>
      </c>
      <c r="S486" s="139" t="str">
        <f>IFERROR(TERRITORIAL!T486/TERRITORIAL!S486-1,"")</f>
        <v/>
      </c>
    </row>
    <row r="487" spans="1:19">
      <c r="A487" s="89" t="s">
        <v>7715</v>
      </c>
      <c r="B487" s="89" t="s">
        <v>33</v>
      </c>
      <c r="C487" s="139">
        <f>IFERROR(TERRITORIAL!D487/TERRITORIAL!C487-1,"")</f>
        <v>-0.19034148747014901</v>
      </c>
      <c r="D487" s="139">
        <f>IFERROR(TERRITORIAL!E487/TERRITORIAL!D487-1,"")</f>
        <v>5.5427772482033344E-2</v>
      </c>
      <c r="E487" s="139">
        <f>IFERROR(TERRITORIAL!F487/TERRITORIAL!E487-1,"")</f>
        <v>-0.1868871785483609</v>
      </c>
      <c r="F487" s="139">
        <f>IFERROR(TERRITORIAL!G487/TERRITORIAL!F487-1,"")</f>
        <v>0.63774194818579244</v>
      </c>
      <c r="G487" s="139">
        <f>IFERROR(TERRITORIAL!H487/TERRITORIAL!G487-1,"")</f>
        <v>0.33000579704177468</v>
      </c>
      <c r="H487" s="139">
        <f>IFERROR(TERRITORIAL!I487/TERRITORIAL!H487-1,"")</f>
        <v>4.5294713499792083E-2</v>
      </c>
      <c r="I487" s="139">
        <f>IFERROR(TERRITORIAL!J487/TERRITORIAL!I487-1,"")</f>
        <v>0.13423754829374124</v>
      </c>
      <c r="J487" s="139">
        <f>IFERROR(TERRITORIAL!K487/TERRITORIAL!J487-1,"")</f>
        <v>-1.4119696622722056E-2</v>
      </c>
      <c r="K487" s="139">
        <f>IFERROR(TERRITORIAL!L487/TERRITORIAL!K487-1,"")</f>
        <v>0.17992388499619993</v>
      </c>
      <c r="L487" s="139">
        <f>IFERROR(TERRITORIAL!M487/TERRITORIAL!L487-1,"")</f>
        <v>-5.9430532923030799E-2</v>
      </c>
      <c r="M487" s="139">
        <f>IFERROR(TERRITORIAL!N487/TERRITORIAL!M487-1,"")</f>
        <v>-1</v>
      </c>
      <c r="N487" s="139" t="str">
        <f>IFERROR(TERRITORIAL!O487/TERRITORIAL!N487-1,"")</f>
        <v/>
      </c>
      <c r="O487" s="139" t="str">
        <f>IFERROR(TERRITORIAL!P487/TERRITORIAL!O487-1,"")</f>
        <v/>
      </c>
      <c r="P487" s="139" t="str">
        <f>IFERROR(TERRITORIAL!Q487/TERRITORIAL!P487-1,"")</f>
        <v/>
      </c>
      <c r="Q487" s="139" t="str">
        <f>IFERROR(TERRITORIAL!R487/TERRITORIAL!Q487-1,"")</f>
        <v/>
      </c>
      <c r="R487" s="139" t="str">
        <f>IFERROR(TERRITORIAL!S487/TERRITORIAL!R487-1,"")</f>
        <v/>
      </c>
      <c r="S487" s="139" t="str">
        <f>IFERROR(TERRITORIAL!T487/TERRITORIAL!S487-1,"")</f>
        <v/>
      </c>
    </row>
    <row r="488" spans="1:19">
      <c r="A488" s="89" t="s">
        <v>7716</v>
      </c>
      <c r="B488" s="89" t="s">
        <v>32</v>
      </c>
      <c r="C488" s="139">
        <f>IFERROR(TERRITORIAL!D488/TERRITORIAL!C488-1,"")</f>
        <v>-0.25463999104887403</v>
      </c>
      <c r="D488" s="139">
        <f>IFERROR(TERRITORIAL!E488/TERRITORIAL!D488-1,"")</f>
        <v>0.85668700995565628</v>
      </c>
      <c r="E488" s="139">
        <f>IFERROR(TERRITORIAL!F488/TERRITORIAL!E488-1,"")</f>
        <v>-0.44470222881469601</v>
      </c>
      <c r="F488" s="139">
        <f>IFERROR(TERRITORIAL!G488/TERRITORIAL!F488-1,"")</f>
        <v>0.85765549005264763</v>
      </c>
      <c r="G488" s="139">
        <f>IFERROR(TERRITORIAL!H488/TERRITORIAL!G488-1,"")</f>
        <v>6.1162697538994726E-2</v>
      </c>
      <c r="H488" s="139">
        <f>IFERROR(TERRITORIAL!I488/TERRITORIAL!H488-1,"")</f>
        <v>0.18315415310005223</v>
      </c>
      <c r="I488" s="139">
        <f>IFERROR(TERRITORIAL!J488/TERRITORIAL!I488-1,"")</f>
        <v>5.377011830260936E-2</v>
      </c>
      <c r="J488" s="139">
        <f>IFERROR(TERRITORIAL!K488/TERRITORIAL!J488-1,"")</f>
        <v>0.21854668695915858</v>
      </c>
      <c r="K488" s="139">
        <f>IFERROR(TERRITORIAL!L488/TERRITORIAL!K488-1,"")</f>
        <v>-0.23512628494585242</v>
      </c>
      <c r="L488" s="139">
        <f>IFERROR(TERRITORIAL!M488/TERRITORIAL!L488-1,"")</f>
        <v>0.75261418519564738</v>
      </c>
      <c r="M488" s="139">
        <f>IFERROR(TERRITORIAL!N488/TERRITORIAL!M488-1,"")</f>
        <v>-1</v>
      </c>
      <c r="N488" s="139" t="str">
        <f>IFERROR(TERRITORIAL!O488/TERRITORIAL!N488-1,"")</f>
        <v/>
      </c>
      <c r="O488" s="139" t="str">
        <f>IFERROR(TERRITORIAL!P488/TERRITORIAL!O488-1,"")</f>
        <v/>
      </c>
      <c r="P488" s="139" t="str">
        <f>IFERROR(TERRITORIAL!Q488/TERRITORIAL!P488-1,"")</f>
        <v/>
      </c>
      <c r="Q488" s="139" t="str">
        <f>IFERROR(TERRITORIAL!R488/TERRITORIAL!Q488-1,"")</f>
        <v/>
      </c>
      <c r="R488" s="139" t="str">
        <f>IFERROR(TERRITORIAL!S488/TERRITORIAL!R488-1,"")</f>
        <v/>
      </c>
      <c r="S488" s="139" t="str">
        <f>IFERROR(TERRITORIAL!T488/TERRITORIAL!S488-1,"")</f>
        <v/>
      </c>
    </row>
    <row r="489" spans="1:19">
      <c r="A489" s="89" t="s">
        <v>7717</v>
      </c>
      <c r="B489" s="89" t="s">
        <v>27</v>
      </c>
      <c r="C489" s="139">
        <f>IFERROR(TERRITORIAL!D489/TERRITORIAL!C489-1,"")</f>
        <v>8.7862657462854932E-2</v>
      </c>
      <c r="D489" s="139">
        <f>IFERROR(TERRITORIAL!E489/TERRITORIAL!D489-1,"")</f>
        <v>0.32493769212109425</v>
      </c>
      <c r="E489" s="139">
        <f>IFERROR(TERRITORIAL!F489/TERRITORIAL!E489-1,"")</f>
        <v>1.494372452520087</v>
      </c>
      <c r="F489" s="139">
        <f>IFERROR(TERRITORIAL!G489/TERRITORIAL!F489-1,"")</f>
        <v>-0.45313576702347469</v>
      </c>
      <c r="G489" s="139">
        <f>IFERROR(TERRITORIAL!H489/TERRITORIAL!G489-1,"")</f>
        <v>-0.39798875656481547</v>
      </c>
      <c r="H489" s="139">
        <f>IFERROR(TERRITORIAL!I489/TERRITORIAL!H489-1,"")</f>
        <v>0.64625874554079155</v>
      </c>
      <c r="I489" s="139">
        <f>IFERROR(TERRITORIAL!J489/TERRITORIAL!I489-1,"")</f>
        <v>-8.738902759520395E-2</v>
      </c>
      <c r="J489" s="139">
        <f>IFERROR(TERRITORIAL!K489/TERRITORIAL!J489-1,"")</f>
        <v>0.49707565686709798</v>
      </c>
      <c r="K489" s="139">
        <f>IFERROR(TERRITORIAL!L489/TERRITORIAL!K489-1,"")</f>
        <v>0.60573894860129984</v>
      </c>
      <c r="L489" s="139">
        <f>IFERROR(TERRITORIAL!M489/TERRITORIAL!L489-1,"")</f>
        <v>-0.66654635122919026</v>
      </c>
      <c r="M489" s="139">
        <f>IFERROR(TERRITORIAL!N489/TERRITORIAL!M489-1,"")</f>
        <v>-1</v>
      </c>
      <c r="N489" s="139" t="str">
        <f>IFERROR(TERRITORIAL!O489/TERRITORIAL!N489-1,"")</f>
        <v/>
      </c>
      <c r="O489" s="139" t="str">
        <f>IFERROR(TERRITORIAL!P489/TERRITORIAL!O489-1,"")</f>
        <v/>
      </c>
      <c r="P489" s="139" t="str">
        <f>IFERROR(TERRITORIAL!Q489/TERRITORIAL!P489-1,"")</f>
        <v/>
      </c>
      <c r="Q489" s="139" t="str">
        <f>IFERROR(TERRITORIAL!R489/TERRITORIAL!Q489-1,"")</f>
        <v/>
      </c>
      <c r="R489" s="139" t="str">
        <f>IFERROR(TERRITORIAL!S489/TERRITORIAL!R489-1,"")</f>
        <v/>
      </c>
      <c r="S489" s="139" t="str">
        <f>IFERROR(TERRITORIAL!T489/TERRITORIAL!S489-1,"")</f>
        <v/>
      </c>
    </row>
    <row r="490" spans="1:19">
      <c r="A490" s="89" t="s">
        <v>7718</v>
      </c>
      <c r="B490" s="89" t="s">
        <v>5199</v>
      </c>
      <c r="C490" s="139">
        <f>IFERROR(TERRITORIAL!D490/TERRITORIAL!C490-1,"")</f>
        <v>-0.29283667048950712</v>
      </c>
      <c r="D490" s="139">
        <f>IFERROR(TERRITORIAL!E490/TERRITORIAL!D490-1,"")</f>
        <v>2.0842610432123099E-2</v>
      </c>
      <c r="E490" s="139">
        <f>IFERROR(TERRITORIAL!F490/TERRITORIAL!E490-1,"")</f>
        <v>-3.435113665423517E-2</v>
      </c>
      <c r="F490" s="139">
        <f>IFERROR(TERRITORIAL!G490/TERRITORIAL!F490-1,"")</f>
        <v>1.741189981198632E-2</v>
      </c>
      <c r="G490" s="139">
        <f>IFERROR(TERRITORIAL!H490/TERRITORIAL!G490-1,"")</f>
        <v>7.5276664512968772E-3</v>
      </c>
      <c r="H490" s="139">
        <f>IFERROR(TERRITORIAL!I490/TERRITORIAL!H490-1,"")</f>
        <v>1.8969028736828042E-2</v>
      </c>
      <c r="I490" s="139">
        <f>IFERROR(TERRITORIAL!J490/TERRITORIAL!I490-1,"")</f>
        <v>-4.1698506496858356E-2</v>
      </c>
      <c r="J490" s="139">
        <f>IFERROR(TERRITORIAL!K490/TERRITORIAL!J490-1,"")</f>
        <v>0.15949327430056814</v>
      </c>
      <c r="K490" s="139">
        <f>IFERROR(TERRITORIAL!L490/TERRITORIAL!K490-1,"")</f>
        <v>0.4359029603894784</v>
      </c>
      <c r="L490" s="139">
        <f>IFERROR(TERRITORIAL!M490/TERRITORIAL!L490-1,"")</f>
        <v>0.12437183481465985</v>
      </c>
      <c r="M490" s="139">
        <f>IFERROR(TERRITORIAL!N490/TERRITORIAL!M490-1,"")</f>
        <v>-1</v>
      </c>
      <c r="N490" s="139" t="str">
        <f>IFERROR(TERRITORIAL!O490/TERRITORIAL!N490-1,"")</f>
        <v/>
      </c>
      <c r="O490" s="139" t="str">
        <f>IFERROR(TERRITORIAL!P490/TERRITORIAL!O490-1,"")</f>
        <v/>
      </c>
      <c r="P490" s="139" t="str">
        <f>IFERROR(TERRITORIAL!Q490/TERRITORIAL!P490-1,"")</f>
        <v/>
      </c>
      <c r="Q490" s="139" t="str">
        <f>IFERROR(TERRITORIAL!R490/TERRITORIAL!Q490-1,"")</f>
        <v/>
      </c>
      <c r="R490" s="139" t="str">
        <f>IFERROR(TERRITORIAL!S490/TERRITORIAL!R490-1,"")</f>
        <v/>
      </c>
      <c r="S490" s="139" t="str">
        <f>IFERROR(TERRITORIAL!T490/TERRITORIAL!S490-1,"")</f>
        <v/>
      </c>
    </row>
    <row r="491" spans="1:19">
      <c r="A491" s="89" t="s">
        <v>7719</v>
      </c>
      <c r="B491" s="89" t="s">
        <v>7735</v>
      </c>
      <c r="C491" s="139">
        <f>IFERROR(TERRITORIAL!D491/TERRITORIAL!C491-1,"")</f>
        <v>-0.72396656575669094</v>
      </c>
      <c r="D491" s="139">
        <f>IFERROR(TERRITORIAL!E491/TERRITORIAL!D491-1,"")</f>
        <v>0.27020414297052198</v>
      </c>
      <c r="E491" s="139">
        <f>IFERROR(TERRITORIAL!F491/TERRITORIAL!E491-1,"")</f>
        <v>9.6596370842514601E-2</v>
      </c>
      <c r="F491" s="139">
        <f>IFERROR(TERRITORIAL!G491/TERRITORIAL!F491-1,"")</f>
        <v>0.7675096565667463</v>
      </c>
      <c r="G491" s="139">
        <f>IFERROR(TERRITORIAL!H491/TERRITORIAL!G491-1,"")</f>
        <v>8.0707247069774724E-2</v>
      </c>
      <c r="H491" s="139">
        <f>IFERROR(TERRITORIAL!I491/TERRITORIAL!H491-1,"")</f>
        <v>3.7943069216639813E-2</v>
      </c>
      <c r="I491" s="139">
        <f>IFERROR(TERRITORIAL!J491/TERRITORIAL!I491-1,"")</f>
        <v>0.16657077638253481</v>
      </c>
      <c r="J491" s="139">
        <f>IFERROR(TERRITORIAL!K491/TERRITORIAL!J491-1,"")</f>
        <v>0.15799590676122977</v>
      </c>
      <c r="K491" s="139">
        <f>IFERROR(TERRITORIAL!L491/TERRITORIAL!K491-1,"")</f>
        <v>4.4941901352306246E-2</v>
      </c>
      <c r="L491" s="139">
        <f>IFERROR(TERRITORIAL!M491/TERRITORIAL!L491-1,"")</f>
        <v>-0.70978091446669134</v>
      </c>
      <c r="M491" s="139">
        <f>IFERROR(TERRITORIAL!N491/TERRITORIAL!M491-1,"")</f>
        <v>-1</v>
      </c>
      <c r="N491" s="139" t="str">
        <f>IFERROR(TERRITORIAL!O491/TERRITORIAL!N491-1,"")</f>
        <v/>
      </c>
      <c r="O491" s="139" t="str">
        <f>IFERROR(TERRITORIAL!P491/TERRITORIAL!O491-1,"")</f>
        <v/>
      </c>
      <c r="P491" s="139" t="str">
        <f>IFERROR(TERRITORIAL!Q491/TERRITORIAL!P491-1,"")</f>
        <v/>
      </c>
      <c r="Q491" s="139" t="str">
        <f>IFERROR(TERRITORIAL!R491/TERRITORIAL!Q491-1,"")</f>
        <v/>
      </c>
      <c r="R491" s="139" t="str">
        <f>IFERROR(TERRITORIAL!S491/TERRITORIAL!R491-1,"")</f>
        <v/>
      </c>
      <c r="S491" s="139" t="str">
        <f>IFERROR(TERRITORIAL!T491/TERRITORIAL!S491-1,"")</f>
        <v/>
      </c>
    </row>
    <row r="492" spans="1:19">
      <c r="A492" s="89" t="s">
        <v>7720</v>
      </c>
      <c r="B492" s="89" t="s">
        <v>7736</v>
      </c>
      <c r="C492" s="139">
        <f>IFERROR(TERRITORIAL!D492/TERRITORIAL!C492-1,"")</f>
        <v>-0.11617040616053687</v>
      </c>
      <c r="D492" s="139">
        <f>IFERROR(TERRITORIAL!E492/TERRITORIAL!D492-1,"")</f>
        <v>-3.8411159329359124E-2</v>
      </c>
      <c r="E492" s="139">
        <f>IFERROR(TERRITORIAL!F492/TERRITORIAL!E492-1,"")</f>
        <v>-0.59631073572851778</v>
      </c>
      <c r="F492" s="139">
        <f>IFERROR(TERRITORIAL!G492/TERRITORIAL!F492-1,"")</f>
        <v>0.12769096002857894</v>
      </c>
      <c r="G492" s="139">
        <f>IFERROR(TERRITORIAL!H492/TERRITORIAL!G492-1,"")</f>
        <v>6.3320727718562786E-2</v>
      </c>
      <c r="H492" s="139">
        <f>IFERROR(TERRITORIAL!I492/TERRITORIAL!H492-1,"")</f>
        <v>0.82667728126530782</v>
      </c>
      <c r="I492" s="139">
        <f>IFERROR(TERRITORIAL!J492/TERRITORIAL!I492-1,"")</f>
        <v>-0.76617987678334543</v>
      </c>
      <c r="J492" s="139">
        <f>IFERROR(TERRITORIAL!K492/TERRITORIAL!J492-1,"")</f>
        <v>1.015969618011443</v>
      </c>
      <c r="K492" s="139">
        <f>IFERROR(TERRITORIAL!L492/TERRITORIAL!K492-1,"")</f>
        <v>-0.66190468544352421</v>
      </c>
      <c r="L492" s="139">
        <f>IFERROR(TERRITORIAL!M492/TERRITORIAL!L492-1,"")</f>
        <v>0.95510614491732282</v>
      </c>
      <c r="M492" s="139">
        <f>IFERROR(TERRITORIAL!N492/TERRITORIAL!M492-1,"")</f>
        <v>-1</v>
      </c>
      <c r="N492" s="139" t="str">
        <f>IFERROR(TERRITORIAL!O492/TERRITORIAL!N492-1,"")</f>
        <v/>
      </c>
      <c r="O492" s="139" t="str">
        <f>IFERROR(TERRITORIAL!P492/TERRITORIAL!O492-1,"")</f>
        <v/>
      </c>
      <c r="P492" s="139" t="str">
        <f>IFERROR(TERRITORIAL!Q492/TERRITORIAL!P492-1,"")</f>
        <v/>
      </c>
      <c r="Q492" s="139" t="str">
        <f>IFERROR(TERRITORIAL!R492/TERRITORIAL!Q492-1,"")</f>
        <v/>
      </c>
      <c r="R492" s="139" t="str">
        <f>IFERROR(TERRITORIAL!S492/TERRITORIAL!R492-1,"")</f>
        <v/>
      </c>
      <c r="S492" s="139" t="str">
        <f>IFERROR(TERRITORIAL!T492/TERRITORIAL!S492-1,"")</f>
        <v/>
      </c>
    </row>
    <row r="493" spans="1:19">
      <c r="A493" s="89" t="s">
        <v>7721</v>
      </c>
      <c r="B493" s="89" t="s">
        <v>7737</v>
      </c>
      <c r="C493" s="139">
        <f>IFERROR(TERRITORIAL!D493/TERRITORIAL!C493-1,"")</f>
        <v>1.6473187026347649</v>
      </c>
      <c r="D493" s="139">
        <f>IFERROR(TERRITORIAL!E493/TERRITORIAL!D493-1,"")</f>
        <v>-1.4485787971275643E-3</v>
      </c>
      <c r="E493" s="139">
        <f>IFERROR(TERRITORIAL!F493/TERRITORIAL!E493-1,"")</f>
        <v>0.74553377989402647</v>
      </c>
      <c r="F493" s="139">
        <f>IFERROR(TERRITORIAL!G493/TERRITORIAL!F493-1,"")</f>
        <v>9.3913988390841086E-2</v>
      </c>
      <c r="G493" s="139">
        <f>IFERROR(TERRITORIAL!H493/TERRITORIAL!G493-1,"")</f>
        <v>0.14079227375815795</v>
      </c>
      <c r="H493" s="139">
        <f>IFERROR(TERRITORIAL!I493/TERRITORIAL!H493-1,"")</f>
        <v>-0.17299088046865618</v>
      </c>
      <c r="I493" s="139">
        <f>IFERROR(TERRITORIAL!J493/TERRITORIAL!I493-1,"")</f>
        <v>7.062100892147205E-2</v>
      </c>
      <c r="J493" s="139">
        <f>IFERROR(TERRITORIAL!K493/TERRITORIAL!J493-1,"")</f>
        <v>-6.3215823537211002E-2</v>
      </c>
      <c r="K493" s="139">
        <f>IFERROR(TERRITORIAL!L493/TERRITORIAL!K493-1,"")</f>
        <v>0.92597301774994567</v>
      </c>
      <c r="L493" s="139">
        <f>IFERROR(TERRITORIAL!M493/TERRITORIAL!L493-1,"")</f>
        <v>-7.172507966128927E-2</v>
      </c>
      <c r="M493" s="139">
        <f>IFERROR(TERRITORIAL!N493/TERRITORIAL!M493-1,"")</f>
        <v>-1</v>
      </c>
      <c r="N493" s="139" t="str">
        <f>IFERROR(TERRITORIAL!O493/TERRITORIAL!N493-1,"")</f>
        <v/>
      </c>
      <c r="O493" s="139" t="str">
        <f>IFERROR(TERRITORIAL!P493/TERRITORIAL!O493-1,"")</f>
        <v/>
      </c>
      <c r="P493" s="139" t="str">
        <f>IFERROR(TERRITORIAL!Q493/TERRITORIAL!P493-1,"")</f>
        <v/>
      </c>
      <c r="Q493" s="139" t="str">
        <f>IFERROR(TERRITORIAL!R493/TERRITORIAL!Q493-1,"")</f>
        <v/>
      </c>
      <c r="R493" s="139" t="str">
        <f>IFERROR(TERRITORIAL!S493/TERRITORIAL!R493-1,"")</f>
        <v/>
      </c>
      <c r="S493" s="139" t="str">
        <f>IFERROR(TERRITORIAL!T493/TERRITORIAL!S493-1,"")</f>
        <v/>
      </c>
    </row>
    <row r="494" spans="1:19">
      <c r="A494" s="89" t="s">
        <v>5095</v>
      </c>
      <c r="B494" s="89" t="s">
        <v>5096</v>
      </c>
      <c r="C494" s="139" t="str">
        <f>IFERROR(TERRITORIAL!D494/TERRITORIAL!C494-1,"")</f>
        <v/>
      </c>
      <c r="D494" s="139" t="str">
        <f>IFERROR(TERRITORIAL!E494/TERRITORIAL!D494-1,"")</f>
        <v/>
      </c>
      <c r="E494" s="139" t="str">
        <f>IFERROR(TERRITORIAL!F494/TERRITORIAL!E494-1,"")</f>
        <v/>
      </c>
      <c r="F494" s="139" t="str">
        <f>IFERROR(TERRITORIAL!G494/TERRITORIAL!F494-1,"")</f>
        <v/>
      </c>
      <c r="G494" s="139" t="str">
        <f>IFERROR(TERRITORIAL!H494/TERRITORIAL!G494-1,"")</f>
        <v/>
      </c>
      <c r="H494" s="139" t="str">
        <f>IFERROR(TERRITORIAL!I494/TERRITORIAL!H494-1,"")</f>
        <v/>
      </c>
      <c r="I494" s="139" t="str">
        <f>IFERROR(TERRITORIAL!J494/TERRITORIAL!I494-1,"")</f>
        <v/>
      </c>
      <c r="J494" s="139" t="str">
        <f>IFERROR(TERRITORIAL!K494/TERRITORIAL!J494-1,"")</f>
        <v/>
      </c>
      <c r="K494" s="139" t="str">
        <f>IFERROR(TERRITORIAL!L494/TERRITORIAL!K494-1,"")</f>
        <v/>
      </c>
      <c r="L494" s="139" t="str">
        <f>IFERROR(TERRITORIAL!M494/TERRITORIAL!L494-1,"")</f>
        <v/>
      </c>
      <c r="M494" s="139" t="str">
        <f>IFERROR(TERRITORIAL!N494/TERRITORIAL!M494-1,"")</f>
        <v/>
      </c>
      <c r="N494" s="139">
        <f>IFERROR(TERRITORIAL!O494/TERRITORIAL!N494-1,"")</f>
        <v>-9.6959068910500101E-2</v>
      </c>
      <c r="O494" s="139">
        <f>IFERROR(TERRITORIAL!P494/TERRITORIAL!O494-1,"")</f>
        <v>-0.70980191197449205</v>
      </c>
      <c r="P494" s="139">
        <f>IFERROR(TERRITORIAL!Q494/TERRITORIAL!P494-1,"")</f>
        <v>2.6150249939809793</v>
      </c>
      <c r="Q494" s="139">
        <f>IFERROR(TERRITORIAL!R494/TERRITORIAL!Q494-1,"")</f>
        <v>4.9258597500913828</v>
      </c>
      <c r="R494" s="139">
        <f>IFERROR(TERRITORIAL!S494/TERRITORIAL!R494-1,"")</f>
        <v>-0.98831289573082115</v>
      </c>
      <c r="S494" s="139">
        <f>IFERROR(TERRITORIAL!T494/TERRITORIAL!S494-1,"")</f>
        <v>11.145822708766248</v>
      </c>
    </row>
    <row r="495" spans="1:19">
      <c r="A495" s="89" t="s">
        <v>5106</v>
      </c>
      <c r="B495" s="89" t="s">
        <v>5107</v>
      </c>
      <c r="C495" s="139" t="str">
        <f>IFERROR(TERRITORIAL!D495/TERRITORIAL!C495-1,"")</f>
        <v/>
      </c>
      <c r="D495" s="139" t="str">
        <f>IFERROR(TERRITORIAL!E495/TERRITORIAL!D495-1,"")</f>
        <v/>
      </c>
      <c r="E495" s="139" t="str">
        <f>IFERROR(TERRITORIAL!F495/TERRITORIAL!E495-1,"")</f>
        <v/>
      </c>
      <c r="F495" s="139" t="str">
        <f>IFERROR(TERRITORIAL!G495/TERRITORIAL!F495-1,"")</f>
        <v/>
      </c>
      <c r="G495" s="139" t="str">
        <f>IFERROR(TERRITORIAL!H495/TERRITORIAL!G495-1,"")</f>
        <v/>
      </c>
      <c r="H495" s="139" t="str">
        <f>IFERROR(TERRITORIAL!I495/TERRITORIAL!H495-1,"")</f>
        <v/>
      </c>
      <c r="I495" s="139" t="str">
        <f>IFERROR(TERRITORIAL!J495/TERRITORIAL!I495-1,"")</f>
        <v/>
      </c>
      <c r="J495" s="139" t="str">
        <f>IFERROR(TERRITORIAL!K495/TERRITORIAL!J495-1,"")</f>
        <v/>
      </c>
      <c r="K495" s="139" t="str">
        <f>IFERROR(TERRITORIAL!L495/TERRITORIAL!K495-1,"")</f>
        <v/>
      </c>
      <c r="L495" s="139" t="str">
        <f>IFERROR(TERRITORIAL!M495/TERRITORIAL!L495-1,"")</f>
        <v/>
      </c>
      <c r="M495" s="139" t="str">
        <f>IFERROR(TERRITORIAL!N495/TERRITORIAL!M495-1,"")</f>
        <v/>
      </c>
      <c r="N495" s="139">
        <f>IFERROR(TERRITORIAL!O495/TERRITORIAL!N495-1,"")</f>
        <v>-0.27557406841914878</v>
      </c>
      <c r="O495" s="139">
        <f>IFERROR(TERRITORIAL!P495/TERRITORIAL!O495-1,"")</f>
        <v>0.14739120799693595</v>
      </c>
      <c r="P495" s="139">
        <f>IFERROR(TERRITORIAL!Q495/TERRITORIAL!P495-1,"")</f>
        <v>5.6060558292101437E-3</v>
      </c>
      <c r="Q495" s="139">
        <f>IFERROR(TERRITORIAL!R495/TERRITORIAL!Q495-1,"")</f>
        <v>7.8552441097261783E-2</v>
      </c>
      <c r="R495" s="139">
        <f>IFERROR(TERRITORIAL!S495/TERRITORIAL!R495-1,"")</f>
        <v>0.85813714102648975</v>
      </c>
      <c r="S495" s="139">
        <f>IFERROR(TERRITORIAL!T495/TERRITORIAL!S495-1,"")</f>
        <v>-0.24423851554204856</v>
      </c>
    </row>
    <row r="496" spans="1:19">
      <c r="A496" s="89" t="s">
        <v>5127</v>
      </c>
      <c r="B496" s="89" t="s">
        <v>5128</v>
      </c>
      <c r="C496" s="139" t="str">
        <f>IFERROR(TERRITORIAL!D496/TERRITORIAL!C496-1,"")</f>
        <v/>
      </c>
      <c r="D496" s="139" t="str">
        <f>IFERROR(TERRITORIAL!E496/TERRITORIAL!D496-1,"")</f>
        <v/>
      </c>
      <c r="E496" s="139" t="str">
        <f>IFERROR(TERRITORIAL!F496/TERRITORIAL!E496-1,"")</f>
        <v/>
      </c>
      <c r="F496" s="139" t="str">
        <f>IFERROR(TERRITORIAL!G496/TERRITORIAL!F496-1,"")</f>
        <v/>
      </c>
      <c r="G496" s="139" t="str">
        <f>IFERROR(TERRITORIAL!H496/TERRITORIAL!G496-1,"")</f>
        <v/>
      </c>
      <c r="H496" s="139" t="str">
        <f>IFERROR(TERRITORIAL!I496/TERRITORIAL!H496-1,"")</f>
        <v/>
      </c>
      <c r="I496" s="139" t="str">
        <f>IFERROR(TERRITORIAL!J496/TERRITORIAL!I496-1,"")</f>
        <v/>
      </c>
      <c r="J496" s="139" t="str">
        <f>IFERROR(TERRITORIAL!K496/TERRITORIAL!J496-1,"")</f>
        <v/>
      </c>
      <c r="K496" s="139" t="str">
        <f>IFERROR(TERRITORIAL!L496/TERRITORIAL!K496-1,"")</f>
        <v/>
      </c>
      <c r="L496" s="139" t="str">
        <f>IFERROR(TERRITORIAL!M496/TERRITORIAL!L496-1,"")</f>
        <v/>
      </c>
      <c r="M496" s="139" t="str">
        <f>IFERROR(TERRITORIAL!N496/TERRITORIAL!M496-1,"")</f>
        <v/>
      </c>
      <c r="N496" s="139">
        <f>IFERROR(TERRITORIAL!O496/TERRITORIAL!N496-1,"")</f>
        <v>2.5160048776880641</v>
      </c>
      <c r="O496" s="139">
        <f>IFERROR(TERRITORIAL!P496/TERRITORIAL!O496-1,"")</f>
        <v>0.26945245446064847</v>
      </c>
      <c r="P496" s="139">
        <f>IFERROR(TERRITORIAL!Q496/TERRITORIAL!P496-1,"")</f>
        <v>0.38704176716976368</v>
      </c>
      <c r="Q496" s="139">
        <f>IFERROR(TERRITORIAL!R496/TERRITORIAL!Q496-1,"")</f>
        <v>0.94039136458658046</v>
      </c>
      <c r="R496" s="139">
        <f>IFERROR(TERRITORIAL!S496/TERRITORIAL!R496-1,"")</f>
        <v>0.23070645386231425</v>
      </c>
      <c r="S496" s="139">
        <f>IFERROR(TERRITORIAL!T496/TERRITORIAL!S496-1,"")</f>
        <v>0.10997746801750408</v>
      </c>
    </row>
    <row r="497" spans="1:19">
      <c r="A497" s="89" t="s">
        <v>5139</v>
      </c>
      <c r="B497" s="89" t="s">
        <v>5140</v>
      </c>
      <c r="C497" s="139" t="str">
        <f>IFERROR(TERRITORIAL!D497/TERRITORIAL!C497-1,"")</f>
        <v/>
      </c>
      <c r="D497" s="139" t="str">
        <f>IFERROR(TERRITORIAL!E497/TERRITORIAL!D497-1,"")</f>
        <v/>
      </c>
      <c r="E497" s="139" t="str">
        <f>IFERROR(TERRITORIAL!F497/TERRITORIAL!E497-1,"")</f>
        <v/>
      </c>
      <c r="F497" s="139" t="str">
        <f>IFERROR(TERRITORIAL!G497/TERRITORIAL!F497-1,"")</f>
        <v/>
      </c>
      <c r="G497" s="139" t="str">
        <f>IFERROR(TERRITORIAL!H497/TERRITORIAL!G497-1,"")</f>
        <v/>
      </c>
      <c r="H497" s="139" t="str">
        <f>IFERROR(TERRITORIAL!I497/TERRITORIAL!H497-1,"")</f>
        <v/>
      </c>
      <c r="I497" s="139" t="str">
        <f>IFERROR(TERRITORIAL!J497/TERRITORIAL!I497-1,"")</f>
        <v/>
      </c>
      <c r="J497" s="139" t="str">
        <f>IFERROR(TERRITORIAL!K497/TERRITORIAL!J497-1,"")</f>
        <v/>
      </c>
      <c r="K497" s="139" t="str">
        <f>IFERROR(TERRITORIAL!L497/TERRITORIAL!K497-1,"")</f>
        <v/>
      </c>
      <c r="L497" s="139" t="str">
        <f>IFERROR(TERRITORIAL!M497/TERRITORIAL!L497-1,"")</f>
        <v/>
      </c>
      <c r="M497" s="139" t="str">
        <f>IFERROR(TERRITORIAL!N497/TERRITORIAL!M497-1,"")</f>
        <v/>
      </c>
      <c r="N497" s="139">
        <f>IFERROR(TERRITORIAL!O497/TERRITORIAL!N497-1,"")</f>
        <v>6.9805045150120426E-2</v>
      </c>
      <c r="O497" s="139">
        <f>IFERROR(TERRITORIAL!P497/TERRITORIAL!O497-1,"")</f>
        <v>-0.34767283205551092</v>
      </c>
      <c r="P497" s="139">
        <f>IFERROR(TERRITORIAL!Q497/TERRITORIAL!P497-1,"")</f>
        <v>1.9911188427488868</v>
      </c>
      <c r="Q497" s="139">
        <f>IFERROR(TERRITORIAL!R497/TERRITORIAL!Q497-1,"")</f>
        <v>-0.44713737238509055</v>
      </c>
      <c r="R497" s="139">
        <f>IFERROR(TERRITORIAL!S497/TERRITORIAL!R497-1,"")</f>
        <v>0.60044174211145362</v>
      </c>
      <c r="S497" s="139">
        <f>IFERROR(TERRITORIAL!T497/TERRITORIAL!S497-1,"")</f>
        <v>-0.54050656837408995</v>
      </c>
    </row>
    <row r="498" spans="1:19">
      <c r="A498" s="89" t="s">
        <v>5143</v>
      </c>
      <c r="B498" s="89" t="s">
        <v>5144</v>
      </c>
      <c r="C498" s="139" t="str">
        <f>IFERROR(TERRITORIAL!D498/TERRITORIAL!C498-1,"")</f>
        <v/>
      </c>
      <c r="D498" s="139" t="str">
        <f>IFERROR(TERRITORIAL!E498/TERRITORIAL!D498-1,"")</f>
        <v/>
      </c>
      <c r="E498" s="139" t="str">
        <f>IFERROR(TERRITORIAL!F498/TERRITORIAL!E498-1,"")</f>
        <v/>
      </c>
      <c r="F498" s="139" t="str">
        <f>IFERROR(TERRITORIAL!G498/TERRITORIAL!F498-1,"")</f>
        <v/>
      </c>
      <c r="G498" s="139" t="str">
        <f>IFERROR(TERRITORIAL!H498/TERRITORIAL!G498-1,"")</f>
        <v/>
      </c>
      <c r="H498" s="139" t="str">
        <f>IFERROR(TERRITORIAL!I498/TERRITORIAL!H498-1,"")</f>
        <v/>
      </c>
      <c r="I498" s="139" t="str">
        <f>IFERROR(TERRITORIAL!J498/TERRITORIAL!I498-1,"")</f>
        <v/>
      </c>
      <c r="J498" s="139" t="str">
        <f>IFERROR(TERRITORIAL!K498/TERRITORIAL!J498-1,"")</f>
        <v/>
      </c>
      <c r="K498" s="139" t="str">
        <f>IFERROR(TERRITORIAL!L498/TERRITORIAL!K498-1,"")</f>
        <v/>
      </c>
      <c r="L498" s="139" t="str">
        <f>IFERROR(TERRITORIAL!M498/TERRITORIAL!L498-1,"")</f>
        <v/>
      </c>
      <c r="M498" s="139" t="str">
        <f>IFERROR(TERRITORIAL!N498/TERRITORIAL!M498-1,"")</f>
        <v/>
      </c>
      <c r="N498" s="139">
        <f>IFERROR(TERRITORIAL!O498/TERRITORIAL!N498-1,"")</f>
        <v>-0.32509029564314229</v>
      </c>
      <c r="O498" s="139">
        <f>IFERROR(TERRITORIAL!P498/TERRITORIAL!O498-1,"")</f>
        <v>0.71147821180265547</v>
      </c>
      <c r="P498" s="139">
        <f>IFERROR(TERRITORIAL!Q498/TERRITORIAL!P498-1,"")</f>
        <v>-0.3050540721745999</v>
      </c>
      <c r="Q498" s="139">
        <f>IFERROR(TERRITORIAL!R498/TERRITORIAL!Q498-1,"")</f>
        <v>1.7320351539549907</v>
      </c>
      <c r="R498" s="139">
        <f>IFERROR(TERRITORIAL!S498/TERRITORIAL!R498-1,"")</f>
        <v>-0.51000693427452215</v>
      </c>
      <c r="S498" s="139">
        <f>IFERROR(TERRITORIAL!T498/TERRITORIAL!S498-1,"")</f>
        <v>8.8138736462693101E-2</v>
      </c>
    </row>
    <row r="499" spans="1:19">
      <c r="A499" s="89" t="s">
        <v>5155</v>
      </c>
      <c r="B499" s="89" t="s">
        <v>5156</v>
      </c>
      <c r="C499" s="139" t="str">
        <f>IFERROR(TERRITORIAL!D499/TERRITORIAL!C499-1,"")</f>
        <v/>
      </c>
      <c r="D499" s="139" t="str">
        <f>IFERROR(TERRITORIAL!E499/TERRITORIAL!D499-1,"")</f>
        <v/>
      </c>
      <c r="E499" s="139" t="str">
        <f>IFERROR(TERRITORIAL!F499/TERRITORIAL!E499-1,"")</f>
        <v/>
      </c>
      <c r="F499" s="139" t="str">
        <f>IFERROR(TERRITORIAL!G499/TERRITORIAL!F499-1,"")</f>
        <v/>
      </c>
      <c r="G499" s="139" t="str">
        <f>IFERROR(TERRITORIAL!H499/TERRITORIAL!G499-1,"")</f>
        <v/>
      </c>
      <c r="H499" s="139" t="str">
        <f>IFERROR(TERRITORIAL!I499/TERRITORIAL!H499-1,"")</f>
        <v/>
      </c>
      <c r="I499" s="139" t="str">
        <f>IFERROR(TERRITORIAL!J499/TERRITORIAL!I499-1,"")</f>
        <v/>
      </c>
      <c r="J499" s="139" t="str">
        <f>IFERROR(TERRITORIAL!K499/TERRITORIAL!J499-1,"")</f>
        <v/>
      </c>
      <c r="K499" s="139" t="str">
        <f>IFERROR(TERRITORIAL!L499/TERRITORIAL!K499-1,"")</f>
        <v/>
      </c>
      <c r="L499" s="139" t="str">
        <f>IFERROR(TERRITORIAL!M499/TERRITORIAL!L499-1,"")</f>
        <v/>
      </c>
      <c r="M499" s="139" t="str">
        <f>IFERROR(TERRITORIAL!N499/TERRITORIAL!M499-1,"")</f>
        <v/>
      </c>
      <c r="N499" s="139">
        <f>IFERROR(TERRITORIAL!O499/TERRITORIAL!N499-1,"")</f>
        <v>-0.46566480486675532</v>
      </c>
      <c r="O499" s="139">
        <f>IFERROR(TERRITORIAL!P499/TERRITORIAL!O499-1,"")</f>
        <v>0.59091202395455733</v>
      </c>
      <c r="P499" s="139">
        <f>IFERROR(TERRITORIAL!Q499/TERRITORIAL!P499-1,"")</f>
        <v>3.5489453102480306E-2</v>
      </c>
      <c r="Q499" s="139">
        <f>IFERROR(TERRITORIAL!R499/TERRITORIAL!Q499-1,"")</f>
        <v>-0.43915294960786733</v>
      </c>
      <c r="R499" s="139">
        <f>IFERROR(TERRITORIAL!S499/TERRITORIAL!R499-1,"")</f>
        <v>1.1593006888869763</v>
      </c>
      <c r="S499" s="139">
        <f>IFERROR(TERRITORIAL!T499/TERRITORIAL!S499-1,"")</f>
        <v>1.7888711811299181</v>
      </c>
    </row>
    <row r="500" spans="1:19" ht="28">
      <c r="A500" s="89" t="s">
        <v>5177</v>
      </c>
      <c r="B500" s="89" t="s">
        <v>5178</v>
      </c>
      <c r="C500" s="139" t="str">
        <f>IFERROR(TERRITORIAL!D500/TERRITORIAL!C500-1,"")</f>
        <v/>
      </c>
      <c r="D500" s="139" t="str">
        <f>IFERROR(TERRITORIAL!E500/TERRITORIAL!D500-1,"")</f>
        <v/>
      </c>
      <c r="E500" s="139" t="str">
        <f>IFERROR(TERRITORIAL!F500/TERRITORIAL!E500-1,"")</f>
        <v/>
      </c>
      <c r="F500" s="139" t="str">
        <f>IFERROR(TERRITORIAL!G500/TERRITORIAL!F500-1,"")</f>
        <v/>
      </c>
      <c r="G500" s="139" t="str">
        <f>IFERROR(TERRITORIAL!H500/TERRITORIAL!G500-1,"")</f>
        <v/>
      </c>
      <c r="H500" s="139" t="str">
        <f>IFERROR(TERRITORIAL!I500/TERRITORIAL!H500-1,"")</f>
        <v/>
      </c>
      <c r="I500" s="139" t="str">
        <f>IFERROR(TERRITORIAL!J500/TERRITORIAL!I500-1,"")</f>
        <v/>
      </c>
      <c r="J500" s="139" t="str">
        <f>IFERROR(TERRITORIAL!K500/TERRITORIAL!J500-1,"")</f>
        <v/>
      </c>
      <c r="K500" s="139" t="str">
        <f>IFERROR(TERRITORIAL!L500/TERRITORIAL!K500-1,"")</f>
        <v/>
      </c>
      <c r="L500" s="139" t="str">
        <f>IFERROR(TERRITORIAL!M500/TERRITORIAL!L500-1,"")</f>
        <v/>
      </c>
      <c r="M500" s="139" t="str">
        <f>IFERROR(TERRITORIAL!N500/TERRITORIAL!M500-1,"")</f>
        <v/>
      </c>
      <c r="N500" s="139">
        <f>IFERROR(TERRITORIAL!O500/TERRITORIAL!N500-1,"")</f>
        <v>-1</v>
      </c>
      <c r="O500" s="139" t="str">
        <f>IFERROR(TERRITORIAL!P500/TERRITORIAL!O500-1,"")</f>
        <v/>
      </c>
      <c r="P500" s="139" t="str">
        <f>IFERROR(TERRITORIAL!Q500/TERRITORIAL!P500-1,"")</f>
        <v/>
      </c>
      <c r="Q500" s="139" t="str">
        <f>IFERROR(TERRITORIAL!R500/TERRITORIAL!Q500-1,"")</f>
        <v/>
      </c>
      <c r="R500" s="139" t="str">
        <f>IFERROR(TERRITORIAL!S500/TERRITORIAL!R500-1,"")</f>
        <v/>
      </c>
      <c r="S500" s="139" t="str">
        <f>IFERROR(TERRITORIAL!T500/TERRITORIAL!S500-1,"")</f>
        <v/>
      </c>
    </row>
    <row r="501" spans="1:19" ht="28">
      <c r="A501" s="89" t="s">
        <v>7690</v>
      </c>
      <c r="B501" s="89" t="s">
        <v>7755</v>
      </c>
      <c r="C501" s="139" t="str">
        <f>IFERROR(TERRITORIAL!D501/TERRITORIAL!C501-1,"")</f>
        <v/>
      </c>
      <c r="D501" s="139" t="str">
        <f>IFERROR(TERRITORIAL!E501/TERRITORIAL!D501-1,"")</f>
        <v/>
      </c>
      <c r="E501" s="139" t="str">
        <f>IFERROR(TERRITORIAL!F501/TERRITORIAL!E501-1,"")</f>
        <v/>
      </c>
      <c r="F501" s="139" t="str">
        <f>IFERROR(TERRITORIAL!G501/TERRITORIAL!F501-1,"")</f>
        <v/>
      </c>
      <c r="G501" s="139" t="str">
        <f>IFERROR(TERRITORIAL!H501/TERRITORIAL!G501-1,"")</f>
        <v/>
      </c>
      <c r="H501" s="139" t="str">
        <f>IFERROR(TERRITORIAL!I501/TERRITORIAL!H501-1,"")</f>
        <v/>
      </c>
      <c r="I501" s="139" t="str">
        <f>IFERROR(TERRITORIAL!J501/TERRITORIAL!I501-1,"")</f>
        <v/>
      </c>
      <c r="J501" s="139" t="str">
        <f>IFERROR(TERRITORIAL!K501/TERRITORIAL!J501-1,"")</f>
        <v/>
      </c>
      <c r="K501" s="139" t="str">
        <f>IFERROR(TERRITORIAL!L501/TERRITORIAL!K501-1,"")</f>
        <v/>
      </c>
      <c r="L501" s="139" t="str">
        <f>IFERROR(TERRITORIAL!M501/TERRITORIAL!L501-1,"")</f>
        <v/>
      </c>
      <c r="M501" s="139" t="str">
        <f>IFERROR(TERRITORIAL!N501/TERRITORIAL!M501-1,"")</f>
        <v/>
      </c>
      <c r="N501" s="139" t="str">
        <f>IFERROR(TERRITORIAL!O501/TERRITORIAL!N501-1,"")</f>
        <v/>
      </c>
      <c r="O501" s="139" t="str">
        <f>IFERROR(TERRITORIAL!P501/TERRITORIAL!O501-1,"")</f>
        <v/>
      </c>
      <c r="P501" s="139" t="str">
        <f>IFERROR(TERRITORIAL!Q501/TERRITORIAL!P501-1,"")</f>
        <v/>
      </c>
      <c r="Q501" s="139" t="str">
        <f>IFERROR(TERRITORIAL!R501/TERRITORIAL!Q501-1,"")</f>
        <v/>
      </c>
      <c r="R501" s="139" t="str">
        <f>IFERROR(TERRITORIAL!S501/TERRITORIAL!R501-1,"")</f>
        <v/>
      </c>
      <c r="S501" s="139" t="str">
        <f>IFERROR(TERRITORIAL!T501/TERRITORIAL!S501-1,"")</f>
        <v/>
      </c>
    </row>
    <row r="502" spans="1:19">
      <c r="A502" s="89" t="s">
        <v>5182</v>
      </c>
      <c r="B502" s="89" t="s">
        <v>5183</v>
      </c>
      <c r="C502" s="139" t="str">
        <f>IFERROR(TERRITORIAL!D502/TERRITORIAL!C502-1,"")</f>
        <v/>
      </c>
      <c r="D502" s="139" t="str">
        <f>IFERROR(TERRITORIAL!E502/TERRITORIAL!D502-1,"")</f>
        <v/>
      </c>
      <c r="E502" s="139" t="str">
        <f>IFERROR(TERRITORIAL!F502/TERRITORIAL!E502-1,"")</f>
        <v/>
      </c>
      <c r="F502" s="139" t="str">
        <f>IFERROR(TERRITORIAL!G502/TERRITORIAL!F502-1,"")</f>
        <v/>
      </c>
      <c r="G502" s="139" t="str">
        <f>IFERROR(TERRITORIAL!H502/TERRITORIAL!G502-1,"")</f>
        <v/>
      </c>
      <c r="H502" s="139" t="str">
        <f>IFERROR(TERRITORIAL!I502/TERRITORIAL!H502-1,"")</f>
        <v/>
      </c>
      <c r="I502" s="139" t="str">
        <f>IFERROR(TERRITORIAL!J502/TERRITORIAL!I502-1,"")</f>
        <v/>
      </c>
      <c r="J502" s="139" t="str">
        <f>IFERROR(TERRITORIAL!K502/TERRITORIAL!J502-1,"")</f>
        <v/>
      </c>
      <c r="K502" s="139" t="str">
        <f>IFERROR(TERRITORIAL!L502/TERRITORIAL!K502-1,"")</f>
        <v/>
      </c>
      <c r="L502" s="139" t="str">
        <f>IFERROR(TERRITORIAL!M502/TERRITORIAL!L502-1,"")</f>
        <v/>
      </c>
      <c r="M502" s="139" t="str">
        <f>IFERROR(TERRITORIAL!N502/TERRITORIAL!M502-1,"")</f>
        <v/>
      </c>
      <c r="N502" s="139">
        <f>IFERROR(TERRITORIAL!O502/TERRITORIAL!N502-1,"")</f>
        <v>20.431353380131149</v>
      </c>
      <c r="O502" s="139">
        <f>IFERROR(TERRITORIAL!P502/TERRITORIAL!O502-1,"")</f>
        <v>-0.59970493160026273</v>
      </c>
      <c r="P502" s="139">
        <f>IFERROR(TERRITORIAL!Q502/TERRITORIAL!P502-1,"")</f>
        <v>-6.0927712652239285E-2</v>
      </c>
      <c r="Q502" s="139">
        <f>IFERROR(TERRITORIAL!R502/TERRITORIAL!Q502-1,"")</f>
        <v>-0.19783843626939046</v>
      </c>
      <c r="R502" s="139">
        <f>IFERROR(TERRITORIAL!S502/TERRITORIAL!R502-1,"")</f>
        <v>2.9063518588192703</v>
      </c>
      <c r="S502" s="139">
        <f>IFERROR(TERRITORIAL!T502/TERRITORIAL!S502-1,"")</f>
        <v>-0.80684276733562488</v>
      </c>
    </row>
    <row r="503" spans="1:19">
      <c r="A503" s="89" t="s">
        <v>5186</v>
      </c>
      <c r="B503" s="89" t="s">
        <v>5187</v>
      </c>
      <c r="C503" s="139" t="str">
        <f>IFERROR(TERRITORIAL!D503/TERRITORIAL!C503-1,"")</f>
        <v/>
      </c>
      <c r="D503" s="139" t="str">
        <f>IFERROR(TERRITORIAL!E503/TERRITORIAL!D503-1,"")</f>
        <v/>
      </c>
      <c r="E503" s="139" t="str">
        <f>IFERROR(TERRITORIAL!F503/TERRITORIAL!E503-1,"")</f>
        <v/>
      </c>
      <c r="F503" s="139" t="str">
        <f>IFERROR(TERRITORIAL!G503/TERRITORIAL!F503-1,"")</f>
        <v/>
      </c>
      <c r="G503" s="139" t="str">
        <f>IFERROR(TERRITORIAL!H503/TERRITORIAL!G503-1,"")</f>
        <v/>
      </c>
      <c r="H503" s="139" t="str">
        <f>IFERROR(TERRITORIAL!I503/TERRITORIAL!H503-1,"")</f>
        <v/>
      </c>
      <c r="I503" s="139" t="str">
        <f>IFERROR(TERRITORIAL!J503/TERRITORIAL!I503-1,"")</f>
        <v/>
      </c>
      <c r="J503" s="139" t="str">
        <f>IFERROR(TERRITORIAL!K503/TERRITORIAL!J503-1,"")</f>
        <v/>
      </c>
      <c r="K503" s="139" t="str">
        <f>IFERROR(TERRITORIAL!L503/TERRITORIAL!K503-1,"")</f>
        <v/>
      </c>
      <c r="L503" s="139" t="str">
        <f>IFERROR(TERRITORIAL!M503/TERRITORIAL!L503-1,"")</f>
        <v/>
      </c>
      <c r="M503" s="139" t="str">
        <f>IFERROR(TERRITORIAL!N503/TERRITORIAL!M503-1,"")</f>
        <v/>
      </c>
      <c r="N503" s="139">
        <f>IFERROR(TERRITORIAL!O503/TERRITORIAL!N503-1,"")</f>
        <v>1.7496563109339176</v>
      </c>
      <c r="O503" s="139">
        <f>IFERROR(TERRITORIAL!P503/TERRITORIAL!O503-1,"")</f>
        <v>1.8910692657503607</v>
      </c>
      <c r="P503" s="139">
        <f>IFERROR(TERRITORIAL!Q503/TERRITORIAL!P503-1,"")</f>
        <v>-0.71361366643564028</v>
      </c>
      <c r="Q503" s="139">
        <f>IFERROR(TERRITORIAL!R503/TERRITORIAL!Q503-1,"")</f>
        <v>0.41776721808990036</v>
      </c>
      <c r="R503" s="139">
        <f>IFERROR(TERRITORIAL!S503/TERRITORIAL!R503-1,"")</f>
        <v>0.61286157454191215</v>
      </c>
      <c r="S503" s="139">
        <f>IFERROR(TERRITORIAL!T503/TERRITORIAL!S503-1,"")</f>
        <v>1.4934390061283898</v>
      </c>
    </row>
    <row r="504" spans="1:19">
      <c r="A504" s="89" t="s">
        <v>5195</v>
      </c>
      <c r="B504" s="89" t="s">
        <v>5196</v>
      </c>
      <c r="C504" s="139" t="str">
        <f>IFERROR(TERRITORIAL!D504/TERRITORIAL!C504-1,"")</f>
        <v/>
      </c>
      <c r="D504" s="139" t="str">
        <f>IFERROR(TERRITORIAL!E504/TERRITORIAL!D504-1,"")</f>
        <v/>
      </c>
      <c r="E504" s="139" t="str">
        <f>IFERROR(TERRITORIAL!F504/TERRITORIAL!E504-1,"")</f>
        <v/>
      </c>
      <c r="F504" s="139" t="str">
        <f>IFERROR(TERRITORIAL!G504/TERRITORIAL!F504-1,"")</f>
        <v/>
      </c>
      <c r="G504" s="139" t="str">
        <f>IFERROR(TERRITORIAL!H504/TERRITORIAL!G504-1,"")</f>
        <v/>
      </c>
      <c r="H504" s="139" t="str">
        <f>IFERROR(TERRITORIAL!I504/TERRITORIAL!H504-1,"")</f>
        <v/>
      </c>
      <c r="I504" s="139" t="str">
        <f>IFERROR(TERRITORIAL!J504/TERRITORIAL!I504-1,"")</f>
        <v/>
      </c>
      <c r="J504" s="139" t="str">
        <f>IFERROR(TERRITORIAL!K504/TERRITORIAL!J504-1,"")</f>
        <v/>
      </c>
      <c r="K504" s="139" t="str">
        <f>IFERROR(TERRITORIAL!L504/TERRITORIAL!K504-1,"")</f>
        <v/>
      </c>
      <c r="L504" s="139" t="str">
        <f>IFERROR(TERRITORIAL!M504/TERRITORIAL!L504-1,"")</f>
        <v/>
      </c>
      <c r="M504" s="139" t="str">
        <f>IFERROR(TERRITORIAL!N504/TERRITORIAL!M504-1,"")</f>
        <v/>
      </c>
      <c r="N504" s="139" t="str">
        <f>IFERROR(TERRITORIAL!O504/TERRITORIAL!N504-1,"")</f>
        <v/>
      </c>
      <c r="O504" s="139" t="str">
        <f>IFERROR(TERRITORIAL!P504/TERRITORIAL!O504-1,"")</f>
        <v/>
      </c>
      <c r="P504" s="139" t="str">
        <f>IFERROR(TERRITORIAL!Q504/TERRITORIAL!P504-1,"")</f>
        <v/>
      </c>
      <c r="Q504" s="139" t="str">
        <f>IFERROR(TERRITORIAL!R504/TERRITORIAL!Q504-1,"")</f>
        <v/>
      </c>
      <c r="R504" s="139" t="str">
        <f>IFERROR(TERRITORIAL!S504/TERRITORIAL!R504-1,"")</f>
        <v/>
      </c>
      <c r="S504" s="139" t="str">
        <f>IFERROR(TERRITORIAL!T504/TERRITORIAL!S504-1,"")</f>
        <v/>
      </c>
    </row>
    <row r="505" spans="1:19">
      <c r="A505" s="89" t="s">
        <v>5198</v>
      </c>
      <c r="B505" s="89" t="s">
        <v>5199</v>
      </c>
      <c r="C505" s="139" t="str">
        <f>IFERROR(TERRITORIAL!D505/TERRITORIAL!C505-1,"")</f>
        <v/>
      </c>
      <c r="D505" s="139" t="str">
        <f>IFERROR(TERRITORIAL!E505/TERRITORIAL!D505-1,"")</f>
        <v/>
      </c>
      <c r="E505" s="139" t="str">
        <f>IFERROR(TERRITORIAL!F505/TERRITORIAL!E505-1,"")</f>
        <v/>
      </c>
      <c r="F505" s="139" t="str">
        <f>IFERROR(TERRITORIAL!G505/TERRITORIAL!F505-1,"")</f>
        <v/>
      </c>
      <c r="G505" s="139" t="str">
        <f>IFERROR(TERRITORIAL!H505/TERRITORIAL!G505-1,"")</f>
        <v/>
      </c>
      <c r="H505" s="139" t="str">
        <f>IFERROR(TERRITORIAL!I505/TERRITORIAL!H505-1,"")</f>
        <v/>
      </c>
      <c r="I505" s="139" t="str">
        <f>IFERROR(TERRITORIAL!J505/TERRITORIAL!I505-1,"")</f>
        <v/>
      </c>
      <c r="J505" s="139" t="str">
        <f>IFERROR(TERRITORIAL!K505/TERRITORIAL!J505-1,"")</f>
        <v/>
      </c>
      <c r="K505" s="139" t="str">
        <f>IFERROR(TERRITORIAL!L505/TERRITORIAL!K505-1,"")</f>
        <v/>
      </c>
      <c r="L505" s="139" t="str">
        <f>IFERROR(TERRITORIAL!M505/TERRITORIAL!L505-1,"")</f>
        <v/>
      </c>
      <c r="M505" s="139" t="str">
        <f>IFERROR(TERRITORIAL!N505/TERRITORIAL!M505-1,"")</f>
        <v/>
      </c>
      <c r="N505" s="139">
        <f>IFERROR(TERRITORIAL!O505/TERRITORIAL!N505-1,"")</f>
        <v>9.5829065308141503E-2</v>
      </c>
      <c r="O505" s="139">
        <f>IFERROR(TERRITORIAL!P505/TERRITORIAL!O505-1,"")</f>
        <v>-6.9904371414298838E-3</v>
      </c>
      <c r="P505" s="139">
        <f>IFERROR(TERRITORIAL!Q505/TERRITORIAL!P505-1,"")</f>
        <v>9.3819476132100732E-2</v>
      </c>
      <c r="Q505" s="139">
        <f>IFERROR(TERRITORIAL!R505/TERRITORIAL!Q505-1,"")</f>
        <v>0.14245281825874523</v>
      </c>
      <c r="R505" s="139">
        <f>IFERROR(TERRITORIAL!S505/TERRITORIAL!R505-1,"")</f>
        <v>5.4459473674689063E-2</v>
      </c>
      <c r="S505" s="139">
        <f>IFERROR(TERRITORIAL!T505/TERRITORIAL!S505-1,"")</f>
        <v>4.5202225027125342E-2</v>
      </c>
    </row>
    <row r="506" spans="1:19" ht="28">
      <c r="A506" s="89" t="s">
        <v>5216</v>
      </c>
      <c r="B506" s="89" t="s">
        <v>5217</v>
      </c>
      <c r="C506" s="139" t="str">
        <f>IFERROR(TERRITORIAL!D506/TERRITORIAL!C506-1,"")</f>
        <v/>
      </c>
      <c r="D506" s="139" t="str">
        <f>IFERROR(TERRITORIAL!E506/TERRITORIAL!D506-1,"")</f>
        <v/>
      </c>
      <c r="E506" s="139" t="str">
        <f>IFERROR(TERRITORIAL!F506/TERRITORIAL!E506-1,"")</f>
        <v/>
      </c>
      <c r="F506" s="139" t="str">
        <f>IFERROR(TERRITORIAL!G506/TERRITORIAL!F506-1,"")</f>
        <v/>
      </c>
      <c r="G506" s="139" t="str">
        <f>IFERROR(TERRITORIAL!H506/TERRITORIAL!G506-1,"")</f>
        <v/>
      </c>
      <c r="H506" s="139" t="str">
        <f>IFERROR(TERRITORIAL!I506/TERRITORIAL!H506-1,"")</f>
        <v/>
      </c>
      <c r="I506" s="139" t="str">
        <f>IFERROR(TERRITORIAL!J506/TERRITORIAL!I506-1,"")</f>
        <v/>
      </c>
      <c r="J506" s="139" t="str">
        <f>IFERROR(TERRITORIAL!K506/TERRITORIAL!J506-1,"")</f>
        <v/>
      </c>
      <c r="K506" s="139" t="str">
        <f>IFERROR(TERRITORIAL!L506/TERRITORIAL!K506-1,"")</f>
        <v/>
      </c>
      <c r="L506" s="139" t="str">
        <f>IFERROR(TERRITORIAL!M506/TERRITORIAL!L506-1,"")</f>
        <v/>
      </c>
      <c r="M506" s="139" t="str">
        <f>IFERROR(TERRITORIAL!N506/TERRITORIAL!M506-1,"")</f>
        <v/>
      </c>
      <c r="N506" s="139" t="str">
        <f>IFERROR(TERRITORIAL!O506/TERRITORIAL!N506-1,"")</f>
        <v/>
      </c>
      <c r="O506" s="139">
        <f>IFERROR(TERRITORIAL!P506/TERRITORIAL!O506-1,"")</f>
        <v>-1</v>
      </c>
      <c r="P506" s="139" t="str">
        <f>IFERROR(TERRITORIAL!Q506/TERRITORIAL!P506-1,"")</f>
        <v/>
      </c>
      <c r="Q506" s="139" t="str">
        <f>IFERROR(TERRITORIAL!R506/TERRITORIAL!Q506-1,"")</f>
        <v/>
      </c>
      <c r="R506" s="139" t="str">
        <f>IFERROR(TERRITORIAL!S506/TERRITORIAL!R506-1,"")</f>
        <v/>
      </c>
      <c r="S506" s="139" t="str">
        <f>IFERROR(TERRITORIAL!T506/TERRITORIAL!S506-1,"")</f>
        <v/>
      </c>
    </row>
    <row r="507" spans="1:19">
      <c r="A507" s="89" t="s">
        <v>5223</v>
      </c>
      <c r="B507" s="89" t="s">
        <v>5224</v>
      </c>
      <c r="C507" s="139" t="str">
        <f>IFERROR(TERRITORIAL!D507/TERRITORIAL!C507-1,"")</f>
        <v/>
      </c>
      <c r="D507" s="139" t="str">
        <f>IFERROR(TERRITORIAL!E507/TERRITORIAL!D507-1,"")</f>
        <v/>
      </c>
      <c r="E507" s="139" t="str">
        <f>IFERROR(TERRITORIAL!F507/TERRITORIAL!E507-1,"")</f>
        <v/>
      </c>
      <c r="F507" s="139" t="str">
        <f>IFERROR(TERRITORIAL!G507/TERRITORIAL!F507-1,"")</f>
        <v/>
      </c>
      <c r="G507" s="139" t="str">
        <f>IFERROR(TERRITORIAL!H507/TERRITORIAL!G507-1,"")</f>
        <v/>
      </c>
      <c r="H507" s="139" t="str">
        <f>IFERROR(TERRITORIAL!I507/TERRITORIAL!H507-1,"")</f>
        <v/>
      </c>
      <c r="I507" s="139" t="str">
        <f>IFERROR(TERRITORIAL!J507/TERRITORIAL!I507-1,"")</f>
        <v/>
      </c>
      <c r="J507" s="139" t="str">
        <f>IFERROR(TERRITORIAL!K507/TERRITORIAL!J507-1,"")</f>
        <v/>
      </c>
      <c r="K507" s="139" t="str">
        <f>IFERROR(TERRITORIAL!L507/TERRITORIAL!K507-1,"")</f>
        <v/>
      </c>
      <c r="L507" s="139" t="str">
        <f>IFERROR(TERRITORIAL!M507/TERRITORIAL!L507-1,"")</f>
        <v/>
      </c>
      <c r="M507" s="139" t="str">
        <f>IFERROR(TERRITORIAL!N507/TERRITORIAL!M507-1,"")</f>
        <v/>
      </c>
      <c r="N507" s="139">
        <f>IFERROR(TERRITORIAL!O507/TERRITORIAL!N507-1,"")</f>
        <v>2.6255472014625063</v>
      </c>
      <c r="O507" s="139">
        <f>IFERROR(TERRITORIAL!P507/TERRITORIAL!O507-1,"")</f>
        <v>3.4280443815926542E-2</v>
      </c>
      <c r="P507" s="139">
        <f>IFERROR(TERRITORIAL!Q507/TERRITORIAL!P507-1,"")</f>
        <v>0.14632327958994051</v>
      </c>
      <c r="Q507" s="139">
        <f>IFERROR(TERRITORIAL!R507/TERRITORIAL!Q507-1,"")</f>
        <v>-0.18822883376936994</v>
      </c>
      <c r="R507" s="139">
        <f>IFERROR(TERRITORIAL!S507/TERRITORIAL!R507-1,"")</f>
        <v>4.7018166290222707E-2</v>
      </c>
      <c r="S507" s="139">
        <f>IFERROR(TERRITORIAL!T507/TERRITORIAL!S507-1,"")</f>
        <v>-8.4706393648753764E-2</v>
      </c>
    </row>
    <row r="508" spans="1:19">
      <c r="A508" s="89" t="s">
        <v>7677</v>
      </c>
      <c r="B508" s="89" t="s">
        <v>7678</v>
      </c>
      <c r="C508" s="139" t="str">
        <f>IFERROR(TERRITORIAL!D508/TERRITORIAL!C508-1,"")</f>
        <v/>
      </c>
      <c r="D508" s="139" t="str">
        <f>IFERROR(TERRITORIAL!E508/TERRITORIAL!D508-1,"")</f>
        <v/>
      </c>
      <c r="E508" s="139" t="str">
        <f>IFERROR(TERRITORIAL!F508/TERRITORIAL!E508-1,"")</f>
        <v/>
      </c>
      <c r="F508" s="139" t="str">
        <f>IFERROR(TERRITORIAL!G508/TERRITORIAL!F508-1,"")</f>
        <v/>
      </c>
      <c r="G508" s="139" t="str">
        <f>IFERROR(TERRITORIAL!H508/TERRITORIAL!G508-1,"")</f>
        <v/>
      </c>
      <c r="H508" s="139" t="str">
        <f>IFERROR(TERRITORIAL!I508/TERRITORIAL!H508-1,"")</f>
        <v/>
      </c>
      <c r="I508" s="139" t="str">
        <f>IFERROR(TERRITORIAL!J508/TERRITORIAL!I508-1,"")</f>
        <v/>
      </c>
      <c r="J508" s="139" t="str">
        <f>IFERROR(TERRITORIAL!K508/TERRITORIAL!J508-1,"")</f>
        <v/>
      </c>
      <c r="K508" s="139" t="str">
        <f>IFERROR(TERRITORIAL!L508/TERRITORIAL!K508-1,"")</f>
        <v/>
      </c>
      <c r="L508" s="139" t="str">
        <f>IFERROR(TERRITORIAL!M508/TERRITORIAL!L508-1,"")</f>
        <v/>
      </c>
      <c r="M508" s="139" t="str">
        <f>IFERROR(TERRITORIAL!N508/TERRITORIAL!M508-1,"")</f>
        <v/>
      </c>
      <c r="N508" s="139" t="str">
        <f>IFERROR(TERRITORIAL!O508/TERRITORIAL!N508-1,"")</f>
        <v/>
      </c>
      <c r="O508" s="139">
        <f>IFERROR(TERRITORIAL!P508/TERRITORIAL!O508-1,"")</f>
        <v>-1</v>
      </c>
      <c r="P508" s="139" t="str">
        <f>IFERROR(TERRITORIAL!Q508/TERRITORIAL!P508-1,"")</f>
        <v/>
      </c>
      <c r="Q508" s="139" t="str">
        <f>IFERROR(TERRITORIAL!R508/TERRITORIAL!Q508-1,"")</f>
        <v/>
      </c>
      <c r="R508" s="139" t="str">
        <f>IFERROR(TERRITORIAL!S508/TERRITORIAL!R508-1,"")</f>
        <v/>
      </c>
      <c r="S508" s="139" t="str">
        <f>IFERROR(TERRITORIAL!T508/TERRITORIAL!S508-1,"")</f>
        <v/>
      </c>
    </row>
    <row r="509" spans="1:19">
      <c r="A509" s="89" t="s">
        <v>5227</v>
      </c>
      <c r="B509" s="89" t="s">
        <v>5228</v>
      </c>
      <c r="C509" s="139" t="str">
        <f>IFERROR(TERRITORIAL!D509/TERRITORIAL!C509-1,"")</f>
        <v/>
      </c>
      <c r="D509" s="139" t="str">
        <f>IFERROR(TERRITORIAL!E509/TERRITORIAL!D509-1,"")</f>
        <v/>
      </c>
      <c r="E509" s="139" t="str">
        <f>IFERROR(TERRITORIAL!F509/TERRITORIAL!E509-1,"")</f>
        <v/>
      </c>
      <c r="F509" s="139" t="str">
        <f>IFERROR(TERRITORIAL!G509/TERRITORIAL!F509-1,"")</f>
        <v/>
      </c>
      <c r="G509" s="139" t="str">
        <f>IFERROR(TERRITORIAL!H509/TERRITORIAL!G509-1,"")</f>
        <v/>
      </c>
      <c r="H509" s="139" t="str">
        <f>IFERROR(TERRITORIAL!I509/TERRITORIAL!H509-1,"")</f>
        <v/>
      </c>
      <c r="I509" s="139" t="str">
        <f>IFERROR(TERRITORIAL!J509/TERRITORIAL!I509-1,"")</f>
        <v/>
      </c>
      <c r="J509" s="139" t="str">
        <f>IFERROR(TERRITORIAL!K509/TERRITORIAL!J509-1,"")</f>
        <v/>
      </c>
      <c r="K509" s="139" t="str">
        <f>IFERROR(TERRITORIAL!L509/TERRITORIAL!K509-1,"")</f>
        <v/>
      </c>
      <c r="L509" s="139" t="str">
        <f>IFERROR(TERRITORIAL!M509/TERRITORIAL!L509-1,"")</f>
        <v/>
      </c>
      <c r="M509" s="139" t="str">
        <f>IFERROR(TERRITORIAL!N509/TERRITORIAL!M509-1,"")</f>
        <v/>
      </c>
      <c r="N509" s="139">
        <f>IFERROR(TERRITORIAL!O509/TERRITORIAL!N509-1,"")</f>
        <v>-8.2225389407312055E-2</v>
      </c>
      <c r="O509" s="139">
        <f>IFERROR(TERRITORIAL!P509/TERRITORIAL!O509-1,"")</f>
        <v>0.11273479332838354</v>
      </c>
      <c r="P509" s="139">
        <f>IFERROR(TERRITORIAL!Q509/TERRITORIAL!P509-1,"")</f>
        <v>-0.1190173412511647</v>
      </c>
      <c r="Q509" s="139">
        <f>IFERROR(TERRITORIAL!R509/TERRITORIAL!Q509-1,"")</f>
        <v>1.2861780074218565E-2</v>
      </c>
      <c r="R509" s="139">
        <f>IFERROR(TERRITORIAL!S509/TERRITORIAL!R509-1,"")</f>
        <v>-4.8667370544459576E-2</v>
      </c>
      <c r="S509" s="139">
        <f>IFERROR(TERRITORIAL!T509/TERRITORIAL!S509-1,"")</f>
        <v>-2.3941226215756783E-2</v>
      </c>
    </row>
    <row r="510" spans="1:19" ht="28">
      <c r="A510" s="89" t="s">
        <v>5241</v>
      </c>
      <c r="B510" s="89" t="s">
        <v>5242</v>
      </c>
      <c r="C510" s="139" t="str">
        <f>IFERROR(TERRITORIAL!D510/TERRITORIAL!C510-1,"")</f>
        <v/>
      </c>
      <c r="D510" s="139" t="str">
        <f>IFERROR(TERRITORIAL!E510/TERRITORIAL!D510-1,"")</f>
        <v/>
      </c>
      <c r="E510" s="139" t="str">
        <f>IFERROR(TERRITORIAL!F510/TERRITORIAL!E510-1,"")</f>
        <v/>
      </c>
      <c r="F510" s="139" t="str">
        <f>IFERROR(TERRITORIAL!G510/TERRITORIAL!F510-1,"")</f>
        <v/>
      </c>
      <c r="G510" s="139" t="str">
        <f>IFERROR(TERRITORIAL!H510/TERRITORIAL!G510-1,"")</f>
        <v/>
      </c>
      <c r="H510" s="139" t="str">
        <f>IFERROR(TERRITORIAL!I510/TERRITORIAL!H510-1,"")</f>
        <v/>
      </c>
      <c r="I510" s="139" t="str">
        <f>IFERROR(TERRITORIAL!J510/TERRITORIAL!I510-1,"")</f>
        <v/>
      </c>
      <c r="J510" s="139" t="str">
        <f>IFERROR(TERRITORIAL!K510/TERRITORIAL!J510-1,"")</f>
        <v/>
      </c>
      <c r="K510" s="139" t="str">
        <f>IFERROR(TERRITORIAL!L510/TERRITORIAL!K510-1,"")</f>
        <v/>
      </c>
      <c r="L510" s="139" t="str">
        <f>IFERROR(TERRITORIAL!M510/TERRITORIAL!L510-1,"")</f>
        <v/>
      </c>
      <c r="M510" s="139" t="str">
        <f>IFERROR(TERRITORIAL!N510/TERRITORIAL!M510-1,"")</f>
        <v/>
      </c>
      <c r="N510" s="139">
        <f>IFERROR(TERRITORIAL!O510/TERRITORIAL!N510-1,"")</f>
        <v>-0.69706023105344361</v>
      </c>
      <c r="O510" s="139">
        <f>IFERROR(TERRITORIAL!P510/TERRITORIAL!O510-1,"")</f>
        <v>0.34517679542024315</v>
      </c>
      <c r="P510" s="139">
        <f>IFERROR(TERRITORIAL!Q510/TERRITORIAL!P510-1,"")</f>
        <v>0.24646148222242537</v>
      </c>
      <c r="Q510" s="139">
        <f>IFERROR(TERRITORIAL!R510/TERRITORIAL!Q510-1,"")</f>
        <v>-5.7938145800163543E-2</v>
      </c>
      <c r="R510" s="139">
        <f>IFERROR(TERRITORIAL!S510/TERRITORIAL!R510-1,"")</f>
        <v>1.8660229042353471</v>
      </c>
      <c r="S510" s="139">
        <f>IFERROR(TERRITORIAL!T510/TERRITORIAL!S510-1,"")</f>
        <v>-2.4638124515908411E-2</v>
      </c>
    </row>
    <row r="511" spans="1:19">
      <c r="A511" s="89" t="s">
        <v>5248</v>
      </c>
      <c r="B511" s="89" t="s">
        <v>5249</v>
      </c>
      <c r="C511" s="139" t="str">
        <f>IFERROR(TERRITORIAL!D511/TERRITORIAL!C511-1,"")</f>
        <v/>
      </c>
      <c r="D511" s="139" t="str">
        <f>IFERROR(TERRITORIAL!E511/TERRITORIAL!D511-1,"")</f>
        <v/>
      </c>
      <c r="E511" s="139" t="str">
        <f>IFERROR(TERRITORIAL!F511/TERRITORIAL!E511-1,"")</f>
        <v/>
      </c>
      <c r="F511" s="139" t="str">
        <f>IFERROR(TERRITORIAL!G511/TERRITORIAL!F511-1,"")</f>
        <v/>
      </c>
      <c r="G511" s="139" t="str">
        <f>IFERROR(TERRITORIAL!H511/TERRITORIAL!G511-1,"")</f>
        <v/>
      </c>
      <c r="H511" s="139" t="str">
        <f>IFERROR(TERRITORIAL!I511/TERRITORIAL!H511-1,"")</f>
        <v/>
      </c>
      <c r="I511" s="139" t="str">
        <f>IFERROR(TERRITORIAL!J511/TERRITORIAL!I511-1,"")</f>
        <v/>
      </c>
      <c r="J511" s="139" t="str">
        <f>IFERROR(TERRITORIAL!K511/TERRITORIAL!J511-1,"")</f>
        <v/>
      </c>
      <c r="K511" s="139" t="str">
        <f>IFERROR(TERRITORIAL!L511/TERRITORIAL!K511-1,"")</f>
        <v/>
      </c>
      <c r="L511" s="139" t="str">
        <f>IFERROR(TERRITORIAL!M511/TERRITORIAL!L511-1,"")</f>
        <v/>
      </c>
      <c r="M511" s="139" t="str">
        <f>IFERROR(TERRITORIAL!N511/TERRITORIAL!M511-1,"")</f>
        <v/>
      </c>
      <c r="N511" s="139">
        <f>IFERROR(TERRITORIAL!O511/TERRITORIAL!N511-1,"")</f>
        <v>0.16871715254008479</v>
      </c>
      <c r="O511" s="139">
        <f>IFERROR(TERRITORIAL!P511/TERRITORIAL!O511-1,"")</f>
        <v>0.24616768979009462</v>
      </c>
      <c r="P511" s="139">
        <f>IFERROR(TERRITORIAL!Q511/TERRITORIAL!P511-1,"")</f>
        <v>0.18400407040417277</v>
      </c>
      <c r="Q511" s="139">
        <f>IFERROR(TERRITORIAL!R511/TERRITORIAL!Q511-1,"")</f>
        <v>0.29214333189349917</v>
      </c>
      <c r="R511" s="139">
        <f>IFERROR(TERRITORIAL!S511/TERRITORIAL!R511-1,"")</f>
        <v>0.19925573349187609</v>
      </c>
      <c r="S511" s="139">
        <f>IFERROR(TERRITORIAL!T511/TERRITORIAL!S511-1,"")</f>
        <v>-0.15106789113233221</v>
      </c>
    </row>
    <row r="512" spans="1:19">
      <c r="A512" s="89" t="s">
        <v>5259</v>
      </c>
      <c r="B512" s="89" t="s">
        <v>5260</v>
      </c>
      <c r="C512" s="139" t="str">
        <f>IFERROR(TERRITORIAL!D512/TERRITORIAL!C512-1,"")</f>
        <v/>
      </c>
      <c r="D512" s="139" t="str">
        <f>IFERROR(TERRITORIAL!E512/TERRITORIAL!D512-1,"")</f>
        <v/>
      </c>
      <c r="E512" s="139" t="str">
        <f>IFERROR(TERRITORIAL!F512/TERRITORIAL!E512-1,"")</f>
        <v/>
      </c>
      <c r="F512" s="139" t="str">
        <f>IFERROR(TERRITORIAL!G512/TERRITORIAL!F512-1,"")</f>
        <v/>
      </c>
      <c r="G512" s="139" t="str">
        <f>IFERROR(TERRITORIAL!H512/TERRITORIAL!G512-1,"")</f>
        <v/>
      </c>
      <c r="H512" s="139" t="str">
        <f>IFERROR(TERRITORIAL!I512/TERRITORIAL!H512-1,"")</f>
        <v/>
      </c>
      <c r="I512" s="139" t="str">
        <f>IFERROR(TERRITORIAL!J512/TERRITORIAL!I512-1,"")</f>
        <v/>
      </c>
      <c r="J512" s="139" t="str">
        <f>IFERROR(TERRITORIAL!K512/TERRITORIAL!J512-1,"")</f>
        <v/>
      </c>
      <c r="K512" s="139" t="str">
        <f>IFERROR(TERRITORIAL!L512/TERRITORIAL!K512-1,"")</f>
        <v/>
      </c>
      <c r="L512" s="139" t="str">
        <f>IFERROR(TERRITORIAL!M512/TERRITORIAL!L512-1,"")</f>
        <v/>
      </c>
      <c r="M512" s="139" t="str">
        <f>IFERROR(TERRITORIAL!N512/TERRITORIAL!M512-1,"")</f>
        <v/>
      </c>
      <c r="N512" s="139">
        <f>IFERROR(TERRITORIAL!O512/TERRITORIAL!N512-1,"")</f>
        <v>-0.30010071697439389</v>
      </c>
      <c r="O512" s="139">
        <f>IFERROR(TERRITORIAL!P512/TERRITORIAL!O512-1,"")</f>
        <v>1.9063927005407599E-2</v>
      </c>
      <c r="P512" s="139">
        <f>IFERROR(TERRITORIAL!Q512/TERRITORIAL!P512-1,"")</f>
        <v>0.31576207038165682</v>
      </c>
      <c r="Q512" s="139">
        <f>IFERROR(TERRITORIAL!R512/TERRITORIAL!Q512-1,"")</f>
        <v>-9.8769963269162542E-2</v>
      </c>
      <c r="R512" s="139">
        <f>IFERROR(TERRITORIAL!S512/TERRITORIAL!R512-1,"")</f>
        <v>0.97653174894757067</v>
      </c>
      <c r="S512" s="139">
        <f>IFERROR(TERRITORIAL!T512/TERRITORIAL!S512-1,"")</f>
        <v>-0.36445590680423001</v>
      </c>
    </row>
    <row r="513" spans="1:19">
      <c r="A513" s="89" t="s">
        <v>5269</v>
      </c>
      <c r="B513" s="89" t="s">
        <v>5270</v>
      </c>
      <c r="C513" s="139" t="str">
        <f>IFERROR(TERRITORIAL!D513/TERRITORIAL!C513-1,"")</f>
        <v/>
      </c>
      <c r="D513" s="139" t="str">
        <f>IFERROR(TERRITORIAL!E513/TERRITORIAL!D513-1,"")</f>
        <v/>
      </c>
      <c r="E513" s="139" t="str">
        <f>IFERROR(TERRITORIAL!F513/TERRITORIAL!E513-1,"")</f>
        <v/>
      </c>
      <c r="F513" s="139" t="str">
        <f>IFERROR(TERRITORIAL!G513/TERRITORIAL!F513-1,"")</f>
        <v/>
      </c>
      <c r="G513" s="139" t="str">
        <f>IFERROR(TERRITORIAL!H513/TERRITORIAL!G513-1,"")</f>
        <v/>
      </c>
      <c r="H513" s="139" t="str">
        <f>IFERROR(TERRITORIAL!I513/TERRITORIAL!H513-1,"")</f>
        <v/>
      </c>
      <c r="I513" s="139" t="str">
        <f>IFERROR(TERRITORIAL!J513/TERRITORIAL!I513-1,"")</f>
        <v/>
      </c>
      <c r="J513" s="139" t="str">
        <f>IFERROR(TERRITORIAL!K513/TERRITORIAL!J513-1,"")</f>
        <v/>
      </c>
      <c r="K513" s="139" t="str">
        <f>IFERROR(TERRITORIAL!L513/TERRITORIAL!K513-1,"")</f>
        <v/>
      </c>
      <c r="L513" s="139" t="str">
        <f>IFERROR(TERRITORIAL!M513/TERRITORIAL!L513-1,"")</f>
        <v/>
      </c>
      <c r="M513" s="139" t="str">
        <f>IFERROR(TERRITORIAL!N513/TERRITORIAL!M513-1,"")</f>
        <v/>
      </c>
      <c r="N513" s="139">
        <f>IFERROR(TERRITORIAL!O513/TERRITORIAL!N513-1,"")</f>
        <v>6.5281121151485406</v>
      </c>
      <c r="O513" s="139">
        <f>IFERROR(TERRITORIAL!P513/TERRITORIAL!O513-1,"")</f>
        <v>-0.59885755816172281</v>
      </c>
      <c r="P513" s="139">
        <f>IFERROR(TERRITORIAL!Q513/TERRITORIAL!P513-1,"")</f>
        <v>22.322515874109992</v>
      </c>
      <c r="Q513" s="139">
        <f>IFERROR(TERRITORIAL!R513/TERRITORIAL!Q513-1,"")</f>
        <v>1.2930751266648386</v>
      </c>
      <c r="R513" s="139">
        <f>IFERROR(TERRITORIAL!S513/TERRITORIAL!R513-1,"")</f>
        <v>-0.865832938038408</v>
      </c>
      <c r="S513" s="139">
        <f>IFERROR(TERRITORIAL!T513/TERRITORIAL!S513-1,"")</f>
        <v>-0.51960548619394875</v>
      </c>
    </row>
    <row r="514" spans="1:19">
      <c r="A514" s="89" t="s">
        <v>5273</v>
      </c>
      <c r="B514" s="89" t="s">
        <v>5274</v>
      </c>
      <c r="C514" s="139" t="str">
        <f>IFERROR(TERRITORIAL!D514/TERRITORIAL!C514-1,"")</f>
        <v/>
      </c>
      <c r="D514" s="139" t="str">
        <f>IFERROR(TERRITORIAL!E514/TERRITORIAL!D514-1,"")</f>
        <v/>
      </c>
      <c r="E514" s="139" t="str">
        <f>IFERROR(TERRITORIAL!F514/TERRITORIAL!E514-1,"")</f>
        <v/>
      </c>
      <c r="F514" s="139" t="str">
        <f>IFERROR(TERRITORIAL!G514/TERRITORIAL!F514-1,"")</f>
        <v/>
      </c>
      <c r="G514" s="139" t="str">
        <f>IFERROR(TERRITORIAL!H514/TERRITORIAL!G514-1,"")</f>
        <v/>
      </c>
      <c r="H514" s="139" t="str">
        <f>IFERROR(TERRITORIAL!I514/TERRITORIAL!H514-1,"")</f>
        <v/>
      </c>
      <c r="I514" s="139" t="str">
        <f>IFERROR(TERRITORIAL!J514/TERRITORIAL!I514-1,"")</f>
        <v/>
      </c>
      <c r="J514" s="139" t="str">
        <f>IFERROR(TERRITORIAL!K514/TERRITORIAL!J514-1,"")</f>
        <v/>
      </c>
      <c r="K514" s="139" t="str">
        <f>IFERROR(TERRITORIAL!L514/TERRITORIAL!K514-1,"")</f>
        <v/>
      </c>
      <c r="L514" s="139" t="str">
        <f>IFERROR(TERRITORIAL!M514/TERRITORIAL!L514-1,"")</f>
        <v/>
      </c>
      <c r="M514" s="139" t="str">
        <f>IFERROR(TERRITORIAL!N514/TERRITORIAL!M514-1,"")</f>
        <v/>
      </c>
      <c r="N514" s="139" t="str">
        <f>IFERROR(TERRITORIAL!O514/TERRITORIAL!N514-1,"")</f>
        <v/>
      </c>
      <c r="O514" s="139" t="str">
        <f>IFERROR(TERRITORIAL!P514/TERRITORIAL!O514-1,"")</f>
        <v/>
      </c>
      <c r="P514" s="139" t="str">
        <f>IFERROR(TERRITORIAL!Q514/TERRITORIAL!P514-1,"")</f>
        <v/>
      </c>
      <c r="Q514" s="139" t="str">
        <f>IFERROR(TERRITORIAL!R514/TERRITORIAL!Q514-1,"")</f>
        <v/>
      </c>
      <c r="R514" s="139" t="str">
        <f>IFERROR(TERRITORIAL!S514/TERRITORIAL!R514-1,"")</f>
        <v/>
      </c>
      <c r="S514" s="139" t="str">
        <f>IFERROR(TERRITORIAL!T514/TERRITORIAL!S514-1,"")</f>
        <v/>
      </c>
    </row>
    <row r="515" spans="1:19">
      <c r="A515" s="89" t="s">
        <v>5277</v>
      </c>
      <c r="B515" s="89" t="s">
        <v>220</v>
      </c>
      <c r="C515" s="139" t="str">
        <f>IFERROR(TERRITORIAL!D515/TERRITORIAL!C515-1,"")</f>
        <v/>
      </c>
      <c r="D515" s="139" t="str">
        <f>IFERROR(TERRITORIAL!E515/TERRITORIAL!D515-1,"")</f>
        <v/>
      </c>
      <c r="E515" s="139" t="str">
        <f>IFERROR(TERRITORIAL!F515/TERRITORIAL!E515-1,"")</f>
        <v/>
      </c>
      <c r="F515" s="139" t="str">
        <f>IFERROR(TERRITORIAL!G515/TERRITORIAL!F515-1,"")</f>
        <v/>
      </c>
      <c r="G515" s="139" t="str">
        <f>IFERROR(TERRITORIAL!H515/TERRITORIAL!G515-1,"")</f>
        <v/>
      </c>
      <c r="H515" s="139" t="str">
        <f>IFERROR(TERRITORIAL!I515/TERRITORIAL!H515-1,"")</f>
        <v/>
      </c>
      <c r="I515" s="139" t="str">
        <f>IFERROR(TERRITORIAL!J515/TERRITORIAL!I515-1,"")</f>
        <v/>
      </c>
      <c r="J515" s="139" t="str">
        <f>IFERROR(TERRITORIAL!K515/TERRITORIAL!J515-1,"")</f>
        <v/>
      </c>
      <c r="K515" s="139" t="str">
        <f>IFERROR(TERRITORIAL!L515/TERRITORIAL!K515-1,"")</f>
        <v/>
      </c>
      <c r="L515" s="139" t="str">
        <f>IFERROR(TERRITORIAL!M515/TERRITORIAL!L515-1,"")</f>
        <v/>
      </c>
      <c r="M515" s="139" t="str">
        <f>IFERROR(TERRITORIAL!N515/TERRITORIAL!M515-1,"")</f>
        <v/>
      </c>
      <c r="N515" s="139" t="str">
        <f>IFERROR(TERRITORIAL!O515/TERRITORIAL!N515-1,"")</f>
        <v/>
      </c>
      <c r="O515" s="139" t="str">
        <f>IFERROR(TERRITORIAL!P515/TERRITORIAL!O515-1,"")</f>
        <v/>
      </c>
      <c r="P515" s="139" t="str">
        <f>IFERROR(TERRITORIAL!Q515/TERRITORIAL!P515-1,"")</f>
        <v/>
      </c>
      <c r="Q515" s="139" t="str">
        <f>IFERROR(TERRITORIAL!R515/TERRITORIAL!Q515-1,"")</f>
        <v/>
      </c>
      <c r="R515" s="139" t="str">
        <f>IFERROR(TERRITORIAL!S515/TERRITORIAL!R515-1,"")</f>
        <v/>
      </c>
      <c r="S515" s="139" t="str">
        <f>IFERROR(TERRITORIAL!T515/TERRITORIAL!S515-1,"")</f>
        <v/>
      </c>
    </row>
    <row r="516" spans="1:19">
      <c r="A516" s="89" t="s">
        <v>7679</v>
      </c>
      <c r="B516" s="89" t="s">
        <v>7649</v>
      </c>
      <c r="C516" s="139" t="str">
        <f>IFERROR(TERRITORIAL!D516/TERRITORIAL!C516-1,"")</f>
        <v/>
      </c>
      <c r="D516" s="139" t="str">
        <f>IFERROR(TERRITORIAL!E516/TERRITORIAL!D516-1,"")</f>
        <v/>
      </c>
      <c r="E516" s="139" t="str">
        <f>IFERROR(TERRITORIAL!F516/TERRITORIAL!E516-1,"")</f>
        <v/>
      </c>
      <c r="F516" s="139" t="str">
        <f>IFERROR(TERRITORIAL!G516/TERRITORIAL!F516-1,"")</f>
        <v/>
      </c>
      <c r="G516" s="139" t="str">
        <f>IFERROR(TERRITORIAL!H516/TERRITORIAL!G516-1,"")</f>
        <v/>
      </c>
      <c r="H516" s="139" t="str">
        <f>IFERROR(TERRITORIAL!I516/TERRITORIAL!H516-1,"")</f>
        <v/>
      </c>
      <c r="I516" s="139" t="str">
        <f>IFERROR(TERRITORIAL!J516/TERRITORIAL!I516-1,"")</f>
        <v/>
      </c>
      <c r="J516" s="139" t="str">
        <f>IFERROR(TERRITORIAL!K516/TERRITORIAL!J516-1,"")</f>
        <v/>
      </c>
      <c r="K516" s="139" t="str">
        <f>IFERROR(TERRITORIAL!L516/TERRITORIAL!K516-1,"")</f>
        <v/>
      </c>
      <c r="L516" s="139" t="str">
        <f>IFERROR(TERRITORIAL!M516/TERRITORIAL!L516-1,"")</f>
        <v/>
      </c>
      <c r="M516" s="139" t="str">
        <f>IFERROR(TERRITORIAL!N516/TERRITORIAL!M516-1,"")</f>
        <v/>
      </c>
      <c r="N516" s="139" t="str">
        <f>IFERROR(TERRITORIAL!O516/TERRITORIAL!N516-1,"")</f>
        <v/>
      </c>
      <c r="O516" s="139">
        <f>IFERROR(TERRITORIAL!P516/TERRITORIAL!O516-1,"")</f>
        <v>2.994607740991853</v>
      </c>
      <c r="P516" s="139">
        <f>IFERROR(TERRITORIAL!Q516/TERRITORIAL!P516-1,"")</f>
        <v>-0.26539038817635774</v>
      </c>
      <c r="Q516" s="139">
        <f>IFERROR(TERRITORIAL!R516/TERRITORIAL!Q516-1,"")</f>
        <v>-0.4489546525958602</v>
      </c>
      <c r="R516" s="139">
        <f>IFERROR(TERRITORIAL!S516/TERRITORIAL!R516-1,"")</f>
        <v>9.6032450987287632E-2</v>
      </c>
      <c r="S516" s="139">
        <f>IFERROR(TERRITORIAL!T516/TERRITORIAL!S516-1,"")</f>
        <v>0.2129709391317276</v>
      </c>
    </row>
    <row r="517" spans="1:19">
      <c r="A517" s="89" t="s">
        <v>5281</v>
      </c>
      <c r="B517" s="89" t="s">
        <v>27</v>
      </c>
      <c r="C517" s="139" t="str">
        <f>IFERROR(TERRITORIAL!D517/TERRITORIAL!C517-1,"")</f>
        <v/>
      </c>
      <c r="D517" s="139" t="str">
        <f>IFERROR(TERRITORIAL!E517/TERRITORIAL!D517-1,"")</f>
        <v/>
      </c>
      <c r="E517" s="139" t="str">
        <f>IFERROR(TERRITORIAL!F517/TERRITORIAL!E517-1,"")</f>
        <v/>
      </c>
      <c r="F517" s="139" t="str">
        <f>IFERROR(TERRITORIAL!G517/TERRITORIAL!F517-1,"")</f>
        <v/>
      </c>
      <c r="G517" s="139" t="str">
        <f>IFERROR(TERRITORIAL!H517/TERRITORIAL!G517-1,"")</f>
        <v/>
      </c>
      <c r="H517" s="139" t="str">
        <f>IFERROR(TERRITORIAL!I517/TERRITORIAL!H517-1,"")</f>
        <v/>
      </c>
      <c r="I517" s="139" t="str">
        <f>IFERROR(TERRITORIAL!J517/TERRITORIAL!I517-1,"")</f>
        <v/>
      </c>
      <c r="J517" s="139" t="str">
        <f>IFERROR(TERRITORIAL!K517/TERRITORIAL!J517-1,"")</f>
        <v/>
      </c>
      <c r="K517" s="139" t="str">
        <f>IFERROR(TERRITORIAL!L517/TERRITORIAL!K517-1,"")</f>
        <v/>
      </c>
      <c r="L517" s="139" t="str">
        <f>IFERROR(TERRITORIAL!M517/TERRITORIAL!L517-1,"")</f>
        <v/>
      </c>
      <c r="M517" s="139" t="str">
        <f>IFERROR(TERRITORIAL!N517/TERRITORIAL!M517-1,"")</f>
        <v/>
      </c>
      <c r="N517" s="139">
        <f>IFERROR(TERRITORIAL!O517/TERRITORIAL!N517-1,"")</f>
        <v>-0.33605575837042356</v>
      </c>
      <c r="O517" s="139">
        <f>IFERROR(TERRITORIAL!P517/TERRITORIAL!O517-1,"")</f>
        <v>0.54785121681316662</v>
      </c>
      <c r="P517" s="139">
        <f>IFERROR(TERRITORIAL!Q517/TERRITORIAL!P517-1,"")</f>
        <v>1.8770179200548469</v>
      </c>
      <c r="Q517" s="139">
        <f>IFERROR(TERRITORIAL!R517/TERRITORIAL!Q517-1,"")</f>
        <v>-0.67748116039544426</v>
      </c>
      <c r="R517" s="139">
        <f>IFERROR(TERRITORIAL!S517/TERRITORIAL!R517-1,"")</f>
        <v>0.17856275260009058</v>
      </c>
      <c r="S517" s="139">
        <f>IFERROR(TERRITORIAL!T517/TERRITORIAL!S517-1,"")</f>
        <v>2.5113835297570559</v>
      </c>
    </row>
    <row r="518" spans="1:19">
      <c r="A518" s="89" t="s">
        <v>5291</v>
      </c>
      <c r="B518" s="89" t="s">
        <v>5292</v>
      </c>
      <c r="C518" s="139" t="str">
        <f>IFERROR(TERRITORIAL!D518/TERRITORIAL!C518-1,"")</f>
        <v/>
      </c>
      <c r="D518" s="139" t="str">
        <f>IFERROR(TERRITORIAL!E518/TERRITORIAL!D518-1,"")</f>
        <v/>
      </c>
      <c r="E518" s="139" t="str">
        <f>IFERROR(TERRITORIAL!F518/TERRITORIAL!E518-1,"")</f>
        <v/>
      </c>
      <c r="F518" s="139" t="str">
        <f>IFERROR(TERRITORIAL!G518/TERRITORIAL!F518-1,"")</f>
        <v/>
      </c>
      <c r="G518" s="139" t="str">
        <f>IFERROR(TERRITORIAL!H518/TERRITORIAL!G518-1,"")</f>
        <v/>
      </c>
      <c r="H518" s="139" t="str">
        <f>IFERROR(TERRITORIAL!I518/TERRITORIAL!H518-1,"")</f>
        <v/>
      </c>
      <c r="I518" s="139" t="str">
        <f>IFERROR(TERRITORIAL!J518/TERRITORIAL!I518-1,"")</f>
        <v/>
      </c>
      <c r="J518" s="139" t="str">
        <f>IFERROR(TERRITORIAL!K518/TERRITORIAL!J518-1,"")</f>
        <v/>
      </c>
      <c r="K518" s="139" t="str">
        <f>IFERROR(TERRITORIAL!L518/TERRITORIAL!K518-1,"")</f>
        <v/>
      </c>
      <c r="L518" s="139" t="str">
        <f>IFERROR(TERRITORIAL!M518/TERRITORIAL!L518-1,"")</f>
        <v/>
      </c>
      <c r="M518" s="139" t="str">
        <f>IFERROR(TERRITORIAL!N518/TERRITORIAL!M518-1,"")</f>
        <v/>
      </c>
      <c r="N518" s="139">
        <f>IFERROR(TERRITORIAL!O518/TERRITORIAL!N518-1,"")</f>
        <v>4.4154263100607878</v>
      </c>
      <c r="O518" s="139">
        <f>IFERROR(TERRITORIAL!P518/TERRITORIAL!O518-1,"")</f>
        <v>-0.78811871647068599</v>
      </c>
      <c r="P518" s="139">
        <f>IFERROR(TERRITORIAL!Q518/TERRITORIAL!P518-1,"")</f>
        <v>2.3263066752153891</v>
      </c>
      <c r="Q518" s="139">
        <f>IFERROR(TERRITORIAL!R518/TERRITORIAL!Q518-1,"")</f>
        <v>1.918117939147765</v>
      </c>
      <c r="R518" s="139">
        <f>IFERROR(TERRITORIAL!S518/TERRITORIAL!R518-1,"")</f>
        <v>-0.60067336178163222</v>
      </c>
      <c r="S518" s="139">
        <f>IFERROR(TERRITORIAL!T518/TERRITORIAL!S518-1,"")</f>
        <v>1.7233201626442556</v>
      </c>
    </row>
    <row r="519" spans="1:19" ht="28">
      <c r="A519" s="89" t="s">
        <v>5300</v>
      </c>
      <c r="B519" s="89" t="s">
        <v>5301</v>
      </c>
      <c r="C519" s="139" t="str">
        <f>IFERROR(TERRITORIAL!D519/TERRITORIAL!C519-1,"")</f>
        <v/>
      </c>
      <c r="D519" s="139" t="str">
        <f>IFERROR(TERRITORIAL!E519/TERRITORIAL!D519-1,"")</f>
        <v/>
      </c>
      <c r="E519" s="139" t="str">
        <f>IFERROR(TERRITORIAL!F519/TERRITORIAL!E519-1,"")</f>
        <v/>
      </c>
      <c r="F519" s="139" t="str">
        <f>IFERROR(TERRITORIAL!G519/TERRITORIAL!F519-1,"")</f>
        <v/>
      </c>
      <c r="G519" s="139" t="str">
        <f>IFERROR(TERRITORIAL!H519/TERRITORIAL!G519-1,"")</f>
        <v/>
      </c>
      <c r="H519" s="139" t="str">
        <f>IFERROR(TERRITORIAL!I519/TERRITORIAL!H519-1,"")</f>
        <v/>
      </c>
      <c r="I519" s="139" t="str">
        <f>IFERROR(TERRITORIAL!J519/TERRITORIAL!I519-1,"")</f>
        <v/>
      </c>
      <c r="J519" s="139" t="str">
        <f>IFERROR(TERRITORIAL!K519/TERRITORIAL!J519-1,"")</f>
        <v/>
      </c>
      <c r="K519" s="139" t="str">
        <f>IFERROR(TERRITORIAL!L519/TERRITORIAL!K519-1,"")</f>
        <v/>
      </c>
      <c r="L519" s="139" t="str">
        <f>IFERROR(TERRITORIAL!M519/TERRITORIAL!L519-1,"")</f>
        <v/>
      </c>
      <c r="M519" s="139" t="str">
        <f>IFERROR(TERRITORIAL!N519/TERRITORIAL!M519-1,"")</f>
        <v/>
      </c>
      <c r="N519" s="139">
        <f>IFERROR(TERRITORIAL!O519/TERRITORIAL!N519-1,"")</f>
        <v>1.2890888051361737</v>
      </c>
      <c r="O519" s="139">
        <f>IFERROR(TERRITORIAL!P519/TERRITORIAL!O519-1,"")</f>
        <v>4.4818054386768171</v>
      </c>
      <c r="P519" s="139">
        <f>IFERROR(TERRITORIAL!Q519/TERRITORIAL!P519-1,"")</f>
        <v>-9.5170256563399613E-2</v>
      </c>
      <c r="Q519" s="139">
        <f>IFERROR(TERRITORIAL!R519/TERRITORIAL!Q519-1,"")</f>
        <v>0.10540179273355177</v>
      </c>
      <c r="R519" s="139">
        <f>IFERROR(TERRITORIAL!S519/TERRITORIAL!R519-1,"")</f>
        <v>8.3163627953261932E-2</v>
      </c>
      <c r="S519" s="139">
        <f>IFERROR(TERRITORIAL!T519/TERRITORIAL!S519-1,"")</f>
        <v>2.434297655813654</v>
      </c>
    </row>
    <row r="520" spans="1:19">
      <c r="A520" s="89" t="s">
        <v>7680</v>
      </c>
      <c r="B520" s="89" t="s">
        <v>7681</v>
      </c>
      <c r="C520" s="139" t="str">
        <f>IFERROR(TERRITORIAL!D520/TERRITORIAL!C520-1,"")</f>
        <v/>
      </c>
      <c r="D520" s="139" t="str">
        <f>IFERROR(TERRITORIAL!E520/TERRITORIAL!D520-1,"")</f>
        <v/>
      </c>
      <c r="E520" s="139" t="str">
        <f>IFERROR(TERRITORIAL!F520/TERRITORIAL!E520-1,"")</f>
        <v/>
      </c>
      <c r="F520" s="139" t="str">
        <f>IFERROR(TERRITORIAL!G520/TERRITORIAL!F520-1,"")</f>
        <v/>
      </c>
      <c r="G520" s="139" t="str">
        <f>IFERROR(TERRITORIAL!H520/TERRITORIAL!G520-1,"")</f>
        <v/>
      </c>
      <c r="H520" s="139" t="str">
        <f>IFERROR(TERRITORIAL!I520/TERRITORIAL!H520-1,"")</f>
        <v/>
      </c>
      <c r="I520" s="139" t="str">
        <f>IFERROR(TERRITORIAL!J520/TERRITORIAL!I520-1,"")</f>
        <v/>
      </c>
      <c r="J520" s="139" t="str">
        <f>IFERROR(TERRITORIAL!K520/TERRITORIAL!J520-1,"")</f>
        <v/>
      </c>
      <c r="K520" s="139" t="str">
        <f>IFERROR(TERRITORIAL!L520/TERRITORIAL!K520-1,"")</f>
        <v/>
      </c>
      <c r="L520" s="139" t="str">
        <f>IFERROR(TERRITORIAL!M520/TERRITORIAL!L520-1,"")</f>
        <v/>
      </c>
      <c r="M520" s="139" t="str">
        <f>IFERROR(TERRITORIAL!N520/TERRITORIAL!M520-1,"")</f>
        <v/>
      </c>
      <c r="N520" s="139" t="str">
        <f>IFERROR(TERRITORIAL!O520/TERRITORIAL!N520-1,"")</f>
        <v/>
      </c>
      <c r="O520" s="139" t="str">
        <f>IFERROR(TERRITORIAL!P520/TERRITORIAL!O520-1,"")</f>
        <v/>
      </c>
      <c r="P520" s="139" t="str">
        <f>IFERROR(TERRITORIAL!Q520/TERRITORIAL!P520-1,"")</f>
        <v/>
      </c>
      <c r="Q520" s="139" t="str">
        <f>IFERROR(TERRITORIAL!R520/TERRITORIAL!Q520-1,"")</f>
        <v/>
      </c>
      <c r="R520" s="139" t="str">
        <f>IFERROR(TERRITORIAL!S520/TERRITORIAL!R520-1,"")</f>
        <v/>
      </c>
      <c r="S520" s="139" t="str">
        <f>IFERROR(TERRITORIAL!T520/TERRITORIAL!S520-1,"")</f>
        <v/>
      </c>
    </row>
    <row r="521" spans="1:19">
      <c r="A521" s="89" t="s">
        <v>5305</v>
      </c>
      <c r="B521" s="89" t="s">
        <v>4296</v>
      </c>
      <c r="C521" s="139">
        <f>IFERROR(TERRITORIAL!D521/TERRITORIAL!C521-1,"")</f>
        <v>-2.9208503198932978E-2</v>
      </c>
      <c r="D521" s="139">
        <f>IFERROR(TERRITORIAL!E521/TERRITORIAL!D521-1,"")</f>
        <v>-0.16088500275258633</v>
      </c>
      <c r="E521" s="139">
        <f>IFERROR(TERRITORIAL!F521/TERRITORIAL!E521-1,"")</f>
        <v>-0.22803320807143068</v>
      </c>
      <c r="F521" s="139">
        <f>IFERROR(TERRITORIAL!G521/TERRITORIAL!F521-1,"")</f>
        <v>-8.5404450709994362E-2</v>
      </c>
      <c r="G521" s="139">
        <f>IFERROR(TERRITORIAL!H521/TERRITORIAL!G521-1,"")</f>
        <v>0.68868236441880137</v>
      </c>
      <c r="H521" s="139">
        <f>IFERROR(TERRITORIAL!I521/TERRITORIAL!H521-1,"")</f>
        <v>0.32171359518729958</v>
      </c>
      <c r="I521" s="139">
        <f>IFERROR(TERRITORIAL!J521/TERRITORIAL!I521-1,"")</f>
        <v>-8.2746539055149615E-3</v>
      </c>
      <c r="J521" s="139">
        <f>IFERROR(TERRITORIAL!K521/TERRITORIAL!J521-1,"")</f>
        <v>0.10476873565318723</v>
      </c>
      <c r="K521" s="139">
        <f>IFERROR(TERRITORIAL!L521/TERRITORIAL!K521-1,"")</f>
        <v>-7.563844799400532E-2</v>
      </c>
      <c r="L521" s="139">
        <f>IFERROR(TERRITORIAL!M521/TERRITORIAL!L521-1,"")</f>
        <v>0.50007709541876566</v>
      </c>
      <c r="M521" s="139">
        <f>IFERROR(TERRITORIAL!N521/TERRITORIAL!M521-1,"")</f>
        <v>-1.2436170592710072E-3</v>
      </c>
      <c r="N521" s="139">
        <f>IFERROR(TERRITORIAL!O521/TERRITORIAL!N521-1,"")</f>
        <v>0.50406951248220055</v>
      </c>
      <c r="O521" s="139">
        <f>IFERROR(TERRITORIAL!P521/TERRITORIAL!O521-1,"")</f>
        <v>0.26702476344412718</v>
      </c>
      <c r="P521" s="139">
        <f>IFERROR(TERRITORIAL!Q521/TERRITORIAL!P521-1,"")</f>
        <v>0.14642672020297698</v>
      </c>
      <c r="Q521" s="139">
        <f>IFERROR(TERRITORIAL!R521/TERRITORIAL!Q521-1,"")</f>
        <v>0.30118939986784787</v>
      </c>
      <c r="R521" s="139">
        <f>IFERROR(TERRITORIAL!S521/TERRITORIAL!R521-1,"")</f>
        <v>0.38399134090510456</v>
      </c>
      <c r="S521" s="139">
        <f>IFERROR(TERRITORIAL!T521/TERRITORIAL!S521-1,"")</f>
        <v>-3.4372493110692348E-2</v>
      </c>
    </row>
    <row r="522" spans="1:19">
      <c r="A522" s="89" t="s">
        <v>7722</v>
      </c>
      <c r="B522" s="89" t="s">
        <v>7738</v>
      </c>
      <c r="C522" s="139">
        <f>IFERROR(TERRITORIAL!D522/TERRITORIAL!C522-1,"")</f>
        <v>-8.1878828362446643E-2</v>
      </c>
      <c r="D522" s="139">
        <f>IFERROR(TERRITORIAL!E522/TERRITORIAL!D522-1,"")</f>
        <v>-0.20762769048064078</v>
      </c>
      <c r="E522" s="139">
        <f>IFERROR(TERRITORIAL!F522/TERRITORIAL!E522-1,"")</f>
        <v>-0.16157325040380444</v>
      </c>
      <c r="F522" s="139">
        <f>IFERROR(TERRITORIAL!G522/TERRITORIAL!F522-1,"")</f>
        <v>-0.12857336045917711</v>
      </c>
      <c r="G522" s="139">
        <f>IFERROR(TERRITORIAL!H522/TERRITORIAL!G522-1,"")</f>
        <v>-0.29496131548811344</v>
      </c>
      <c r="H522" s="139">
        <f>IFERROR(TERRITORIAL!I522/TERRITORIAL!H522-1,"")</f>
        <v>5.3435766324813283E-2</v>
      </c>
      <c r="I522" s="139">
        <f>IFERROR(TERRITORIAL!J522/TERRITORIAL!I522-1,"")</f>
        <v>0.87845134507283595</v>
      </c>
      <c r="J522" s="139">
        <f>IFERROR(TERRITORIAL!K522/TERRITORIAL!J522-1,"")</f>
        <v>-0.42337727484075938</v>
      </c>
      <c r="K522" s="139">
        <f>IFERROR(TERRITORIAL!L522/TERRITORIAL!K522-1,"")</f>
        <v>-0.47672375374733167</v>
      </c>
      <c r="L522" s="139">
        <f>IFERROR(TERRITORIAL!M522/TERRITORIAL!L522-1,"")</f>
        <v>-0.17558469722026038</v>
      </c>
      <c r="M522" s="139">
        <f>IFERROR(TERRITORIAL!N522/TERRITORIAL!M522-1,"")</f>
        <v>-1</v>
      </c>
      <c r="N522" s="139" t="str">
        <f>IFERROR(TERRITORIAL!O522/TERRITORIAL!N522-1,"")</f>
        <v/>
      </c>
      <c r="O522" s="139" t="str">
        <f>IFERROR(TERRITORIAL!P522/TERRITORIAL!O522-1,"")</f>
        <v/>
      </c>
      <c r="P522" s="139" t="str">
        <f>IFERROR(TERRITORIAL!Q522/TERRITORIAL!P522-1,"")</f>
        <v/>
      </c>
      <c r="Q522" s="139" t="str">
        <f>IFERROR(TERRITORIAL!R522/TERRITORIAL!Q522-1,"")</f>
        <v/>
      </c>
      <c r="R522" s="139" t="str">
        <f>IFERROR(TERRITORIAL!S522/TERRITORIAL!R522-1,"")</f>
        <v/>
      </c>
      <c r="S522" s="139" t="str">
        <f>IFERROR(TERRITORIAL!T522/TERRITORIAL!S522-1,"")</f>
        <v/>
      </c>
    </row>
    <row r="523" spans="1:19">
      <c r="A523" s="89" t="s">
        <v>5306</v>
      </c>
      <c r="B523" s="89" t="s">
        <v>4298</v>
      </c>
      <c r="C523" s="139">
        <f>IFERROR(TERRITORIAL!D523/TERRITORIAL!C523-1,"")</f>
        <v>-1</v>
      </c>
      <c r="D523" s="139" t="str">
        <f>IFERROR(TERRITORIAL!E523/TERRITORIAL!D523-1,"")</f>
        <v/>
      </c>
      <c r="E523" s="139">
        <f>IFERROR(TERRITORIAL!F523/TERRITORIAL!E523-1,"")</f>
        <v>-1</v>
      </c>
      <c r="F523" s="139" t="str">
        <f>IFERROR(TERRITORIAL!G523/TERRITORIAL!F523-1,"")</f>
        <v/>
      </c>
      <c r="G523" s="139" t="str">
        <f>IFERROR(TERRITORIAL!H523/TERRITORIAL!G523-1,"")</f>
        <v/>
      </c>
      <c r="H523" s="139" t="str">
        <f>IFERROR(TERRITORIAL!I523/TERRITORIAL!H523-1,"")</f>
        <v/>
      </c>
      <c r="I523" s="139" t="str">
        <f>IFERROR(TERRITORIAL!J523/TERRITORIAL!I523-1,"")</f>
        <v/>
      </c>
      <c r="J523" s="139" t="str">
        <f>IFERROR(TERRITORIAL!K523/TERRITORIAL!J523-1,"")</f>
        <v/>
      </c>
      <c r="K523" s="139" t="str">
        <f>IFERROR(TERRITORIAL!L523/TERRITORIAL!K523-1,"")</f>
        <v/>
      </c>
      <c r="L523" s="139" t="str">
        <f>IFERROR(TERRITORIAL!M523/TERRITORIAL!L523-1,"")</f>
        <v/>
      </c>
      <c r="M523" s="139" t="str">
        <f>IFERROR(TERRITORIAL!N523/TERRITORIAL!M523-1,"")</f>
        <v/>
      </c>
      <c r="N523" s="139">
        <f>IFERROR(TERRITORIAL!O523/TERRITORIAL!N523-1,"")</f>
        <v>0.90604774893912943</v>
      </c>
      <c r="O523" s="139">
        <f>IFERROR(TERRITORIAL!P523/TERRITORIAL!O523-1,"")</f>
        <v>-0.99992561858398887</v>
      </c>
      <c r="P523" s="139">
        <f>IFERROR(TERRITORIAL!Q523/TERRITORIAL!P523-1,"")</f>
        <v>-1</v>
      </c>
      <c r="Q523" s="139" t="str">
        <f>IFERROR(TERRITORIAL!R523/TERRITORIAL!Q523-1,"")</f>
        <v/>
      </c>
      <c r="R523" s="139">
        <f>IFERROR(TERRITORIAL!S523/TERRITORIAL!R523-1,"")</f>
        <v>-0.95626809742291508</v>
      </c>
      <c r="S523" s="139">
        <f>IFERROR(TERRITORIAL!T523/TERRITORIAL!S523-1,"")</f>
        <v>0.96594449999999998</v>
      </c>
    </row>
    <row r="524" spans="1:19">
      <c r="A524" s="89" t="s">
        <v>5316</v>
      </c>
      <c r="B524" s="89" t="s">
        <v>550</v>
      </c>
      <c r="C524" s="139" t="str">
        <f>IFERROR(TERRITORIAL!D524/TERRITORIAL!C524-1,"")</f>
        <v/>
      </c>
      <c r="D524" s="139" t="str">
        <f>IFERROR(TERRITORIAL!E524/TERRITORIAL!D524-1,"")</f>
        <v/>
      </c>
      <c r="E524" s="139" t="str">
        <f>IFERROR(TERRITORIAL!F524/TERRITORIAL!E524-1,"")</f>
        <v/>
      </c>
      <c r="F524" s="139" t="str">
        <f>IFERROR(TERRITORIAL!G524/TERRITORIAL!F524-1,"")</f>
        <v/>
      </c>
      <c r="G524" s="139" t="str">
        <f>IFERROR(TERRITORIAL!H524/TERRITORIAL!G524-1,"")</f>
        <v/>
      </c>
      <c r="H524" s="139" t="str">
        <f>IFERROR(TERRITORIAL!I524/TERRITORIAL!H524-1,"")</f>
        <v/>
      </c>
      <c r="I524" s="139" t="str">
        <f>IFERROR(TERRITORIAL!J524/TERRITORIAL!I524-1,"")</f>
        <v/>
      </c>
      <c r="J524" s="139" t="str">
        <f>IFERROR(TERRITORIAL!K524/TERRITORIAL!J524-1,"")</f>
        <v/>
      </c>
      <c r="K524" s="139" t="str">
        <f>IFERROR(TERRITORIAL!L524/TERRITORIAL!K524-1,"")</f>
        <v/>
      </c>
      <c r="L524" s="139" t="str">
        <f>IFERROR(TERRITORIAL!M524/TERRITORIAL!L524-1,"")</f>
        <v/>
      </c>
      <c r="M524" s="139">
        <f>IFERROR(TERRITORIAL!N524/TERRITORIAL!M524-1,"")</f>
        <v>6.3145848150354054</v>
      </c>
      <c r="N524" s="139">
        <f>IFERROR(TERRITORIAL!O524/TERRITORIAL!N524-1,"")</f>
        <v>0.57713740023001292</v>
      </c>
      <c r="O524" s="139">
        <f>IFERROR(TERRITORIAL!P524/TERRITORIAL!O524-1,"")</f>
        <v>-0.45701306818169629</v>
      </c>
      <c r="P524" s="139">
        <f>IFERROR(TERRITORIAL!Q524/TERRITORIAL!P524-1,"")</f>
        <v>-0.15076883995663204</v>
      </c>
      <c r="Q524" s="139">
        <f>IFERROR(TERRITORIAL!R524/TERRITORIAL!Q524-1,"")</f>
        <v>0.35015270689051192</v>
      </c>
      <c r="R524" s="139">
        <f>IFERROR(TERRITORIAL!S524/TERRITORIAL!R524-1,"")</f>
        <v>-0.97163346185363941</v>
      </c>
      <c r="S524" s="139">
        <f>IFERROR(TERRITORIAL!T524/TERRITORIAL!S524-1,"")</f>
        <v>1.1046768529246846</v>
      </c>
    </row>
    <row r="525" spans="1:19">
      <c r="A525" s="89" t="s">
        <v>5328</v>
      </c>
      <c r="B525" s="89" t="s">
        <v>1209</v>
      </c>
      <c r="C525" s="139" t="str">
        <f>IFERROR(TERRITORIAL!D525/TERRITORIAL!C525-1,"")</f>
        <v/>
      </c>
      <c r="D525" s="139" t="str">
        <f>IFERROR(TERRITORIAL!E525/TERRITORIAL!D525-1,"")</f>
        <v/>
      </c>
      <c r="E525" s="139" t="str">
        <f>IFERROR(TERRITORIAL!F525/TERRITORIAL!E525-1,"")</f>
        <v/>
      </c>
      <c r="F525" s="139" t="str">
        <f>IFERROR(TERRITORIAL!G525/TERRITORIAL!F525-1,"")</f>
        <v/>
      </c>
      <c r="G525" s="139" t="str">
        <f>IFERROR(TERRITORIAL!H525/TERRITORIAL!G525-1,"")</f>
        <v/>
      </c>
      <c r="H525" s="139" t="str">
        <f>IFERROR(TERRITORIAL!I525/TERRITORIAL!H525-1,"")</f>
        <v/>
      </c>
      <c r="I525" s="139" t="str">
        <f>IFERROR(TERRITORIAL!J525/TERRITORIAL!I525-1,"")</f>
        <v/>
      </c>
      <c r="J525" s="139" t="str">
        <f>IFERROR(TERRITORIAL!K525/TERRITORIAL!J525-1,"")</f>
        <v/>
      </c>
      <c r="K525" s="139" t="str">
        <f>IFERROR(TERRITORIAL!L525/TERRITORIAL!K525-1,"")</f>
        <v/>
      </c>
      <c r="L525" s="139" t="str">
        <f>IFERROR(TERRITORIAL!M525/TERRITORIAL!L525-1,"")</f>
        <v/>
      </c>
      <c r="M525" s="139" t="str">
        <f>IFERROR(TERRITORIAL!N525/TERRITORIAL!M525-1,"")</f>
        <v/>
      </c>
      <c r="N525" s="139">
        <f>IFERROR(TERRITORIAL!O525/TERRITORIAL!N525-1,"")</f>
        <v>2.1898741976140834</v>
      </c>
      <c r="O525" s="139">
        <f>IFERROR(TERRITORIAL!P525/TERRITORIAL!O525-1,"")</f>
        <v>-0.27076639358859256</v>
      </c>
      <c r="P525" s="139">
        <f>IFERROR(TERRITORIAL!Q525/TERRITORIAL!P525-1,"")</f>
        <v>-0.66671290596405852</v>
      </c>
      <c r="Q525" s="139">
        <f>IFERROR(TERRITORIAL!R525/TERRITORIAL!Q525-1,"")</f>
        <v>0.24035799716713724</v>
      </c>
      <c r="R525" s="139">
        <f>IFERROR(TERRITORIAL!S525/TERRITORIAL!R525-1,"")</f>
        <v>3.5205539069714664</v>
      </c>
      <c r="S525" s="139">
        <f>IFERROR(TERRITORIAL!T525/TERRITORIAL!S525-1,"")</f>
        <v>-0.50935619272272503</v>
      </c>
    </row>
    <row r="526" spans="1:19">
      <c r="A526" s="89" t="s">
        <v>5330</v>
      </c>
      <c r="B526" s="89" t="s">
        <v>1230</v>
      </c>
      <c r="C526" s="139">
        <f>IFERROR(TERRITORIAL!D526/TERRITORIAL!C526-1,"")</f>
        <v>-2.1340557200458243E-2</v>
      </c>
      <c r="D526" s="139">
        <f>IFERROR(TERRITORIAL!E526/TERRITORIAL!D526-1,"")</f>
        <v>-0.15488783462373723</v>
      </c>
      <c r="E526" s="139">
        <f>IFERROR(TERRITORIAL!F526/TERRITORIAL!E526-1,"")</f>
        <v>-0.23617085838926799</v>
      </c>
      <c r="F526" s="139">
        <f>IFERROR(TERRITORIAL!G526/TERRITORIAL!F526-1,"")</f>
        <v>-7.9380734698673683E-2</v>
      </c>
      <c r="G526" s="139">
        <f>IFERROR(TERRITORIAL!H526/TERRITORIAL!G526-1,"")</f>
        <v>0.81860415204643977</v>
      </c>
      <c r="H526" s="139">
        <f>IFERROR(TERRITORIAL!I526/TERRITORIAL!H526-1,"")</f>
        <v>0.33545096953701448</v>
      </c>
      <c r="I526" s="139">
        <f>IFERROR(TERRITORIAL!J526/TERRITORIAL!I526-1,"")</f>
        <v>-4.4091595945134898E-2</v>
      </c>
      <c r="J526" s="139">
        <f>IFERROR(TERRITORIAL!K526/TERRITORIAL!J526-1,"")</f>
        <v>0.1466902281660758</v>
      </c>
      <c r="K526" s="139">
        <f>IFERROR(TERRITORIAL!L526/TERRITORIAL!K526-1,"")</f>
        <v>-5.962941400176569E-2</v>
      </c>
      <c r="L526" s="139">
        <f>IFERROR(TERRITORIAL!M526/TERRITORIAL!L526-1,"")</f>
        <v>0.51306541890790758</v>
      </c>
      <c r="M526" s="139">
        <f>IFERROR(TERRITORIAL!N526/TERRITORIAL!M526-1,"")</f>
        <v>-0.17095481797789358</v>
      </c>
      <c r="N526" s="139">
        <f>IFERROR(TERRITORIAL!O526/TERRITORIAL!N526-1,"")</f>
        <v>0.50960070999830487</v>
      </c>
      <c r="O526" s="139">
        <f>IFERROR(TERRITORIAL!P526/TERRITORIAL!O526-1,"")</f>
        <v>0.29154538084198944</v>
      </c>
      <c r="P526" s="139">
        <f>IFERROR(TERRITORIAL!Q526/TERRITORIAL!P526-1,"")</f>
        <v>0.1337769640057711</v>
      </c>
      <c r="Q526" s="139">
        <f>IFERROR(TERRITORIAL!R526/TERRITORIAL!Q526-1,"")</f>
        <v>0.33466135571075406</v>
      </c>
      <c r="R526" s="139">
        <f>IFERROR(TERRITORIAL!S526/TERRITORIAL!R526-1,"")</f>
        <v>0.41688712975685416</v>
      </c>
      <c r="S526" s="139">
        <f>IFERROR(TERRITORIAL!T526/TERRITORIAL!S526-1,"")</f>
        <v>-1.868703901319857E-2</v>
      </c>
    </row>
    <row r="527" spans="1:19">
      <c r="A527" s="89" t="s">
        <v>5349</v>
      </c>
      <c r="B527" s="89" t="s">
        <v>2473</v>
      </c>
      <c r="C527" s="139" t="str">
        <f>IFERROR(TERRITORIAL!D527/TERRITORIAL!C527-1,"")</f>
        <v/>
      </c>
      <c r="D527" s="139" t="str">
        <f>IFERROR(TERRITORIAL!E527/TERRITORIAL!D527-1,"")</f>
        <v/>
      </c>
      <c r="E527" s="139" t="str">
        <f>IFERROR(TERRITORIAL!F527/TERRITORIAL!E527-1,"")</f>
        <v/>
      </c>
      <c r="F527" s="139" t="str">
        <f>IFERROR(TERRITORIAL!G527/TERRITORIAL!F527-1,"")</f>
        <v/>
      </c>
      <c r="G527" s="139" t="str">
        <f>IFERROR(TERRITORIAL!H527/TERRITORIAL!G527-1,"")</f>
        <v/>
      </c>
      <c r="H527" s="139" t="str">
        <f>IFERROR(TERRITORIAL!I527/TERRITORIAL!H527-1,"")</f>
        <v/>
      </c>
      <c r="I527" s="139" t="str">
        <f>IFERROR(TERRITORIAL!J527/TERRITORIAL!I527-1,"")</f>
        <v/>
      </c>
      <c r="J527" s="139" t="str">
        <f>IFERROR(TERRITORIAL!K527/TERRITORIAL!J527-1,"")</f>
        <v/>
      </c>
      <c r="K527" s="139" t="str">
        <f>IFERROR(TERRITORIAL!L527/TERRITORIAL!K527-1,"")</f>
        <v/>
      </c>
      <c r="L527" s="139" t="str">
        <f>IFERROR(TERRITORIAL!M527/TERRITORIAL!L527-1,"")</f>
        <v/>
      </c>
      <c r="M527" s="139" t="str">
        <f>IFERROR(TERRITORIAL!N527/TERRITORIAL!M527-1,"")</f>
        <v/>
      </c>
      <c r="N527" s="139">
        <f>IFERROR(TERRITORIAL!O527/TERRITORIAL!N527-1,"")</f>
        <v>0.1680561409819088</v>
      </c>
      <c r="O527" s="139">
        <f>IFERROR(TERRITORIAL!P527/TERRITORIAL!O527-1,"")</f>
        <v>0.65852570721951187</v>
      </c>
      <c r="P527" s="139">
        <f>IFERROR(TERRITORIAL!Q527/TERRITORIAL!P527-1,"")</f>
        <v>0.37136819081265515</v>
      </c>
      <c r="Q527" s="139">
        <f>IFERROR(TERRITORIAL!R527/TERRITORIAL!Q527-1,"")</f>
        <v>0.13023251998175733</v>
      </c>
      <c r="R527" s="139">
        <f>IFERROR(TERRITORIAL!S527/TERRITORIAL!R527-1,"")</f>
        <v>7.6747940163484074E-2</v>
      </c>
      <c r="S527" s="139">
        <f>IFERROR(TERRITORIAL!T527/TERRITORIAL!S527-1,"")</f>
        <v>-7.0722650145936705E-2</v>
      </c>
    </row>
    <row r="528" spans="1:19">
      <c r="A528" s="89" t="s">
        <v>5374</v>
      </c>
      <c r="B528" s="89" t="s">
        <v>5375</v>
      </c>
      <c r="C528" s="139">
        <f>IFERROR(TERRITORIAL!D528/TERRITORIAL!C528-1,"")</f>
        <v>6.8482786775759585E-2</v>
      </c>
      <c r="D528" s="139">
        <f>IFERROR(TERRITORIAL!E528/TERRITORIAL!D528-1,"")</f>
        <v>0.20094746284845133</v>
      </c>
      <c r="E528" s="139">
        <f>IFERROR(TERRITORIAL!F528/TERRITORIAL!E528-1,"")</f>
        <v>5.7543666310857278E-2</v>
      </c>
      <c r="F528" s="139">
        <f>IFERROR(TERRITORIAL!G528/TERRITORIAL!F528-1,"")</f>
        <v>0.16711976886094626</v>
      </c>
      <c r="G528" s="139">
        <f>IFERROR(TERRITORIAL!H528/TERRITORIAL!G528-1,"")</f>
        <v>-3.0044652190812537E-2</v>
      </c>
      <c r="H528" s="139">
        <f>IFERROR(TERRITORIAL!I528/TERRITORIAL!H528-1,"")</f>
        <v>0.2128461324139499</v>
      </c>
      <c r="I528" s="139">
        <f>IFERROR(TERRITORIAL!J528/TERRITORIAL!I528-1,"")</f>
        <v>0.16795140986301349</v>
      </c>
      <c r="J528" s="139">
        <f>IFERROR(TERRITORIAL!K528/TERRITORIAL!J528-1,"")</f>
        <v>0.14853292495371684</v>
      </c>
      <c r="K528" s="139">
        <f>IFERROR(TERRITORIAL!L528/TERRITORIAL!K528-1,"")</f>
        <v>1.2343682368420428E-2</v>
      </c>
      <c r="L528" s="139">
        <f>IFERROR(TERRITORIAL!M528/TERRITORIAL!L528-1,"")</f>
        <v>9.6255934871283255E-2</v>
      </c>
      <c r="M528" s="139">
        <f>IFERROR(TERRITORIAL!N528/TERRITORIAL!M528-1,"")</f>
        <v>0.13470513235171233</v>
      </c>
      <c r="N528" s="139">
        <f>IFERROR(TERRITORIAL!O528/TERRITORIAL!N528-1,"")</f>
        <v>0.14940719422398763</v>
      </c>
      <c r="O528" s="139">
        <f>IFERROR(TERRITORIAL!P528/TERRITORIAL!O528-1,"")</f>
        <v>-2.6273277672693274E-2</v>
      </c>
      <c r="P528" s="139">
        <f>IFERROR(TERRITORIAL!Q528/TERRITORIAL!P528-1,"")</f>
        <v>9.8767984280551113E-2</v>
      </c>
      <c r="Q528" s="139">
        <f>IFERROR(TERRITORIAL!R528/TERRITORIAL!Q528-1,"")</f>
        <v>0.13370188797140092</v>
      </c>
      <c r="R528" s="139">
        <f>IFERROR(TERRITORIAL!S528/TERRITORIAL!R528-1,"")</f>
        <v>0.18676898730124458</v>
      </c>
      <c r="S528" s="139">
        <f>IFERROR(TERRITORIAL!T528/TERRITORIAL!S528-1,"")</f>
        <v>6.8337215369716819E-2</v>
      </c>
    </row>
    <row r="529" spans="1:19">
      <c r="A529" s="89" t="s">
        <v>5376</v>
      </c>
      <c r="B529" s="89" t="s">
        <v>2761</v>
      </c>
      <c r="C529" s="139">
        <f>IFERROR(TERRITORIAL!D529/TERRITORIAL!C529-1,"")</f>
        <v>0.1023337722209996</v>
      </c>
      <c r="D529" s="139">
        <f>IFERROR(TERRITORIAL!E529/TERRITORIAL!D529-1,"")</f>
        <v>0.15125257061426356</v>
      </c>
      <c r="E529" s="139">
        <f>IFERROR(TERRITORIAL!F529/TERRITORIAL!E529-1,"")</f>
        <v>8.5588324193004439E-2</v>
      </c>
      <c r="F529" s="139">
        <f>IFERROR(TERRITORIAL!G529/TERRITORIAL!F529-1,"")</f>
        <v>0.16149268531390137</v>
      </c>
      <c r="G529" s="139">
        <f>IFERROR(TERRITORIAL!H529/TERRITORIAL!G529-1,"")</f>
        <v>-6.182854594979259E-2</v>
      </c>
      <c r="H529" s="139">
        <f>IFERROR(TERRITORIAL!I529/TERRITORIAL!H529-1,"")</f>
        <v>0.14174859608174772</v>
      </c>
      <c r="I529" s="139">
        <f>IFERROR(TERRITORIAL!J529/TERRITORIAL!I529-1,"")</f>
        <v>0.10179289023088822</v>
      </c>
      <c r="J529" s="139">
        <f>IFERROR(TERRITORIAL!K529/TERRITORIAL!J529-1,"")</f>
        <v>0.10872645104767442</v>
      </c>
      <c r="K529" s="139">
        <f>IFERROR(TERRITORIAL!L529/TERRITORIAL!K529-1,"")</f>
        <v>0.10741411182614313</v>
      </c>
      <c r="L529" s="139">
        <f>IFERROR(TERRITORIAL!M529/TERRITORIAL!L529-1,"")</f>
        <v>8.6240186926709983E-2</v>
      </c>
      <c r="M529" s="139">
        <f>IFERROR(TERRITORIAL!N529/TERRITORIAL!M529-1,"")</f>
        <v>0.19216142507207312</v>
      </c>
      <c r="N529" s="139">
        <f>IFERROR(TERRITORIAL!O529/TERRITORIAL!N529-1,"")</f>
        <v>9.1910345398804605E-2</v>
      </c>
      <c r="O529" s="139">
        <f>IFERROR(TERRITORIAL!P529/TERRITORIAL!O529-1,"")</f>
        <v>2.4844936382637517E-3</v>
      </c>
      <c r="P529" s="139">
        <f>IFERROR(TERRITORIAL!Q529/TERRITORIAL!P529-1,"")</f>
        <v>8.550904672864168E-2</v>
      </c>
      <c r="Q529" s="139">
        <f>IFERROR(TERRITORIAL!R529/TERRITORIAL!Q529-1,"")</f>
        <v>0.11851358859052263</v>
      </c>
      <c r="R529" s="139">
        <f>IFERROR(TERRITORIAL!S529/TERRITORIAL!R529-1,"")</f>
        <v>0.14179526317943991</v>
      </c>
      <c r="S529" s="139">
        <f>IFERROR(TERRITORIAL!T529/TERRITORIAL!S529-1,"")</f>
        <v>0.19685302832270812</v>
      </c>
    </row>
    <row r="530" spans="1:19">
      <c r="A530" s="89" t="s">
        <v>5385</v>
      </c>
      <c r="B530" s="89" t="s">
        <v>2765</v>
      </c>
      <c r="C530" s="139">
        <f>IFERROR(TERRITORIAL!D530/TERRITORIAL!C530-1,"")</f>
        <v>0.1794812868914144</v>
      </c>
      <c r="D530" s="139">
        <f>IFERROR(TERRITORIAL!E530/TERRITORIAL!D530-1,"")</f>
        <v>0.12122100634476451</v>
      </c>
      <c r="E530" s="139">
        <f>IFERROR(TERRITORIAL!F530/TERRITORIAL!E530-1,"")</f>
        <v>4.8707536206067603E-2</v>
      </c>
      <c r="F530" s="139">
        <f>IFERROR(TERRITORIAL!G530/TERRITORIAL!F530-1,"")</f>
        <v>9.1123422758615957E-2</v>
      </c>
      <c r="G530" s="139">
        <f>IFERROR(TERRITORIAL!H530/TERRITORIAL!G530-1,"")</f>
        <v>0.2012709879494381</v>
      </c>
      <c r="H530" s="139">
        <f>IFERROR(TERRITORIAL!I530/TERRITORIAL!H530-1,"")</f>
        <v>0.22469339581218484</v>
      </c>
      <c r="I530" s="139">
        <f>IFERROR(TERRITORIAL!J530/TERRITORIAL!I530-1,"")</f>
        <v>0.26278952360079644</v>
      </c>
      <c r="J530" s="139">
        <f>IFERROR(TERRITORIAL!K530/TERRITORIAL!J530-1,"")</f>
        <v>5.8783320245541892E-2</v>
      </c>
      <c r="K530" s="139">
        <f>IFERROR(TERRITORIAL!L530/TERRITORIAL!K530-1,"")</f>
        <v>7.2098601692783371E-2</v>
      </c>
      <c r="L530" s="139">
        <f>IFERROR(TERRITORIAL!M530/TERRITORIAL!L530-1,"")</f>
        <v>8.3723404932341872E-2</v>
      </c>
      <c r="M530" s="139">
        <f>IFERROR(TERRITORIAL!N530/TERRITORIAL!M530-1,"")</f>
        <v>0.11127701635696119</v>
      </c>
      <c r="N530" s="139">
        <f>IFERROR(TERRITORIAL!O530/TERRITORIAL!N530-1,"")</f>
        <v>0.11038876192441638</v>
      </c>
      <c r="O530" s="139">
        <f>IFERROR(TERRITORIAL!P530/TERRITORIAL!O530-1,"")</f>
        <v>4.8393898317596662E-2</v>
      </c>
      <c r="P530" s="139">
        <f>IFERROR(TERRITORIAL!Q530/TERRITORIAL!P530-1,"")</f>
        <v>0.14020362793015129</v>
      </c>
      <c r="Q530" s="139">
        <f>IFERROR(TERRITORIAL!R530/TERRITORIAL!Q530-1,"")</f>
        <v>8.3965155546203318E-2</v>
      </c>
      <c r="R530" s="139">
        <f>IFERROR(TERRITORIAL!S530/TERRITORIAL!R530-1,"")</f>
        <v>0.1594130678894925</v>
      </c>
      <c r="S530" s="139">
        <f>IFERROR(TERRITORIAL!T530/TERRITORIAL!S530-1,"")</f>
        <v>0.12290699518554016</v>
      </c>
    </row>
    <row r="531" spans="1:19">
      <c r="A531" s="89" t="s">
        <v>5403</v>
      </c>
      <c r="B531" s="89" t="s">
        <v>5404</v>
      </c>
      <c r="C531" s="139">
        <f>IFERROR(TERRITORIAL!D531/TERRITORIAL!C531-1,"")</f>
        <v>-0.26597360972738937</v>
      </c>
      <c r="D531" s="139">
        <f>IFERROR(TERRITORIAL!E531/TERRITORIAL!D531-1,"")</f>
        <v>0.71248809494257448</v>
      </c>
      <c r="E531" s="139">
        <f>IFERROR(TERRITORIAL!F531/TERRITORIAL!E531-1,"")</f>
        <v>-0.10943286270148489</v>
      </c>
      <c r="F531" s="139">
        <f>IFERROR(TERRITORIAL!G531/TERRITORIAL!F531-1,"")</f>
        <v>0.26238604137090094</v>
      </c>
      <c r="G531" s="139">
        <f>IFERROR(TERRITORIAL!H531/TERRITORIAL!G531-1,"")</f>
        <v>-0.28660431961957755</v>
      </c>
      <c r="H531" s="139">
        <f>IFERROR(TERRITORIAL!I531/TERRITORIAL!H531-1,"")</f>
        <v>0.25361633341122847</v>
      </c>
      <c r="I531" s="139">
        <f>IFERROR(TERRITORIAL!J531/TERRITORIAL!I531-1,"")</f>
        <v>-0.20647769658453874</v>
      </c>
      <c r="J531" s="139">
        <f>IFERROR(TERRITORIAL!K531/TERRITORIAL!J531-1,"")</f>
        <v>0.34867904634239721</v>
      </c>
      <c r="K531" s="139">
        <f>IFERROR(TERRITORIAL!L531/TERRITORIAL!K531-1,"")</f>
        <v>-0.24695206652660295</v>
      </c>
      <c r="L531" s="139">
        <f>IFERROR(TERRITORIAL!M531/TERRITORIAL!L531-1,"")</f>
        <v>8.1345559954078883E-2</v>
      </c>
      <c r="M531" s="139">
        <f>IFERROR(TERRITORIAL!N531/TERRITORIAL!M531-1,"")</f>
        <v>-4.103782003961276E-2</v>
      </c>
      <c r="N531" s="139">
        <f>IFERROR(TERRITORIAL!O531/TERRITORIAL!N531-1,"")</f>
        <v>0.35444522037297022</v>
      </c>
      <c r="O531" s="139">
        <f>IFERROR(TERRITORIAL!P531/TERRITORIAL!O531-1,"")</f>
        <v>-0.29384943336808389</v>
      </c>
      <c r="P531" s="139">
        <f>IFERROR(TERRITORIAL!Q531/TERRITORIAL!P531-1,"")</f>
        <v>3.5010880915092191E-2</v>
      </c>
      <c r="Q531" s="139">
        <f>IFERROR(TERRITORIAL!R531/TERRITORIAL!Q531-1,"")</f>
        <v>-3.006567155007045E-2</v>
      </c>
      <c r="R531" s="139">
        <f>IFERROR(TERRITORIAL!S531/TERRITORIAL!R531-1,"")</f>
        <v>0.49432479105661442</v>
      </c>
      <c r="S531" s="139">
        <f>IFERROR(TERRITORIAL!T531/TERRITORIAL!S531-1,"")</f>
        <v>-0.20252188261719228</v>
      </c>
    </row>
    <row r="532" spans="1:19">
      <c r="A532" s="89" t="s">
        <v>5412</v>
      </c>
      <c r="B532" s="89" t="s">
        <v>2759</v>
      </c>
      <c r="C532" s="139">
        <f>IFERROR(TERRITORIAL!D532/TERRITORIAL!C532-1,"")</f>
        <v>-0.24524113390471236</v>
      </c>
      <c r="D532" s="139">
        <f>IFERROR(TERRITORIAL!E532/TERRITORIAL!D532-1,"")</f>
        <v>0.44297678207832392</v>
      </c>
      <c r="E532" s="139">
        <f>IFERROR(TERRITORIAL!F532/TERRITORIAL!E532-1,"")</f>
        <v>0.23248534071624372</v>
      </c>
      <c r="F532" s="139">
        <f>IFERROR(TERRITORIAL!G532/TERRITORIAL!F532-1,"")</f>
        <v>0.10689796176464883</v>
      </c>
      <c r="G532" s="139">
        <f>IFERROR(TERRITORIAL!H532/TERRITORIAL!G532-1,"")</f>
        <v>-0.47050470655275911</v>
      </c>
      <c r="H532" s="139">
        <f>IFERROR(TERRITORIAL!I532/TERRITORIAL!H532-1,"")</f>
        <v>0.60556611139356931</v>
      </c>
      <c r="I532" s="139">
        <f>IFERROR(TERRITORIAL!J532/TERRITORIAL!I532-1,"")</f>
        <v>3.0330683022988802E-2</v>
      </c>
      <c r="J532" s="139">
        <f>IFERROR(TERRITORIAL!K532/TERRITORIAL!J532-1,"")</f>
        <v>0.85612994627800543</v>
      </c>
      <c r="K532" s="139">
        <f>IFERROR(TERRITORIAL!L532/TERRITORIAL!K532-1,"")</f>
        <v>-0.45341472937059812</v>
      </c>
      <c r="L532" s="139">
        <f>IFERROR(TERRITORIAL!M532/TERRITORIAL!L532-1,"")</f>
        <v>-8.3273906822557531E-2</v>
      </c>
      <c r="M532" s="139">
        <f>IFERROR(TERRITORIAL!N532/TERRITORIAL!M532-1,"")</f>
        <v>0.35078249137886286</v>
      </c>
      <c r="N532" s="139">
        <f>IFERROR(TERRITORIAL!O532/TERRITORIAL!N532-1,"")</f>
        <v>0.32148098221857024</v>
      </c>
      <c r="O532" s="139">
        <f>IFERROR(TERRITORIAL!P532/TERRITORIAL!O532-1,"")</f>
        <v>-0.39683284965697629</v>
      </c>
      <c r="P532" s="139">
        <f>IFERROR(TERRITORIAL!Q532/TERRITORIAL!P532-1,"")</f>
        <v>0.31014645042714806</v>
      </c>
      <c r="Q532" s="139">
        <f>IFERROR(TERRITORIAL!R532/TERRITORIAL!Q532-1,"")</f>
        <v>0.24097659304247898</v>
      </c>
      <c r="R532" s="139">
        <f>IFERROR(TERRITORIAL!S532/TERRITORIAL!R532-1,"")</f>
        <v>0.63092442611828892</v>
      </c>
      <c r="S532" s="139">
        <f>IFERROR(TERRITORIAL!T532/TERRITORIAL!S532-1,"")</f>
        <v>-0.32383418340553471</v>
      </c>
    </row>
    <row r="533" spans="1:19">
      <c r="A533" s="89" t="s">
        <v>5421</v>
      </c>
      <c r="B533" s="89" t="s">
        <v>5422</v>
      </c>
      <c r="C533" s="139">
        <f>IFERROR(TERRITORIAL!D533/TERRITORIAL!C533-1,"")</f>
        <v>-4.271434012087405E-3</v>
      </c>
      <c r="D533" s="139">
        <f>IFERROR(TERRITORIAL!E533/TERRITORIAL!D533-1,"")</f>
        <v>0.10164209639267474</v>
      </c>
      <c r="E533" s="139">
        <f>IFERROR(TERRITORIAL!F533/TERRITORIAL!E533-1,"")</f>
        <v>0.13514516839383917</v>
      </c>
      <c r="F533" s="139">
        <f>IFERROR(TERRITORIAL!G533/TERRITORIAL!F533-1,"")</f>
        <v>0.16344550459352059</v>
      </c>
      <c r="G533" s="139">
        <f>IFERROR(TERRITORIAL!H533/TERRITORIAL!G533-1,"")</f>
        <v>-8.5690890298826261E-2</v>
      </c>
      <c r="H533" s="139">
        <f>IFERROR(TERRITORIAL!I533/TERRITORIAL!H533-1,"")</f>
        <v>0.25024061462054181</v>
      </c>
      <c r="I533" s="139">
        <f>IFERROR(TERRITORIAL!J533/TERRITORIAL!I533-1,"")</f>
        <v>0.19022462307708654</v>
      </c>
      <c r="J533" s="139">
        <f>IFERROR(TERRITORIAL!K533/TERRITORIAL!J533-1,"")</f>
        <v>0.42537644228288896</v>
      </c>
      <c r="K533" s="139">
        <f>IFERROR(TERRITORIAL!L533/TERRITORIAL!K533-1,"")</f>
        <v>-0.21202243071599991</v>
      </c>
      <c r="L533" s="139">
        <f>IFERROR(TERRITORIAL!M533/TERRITORIAL!L533-1,"")</f>
        <v>0.11484323925883744</v>
      </c>
      <c r="M533" s="139">
        <f>IFERROR(TERRITORIAL!N533/TERRITORIAL!M533-1,"")</f>
        <v>0.22927970797399011</v>
      </c>
      <c r="N533" s="139">
        <f>IFERROR(TERRITORIAL!O533/TERRITORIAL!N533-1,"")</f>
        <v>0.28492646777169739</v>
      </c>
      <c r="O533" s="139">
        <f>IFERROR(TERRITORIAL!P533/TERRITORIAL!O533-1,"")</f>
        <v>-0.4678513738266904</v>
      </c>
      <c r="P533" s="139">
        <f>IFERROR(TERRITORIAL!Q533/TERRITORIAL!P533-1,"")</f>
        <v>0.41011081082641843</v>
      </c>
      <c r="Q533" s="139">
        <f>IFERROR(TERRITORIAL!R533/TERRITORIAL!Q533-1,"")</f>
        <v>0.29213259364923494</v>
      </c>
      <c r="R533" s="139">
        <f>IFERROR(TERRITORIAL!S533/TERRITORIAL!R533-1,"")</f>
        <v>0.3387588701099904</v>
      </c>
      <c r="S533" s="139">
        <f>IFERROR(TERRITORIAL!T533/TERRITORIAL!S533-1,"")</f>
        <v>-0.15889341333242935</v>
      </c>
    </row>
    <row r="534" spans="1:19">
      <c r="A534" s="89" t="s">
        <v>5431</v>
      </c>
      <c r="B534" s="89" t="s">
        <v>5432</v>
      </c>
      <c r="C534" s="139">
        <f>IFERROR(TERRITORIAL!D534/TERRITORIAL!C534-1,"")</f>
        <v>-0.28199248022491541</v>
      </c>
      <c r="D534" s="139">
        <f>IFERROR(TERRITORIAL!E534/TERRITORIAL!D534-1,"")</f>
        <v>0.18355152175134792</v>
      </c>
      <c r="E534" s="139">
        <f>IFERROR(TERRITORIAL!F534/TERRITORIAL!E534-1,"")</f>
        <v>0.13468653822018695</v>
      </c>
      <c r="F534" s="139">
        <f>IFERROR(TERRITORIAL!G534/TERRITORIAL!F534-1,"")</f>
        <v>0.15115019290546994</v>
      </c>
      <c r="G534" s="139">
        <f>IFERROR(TERRITORIAL!H534/TERRITORIAL!G534-1,"")</f>
        <v>-4.574103382607797E-2</v>
      </c>
      <c r="H534" s="139">
        <f>IFERROR(TERRITORIAL!I534/TERRITORIAL!H534-1,"")</f>
        <v>0.67466538942635657</v>
      </c>
      <c r="I534" s="139">
        <f>IFERROR(TERRITORIAL!J534/TERRITORIAL!I534-1,"")</f>
        <v>1.9995799777266399E-2</v>
      </c>
      <c r="J534" s="139">
        <f>IFERROR(TERRITORIAL!K534/TERRITORIAL!J534-1,"")</f>
        <v>0.21074196860011485</v>
      </c>
      <c r="K534" s="139">
        <f>IFERROR(TERRITORIAL!L534/TERRITORIAL!K534-1,"")</f>
        <v>-8.6190656183713243E-2</v>
      </c>
      <c r="L534" s="139">
        <f>IFERROR(TERRITORIAL!M534/TERRITORIAL!L534-1,"")</f>
        <v>0.18022475527044302</v>
      </c>
      <c r="M534" s="139">
        <f>IFERROR(TERRITORIAL!N534/TERRITORIAL!M534-1,"")</f>
        <v>0.12235735702829986</v>
      </c>
      <c r="N534" s="139">
        <f>IFERROR(TERRITORIAL!O534/TERRITORIAL!N534-1,"")</f>
        <v>0.17220231833992372</v>
      </c>
      <c r="O534" s="139">
        <f>IFERROR(TERRITORIAL!P534/TERRITORIAL!O534-1,"")</f>
        <v>-0.37052540414412338</v>
      </c>
      <c r="P534" s="139">
        <f>IFERROR(TERRITORIAL!Q534/TERRITORIAL!P534-1,"")</f>
        <v>0.26403889030912775</v>
      </c>
      <c r="Q534" s="139">
        <f>IFERROR(TERRITORIAL!R534/TERRITORIAL!Q534-1,"")</f>
        <v>0.38246357987054802</v>
      </c>
      <c r="R534" s="139">
        <f>IFERROR(TERRITORIAL!S534/TERRITORIAL!R534-1,"")</f>
        <v>0.34327856816852331</v>
      </c>
      <c r="S534" s="139">
        <f>IFERROR(TERRITORIAL!T534/TERRITORIAL!S534-1,"")</f>
        <v>-6.5681721619098798E-2</v>
      </c>
    </row>
    <row r="535" spans="1:19">
      <c r="A535" s="89" t="s">
        <v>5441</v>
      </c>
      <c r="B535" s="89" t="s">
        <v>5442</v>
      </c>
      <c r="C535" s="139">
        <f>IFERROR(TERRITORIAL!D535/TERRITORIAL!C535-1,"")</f>
        <v>6.2205761116916891E-2</v>
      </c>
      <c r="D535" s="139">
        <f>IFERROR(TERRITORIAL!E535/TERRITORIAL!D535-1,"")</f>
        <v>0.43776222280126431</v>
      </c>
      <c r="E535" s="139">
        <f>IFERROR(TERRITORIAL!F535/TERRITORIAL!E535-1,"")</f>
        <v>5.7057586063708809E-2</v>
      </c>
      <c r="F535" s="139">
        <f>IFERROR(TERRITORIAL!G535/TERRITORIAL!F535-1,"")</f>
        <v>0.29378544824297803</v>
      </c>
      <c r="G535" s="139">
        <f>IFERROR(TERRITORIAL!H535/TERRITORIAL!G535-1,"")</f>
        <v>-0.13103527837924911</v>
      </c>
      <c r="H535" s="139">
        <f>IFERROR(TERRITORIAL!I535/TERRITORIAL!H535-1,"")</f>
        <v>0.31237358544219873</v>
      </c>
      <c r="I535" s="139">
        <f>IFERROR(TERRITORIAL!J535/TERRITORIAL!I535-1,"")</f>
        <v>0.28138893902972462</v>
      </c>
      <c r="J535" s="139">
        <f>IFERROR(TERRITORIAL!K535/TERRITORIAL!J535-1,"")</f>
        <v>0.34082718338059914</v>
      </c>
      <c r="K535" s="139">
        <f>IFERROR(TERRITORIAL!L535/TERRITORIAL!K535-1,"")</f>
        <v>-0.14184685891537319</v>
      </c>
      <c r="L535" s="139">
        <f>IFERROR(TERRITORIAL!M535/TERRITORIAL!L535-1,"")</f>
        <v>0.17038314296997559</v>
      </c>
      <c r="M535" s="139">
        <f>IFERROR(TERRITORIAL!N535/TERRITORIAL!M535-1,"")</f>
        <v>7.0719940227070177E-2</v>
      </c>
      <c r="N535" s="139">
        <f>IFERROR(TERRITORIAL!O535/TERRITORIAL!N535-1,"")</f>
        <v>0.32030864362428502</v>
      </c>
      <c r="O535" s="139">
        <f>IFERROR(TERRITORIAL!P535/TERRITORIAL!O535-1,"")</f>
        <v>-6.013317472958668E-2</v>
      </c>
      <c r="P535" s="139">
        <f>IFERROR(TERRITORIAL!Q535/TERRITORIAL!P535-1,"")</f>
        <v>1.3455626586625469E-2</v>
      </c>
      <c r="Q535" s="139">
        <f>IFERROR(TERRITORIAL!R535/TERRITORIAL!Q535-1,"")</f>
        <v>0.26898385124412871</v>
      </c>
      <c r="R535" s="139">
        <f>IFERROR(TERRITORIAL!S535/TERRITORIAL!R535-1,"")</f>
        <v>0.24461222211361577</v>
      </c>
      <c r="S535" s="139">
        <f>IFERROR(TERRITORIAL!T535/TERRITORIAL!S535-1,"")</f>
        <v>-0.16049212650954892</v>
      </c>
    </row>
    <row r="536" spans="1:19">
      <c r="A536" s="89" t="s">
        <v>5451</v>
      </c>
      <c r="B536" s="89" t="s">
        <v>5452</v>
      </c>
      <c r="C536" s="139">
        <f>IFERROR(TERRITORIAL!D536/TERRITORIAL!C536-1,"")</f>
        <v>-2.2355416150989127E-2</v>
      </c>
      <c r="D536" s="139">
        <f>IFERROR(TERRITORIAL!E536/TERRITORIAL!D536-1,"")</f>
        <v>0.35594934450362858</v>
      </c>
      <c r="E536" s="139">
        <f>IFERROR(TERRITORIAL!F536/TERRITORIAL!E536-1,"")</f>
        <v>-7.4128682717727878E-2</v>
      </c>
      <c r="F536" s="139">
        <f>IFERROR(TERRITORIAL!G536/TERRITORIAL!F536-1,"")</f>
        <v>0.82380232658468189</v>
      </c>
      <c r="G536" s="139">
        <f>IFERROR(TERRITORIAL!H536/TERRITORIAL!G536-1,"")</f>
        <v>-0.45964409836733688</v>
      </c>
      <c r="H536" s="139">
        <f>IFERROR(TERRITORIAL!I536/TERRITORIAL!H536-1,"")</f>
        <v>0.3416903070069619</v>
      </c>
      <c r="I536" s="139">
        <f>IFERROR(TERRITORIAL!J536/TERRITORIAL!I536-1,"")</f>
        <v>0.14249122752640631</v>
      </c>
      <c r="J536" s="139">
        <f>IFERROR(TERRITORIAL!K536/TERRITORIAL!J536-1,"")</f>
        <v>0.24568152127774301</v>
      </c>
      <c r="K536" s="139">
        <f>IFERROR(TERRITORIAL!L536/TERRITORIAL!K536-1,"")</f>
        <v>7.5067761072948436E-2</v>
      </c>
      <c r="L536" s="139">
        <f>IFERROR(TERRITORIAL!M536/TERRITORIAL!L536-1,"")</f>
        <v>-9.5844361951803014E-2</v>
      </c>
      <c r="M536" s="139">
        <f>IFERROR(TERRITORIAL!N536/TERRITORIAL!M536-1,"")</f>
        <v>0.20066167039342497</v>
      </c>
      <c r="N536" s="139">
        <f>IFERROR(TERRITORIAL!O536/TERRITORIAL!N536-1,"")</f>
        <v>0.40756226402725426</v>
      </c>
      <c r="O536" s="139">
        <f>IFERROR(TERRITORIAL!P536/TERRITORIAL!O536-1,"")</f>
        <v>-0.38638612237319625</v>
      </c>
      <c r="P536" s="139">
        <f>IFERROR(TERRITORIAL!Q536/TERRITORIAL!P536-1,"")</f>
        <v>0.24132050426809148</v>
      </c>
      <c r="Q536" s="139">
        <f>IFERROR(TERRITORIAL!R536/TERRITORIAL!Q536-1,"")</f>
        <v>0.23748962521108075</v>
      </c>
      <c r="R536" s="139">
        <f>IFERROR(TERRITORIAL!S536/TERRITORIAL!R536-1,"")</f>
        <v>0.34903343406145848</v>
      </c>
      <c r="S536" s="139">
        <f>IFERROR(TERRITORIAL!T536/TERRITORIAL!S536-1,"")</f>
        <v>-0.26408061368773472</v>
      </c>
    </row>
    <row r="537" spans="1:19">
      <c r="A537" s="89" t="s">
        <v>5470</v>
      </c>
      <c r="B537" s="89" t="s">
        <v>47</v>
      </c>
      <c r="C537" s="139">
        <f>IFERROR(TERRITORIAL!D537/TERRITORIAL!C537-1,"")</f>
        <v>-8.4939969084199207E-2</v>
      </c>
      <c r="D537" s="139">
        <f>IFERROR(TERRITORIAL!E537/TERRITORIAL!D537-1,"")</f>
        <v>0.20259541111446699</v>
      </c>
      <c r="E537" s="139">
        <f>IFERROR(TERRITORIAL!F537/TERRITORIAL!E537-1,"")</f>
        <v>6.4016623175573439E-3</v>
      </c>
      <c r="F537" s="139">
        <f>IFERROR(TERRITORIAL!G537/TERRITORIAL!F537-1,"")</f>
        <v>0.13598266906350598</v>
      </c>
      <c r="G537" s="139">
        <f>IFERROR(TERRITORIAL!H537/TERRITORIAL!G537-1,"")</f>
        <v>-0.19299752704960793</v>
      </c>
      <c r="H537" s="139">
        <f>IFERROR(TERRITORIAL!I537/TERRITORIAL!H537-1,"")</f>
        <v>0.12644162034441631</v>
      </c>
      <c r="I537" s="139">
        <f>IFERROR(TERRITORIAL!J537/TERRITORIAL!I537-1,"")</f>
        <v>2.288758436334315E-2</v>
      </c>
      <c r="J537" s="139">
        <f>IFERROR(TERRITORIAL!K537/TERRITORIAL!J537-1,"")</f>
        <v>0.10267113935955963</v>
      </c>
      <c r="K537" s="139">
        <f>IFERROR(TERRITORIAL!L537/TERRITORIAL!K537-1,"")</f>
        <v>-6.6359513541685011E-2</v>
      </c>
      <c r="L537" s="139">
        <f>IFERROR(TERRITORIAL!M537/TERRITORIAL!L537-1,"")</f>
        <v>0.10984546402755835</v>
      </c>
      <c r="M537" s="139">
        <f>IFERROR(TERRITORIAL!N537/TERRITORIAL!M537-1,"")</f>
        <v>5.1371872573438004E-2</v>
      </c>
      <c r="N537" s="139">
        <f>IFERROR(TERRITORIAL!O537/TERRITORIAL!N537-1,"")</f>
        <v>0.10285485568990449</v>
      </c>
      <c r="O537" s="139">
        <f>IFERROR(TERRITORIAL!P537/TERRITORIAL!O537-1,"")</f>
        <v>9.659392684860979E-2</v>
      </c>
      <c r="P537" s="139">
        <f>IFERROR(TERRITORIAL!Q537/TERRITORIAL!P537-1,"")</f>
        <v>-7.4961567954521358E-2</v>
      </c>
      <c r="Q537" s="139">
        <f>IFERROR(TERRITORIAL!R537/TERRITORIAL!Q537-1,"")</f>
        <v>8.1085117868288981E-2</v>
      </c>
      <c r="R537" s="139">
        <f>IFERROR(TERRITORIAL!S537/TERRITORIAL!R537-1,"")</f>
        <v>0.21907369635057705</v>
      </c>
      <c r="S537" s="139">
        <f>IFERROR(TERRITORIAL!T537/TERRITORIAL!S537-1,"")</f>
        <v>-2.6698567844737342E-2</v>
      </c>
    </row>
    <row r="538" spans="1:19">
      <c r="A538" s="89" t="s">
        <v>5492</v>
      </c>
      <c r="B538" s="89" t="s">
        <v>7682</v>
      </c>
      <c r="C538" s="139" t="str">
        <f>IFERROR(TERRITORIAL!D538/TERRITORIAL!C538-1,"")</f>
        <v/>
      </c>
      <c r="D538" s="139" t="str">
        <f>IFERROR(TERRITORIAL!E538/TERRITORIAL!D538-1,"")</f>
        <v/>
      </c>
      <c r="E538" s="139" t="str">
        <f>IFERROR(TERRITORIAL!F538/TERRITORIAL!E538-1,"")</f>
        <v/>
      </c>
      <c r="F538" s="139" t="str">
        <f>IFERROR(TERRITORIAL!G538/TERRITORIAL!F538-1,"")</f>
        <v/>
      </c>
      <c r="G538" s="139" t="str">
        <f>IFERROR(TERRITORIAL!H538/TERRITORIAL!G538-1,"")</f>
        <v/>
      </c>
      <c r="H538" s="139" t="str">
        <f>IFERROR(TERRITORIAL!I538/TERRITORIAL!H538-1,"")</f>
        <v/>
      </c>
      <c r="I538" s="139" t="str">
        <f>IFERROR(TERRITORIAL!J538/TERRITORIAL!I538-1,"")</f>
        <v/>
      </c>
      <c r="J538" s="139" t="str">
        <f>IFERROR(TERRITORIAL!K538/TERRITORIAL!J538-1,"")</f>
        <v/>
      </c>
      <c r="K538" s="139" t="str">
        <f>IFERROR(TERRITORIAL!L538/TERRITORIAL!K538-1,"")</f>
        <v/>
      </c>
      <c r="L538" s="139" t="str">
        <f>IFERROR(TERRITORIAL!M538/TERRITORIAL!L538-1,"")</f>
        <v/>
      </c>
      <c r="M538" s="139" t="str">
        <f>IFERROR(TERRITORIAL!N538/TERRITORIAL!M538-1,"")</f>
        <v/>
      </c>
      <c r="N538" s="139">
        <f>IFERROR(TERRITORIAL!O538/TERRITORIAL!N538-1,"")</f>
        <v>-3.6138174359925168E-2</v>
      </c>
      <c r="O538" s="139">
        <f>IFERROR(TERRITORIAL!P538/TERRITORIAL!O538-1,"")</f>
        <v>-0.10653378984306261</v>
      </c>
      <c r="P538" s="139">
        <f>IFERROR(TERRITORIAL!Q538/TERRITORIAL!P538-1,"")</f>
        <v>0.34974025524691421</v>
      </c>
      <c r="Q538" s="139">
        <f>IFERROR(TERRITORIAL!R538/TERRITORIAL!Q538-1,"")</f>
        <v>0.13266146099286802</v>
      </c>
      <c r="R538" s="139">
        <f>IFERROR(TERRITORIAL!S538/TERRITORIAL!R538-1,"")</f>
        <v>0.15287172217105716</v>
      </c>
      <c r="S538" s="139">
        <f>IFERROR(TERRITORIAL!T538/TERRITORIAL!S538-1,"")</f>
        <v>0.10981074915830114</v>
      </c>
    </row>
    <row r="539" spans="1:19">
      <c r="A539" s="89" t="s">
        <v>5494</v>
      </c>
      <c r="B539" s="89" t="s">
        <v>176</v>
      </c>
      <c r="C539" s="139" t="str">
        <f>IFERROR(TERRITORIAL!D539/TERRITORIAL!C539-1,"")</f>
        <v/>
      </c>
      <c r="D539" s="139" t="str">
        <f>IFERROR(TERRITORIAL!E539/TERRITORIAL!D539-1,"")</f>
        <v/>
      </c>
      <c r="E539" s="139" t="str">
        <f>IFERROR(TERRITORIAL!F539/TERRITORIAL!E539-1,"")</f>
        <v/>
      </c>
      <c r="F539" s="139" t="str">
        <f>IFERROR(TERRITORIAL!G539/TERRITORIAL!F539-1,"")</f>
        <v/>
      </c>
      <c r="G539" s="139" t="str">
        <f>IFERROR(TERRITORIAL!H539/TERRITORIAL!G539-1,"")</f>
        <v/>
      </c>
      <c r="H539" s="139" t="str">
        <f>IFERROR(TERRITORIAL!I539/TERRITORIAL!H539-1,"")</f>
        <v/>
      </c>
      <c r="I539" s="139" t="str">
        <f>IFERROR(TERRITORIAL!J539/TERRITORIAL!I539-1,"")</f>
        <v/>
      </c>
      <c r="J539" s="139" t="str">
        <f>IFERROR(TERRITORIAL!K539/TERRITORIAL!J539-1,"")</f>
        <v/>
      </c>
      <c r="K539" s="139" t="str">
        <f>IFERROR(TERRITORIAL!L539/TERRITORIAL!K539-1,"")</f>
        <v/>
      </c>
      <c r="L539" s="139" t="str">
        <f>IFERROR(TERRITORIAL!M539/TERRITORIAL!L539-1,"")</f>
        <v/>
      </c>
      <c r="M539" s="139" t="str">
        <f>IFERROR(TERRITORIAL!N539/TERRITORIAL!M539-1,"")</f>
        <v/>
      </c>
      <c r="N539" s="139">
        <f>IFERROR(TERRITORIAL!O539/TERRITORIAL!N539-1,"")</f>
        <v>-3.1152726796571439E-2</v>
      </c>
      <c r="O539" s="139">
        <f>IFERROR(TERRITORIAL!P539/TERRITORIAL!O539-1,"")</f>
        <v>-9.4081909100297789E-2</v>
      </c>
      <c r="P539" s="139">
        <f>IFERROR(TERRITORIAL!Q539/TERRITORIAL!P539-1,"")</f>
        <v>0.34764076927104259</v>
      </c>
      <c r="Q539" s="139">
        <f>IFERROR(TERRITORIAL!R539/TERRITORIAL!Q539-1,"")</f>
        <v>0.11398548772946349</v>
      </c>
      <c r="R539" s="139">
        <f>IFERROR(TERRITORIAL!S539/TERRITORIAL!R539-1,"")</f>
        <v>0.15116383131960198</v>
      </c>
      <c r="S539" s="139">
        <f>IFERROR(TERRITORIAL!T539/TERRITORIAL!S539-1,"")</f>
        <v>0.11460252491854273</v>
      </c>
    </row>
    <row r="540" spans="1:19" ht="28">
      <c r="A540" s="89" t="s">
        <v>5521</v>
      </c>
      <c r="B540" s="89" t="s">
        <v>2962</v>
      </c>
      <c r="C540" s="139" t="str">
        <f>IFERROR(TERRITORIAL!D540/TERRITORIAL!C540-1,"")</f>
        <v/>
      </c>
      <c r="D540" s="139" t="str">
        <f>IFERROR(TERRITORIAL!E540/TERRITORIAL!D540-1,"")</f>
        <v/>
      </c>
      <c r="E540" s="139" t="str">
        <f>IFERROR(TERRITORIAL!F540/TERRITORIAL!E540-1,"")</f>
        <v/>
      </c>
      <c r="F540" s="139" t="str">
        <f>IFERROR(TERRITORIAL!G540/TERRITORIAL!F540-1,"")</f>
        <v/>
      </c>
      <c r="G540" s="139" t="str">
        <f>IFERROR(TERRITORIAL!H540/TERRITORIAL!G540-1,"")</f>
        <v/>
      </c>
      <c r="H540" s="139" t="str">
        <f>IFERROR(TERRITORIAL!I540/TERRITORIAL!H540-1,"")</f>
        <v/>
      </c>
      <c r="I540" s="139" t="str">
        <f>IFERROR(TERRITORIAL!J540/TERRITORIAL!I540-1,"")</f>
        <v/>
      </c>
      <c r="J540" s="139" t="str">
        <f>IFERROR(TERRITORIAL!K540/TERRITORIAL!J540-1,"")</f>
        <v/>
      </c>
      <c r="K540" s="139" t="str">
        <f>IFERROR(TERRITORIAL!L540/TERRITORIAL!K540-1,"")</f>
        <v/>
      </c>
      <c r="L540" s="139" t="str">
        <f>IFERROR(TERRITORIAL!M540/TERRITORIAL!L540-1,"")</f>
        <v/>
      </c>
      <c r="M540" s="139" t="str">
        <f>IFERROR(TERRITORIAL!N540/TERRITORIAL!M540-1,"")</f>
        <v/>
      </c>
      <c r="N540" s="139">
        <f>IFERROR(TERRITORIAL!O540/TERRITORIAL!N540-1,"")</f>
        <v>-1</v>
      </c>
      <c r="O540" s="139" t="str">
        <f>IFERROR(TERRITORIAL!P540/TERRITORIAL!O540-1,"")</f>
        <v/>
      </c>
      <c r="P540" s="139" t="str">
        <f>IFERROR(TERRITORIAL!Q540/TERRITORIAL!P540-1,"")</f>
        <v/>
      </c>
      <c r="Q540" s="139" t="str">
        <f>IFERROR(TERRITORIAL!R540/TERRITORIAL!Q540-1,"")</f>
        <v/>
      </c>
      <c r="R540" s="139" t="str">
        <f>IFERROR(TERRITORIAL!S540/TERRITORIAL!R540-1,"")</f>
        <v/>
      </c>
      <c r="S540" s="139" t="str">
        <f>IFERROR(TERRITORIAL!T540/TERRITORIAL!S540-1,"")</f>
        <v/>
      </c>
    </row>
    <row r="541" spans="1:19">
      <c r="A541" s="89" t="s">
        <v>5537</v>
      </c>
      <c r="B541" s="89" t="s">
        <v>215</v>
      </c>
      <c r="C541" s="139" t="str">
        <f>IFERROR(TERRITORIAL!D541/TERRITORIAL!C541-1,"")</f>
        <v/>
      </c>
      <c r="D541" s="139" t="str">
        <f>IFERROR(TERRITORIAL!E541/TERRITORIAL!D541-1,"")</f>
        <v/>
      </c>
      <c r="E541" s="139" t="str">
        <f>IFERROR(TERRITORIAL!F541/TERRITORIAL!E541-1,"")</f>
        <v/>
      </c>
      <c r="F541" s="139" t="str">
        <f>IFERROR(TERRITORIAL!G541/TERRITORIAL!F541-1,"")</f>
        <v/>
      </c>
      <c r="G541" s="139" t="str">
        <f>IFERROR(TERRITORIAL!H541/TERRITORIAL!G541-1,"")</f>
        <v/>
      </c>
      <c r="H541" s="139" t="str">
        <f>IFERROR(TERRITORIAL!I541/TERRITORIAL!H541-1,"")</f>
        <v/>
      </c>
      <c r="I541" s="139" t="str">
        <f>IFERROR(TERRITORIAL!J541/TERRITORIAL!I541-1,"")</f>
        <v/>
      </c>
      <c r="J541" s="139" t="str">
        <f>IFERROR(TERRITORIAL!K541/TERRITORIAL!J541-1,"")</f>
        <v/>
      </c>
      <c r="K541" s="139" t="str">
        <f>IFERROR(TERRITORIAL!L541/TERRITORIAL!K541-1,"")</f>
        <v/>
      </c>
      <c r="L541" s="139" t="str">
        <f>IFERROR(TERRITORIAL!M541/TERRITORIAL!L541-1,"")</f>
        <v/>
      </c>
      <c r="M541" s="139" t="str">
        <f>IFERROR(TERRITORIAL!N541/TERRITORIAL!M541-1,"")</f>
        <v/>
      </c>
      <c r="N541" s="139" t="str">
        <f>IFERROR(TERRITORIAL!O541/TERRITORIAL!N541-1,"")</f>
        <v/>
      </c>
      <c r="O541" s="139" t="str">
        <f>IFERROR(TERRITORIAL!P541/TERRITORIAL!O541-1,"")</f>
        <v/>
      </c>
      <c r="P541" s="139" t="str">
        <f>IFERROR(TERRITORIAL!Q541/TERRITORIAL!P541-1,"")</f>
        <v/>
      </c>
      <c r="Q541" s="139" t="str">
        <f>IFERROR(TERRITORIAL!R541/TERRITORIAL!Q541-1,"")</f>
        <v/>
      </c>
      <c r="R541" s="139" t="str">
        <f>IFERROR(TERRITORIAL!S541/TERRITORIAL!R541-1,"")</f>
        <v/>
      </c>
      <c r="S541" s="139" t="str">
        <f>IFERROR(TERRITORIAL!T541/TERRITORIAL!S541-1,"")</f>
        <v/>
      </c>
    </row>
    <row r="542" spans="1:19">
      <c r="A542" s="89" t="s">
        <v>5544</v>
      </c>
      <c r="B542" s="89" t="s">
        <v>5545</v>
      </c>
      <c r="C542" s="139" t="str">
        <f>IFERROR(TERRITORIAL!D542/TERRITORIAL!C542-1,"")</f>
        <v/>
      </c>
      <c r="D542" s="139" t="str">
        <f>IFERROR(TERRITORIAL!E542/TERRITORIAL!D542-1,"")</f>
        <v/>
      </c>
      <c r="E542" s="139" t="str">
        <f>IFERROR(TERRITORIAL!F542/TERRITORIAL!E542-1,"")</f>
        <v/>
      </c>
      <c r="F542" s="139" t="str">
        <f>IFERROR(TERRITORIAL!G542/TERRITORIAL!F542-1,"")</f>
        <v/>
      </c>
      <c r="G542" s="139" t="str">
        <f>IFERROR(TERRITORIAL!H542/TERRITORIAL!G542-1,"")</f>
        <v/>
      </c>
      <c r="H542" s="139" t="str">
        <f>IFERROR(TERRITORIAL!I542/TERRITORIAL!H542-1,"")</f>
        <v/>
      </c>
      <c r="I542" s="139" t="str">
        <f>IFERROR(TERRITORIAL!J542/TERRITORIAL!I542-1,"")</f>
        <v/>
      </c>
      <c r="J542" s="139" t="str">
        <f>IFERROR(TERRITORIAL!K542/TERRITORIAL!J542-1,"")</f>
        <v/>
      </c>
      <c r="K542" s="139" t="str">
        <f>IFERROR(TERRITORIAL!L542/TERRITORIAL!K542-1,"")</f>
        <v/>
      </c>
      <c r="L542" s="139" t="str">
        <f>IFERROR(TERRITORIAL!M542/TERRITORIAL!L542-1,"")</f>
        <v/>
      </c>
      <c r="M542" s="139" t="str">
        <f>IFERROR(TERRITORIAL!N542/TERRITORIAL!M542-1,"")</f>
        <v/>
      </c>
      <c r="N542" s="139" t="str">
        <f>IFERROR(TERRITORIAL!O542/TERRITORIAL!N542-1,"")</f>
        <v/>
      </c>
      <c r="O542" s="139" t="str">
        <f>IFERROR(TERRITORIAL!P542/TERRITORIAL!O542-1,"")</f>
        <v/>
      </c>
      <c r="P542" s="139" t="str">
        <f>IFERROR(TERRITORIAL!Q542/TERRITORIAL!P542-1,"")</f>
        <v/>
      </c>
      <c r="Q542" s="139" t="str">
        <f>IFERROR(TERRITORIAL!R542/TERRITORIAL!Q542-1,"")</f>
        <v/>
      </c>
      <c r="R542" s="139" t="str">
        <f>IFERROR(TERRITORIAL!S542/TERRITORIAL!R542-1,"")</f>
        <v/>
      </c>
      <c r="S542" s="139" t="str">
        <f>IFERROR(TERRITORIAL!T542/TERRITORIAL!S542-1,"")</f>
        <v/>
      </c>
    </row>
    <row r="543" spans="1:19">
      <c r="A543" s="89" t="s">
        <v>5555</v>
      </c>
      <c r="B543" s="89" t="s">
        <v>968</v>
      </c>
      <c r="C543" s="139" t="str">
        <f>IFERROR(TERRITORIAL!D543/TERRITORIAL!C543-1,"")</f>
        <v/>
      </c>
      <c r="D543" s="139" t="str">
        <f>IFERROR(TERRITORIAL!E543/TERRITORIAL!D543-1,"")</f>
        <v/>
      </c>
      <c r="E543" s="139" t="str">
        <f>IFERROR(TERRITORIAL!F543/TERRITORIAL!E543-1,"")</f>
        <v/>
      </c>
      <c r="F543" s="139" t="str">
        <f>IFERROR(TERRITORIAL!G543/TERRITORIAL!F543-1,"")</f>
        <v/>
      </c>
      <c r="G543" s="139" t="str">
        <f>IFERROR(TERRITORIAL!H543/TERRITORIAL!G543-1,"")</f>
        <v/>
      </c>
      <c r="H543" s="139" t="str">
        <f>IFERROR(TERRITORIAL!I543/TERRITORIAL!H543-1,"")</f>
        <v/>
      </c>
      <c r="I543" s="139" t="str">
        <f>IFERROR(TERRITORIAL!J543/TERRITORIAL!I543-1,"")</f>
        <v/>
      </c>
      <c r="J543" s="139" t="str">
        <f>IFERROR(TERRITORIAL!K543/TERRITORIAL!J543-1,"")</f>
        <v/>
      </c>
      <c r="K543" s="139" t="str">
        <f>IFERROR(TERRITORIAL!L543/TERRITORIAL!K543-1,"")</f>
        <v/>
      </c>
      <c r="L543" s="139" t="str">
        <f>IFERROR(TERRITORIAL!M543/TERRITORIAL!L543-1,"")</f>
        <v/>
      </c>
      <c r="M543" s="139" t="str">
        <f>IFERROR(TERRITORIAL!N543/TERRITORIAL!M543-1,"")</f>
        <v/>
      </c>
      <c r="N543" s="139">
        <f>IFERROR(TERRITORIAL!O543/TERRITORIAL!N543-1,"")</f>
        <v>-0.10318528161539375</v>
      </c>
      <c r="O543" s="139">
        <f>IFERROR(TERRITORIAL!P543/TERRITORIAL!O543-1,"")</f>
        <v>-0.28744580916447238</v>
      </c>
      <c r="P543" s="139">
        <f>IFERROR(TERRITORIAL!Q543/TERRITORIAL!P543-1,"")</f>
        <v>0.38852102993830728</v>
      </c>
      <c r="Q543" s="139">
        <f>IFERROR(TERRITORIAL!R543/TERRITORIAL!Q543-1,"")</f>
        <v>0.46747917358416946</v>
      </c>
      <c r="R543" s="139">
        <f>IFERROR(TERRITORIAL!S543/TERRITORIAL!R543-1,"")</f>
        <v>0.1761147595385657</v>
      </c>
      <c r="S543" s="139">
        <f>IFERROR(TERRITORIAL!T543/TERRITORIAL!S543-1,"")</f>
        <v>4.5981947591258177E-2</v>
      </c>
    </row>
    <row r="544" spans="1:19">
      <c r="A544" s="89" t="s">
        <v>5571</v>
      </c>
      <c r="B544" s="89" t="s">
        <v>4395</v>
      </c>
      <c r="C544" s="139">
        <f>IFERROR(TERRITORIAL!D544/TERRITORIAL!C544-1,"")</f>
        <v>0.15989828971076614</v>
      </c>
      <c r="D544" s="139">
        <f>IFERROR(TERRITORIAL!E544/TERRITORIAL!D544-1,"")</f>
        <v>0.16302920201933047</v>
      </c>
      <c r="E544" s="139">
        <f>IFERROR(TERRITORIAL!F544/TERRITORIAL!E544-1,"")</f>
        <v>-0.31279224506921843</v>
      </c>
      <c r="F544" s="139">
        <f>IFERROR(TERRITORIAL!G544/TERRITORIAL!F544-1,"")</f>
        <v>0.90420155192196661</v>
      </c>
      <c r="G544" s="139">
        <f>IFERROR(TERRITORIAL!H544/TERRITORIAL!G544-1,"")</f>
        <v>0.127178051047248</v>
      </c>
      <c r="H544" s="139">
        <f>IFERROR(TERRITORIAL!I544/TERRITORIAL!H544-1,"")</f>
        <v>0.20996448742305751</v>
      </c>
      <c r="I544" s="139">
        <f>IFERROR(TERRITORIAL!J544/TERRITORIAL!I544-1,"")</f>
        <v>2.8629744719010919E-2</v>
      </c>
      <c r="J544" s="139">
        <f>IFERROR(TERRITORIAL!K544/TERRITORIAL!J544-1,"")</f>
        <v>0.15838501226956536</v>
      </c>
      <c r="K544" s="139">
        <f>IFERROR(TERRITORIAL!L544/TERRITORIAL!K544-1,"")</f>
        <v>-0.14689757619066812</v>
      </c>
      <c r="L544" s="139">
        <f>IFERROR(TERRITORIAL!M544/TERRITORIAL!L544-1,"")</f>
        <v>-0.53946126535327288</v>
      </c>
      <c r="M544" s="139">
        <f>IFERROR(TERRITORIAL!N544/TERRITORIAL!M544-1,"")</f>
        <v>0.22359670493240258</v>
      </c>
      <c r="N544" s="139">
        <f>IFERROR(TERRITORIAL!O544/TERRITORIAL!N544-1,"")</f>
        <v>-0.77474845959725391</v>
      </c>
      <c r="O544" s="139">
        <f>IFERROR(TERRITORIAL!P544/TERRITORIAL!O544-1,"")</f>
        <v>-0.55254883776969321</v>
      </c>
      <c r="P544" s="139">
        <f>IFERROR(TERRITORIAL!Q544/TERRITORIAL!P544-1,"")</f>
        <v>0.96473863439352625</v>
      </c>
      <c r="Q544" s="139">
        <f>IFERROR(TERRITORIAL!R544/TERRITORIAL!Q544-1,"")</f>
        <v>-0.25260645031049256</v>
      </c>
      <c r="R544" s="139">
        <f>IFERROR(TERRITORIAL!S544/TERRITORIAL!R544-1,"")</f>
        <v>-4.6014829123381396E-2</v>
      </c>
      <c r="S544" s="139">
        <f>IFERROR(TERRITORIAL!T544/TERRITORIAL!S544-1,"")</f>
        <v>-0.39313049708743009</v>
      </c>
    </row>
    <row r="545" spans="1:19">
      <c r="A545" s="89" t="s">
        <v>5572</v>
      </c>
      <c r="B545" s="89" t="s">
        <v>5573</v>
      </c>
      <c r="C545" s="139">
        <f>IFERROR(TERRITORIAL!D545/TERRITORIAL!C545-1,"")</f>
        <v>-7.0315727060495825E-2</v>
      </c>
      <c r="D545" s="139">
        <f>IFERROR(TERRITORIAL!E545/TERRITORIAL!D545-1,"")</f>
        <v>5.4359740895167263E-2</v>
      </c>
      <c r="E545" s="139">
        <f>IFERROR(TERRITORIAL!F545/TERRITORIAL!E545-1,"")</f>
        <v>2.1758204727845731E-2</v>
      </c>
      <c r="F545" s="139">
        <f>IFERROR(TERRITORIAL!G545/TERRITORIAL!F545-1,"")</f>
        <v>-0.28135373470007186</v>
      </c>
      <c r="G545" s="139">
        <f>IFERROR(TERRITORIAL!H545/TERRITORIAL!G545-1,"")</f>
        <v>-0.17821844601008185</v>
      </c>
      <c r="H545" s="139">
        <f>IFERROR(TERRITORIAL!I545/TERRITORIAL!H545-1,"")</f>
        <v>0.46207718715777624</v>
      </c>
      <c r="I545" s="139">
        <f>IFERROR(TERRITORIAL!J545/TERRITORIAL!I545-1,"")</f>
        <v>-0.41326503326818365</v>
      </c>
      <c r="J545" s="139">
        <f>IFERROR(TERRITORIAL!K545/TERRITORIAL!J545-1,"")</f>
        <v>0.80928912395745201</v>
      </c>
      <c r="K545" s="139">
        <f>IFERROR(TERRITORIAL!L545/TERRITORIAL!K545-1,"")</f>
        <v>1.428379715020518</v>
      </c>
      <c r="L545" s="139">
        <f>IFERROR(TERRITORIAL!M545/TERRITORIAL!L545-1,"")</f>
        <v>-0.47756242422998729</v>
      </c>
      <c r="M545" s="139">
        <f>IFERROR(TERRITORIAL!N545/TERRITORIAL!M545-1,"")</f>
        <v>0.2756596099825912</v>
      </c>
      <c r="N545" s="139">
        <f>IFERROR(TERRITORIAL!O545/TERRITORIAL!N545-1,"")</f>
        <v>-0.53349079959033319</v>
      </c>
      <c r="O545" s="139">
        <f>IFERROR(TERRITORIAL!P545/TERRITORIAL!O545-1,"")</f>
        <v>-0.82551555503031226</v>
      </c>
      <c r="P545" s="139">
        <f>IFERROR(TERRITORIAL!Q545/TERRITORIAL!P545-1,"")</f>
        <v>3.590776083531213</v>
      </c>
      <c r="Q545" s="139">
        <f>IFERROR(TERRITORIAL!R545/TERRITORIAL!Q545-1,"")</f>
        <v>0.99685122360363287</v>
      </c>
      <c r="R545" s="139">
        <f>IFERROR(TERRITORIAL!S545/TERRITORIAL!R545-1,"")</f>
        <v>-0.11057909385474596</v>
      </c>
      <c r="S545" s="139">
        <f>IFERROR(TERRITORIAL!T545/TERRITORIAL!S545-1,"")</f>
        <v>-0.47340827802462604</v>
      </c>
    </row>
    <row r="546" spans="1:19">
      <c r="A546" s="89" t="s">
        <v>5577</v>
      </c>
      <c r="B546" s="89" t="s">
        <v>4702</v>
      </c>
      <c r="C546" s="139">
        <f>IFERROR(TERRITORIAL!D546/TERRITORIAL!C546-1,"")</f>
        <v>0.1752749215927587</v>
      </c>
      <c r="D546" s="139">
        <f>IFERROR(TERRITORIAL!E546/TERRITORIAL!D546-1,"")</f>
        <v>0.57921226861234976</v>
      </c>
      <c r="E546" s="139">
        <f>IFERROR(TERRITORIAL!F546/TERRITORIAL!E546-1,"")</f>
        <v>-1</v>
      </c>
      <c r="F546" s="139" t="str">
        <f>IFERROR(TERRITORIAL!G546/TERRITORIAL!F546-1,"")</f>
        <v/>
      </c>
      <c r="G546" s="139">
        <f>IFERROR(TERRITORIAL!H546/TERRITORIAL!G546-1,"")</f>
        <v>-1</v>
      </c>
      <c r="H546" s="139" t="str">
        <f>IFERROR(TERRITORIAL!I546/TERRITORIAL!H546-1,"")</f>
        <v/>
      </c>
      <c r="I546" s="139">
        <f>IFERROR(TERRITORIAL!J546/TERRITORIAL!I546-1,"")</f>
        <v>0.70594184054650899</v>
      </c>
      <c r="J546" s="139">
        <f>IFERROR(TERRITORIAL!K546/TERRITORIAL!J546-1,"")</f>
        <v>-1</v>
      </c>
      <c r="K546" s="139" t="str">
        <f>IFERROR(TERRITORIAL!L546/TERRITORIAL!K546-1,"")</f>
        <v/>
      </c>
      <c r="L546" s="139">
        <f>IFERROR(TERRITORIAL!M546/TERRITORIAL!L546-1,"")</f>
        <v>0.39211136890951281</v>
      </c>
      <c r="M546" s="139">
        <f>IFERROR(TERRITORIAL!N546/TERRITORIAL!M546-1,"")</f>
        <v>7.0989162928294558</v>
      </c>
      <c r="N546" s="139">
        <f>IFERROR(TERRITORIAL!O546/TERRITORIAL!N546-1,"")</f>
        <v>1.503452283147245</v>
      </c>
      <c r="O546" s="139">
        <f>IFERROR(TERRITORIAL!P546/TERRITORIAL!O546-1,"")</f>
        <v>4.4936479828279356</v>
      </c>
      <c r="P546" s="139">
        <f>IFERROR(TERRITORIAL!Q546/TERRITORIAL!P546-1,"")</f>
        <v>3.2294970881868057E-2</v>
      </c>
      <c r="Q546" s="139">
        <f>IFERROR(TERRITORIAL!R546/TERRITORIAL!Q546-1,"")</f>
        <v>0.51092907827834089</v>
      </c>
      <c r="R546" s="139">
        <f>IFERROR(TERRITORIAL!S546/TERRITORIAL!R546-1,"")</f>
        <v>-0.69684868260460153</v>
      </c>
      <c r="S546" s="139">
        <f>IFERROR(TERRITORIAL!T546/TERRITORIAL!S546-1,"")</f>
        <v>-0.5720234554199376</v>
      </c>
    </row>
    <row r="547" spans="1:19">
      <c r="A547" s="89" t="s">
        <v>5582</v>
      </c>
      <c r="B547" s="89" t="s">
        <v>4411</v>
      </c>
      <c r="C547" s="139">
        <f>IFERROR(TERRITORIAL!D547/TERRITORIAL!C547-1,"")</f>
        <v>0.19334584304508717</v>
      </c>
      <c r="D547" s="139">
        <f>IFERROR(TERRITORIAL!E547/TERRITORIAL!D547-1,"")</f>
        <v>0.17526495203950976</v>
      </c>
      <c r="E547" s="139">
        <f>IFERROR(TERRITORIAL!F547/TERRITORIAL!E547-1,"")</f>
        <v>-0.34662154957869284</v>
      </c>
      <c r="F547" s="139">
        <f>IFERROR(TERRITORIAL!G547/TERRITORIAL!F547-1,"")</f>
        <v>1.0917862755047678</v>
      </c>
      <c r="G547" s="139">
        <f>IFERROR(TERRITORIAL!H547/TERRITORIAL!G547-1,"")</f>
        <v>0.14421197185510537</v>
      </c>
      <c r="H547" s="139">
        <f>IFERROR(TERRITORIAL!I547/TERRITORIAL!H547-1,"")</f>
        <v>0.19994584417372208</v>
      </c>
      <c r="I547" s="139">
        <f>IFERROR(TERRITORIAL!J547/TERRITORIAL!I547-1,"")</f>
        <v>4.9649104643817443E-2</v>
      </c>
      <c r="J547" s="139">
        <f>IFERROR(TERRITORIAL!K547/TERRITORIAL!J547-1,"")</f>
        <v>0.14123247417548934</v>
      </c>
      <c r="K547" s="139">
        <f>IFERROR(TERRITORIAL!L547/TERRITORIAL!K547-1,"")</f>
        <v>-0.21362418238310321</v>
      </c>
      <c r="L547" s="139">
        <f>IFERROR(TERRITORIAL!M547/TERRITORIAL!L547-1,"")</f>
        <v>-0.5476370502679111</v>
      </c>
      <c r="M547" s="139">
        <f>IFERROR(TERRITORIAL!N547/TERRITORIAL!M547-1,"")</f>
        <v>0.21374056360761706</v>
      </c>
      <c r="N547" s="139">
        <f>IFERROR(TERRITORIAL!O547/TERRITORIAL!N547-1,"")</f>
        <v>-0.81743339014795902</v>
      </c>
      <c r="O547" s="139">
        <f>IFERROR(TERRITORIAL!P547/TERRITORIAL!O547-1,"")</f>
        <v>-0.57622525469896968</v>
      </c>
      <c r="P547" s="139">
        <f>IFERROR(TERRITORIAL!Q547/TERRITORIAL!P547-1,"")</f>
        <v>0.84825664835942316</v>
      </c>
      <c r="Q547" s="139">
        <f>IFERROR(TERRITORIAL!R547/TERRITORIAL!Q547-1,"")</f>
        <v>-0.91759250402057524</v>
      </c>
      <c r="R547" s="139">
        <f>IFERROR(TERRITORIAL!S547/TERRITORIAL!R547-1,"")</f>
        <v>2.9018760227199234</v>
      </c>
      <c r="S547" s="139">
        <f>IFERROR(TERRITORIAL!T547/TERRITORIAL!S547-1,"")</f>
        <v>-0.16024629992492911</v>
      </c>
    </row>
    <row r="548" spans="1:19">
      <c r="A548" s="89" t="s">
        <v>5590</v>
      </c>
      <c r="B548" s="89" t="s">
        <v>5591</v>
      </c>
      <c r="C548" s="139">
        <f>IFERROR(TERRITORIAL!D548/TERRITORIAL!C548-1,"")</f>
        <v>0.40008185657704143</v>
      </c>
      <c r="D548" s="139">
        <f>IFERROR(TERRITORIAL!E548/TERRITORIAL!D548-1,"")</f>
        <v>0.37303163819501117</v>
      </c>
      <c r="E548" s="139">
        <f>IFERROR(TERRITORIAL!F548/TERRITORIAL!E548-1,"")</f>
        <v>-0.27512914444986736</v>
      </c>
      <c r="F548" s="139">
        <f>IFERROR(TERRITORIAL!G548/TERRITORIAL!F548-1,"")</f>
        <v>-7.9074871041711514E-2</v>
      </c>
      <c r="G548" s="139">
        <f>IFERROR(TERRITORIAL!H548/TERRITORIAL!G548-1,"")</f>
        <v>9.0019889023930544E-2</v>
      </c>
      <c r="H548" s="139">
        <f>IFERROR(TERRITORIAL!I548/TERRITORIAL!H548-1,"")</f>
        <v>5.769452507698869E-2</v>
      </c>
      <c r="I548" s="139">
        <f>IFERROR(TERRITORIAL!J548/TERRITORIAL!I548-1,"")</f>
        <v>0.48735835314034692</v>
      </c>
      <c r="J548" s="139">
        <f>IFERROR(TERRITORIAL!K548/TERRITORIAL!J548-1,"")</f>
        <v>0.36820278069824441</v>
      </c>
      <c r="K548" s="139">
        <f>IFERROR(TERRITORIAL!L548/TERRITORIAL!K548-1,"")</f>
        <v>0.21256394279640078</v>
      </c>
      <c r="L548" s="139">
        <f>IFERROR(TERRITORIAL!M548/TERRITORIAL!L548-1,"")</f>
        <v>-0.3621695343471254</v>
      </c>
      <c r="M548" s="139">
        <f>IFERROR(TERRITORIAL!N548/TERRITORIAL!M548-1,"")</f>
        <v>0.21365307344064788</v>
      </c>
      <c r="N548" s="139">
        <f>IFERROR(TERRITORIAL!O548/TERRITORIAL!N548-1,"")</f>
        <v>0.13632495183512616</v>
      </c>
      <c r="O548" s="139">
        <f>IFERROR(TERRITORIAL!P548/TERRITORIAL!O548-1,"")</f>
        <v>-0.11942471195502002</v>
      </c>
      <c r="P548" s="139">
        <f>IFERROR(TERRITORIAL!Q548/TERRITORIAL!P548-1,"")</f>
        <v>0.32460880901158462</v>
      </c>
      <c r="Q548" s="139">
        <f>IFERROR(TERRITORIAL!R548/TERRITORIAL!Q548-1,"")</f>
        <v>0.26569668448601313</v>
      </c>
      <c r="R548" s="139">
        <f>IFERROR(TERRITORIAL!S548/TERRITORIAL!R548-1,"")</f>
        <v>0.44846497485191517</v>
      </c>
      <c r="S548" s="139">
        <f>IFERROR(TERRITORIAL!T548/TERRITORIAL!S548-1,"")</f>
        <v>-0.10727564903667575</v>
      </c>
    </row>
    <row r="549" spans="1:19">
      <c r="A549" s="89" t="s">
        <v>7723</v>
      </c>
      <c r="B549" s="89" t="s">
        <v>867</v>
      </c>
      <c r="C549" s="139">
        <f>IFERROR(TERRITORIAL!D549/TERRITORIAL!C549-1,"")</f>
        <v>0.16364391363810959</v>
      </c>
      <c r="D549" s="139">
        <f>IFERROR(TERRITORIAL!E549/TERRITORIAL!D549-1,"")</f>
        <v>-5.1852228204877227E-2</v>
      </c>
      <c r="E549" s="139">
        <f>IFERROR(TERRITORIAL!F549/TERRITORIAL!E549-1,"")</f>
        <v>-0.17328412298478357</v>
      </c>
      <c r="F549" s="139">
        <f>IFERROR(TERRITORIAL!G549/TERRITORIAL!F549-1,"")</f>
        <v>0.26405005303317886</v>
      </c>
      <c r="G549" s="139">
        <f>IFERROR(TERRITORIAL!H549/TERRITORIAL!G549-1,"")</f>
        <v>6.3723377448422269E-2</v>
      </c>
      <c r="H549" s="139">
        <f>IFERROR(TERRITORIAL!I549/TERRITORIAL!H549-1,"")</f>
        <v>-9.355193201434564E-2</v>
      </c>
      <c r="I549" s="139">
        <f>IFERROR(TERRITORIAL!J549/TERRITORIAL!I549-1,"")</f>
        <v>5.974025571525865E-2</v>
      </c>
      <c r="J549" s="139">
        <f>IFERROR(TERRITORIAL!K549/TERRITORIAL!J549-1,"")</f>
        <v>0.17408246395570104</v>
      </c>
      <c r="K549" s="139">
        <f>IFERROR(TERRITORIAL!L549/TERRITORIAL!K549-1,"")</f>
        <v>0.31336792348535147</v>
      </c>
      <c r="L549" s="139">
        <f>IFERROR(TERRITORIAL!M549/TERRITORIAL!L549-1,"")</f>
        <v>9.8857000798255878E-3</v>
      </c>
      <c r="M549" s="139">
        <f>IFERROR(TERRITORIAL!N549/TERRITORIAL!M549-1,"")</f>
        <v>-1</v>
      </c>
      <c r="N549" s="139" t="str">
        <f>IFERROR(TERRITORIAL!O549/TERRITORIAL!N549-1,"")</f>
        <v/>
      </c>
      <c r="O549" s="139" t="str">
        <f>IFERROR(TERRITORIAL!P549/TERRITORIAL!O549-1,"")</f>
        <v/>
      </c>
      <c r="P549" s="139" t="str">
        <f>IFERROR(TERRITORIAL!Q549/TERRITORIAL!P549-1,"")</f>
        <v/>
      </c>
      <c r="Q549" s="139" t="str">
        <f>IFERROR(TERRITORIAL!R549/TERRITORIAL!Q549-1,"")</f>
        <v/>
      </c>
      <c r="R549" s="139" t="str">
        <f>IFERROR(TERRITORIAL!S549/TERRITORIAL!R549-1,"")</f>
        <v/>
      </c>
      <c r="S549" s="139" t="str">
        <f>IFERROR(TERRITORIAL!T549/TERRITORIAL!S549-1,"")</f>
        <v/>
      </c>
    </row>
    <row r="550" spans="1:19">
      <c r="A550" s="89" t="s">
        <v>5592</v>
      </c>
      <c r="B550" s="89" t="s">
        <v>1242</v>
      </c>
      <c r="C550" s="139">
        <f>IFERROR(TERRITORIAL!D550/TERRITORIAL!C550-1,"")</f>
        <v>-0.11941004805974997</v>
      </c>
      <c r="D550" s="139">
        <f>IFERROR(TERRITORIAL!E550/TERRITORIAL!D550-1,"")</f>
        <v>0.47177860916659253</v>
      </c>
      <c r="E550" s="139">
        <f>IFERROR(TERRITORIAL!F550/TERRITORIAL!E550-1,"")</f>
        <v>1.7139580129468257E-3</v>
      </c>
      <c r="F550" s="139">
        <f>IFERROR(TERRITORIAL!G550/TERRITORIAL!F550-1,"")</f>
        <v>0.9867165822618591</v>
      </c>
      <c r="G550" s="139">
        <f>IFERROR(TERRITORIAL!H550/TERRITORIAL!G550-1,"")</f>
        <v>-0.43924713071515664</v>
      </c>
      <c r="H550" s="139">
        <f>IFERROR(TERRITORIAL!I550/TERRITORIAL!H550-1,"")</f>
        <v>-0.16659740565017667</v>
      </c>
      <c r="I550" s="139">
        <f>IFERROR(TERRITORIAL!J550/TERRITORIAL!I550-1,"")</f>
        <v>0.11049652355792472</v>
      </c>
      <c r="J550" s="139">
        <f>IFERROR(TERRITORIAL!K550/TERRITORIAL!J550-1,"")</f>
        <v>7.9719677235909892E-3</v>
      </c>
      <c r="K550" s="139">
        <f>IFERROR(TERRITORIAL!L550/TERRITORIAL!K550-1,"")</f>
        <v>-4.2250379168122576E-2</v>
      </c>
      <c r="L550" s="139">
        <f>IFERROR(TERRITORIAL!M550/TERRITORIAL!L550-1,"")</f>
        <v>0.68281083938789067</v>
      </c>
      <c r="M550" s="139">
        <f>IFERROR(TERRITORIAL!N550/TERRITORIAL!M550-1,"")</f>
        <v>4.9205350534354153E-2</v>
      </c>
      <c r="N550" s="139">
        <f>IFERROR(TERRITORIAL!O550/TERRITORIAL!N550-1,"")</f>
        <v>-0.23714286757536474</v>
      </c>
      <c r="O550" s="139">
        <f>IFERROR(TERRITORIAL!P550/TERRITORIAL!O550-1,"")</f>
        <v>-0.15684853219794159</v>
      </c>
      <c r="P550" s="139">
        <f>IFERROR(TERRITORIAL!Q550/TERRITORIAL!P550-1,"")</f>
        <v>1.5242613163956782</v>
      </c>
      <c r="Q550" s="139">
        <f>IFERROR(TERRITORIAL!R550/TERRITORIAL!Q550-1,"")</f>
        <v>1.703371298657852E-2</v>
      </c>
      <c r="R550" s="139">
        <f>IFERROR(TERRITORIAL!S550/TERRITORIAL!R550-1,"")</f>
        <v>4.9656453685485991E-2</v>
      </c>
      <c r="S550" s="139">
        <f>IFERROR(TERRITORIAL!T550/TERRITORIAL!S550-1,"")</f>
        <v>-0.20568580377214385</v>
      </c>
    </row>
    <row r="551" spans="1:19">
      <c r="A551" s="89" t="s">
        <v>5602</v>
      </c>
      <c r="B551" s="89" t="s">
        <v>4512</v>
      </c>
      <c r="C551" s="139">
        <f>IFERROR(TERRITORIAL!D551/TERRITORIAL!C551-1,"")</f>
        <v>0.60562484397940275</v>
      </c>
      <c r="D551" s="139">
        <f>IFERROR(TERRITORIAL!E551/TERRITORIAL!D551-1,"")</f>
        <v>-0.40002404564088634</v>
      </c>
      <c r="E551" s="139">
        <f>IFERROR(TERRITORIAL!F551/TERRITORIAL!E551-1,"")</f>
        <v>-0.27386730407007176</v>
      </c>
      <c r="F551" s="139">
        <f>IFERROR(TERRITORIAL!G551/TERRITORIAL!F551-1,"")</f>
        <v>-0.12736967077952965</v>
      </c>
      <c r="G551" s="139">
        <f>IFERROR(TERRITORIAL!H551/TERRITORIAL!G551-1,"")</f>
        <v>-4.3583918918257303E-2</v>
      </c>
      <c r="H551" s="139">
        <f>IFERROR(TERRITORIAL!I551/TERRITORIAL!H551-1,"")</f>
        <v>0.74754332883431607</v>
      </c>
      <c r="I551" s="139">
        <f>IFERROR(TERRITORIAL!J551/TERRITORIAL!I551-1,"")</f>
        <v>1.814228389049362</v>
      </c>
      <c r="J551" s="139">
        <f>IFERROR(TERRITORIAL!K551/TERRITORIAL!J551-1,"")</f>
        <v>0.89761782057793083</v>
      </c>
      <c r="K551" s="139">
        <f>IFERROR(TERRITORIAL!L551/TERRITORIAL!K551-1,"")</f>
        <v>-0.32960800064294837</v>
      </c>
      <c r="L551" s="139">
        <f>IFERROR(TERRITORIAL!M551/TERRITORIAL!L551-1,"")</f>
        <v>-0.69580631949897764</v>
      </c>
      <c r="M551" s="139">
        <f>IFERROR(TERRITORIAL!N551/TERRITORIAL!M551-1,"")</f>
        <v>0.3909584415230698</v>
      </c>
      <c r="N551" s="139">
        <f>IFERROR(TERRITORIAL!O551/TERRITORIAL!N551-1,"")</f>
        <v>-0.36437131662174072</v>
      </c>
      <c r="O551" s="139">
        <f>IFERROR(TERRITORIAL!P551/TERRITORIAL!O551-1,"")</f>
        <v>0.41082334656044961</v>
      </c>
      <c r="P551" s="139">
        <f>IFERROR(TERRITORIAL!Q551/TERRITORIAL!P551-1,"")</f>
        <v>0.6778148501240655</v>
      </c>
      <c r="Q551" s="139">
        <f>IFERROR(TERRITORIAL!R551/TERRITORIAL!Q551-1,"")</f>
        <v>-5.0921098802419684E-2</v>
      </c>
      <c r="R551" s="139">
        <f>IFERROR(TERRITORIAL!S551/TERRITORIAL!R551-1,"")</f>
        <v>1.5402703072622055</v>
      </c>
      <c r="S551" s="139">
        <f>IFERROR(TERRITORIAL!T551/TERRITORIAL!S551-1,"")</f>
        <v>-0.41912679129573582</v>
      </c>
    </row>
    <row r="552" spans="1:19">
      <c r="A552" s="89" t="s">
        <v>5625</v>
      </c>
      <c r="B552" s="89" t="s">
        <v>4426</v>
      </c>
      <c r="C552" s="139" t="str">
        <f>IFERROR(TERRITORIAL!D552/TERRITORIAL!C552-1,"")</f>
        <v/>
      </c>
      <c r="D552" s="139" t="str">
        <f>IFERROR(TERRITORIAL!E552/TERRITORIAL!D552-1,"")</f>
        <v/>
      </c>
      <c r="E552" s="139" t="str">
        <f>IFERROR(TERRITORIAL!F552/TERRITORIAL!E552-1,"")</f>
        <v/>
      </c>
      <c r="F552" s="139" t="str">
        <f>IFERROR(TERRITORIAL!G552/TERRITORIAL!F552-1,"")</f>
        <v/>
      </c>
      <c r="G552" s="139" t="str">
        <f>IFERROR(TERRITORIAL!H552/TERRITORIAL!G552-1,"")</f>
        <v/>
      </c>
      <c r="H552" s="139" t="str">
        <f>IFERROR(TERRITORIAL!I552/TERRITORIAL!H552-1,"")</f>
        <v/>
      </c>
      <c r="I552" s="139" t="str">
        <f>IFERROR(TERRITORIAL!J552/TERRITORIAL!I552-1,"")</f>
        <v/>
      </c>
      <c r="J552" s="139" t="str">
        <f>IFERROR(TERRITORIAL!K552/TERRITORIAL!J552-1,"")</f>
        <v/>
      </c>
      <c r="K552" s="139" t="str">
        <f>IFERROR(TERRITORIAL!L552/TERRITORIAL!K552-1,"")</f>
        <v/>
      </c>
      <c r="L552" s="139" t="str">
        <f>IFERROR(TERRITORIAL!M552/TERRITORIAL!L552-1,"")</f>
        <v/>
      </c>
      <c r="M552" s="139" t="str">
        <f>IFERROR(TERRITORIAL!N552/TERRITORIAL!M552-1,"")</f>
        <v/>
      </c>
      <c r="N552" s="139">
        <f>IFERROR(TERRITORIAL!O552/TERRITORIAL!N552-1,"")</f>
        <v>7.9318483755781655E-2</v>
      </c>
      <c r="O552" s="139">
        <f>IFERROR(TERRITORIAL!P552/TERRITORIAL!O552-1,"")</f>
        <v>-1.0113674600438882E-2</v>
      </c>
      <c r="P552" s="139">
        <f>IFERROR(TERRITORIAL!Q552/TERRITORIAL!P552-1,"")</f>
        <v>0.2402467702867217</v>
      </c>
      <c r="Q552" s="139">
        <f>IFERROR(TERRITORIAL!R552/TERRITORIAL!Q552-1,"")</f>
        <v>0.55853215545196266</v>
      </c>
      <c r="R552" s="139">
        <f>IFERROR(TERRITORIAL!S552/TERRITORIAL!R552-1,"")</f>
        <v>0.3152632434312197</v>
      </c>
      <c r="S552" s="139">
        <f>IFERROR(TERRITORIAL!T552/TERRITORIAL!S552-1,"")</f>
        <v>-3.8464025815284408E-2</v>
      </c>
    </row>
    <row r="553" spans="1:19">
      <c r="A553" s="89" t="s">
        <v>7724</v>
      </c>
      <c r="B553" s="89" t="s">
        <v>4426</v>
      </c>
      <c r="C553" s="139">
        <f>IFERROR(TERRITORIAL!D553/TERRITORIAL!C553-1,"")</f>
        <v>-0.38020788446203269</v>
      </c>
      <c r="D553" s="139">
        <f>IFERROR(TERRITORIAL!E553/TERRITORIAL!D553-1,"")</f>
        <v>0.95096806964533664</v>
      </c>
      <c r="E553" s="139">
        <f>IFERROR(TERRITORIAL!F553/TERRITORIAL!E553-1,"")</f>
        <v>-0.2270882827641616</v>
      </c>
      <c r="F553" s="139">
        <f>IFERROR(TERRITORIAL!G553/TERRITORIAL!F553-1,"")</f>
        <v>8.6520502091939955E-2</v>
      </c>
      <c r="G553" s="139">
        <f>IFERROR(TERRITORIAL!H553/TERRITORIAL!G553-1,"")</f>
        <v>0.20351877092207782</v>
      </c>
      <c r="H553" s="139">
        <f>IFERROR(TERRITORIAL!I553/TERRITORIAL!H553-1,"")</f>
        <v>0.19475954561193265</v>
      </c>
      <c r="I553" s="139">
        <f>IFERROR(TERRITORIAL!J553/TERRITORIAL!I553-1,"")</f>
        <v>-0.33267134748467675</v>
      </c>
      <c r="J553" s="139">
        <f>IFERROR(TERRITORIAL!K553/TERRITORIAL!J553-1,"")</f>
        <v>1.2815854868134253</v>
      </c>
      <c r="K553" s="139">
        <f>IFERROR(TERRITORIAL!L553/TERRITORIAL!K553-1,"")</f>
        <v>1.4051341346421076</v>
      </c>
      <c r="L553" s="139">
        <f>IFERROR(TERRITORIAL!M553/TERRITORIAL!L553-1,"")</f>
        <v>-0.28294962220439324</v>
      </c>
      <c r="M553" s="139">
        <f>IFERROR(TERRITORIAL!N553/TERRITORIAL!M553-1,"")</f>
        <v>-1</v>
      </c>
      <c r="N553" s="139" t="str">
        <f>IFERROR(TERRITORIAL!O553/TERRITORIAL!N553-1,"")</f>
        <v/>
      </c>
      <c r="O553" s="139" t="str">
        <f>IFERROR(TERRITORIAL!P553/TERRITORIAL!O553-1,"")</f>
        <v/>
      </c>
      <c r="P553" s="139" t="str">
        <f>IFERROR(TERRITORIAL!Q553/TERRITORIAL!P553-1,"")</f>
        <v/>
      </c>
      <c r="Q553" s="139" t="str">
        <f>IFERROR(TERRITORIAL!R553/TERRITORIAL!Q553-1,"")</f>
        <v/>
      </c>
      <c r="R553" s="139" t="str">
        <f>IFERROR(TERRITORIAL!S553/TERRITORIAL!R553-1,"")</f>
        <v/>
      </c>
      <c r="S553" s="139" t="str">
        <f>IFERROR(TERRITORIAL!T553/TERRITORIAL!S553-1,"")</f>
        <v/>
      </c>
    </row>
    <row r="554" spans="1:19">
      <c r="A554" s="89" t="s">
        <v>7725</v>
      </c>
      <c r="B554" s="89" t="s">
        <v>7756</v>
      </c>
      <c r="C554" s="139">
        <f>IFERROR(TERRITORIAL!D554/TERRITORIAL!C554-1,"")</f>
        <v>-0.23557403966473389</v>
      </c>
      <c r="D554" s="139">
        <f>IFERROR(TERRITORIAL!E554/TERRITORIAL!D554-1,"")</f>
        <v>0.11847053124231355</v>
      </c>
      <c r="E554" s="139">
        <f>IFERROR(TERRITORIAL!F554/TERRITORIAL!E554-1,"")</f>
        <v>1.6714466031778521</v>
      </c>
      <c r="F554" s="139">
        <f>IFERROR(TERRITORIAL!G554/TERRITORIAL!F554-1,"")</f>
        <v>-4.1370616744241917E-2</v>
      </c>
      <c r="G554" s="139">
        <f>IFERROR(TERRITORIAL!H554/TERRITORIAL!G554-1,"")</f>
        <v>1.0137146867036759</v>
      </c>
      <c r="H554" s="139">
        <f>IFERROR(TERRITORIAL!I554/TERRITORIAL!H554-1,"")</f>
        <v>3.6221123439683511</v>
      </c>
      <c r="I554" s="139">
        <f>IFERROR(TERRITORIAL!J554/TERRITORIAL!I554-1,"")</f>
        <v>3.8361996294306495</v>
      </c>
      <c r="J554" s="139">
        <f>IFERROR(TERRITORIAL!K554/TERRITORIAL!J554-1,"")</f>
        <v>-0.8757380148183892</v>
      </c>
      <c r="K554" s="139">
        <f>IFERROR(TERRITORIAL!L554/TERRITORIAL!K554-1,"")</f>
        <v>4.6524285000464713</v>
      </c>
      <c r="L554" s="139">
        <f>IFERROR(TERRITORIAL!M554/TERRITORIAL!L554-1,"")</f>
        <v>-0.73548054842818078</v>
      </c>
      <c r="M554" s="139">
        <f>IFERROR(TERRITORIAL!N554/TERRITORIAL!M554-1,"")</f>
        <v>-1</v>
      </c>
      <c r="N554" s="139" t="str">
        <f>IFERROR(TERRITORIAL!O554/TERRITORIAL!N554-1,"")</f>
        <v/>
      </c>
      <c r="O554" s="139" t="str">
        <f>IFERROR(TERRITORIAL!P554/TERRITORIAL!O554-1,"")</f>
        <v/>
      </c>
      <c r="P554" s="139" t="str">
        <f>IFERROR(TERRITORIAL!Q554/TERRITORIAL!P554-1,"")</f>
        <v/>
      </c>
      <c r="Q554" s="139" t="str">
        <f>IFERROR(TERRITORIAL!R554/TERRITORIAL!Q554-1,"")</f>
        <v/>
      </c>
      <c r="R554" s="139" t="str">
        <f>IFERROR(TERRITORIAL!S554/TERRITORIAL!R554-1,"")</f>
        <v/>
      </c>
      <c r="S554" s="139" t="str">
        <f>IFERROR(TERRITORIAL!T554/TERRITORIAL!S554-1,"")</f>
        <v/>
      </c>
    </row>
    <row r="555" spans="1:19">
      <c r="A555" s="89" t="s">
        <v>7726</v>
      </c>
      <c r="B555" s="89" t="s">
        <v>7757</v>
      </c>
      <c r="C555" s="139">
        <f>IFERROR(TERRITORIAL!D555/TERRITORIAL!C555-1,"")</f>
        <v>0.36271595997405504</v>
      </c>
      <c r="D555" s="139">
        <f>IFERROR(TERRITORIAL!E555/TERRITORIAL!D555-1,"")</f>
        <v>0.30926912855538213</v>
      </c>
      <c r="E555" s="139">
        <f>IFERROR(TERRITORIAL!F555/TERRITORIAL!E555-1,"")</f>
        <v>-1.6123515197834282E-2</v>
      </c>
      <c r="F555" s="139">
        <f>IFERROR(TERRITORIAL!G555/TERRITORIAL!F555-1,"")</f>
        <v>0.23233479499958931</v>
      </c>
      <c r="G555" s="139">
        <f>IFERROR(TERRITORIAL!H555/TERRITORIAL!G555-1,"")</f>
        <v>5.9766318035890054E-2</v>
      </c>
      <c r="H555" s="139">
        <f>IFERROR(TERRITORIAL!I555/TERRITORIAL!H555-1,"")</f>
        <v>0.24136982939088059</v>
      </c>
      <c r="I555" s="139">
        <f>IFERROR(TERRITORIAL!J555/TERRITORIAL!I555-1,"")</f>
        <v>0.34393136590181039</v>
      </c>
      <c r="J555" s="139">
        <f>IFERROR(TERRITORIAL!K555/TERRITORIAL!J555-1,"")</f>
        <v>0.36771733285709396</v>
      </c>
      <c r="K555" s="139">
        <f>IFERROR(TERRITORIAL!L555/TERRITORIAL!K555-1,"")</f>
        <v>-0.10726024930928146</v>
      </c>
      <c r="L555" s="139">
        <f>IFERROR(TERRITORIAL!M555/TERRITORIAL!L555-1,"")</f>
        <v>-0.31925137503797874</v>
      </c>
      <c r="M555" s="139">
        <f>IFERROR(TERRITORIAL!N555/TERRITORIAL!M555-1,"")</f>
        <v>-1</v>
      </c>
      <c r="N555" s="139" t="str">
        <f>IFERROR(TERRITORIAL!O555/TERRITORIAL!N555-1,"")</f>
        <v/>
      </c>
      <c r="O555" s="139" t="str">
        <f>IFERROR(TERRITORIAL!P555/TERRITORIAL!O555-1,"")</f>
        <v/>
      </c>
      <c r="P555" s="139" t="str">
        <f>IFERROR(TERRITORIAL!Q555/TERRITORIAL!P555-1,"")</f>
        <v/>
      </c>
      <c r="Q555" s="139" t="str">
        <f>IFERROR(TERRITORIAL!R555/TERRITORIAL!Q555-1,"")</f>
        <v/>
      </c>
      <c r="R555" s="139" t="str">
        <f>IFERROR(TERRITORIAL!S555/TERRITORIAL!R555-1,"")</f>
        <v/>
      </c>
      <c r="S555" s="139" t="str">
        <f>IFERROR(TERRITORIAL!T555/TERRITORIAL!S555-1,"")</f>
        <v/>
      </c>
    </row>
    <row r="556" spans="1:19">
      <c r="A556" s="89" t="s">
        <v>7727</v>
      </c>
      <c r="B556" s="89" t="s">
        <v>7751</v>
      </c>
      <c r="C556" s="139">
        <f>IFERROR(TERRITORIAL!D556/TERRITORIAL!C556-1,"")</f>
        <v>-0.13754640973445276</v>
      </c>
      <c r="D556" s="139">
        <f>IFERROR(TERRITORIAL!E556/TERRITORIAL!D556-1,"")</f>
        <v>0.32312142786724851</v>
      </c>
      <c r="E556" s="139">
        <f>IFERROR(TERRITORIAL!F556/TERRITORIAL!E556-1,"")</f>
        <v>-0.4786145265649715</v>
      </c>
      <c r="F556" s="139">
        <f>IFERROR(TERRITORIAL!G556/TERRITORIAL!F556-1,"")</f>
        <v>0.60386426071006905</v>
      </c>
      <c r="G556" s="139">
        <f>IFERROR(TERRITORIAL!H556/TERRITORIAL!G556-1,"")</f>
        <v>-0.13817025468105926</v>
      </c>
      <c r="H556" s="139">
        <f>IFERROR(TERRITORIAL!I556/TERRITORIAL!H556-1,"")</f>
        <v>0.9705196216163523</v>
      </c>
      <c r="I556" s="139">
        <f>IFERROR(TERRITORIAL!J556/TERRITORIAL!I556-1,"")</f>
        <v>-0.12585288073321277</v>
      </c>
      <c r="J556" s="139">
        <f>IFERROR(TERRITORIAL!K556/TERRITORIAL!J556-1,"")</f>
        <v>-0.39661508155707204</v>
      </c>
      <c r="K556" s="139">
        <f>IFERROR(TERRITORIAL!L556/TERRITORIAL!K556-1,"")</f>
        <v>1.3672549387092481</v>
      </c>
      <c r="L556" s="139">
        <f>IFERROR(TERRITORIAL!M556/TERRITORIAL!L556-1,"")</f>
        <v>2.3816617235320563</v>
      </c>
      <c r="M556" s="139">
        <f>IFERROR(TERRITORIAL!N556/TERRITORIAL!M556-1,"")</f>
        <v>-1</v>
      </c>
      <c r="N556" s="139" t="str">
        <f>IFERROR(TERRITORIAL!O556/TERRITORIAL!N556-1,"")</f>
        <v/>
      </c>
      <c r="O556" s="139" t="str">
        <f>IFERROR(TERRITORIAL!P556/TERRITORIAL!O556-1,"")</f>
        <v/>
      </c>
      <c r="P556" s="139" t="str">
        <f>IFERROR(TERRITORIAL!Q556/TERRITORIAL!P556-1,"")</f>
        <v/>
      </c>
      <c r="Q556" s="139" t="str">
        <f>IFERROR(TERRITORIAL!R556/TERRITORIAL!Q556-1,"")</f>
        <v/>
      </c>
      <c r="R556" s="139" t="str">
        <f>IFERROR(TERRITORIAL!S556/TERRITORIAL!R556-1,"")</f>
        <v/>
      </c>
      <c r="S556" s="139" t="str">
        <f>IFERROR(TERRITORIAL!T556/TERRITORIAL!S556-1,"")</f>
        <v/>
      </c>
    </row>
    <row r="557" spans="1:19" ht="28">
      <c r="A557" s="89" t="s">
        <v>5707</v>
      </c>
      <c r="B557" s="89" t="s">
        <v>5708</v>
      </c>
      <c r="C557" s="139" t="str">
        <f>IFERROR(TERRITORIAL!D557/TERRITORIAL!C557-1,"")</f>
        <v/>
      </c>
      <c r="D557" s="139" t="str">
        <f>IFERROR(TERRITORIAL!E557/TERRITORIAL!D557-1,"")</f>
        <v/>
      </c>
      <c r="E557" s="139" t="str">
        <f>IFERROR(TERRITORIAL!F557/TERRITORIAL!E557-1,"")</f>
        <v/>
      </c>
      <c r="F557" s="139" t="str">
        <f>IFERROR(TERRITORIAL!G557/TERRITORIAL!F557-1,"")</f>
        <v/>
      </c>
      <c r="G557" s="139" t="str">
        <f>IFERROR(TERRITORIAL!H557/TERRITORIAL!G557-1,"")</f>
        <v/>
      </c>
      <c r="H557" s="139" t="str">
        <f>IFERROR(TERRITORIAL!I557/TERRITORIAL!H557-1,"")</f>
        <v/>
      </c>
      <c r="I557" s="139" t="str">
        <f>IFERROR(TERRITORIAL!J557/TERRITORIAL!I557-1,"")</f>
        <v/>
      </c>
      <c r="J557" s="139" t="str">
        <f>IFERROR(TERRITORIAL!K557/TERRITORIAL!J557-1,"")</f>
        <v/>
      </c>
      <c r="K557" s="139" t="str">
        <f>IFERROR(TERRITORIAL!L557/TERRITORIAL!K557-1,"")</f>
        <v/>
      </c>
      <c r="L557" s="139" t="str">
        <f>IFERROR(TERRITORIAL!M557/TERRITORIAL!L557-1,"")</f>
        <v/>
      </c>
      <c r="M557" s="139" t="str">
        <f>IFERROR(TERRITORIAL!N557/TERRITORIAL!M557-1,"")</f>
        <v/>
      </c>
      <c r="N557" s="139">
        <f>IFERROR(TERRITORIAL!O557/TERRITORIAL!N557-1,"")</f>
        <v>0.19299658798552954</v>
      </c>
      <c r="O557" s="139">
        <f>IFERROR(TERRITORIAL!P557/TERRITORIAL!O557-1,"")</f>
        <v>-0.68096280309548984</v>
      </c>
      <c r="P557" s="139">
        <f>IFERROR(TERRITORIAL!Q557/TERRITORIAL!P557-1,"")</f>
        <v>5.8675790561289167</v>
      </c>
      <c r="Q557" s="139">
        <f>IFERROR(TERRITORIAL!R557/TERRITORIAL!Q557-1,"")</f>
        <v>-0.37833169236404618</v>
      </c>
      <c r="R557" s="139">
        <f>IFERROR(TERRITORIAL!S557/TERRITORIAL!R557-1,"")</f>
        <v>4.9364543365036582</v>
      </c>
      <c r="S557" s="139">
        <f>IFERROR(TERRITORIAL!T557/TERRITORIAL!S557-1,"")</f>
        <v>-0.68004097369647298</v>
      </c>
    </row>
    <row r="558" spans="1:19" ht="28">
      <c r="A558" s="89" t="s">
        <v>5714</v>
      </c>
      <c r="B558" s="89" t="s">
        <v>5715</v>
      </c>
      <c r="C558" s="139" t="str">
        <f>IFERROR(TERRITORIAL!D558/TERRITORIAL!C558-1,"")</f>
        <v/>
      </c>
      <c r="D558" s="139" t="str">
        <f>IFERROR(TERRITORIAL!E558/TERRITORIAL!D558-1,"")</f>
        <v/>
      </c>
      <c r="E558" s="139" t="str">
        <f>IFERROR(TERRITORIAL!F558/TERRITORIAL!E558-1,"")</f>
        <v/>
      </c>
      <c r="F558" s="139" t="str">
        <f>IFERROR(TERRITORIAL!G558/TERRITORIAL!F558-1,"")</f>
        <v/>
      </c>
      <c r="G558" s="139" t="str">
        <f>IFERROR(TERRITORIAL!H558/TERRITORIAL!G558-1,"")</f>
        <v/>
      </c>
      <c r="H558" s="139" t="str">
        <f>IFERROR(TERRITORIAL!I558/TERRITORIAL!H558-1,"")</f>
        <v/>
      </c>
      <c r="I558" s="139" t="str">
        <f>IFERROR(TERRITORIAL!J558/TERRITORIAL!I558-1,"")</f>
        <v/>
      </c>
      <c r="J558" s="139" t="str">
        <f>IFERROR(TERRITORIAL!K558/TERRITORIAL!J558-1,"")</f>
        <v/>
      </c>
      <c r="K558" s="139" t="str">
        <f>IFERROR(TERRITORIAL!L558/TERRITORIAL!K558-1,"")</f>
        <v/>
      </c>
      <c r="L558" s="139" t="str">
        <f>IFERROR(TERRITORIAL!M558/TERRITORIAL!L558-1,"")</f>
        <v/>
      </c>
      <c r="M558" s="139" t="str">
        <f>IFERROR(TERRITORIAL!N558/TERRITORIAL!M558-1,"")</f>
        <v/>
      </c>
      <c r="N558" s="139">
        <f>IFERROR(TERRITORIAL!O558/TERRITORIAL!N558-1,"")</f>
        <v>-0.42834309885732891</v>
      </c>
      <c r="O558" s="139">
        <f>IFERROR(TERRITORIAL!P558/TERRITORIAL!O558-1,"")</f>
        <v>0.53910637418842899</v>
      </c>
      <c r="P558" s="139">
        <f>IFERROR(TERRITORIAL!Q558/TERRITORIAL!P558-1,"")</f>
        <v>-0.71091714083875868</v>
      </c>
      <c r="Q558" s="139">
        <f>IFERROR(TERRITORIAL!R558/TERRITORIAL!Q558-1,"")</f>
        <v>10.726822346201772</v>
      </c>
      <c r="R558" s="139">
        <f>IFERROR(TERRITORIAL!S558/TERRITORIAL!R558-1,"")</f>
        <v>9.8908555375438727</v>
      </c>
      <c r="S558" s="139">
        <f>IFERROR(TERRITORIAL!T558/TERRITORIAL!S558-1,"")</f>
        <v>-0.96364639188310319</v>
      </c>
    </row>
    <row r="559" spans="1:19" ht="28">
      <c r="A559" s="89" t="s">
        <v>5721</v>
      </c>
      <c r="B559" s="89" t="s">
        <v>5722</v>
      </c>
      <c r="C559" s="139" t="str">
        <f>IFERROR(TERRITORIAL!D559/TERRITORIAL!C559-1,"")</f>
        <v/>
      </c>
      <c r="D559" s="139" t="str">
        <f>IFERROR(TERRITORIAL!E559/TERRITORIAL!D559-1,"")</f>
        <v/>
      </c>
      <c r="E559" s="139" t="str">
        <f>IFERROR(TERRITORIAL!F559/TERRITORIAL!E559-1,"")</f>
        <v/>
      </c>
      <c r="F559" s="139" t="str">
        <f>IFERROR(TERRITORIAL!G559/TERRITORIAL!F559-1,"")</f>
        <v/>
      </c>
      <c r="G559" s="139" t="str">
        <f>IFERROR(TERRITORIAL!H559/TERRITORIAL!G559-1,"")</f>
        <v/>
      </c>
      <c r="H559" s="139" t="str">
        <f>IFERROR(TERRITORIAL!I559/TERRITORIAL!H559-1,"")</f>
        <v/>
      </c>
      <c r="I559" s="139" t="str">
        <f>IFERROR(TERRITORIAL!J559/TERRITORIAL!I559-1,"")</f>
        <v/>
      </c>
      <c r="J559" s="139" t="str">
        <f>IFERROR(TERRITORIAL!K559/TERRITORIAL!J559-1,"")</f>
        <v/>
      </c>
      <c r="K559" s="139" t="str">
        <f>IFERROR(TERRITORIAL!L559/TERRITORIAL!K559-1,"")</f>
        <v/>
      </c>
      <c r="L559" s="139" t="str">
        <f>IFERROR(TERRITORIAL!M559/TERRITORIAL!L559-1,"")</f>
        <v/>
      </c>
      <c r="M559" s="139" t="str">
        <f>IFERROR(TERRITORIAL!N559/TERRITORIAL!M559-1,"")</f>
        <v/>
      </c>
      <c r="N559" s="139" t="str">
        <f>IFERROR(TERRITORIAL!O559/TERRITORIAL!N559-1,"")</f>
        <v/>
      </c>
      <c r="O559" s="139" t="str">
        <f>IFERROR(TERRITORIAL!P559/TERRITORIAL!O559-1,"")</f>
        <v/>
      </c>
      <c r="P559" s="139">
        <f>IFERROR(TERRITORIAL!Q559/TERRITORIAL!P559-1,"")</f>
        <v>55.73299771570376</v>
      </c>
      <c r="Q559" s="139">
        <f>IFERROR(TERRITORIAL!R559/TERRITORIAL!Q559-1,"")</f>
        <v>5.0406005090948582</v>
      </c>
      <c r="R559" s="139">
        <f>IFERROR(TERRITORIAL!S559/TERRITORIAL!R559-1,"")</f>
        <v>-6.8803357770708562E-2</v>
      </c>
      <c r="S559" s="139">
        <f>IFERROR(TERRITORIAL!T559/TERRITORIAL!S559-1,"")</f>
        <v>-0.82247592743099274</v>
      </c>
    </row>
    <row r="560" spans="1:19">
      <c r="A560" s="89" t="s">
        <v>7728</v>
      </c>
      <c r="B560" s="89" t="s">
        <v>7752</v>
      </c>
      <c r="C560" s="139">
        <f>IFERROR(TERRITORIAL!D560/TERRITORIAL!C560-1,"")</f>
        <v>1.0556449717699419</v>
      </c>
      <c r="D560" s="139">
        <f>IFERROR(TERRITORIAL!E560/TERRITORIAL!D560-1,"")</f>
        <v>1.4486837401701242</v>
      </c>
      <c r="E560" s="139">
        <f>IFERROR(TERRITORIAL!F560/TERRITORIAL!E560-1,"")</f>
        <v>-0.38319611930196928</v>
      </c>
      <c r="F560" s="139">
        <f>IFERROR(TERRITORIAL!G560/TERRITORIAL!F560-1,"")</f>
        <v>-0.46234540303004446</v>
      </c>
      <c r="G560" s="139">
        <f>IFERROR(TERRITORIAL!H560/TERRITORIAL!G560-1,"")</f>
        <v>0.27269576455535272</v>
      </c>
      <c r="H560" s="139">
        <f>IFERROR(TERRITORIAL!I560/TERRITORIAL!H560-1,"")</f>
        <v>-0.27922195029432784</v>
      </c>
      <c r="I560" s="139">
        <f>IFERROR(TERRITORIAL!J560/TERRITORIAL!I560-1,"")</f>
        <v>0.49289008209493823</v>
      </c>
      <c r="J560" s="139">
        <f>IFERROR(TERRITORIAL!K560/TERRITORIAL!J560-1,"")</f>
        <v>7.9716798125017752E-2</v>
      </c>
      <c r="K560" s="139">
        <f>IFERROR(TERRITORIAL!L560/TERRITORIAL!K560-1,"")</f>
        <v>1.3933439254441162</v>
      </c>
      <c r="L560" s="139">
        <f>IFERROR(TERRITORIAL!M560/TERRITORIAL!L560-1,"")</f>
        <v>-0.6190145447930826</v>
      </c>
      <c r="M560" s="139">
        <f>IFERROR(TERRITORIAL!N560/TERRITORIAL!M560-1,"")</f>
        <v>-1</v>
      </c>
      <c r="N560" s="139" t="str">
        <f>IFERROR(TERRITORIAL!O560/TERRITORIAL!N560-1,"")</f>
        <v/>
      </c>
      <c r="O560" s="139" t="str">
        <f>IFERROR(TERRITORIAL!P560/TERRITORIAL!O560-1,"")</f>
        <v/>
      </c>
      <c r="P560" s="139" t="str">
        <f>IFERROR(TERRITORIAL!Q560/TERRITORIAL!P560-1,"")</f>
        <v/>
      </c>
      <c r="Q560" s="139" t="str">
        <f>IFERROR(TERRITORIAL!R560/TERRITORIAL!Q560-1,"")</f>
        <v/>
      </c>
      <c r="R560" s="139" t="str">
        <f>IFERROR(TERRITORIAL!S560/TERRITORIAL!R560-1,"")</f>
        <v/>
      </c>
      <c r="S560" s="139" t="str">
        <f>IFERROR(TERRITORIAL!T560/TERRITORIAL!S560-1,"")</f>
        <v/>
      </c>
    </row>
    <row r="561" spans="1:19">
      <c r="A561" s="89" t="s">
        <v>5725</v>
      </c>
      <c r="B561" s="89" t="s">
        <v>5726</v>
      </c>
      <c r="C561" s="139" t="str">
        <f>IFERROR(TERRITORIAL!D561/TERRITORIAL!C561-1,"")</f>
        <v/>
      </c>
      <c r="D561" s="139" t="str">
        <f>IFERROR(TERRITORIAL!E561/TERRITORIAL!D561-1,"")</f>
        <v/>
      </c>
      <c r="E561" s="139" t="str">
        <f>IFERROR(TERRITORIAL!F561/TERRITORIAL!E561-1,"")</f>
        <v/>
      </c>
      <c r="F561" s="139" t="str">
        <f>IFERROR(TERRITORIAL!G561/TERRITORIAL!F561-1,"")</f>
        <v/>
      </c>
      <c r="G561" s="139" t="str">
        <f>IFERROR(TERRITORIAL!H561/TERRITORIAL!G561-1,"")</f>
        <v/>
      </c>
      <c r="H561" s="139" t="str">
        <f>IFERROR(TERRITORIAL!I561/TERRITORIAL!H561-1,"")</f>
        <v/>
      </c>
      <c r="I561" s="139" t="str">
        <f>IFERROR(TERRITORIAL!J561/TERRITORIAL!I561-1,"")</f>
        <v/>
      </c>
      <c r="J561" s="139" t="str">
        <f>IFERROR(TERRITORIAL!K561/TERRITORIAL!J561-1,"")</f>
        <v/>
      </c>
      <c r="K561" s="139" t="str">
        <f>IFERROR(TERRITORIAL!L561/TERRITORIAL!K561-1,"")</f>
        <v/>
      </c>
      <c r="L561" s="139" t="str">
        <f>IFERROR(TERRITORIAL!M561/TERRITORIAL!L561-1,"")</f>
        <v/>
      </c>
      <c r="M561" s="139" t="str">
        <f>IFERROR(TERRITORIAL!N561/TERRITORIAL!M561-1,"")</f>
        <v/>
      </c>
      <c r="N561" s="139">
        <f>IFERROR(TERRITORIAL!O561/TERRITORIAL!N561-1,"")</f>
        <v>0.47440683835438113</v>
      </c>
      <c r="O561" s="139">
        <f>IFERROR(TERRITORIAL!P561/TERRITORIAL!O561-1,"")</f>
        <v>-1</v>
      </c>
      <c r="P561" s="139" t="str">
        <f>IFERROR(TERRITORIAL!Q561/TERRITORIAL!P561-1,"")</f>
        <v/>
      </c>
      <c r="Q561" s="139">
        <f>IFERROR(TERRITORIAL!R561/TERRITORIAL!Q561-1,"")</f>
        <v>5.6238490091497955</v>
      </c>
      <c r="R561" s="139">
        <f>IFERROR(TERRITORIAL!S561/TERRITORIAL!R561-1,"")</f>
        <v>-0.33144616478840683</v>
      </c>
      <c r="S561" s="139">
        <f>IFERROR(TERRITORIAL!T561/TERRITORIAL!S561-1,"")</f>
        <v>-0.22734951885667865</v>
      </c>
    </row>
    <row r="562" spans="1:19" ht="28">
      <c r="A562" s="89" t="s">
        <v>7683</v>
      </c>
      <c r="B562" s="89" t="s">
        <v>7684</v>
      </c>
      <c r="C562" s="139" t="str">
        <f>IFERROR(TERRITORIAL!D562/TERRITORIAL!C562-1,"")</f>
        <v/>
      </c>
      <c r="D562" s="139" t="str">
        <f>IFERROR(TERRITORIAL!E562/TERRITORIAL!D562-1,"")</f>
        <v/>
      </c>
      <c r="E562" s="139" t="str">
        <f>IFERROR(TERRITORIAL!F562/TERRITORIAL!E562-1,"")</f>
        <v/>
      </c>
      <c r="F562" s="139" t="str">
        <f>IFERROR(TERRITORIAL!G562/TERRITORIAL!F562-1,"")</f>
        <v/>
      </c>
      <c r="G562" s="139" t="str">
        <f>IFERROR(TERRITORIAL!H562/TERRITORIAL!G562-1,"")</f>
        <v/>
      </c>
      <c r="H562" s="139" t="str">
        <f>IFERROR(TERRITORIAL!I562/TERRITORIAL!H562-1,"")</f>
        <v/>
      </c>
      <c r="I562" s="139" t="str">
        <f>IFERROR(TERRITORIAL!J562/TERRITORIAL!I562-1,"")</f>
        <v/>
      </c>
      <c r="J562" s="139" t="str">
        <f>IFERROR(TERRITORIAL!K562/TERRITORIAL!J562-1,"")</f>
        <v/>
      </c>
      <c r="K562" s="139" t="str">
        <f>IFERROR(TERRITORIAL!L562/TERRITORIAL!K562-1,"")</f>
        <v/>
      </c>
      <c r="L562" s="139" t="str">
        <f>IFERROR(TERRITORIAL!M562/TERRITORIAL!L562-1,"")</f>
        <v/>
      </c>
      <c r="M562" s="139" t="str">
        <f>IFERROR(TERRITORIAL!N562/TERRITORIAL!M562-1,"")</f>
        <v/>
      </c>
      <c r="N562" s="139" t="str">
        <f>IFERROR(TERRITORIAL!O562/TERRITORIAL!N562-1,"")</f>
        <v/>
      </c>
      <c r="O562" s="139" t="str">
        <f>IFERROR(TERRITORIAL!P562/TERRITORIAL!O562-1,"")</f>
        <v/>
      </c>
      <c r="P562" s="139" t="str">
        <f>IFERROR(TERRITORIAL!Q562/TERRITORIAL!P562-1,"")</f>
        <v/>
      </c>
      <c r="Q562" s="139" t="str">
        <f>IFERROR(TERRITORIAL!R562/TERRITORIAL!Q562-1,"")</f>
        <v/>
      </c>
      <c r="R562" s="139" t="str">
        <f>IFERROR(TERRITORIAL!S562/TERRITORIAL!R562-1,"")</f>
        <v/>
      </c>
      <c r="S562" s="139" t="str">
        <f>IFERROR(TERRITORIAL!T562/TERRITORIAL!S562-1,"")</f>
        <v/>
      </c>
    </row>
    <row r="563" spans="1:19" ht="28">
      <c r="A563" s="89" t="s">
        <v>5730</v>
      </c>
      <c r="B563" s="89" t="s">
        <v>5731</v>
      </c>
      <c r="C563" s="139" t="str">
        <f>IFERROR(TERRITORIAL!D563/TERRITORIAL!C563-1,"")</f>
        <v/>
      </c>
      <c r="D563" s="139" t="str">
        <f>IFERROR(TERRITORIAL!E563/TERRITORIAL!D563-1,"")</f>
        <v/>
      </c>
      <c r="E563" s="139" t="str">
        <f>IFERROR(TERRITORIAL!F563/TERRITORIAL!E563-1,"")</f>
        <v/>
      </c>
      <c r="F563" s="139" t="str">
        <f>IFERROR(TERRITORIAL!G563/TERRITORIAL!F563-1,"")</f>
        <v/>
      </c>
      <c r="G563" s="139" t="str">
        <f>IFERROR(TERRITORIAL!H563/TERRITORIAL!G563-1,"")</f>
        <v/>
      </c>
      <c r="H563" s="139" t="str">
        <f>IFERROR(TERRITORIAL!I563/TERRITORIAL!H563-1,"")</f>
        <v/>
      </c>
      <c r="I563" s="139" t="str">
        <f>IFERROR(TERRITORIAL!J563/TERRITORIAL!I563-1,"")</f>
        <v/>
      </c>
      <c r="J563" s="139" t="str">
        <f>IFERROR(TERRITORIAL!K563/TERRITORIAL!J563-1,"")</f>
        <v/>
      </c>
      <c r="K563" s="139" t="str">
        <f>IFERROR(TERRITORIAL!L563/TERRITORIAL!K563-1,"")</f>
        <v/>
      </c>
      <c r="L563" s="139" t="str">
        <f>IFERROR(TERRITORIAL!M563/TERRITORIAL!L563-1,"")</f>
        <v/>
      </c>
      <c r="M563" s="139" t="str">
        <f>IFERROR(TERRITORIAL!N563/TERRITORIAL!M563-1,"")</f>
        <v/>
      </c>
      <c r="N563" s="139">
        <f>IFERROR(TERRITORIAL!O563/TERRITORIAL!N563-1,"")</f>
        <v>-0.3921698104285275</v>
      </c>
      <c r="O563" s="139">
        <f>IFERROR(TERRITORIAL!P563/TERRITORIAL!O563-1,"")</f>
        <v>77.053009795548846</v>
      </c>
      <c r="P563" s="139">
        <f>IFERROR(TERRITORIAL!Q563/TERRITORIAL!P563-1,"")</f>
        <v>-0.35593255752071662</v>
      </c>
      <c r="Q563" s="139">
        <f>IFERROR(TERRITORIAL!R563/TERRITORIAL!Q563-1,"")</f>
        <v>-0.98988180030557149</v>
      </c>
      <c r="R563" s="139">
        <f>IFERROR(TERRITORIAL!S563/TERRITORIAL!R563-1,"")</f>
        <v>-0.5445188784048518</v>
      </c>
      <c r="S563" s="139">
        <f>IFERROR(TERRITORIAL!T563/TERRITORIAL!S563-1,"")</f>
        <v>85.944569639046847</v>
      </c>
    </row>
    <row r="564" spans="1:19">
      <c r="A564" s="89" t="s">
        <v>5733</v>
      </c>
      <c r="B564" s="89" t="s">
        <v>5734</v>
      </c>
      <c r="C564" s="139" t="str">
        <f>IFERROR(TERRITORIAL!D564/TERRITORIAL!C564-1,"")</f>
        <v/>
      </c>
      <c r="D564" s="139" t="str">
        <f>IFERROR(TERRITORIAL!E564/TERRITORIAL!D564-1,"")</f>
        <v/>
      </c>
      <c r="E564" s="139" t="str">
        <f>IFERROR(TERRITORIAL!F564/TERRITORIAL!E564-1,"")</f>
        <v/>
      </c>
      <c r="F564" s="139" t="str">
        <f>IFERROR(TERRITORIAL!G564/TERRITORIAL!F564-1,"")</f>
        <v/>
      </c>
      <c r="G564" s="139" t="str">
        <f>IFERROR(TERRITORIAL!H564/TERRITORIAL!G564-1,"")</f>
        <v/>
      </c>
      <c r="H564" s="139" t="str">
        <f>IFERROR(TERRITORIAL!I564/TERRITORIAL!H564-1,"")</f>
        <v/>
      </c>
      <c r="I564" s="139" t="str">
        <f>IFERROR(TERRITORIAL!J564/TERRITORIAL!I564-1,"")</f>
        <v/>
      </c>
      <c r="J564" s="139" t="str">
        <f>IFERROR(TERRITORIAL!K564/TERRITORIAL!J564-1,"")</f>
        <v/>
      </c>
      <c r="K564" s="139" t="str">
        <f>IFERROR(TERRITORIAL!L564/TERRITORIAL!K564-1,"")</f>
        <v/>
      </c>
      <c r="L564" s="139" t="str">
        <f>IFERROR(TERRITORIAL!M564/TERRITORIAL!L564-1,"")</f>
        <v/>
      </c>
      <c r="M564" s="139" t="str">
        <f>IFERROR(TERRITORIAL!N564/TERRITORIAL!M564-1,"")</f>
        <v/>
      </c>
      <c r="N564" s="139" t="str">
        <f>IFERROR(TERRITORIAL!O564/TERRITORIAL!N564-1,"")</f>
        <v/>
      </c>
      <c r="O564" s="139" t="str">
        <f>IFERROR(TERRITORIAL!P564/TERRITORIAL!O564-1,"")</f>
        <v/>
      </c>
      <c r="P564" s="139">
        <f>IFERROR(TERRITORIAL!Q564/TERRITORIAL!P564-1,"")</f>
        <v>-1</v>
      </c>
      <c r="Q564" s="139" t="str">
        <f>IFERROR(TERRITORIAL!R564/TERRITORIAL!Q564-1,"")</f>
        <v/>
      </c>
      <c r="R564" s="139">
        <f>IFERROR(TERRITORIAL!S564/TERRITORIAL!R564-1,"")</f>
        <v>-0.19415203078985332</v>
      </c>
      <c r="S564" s="139">
        <f>IFERROR(TERRITORIAL!T564/TERRITORIAL!S564-1,"")</f>
        <v>-0.22884547878459371</v>
      </c>
    </row>
    <row r="565" spans="1:19">
      <c r="A565" s="89" t="s">
        <v>5736</v>
      </c>
      <c r="B565" s="89" t="s">
        <v>5737</v>
      </c>
      <c r="C565" s="139" t="str">
        <f>IFERROR(TERRITORIAL!D565/TERRITORIAL!C565-1,"")</f>
        <v/>
      </c>
      <c r="D565" s="139" t="str">
        <f>IFERROR(TERRITORIAL!E565/TERRITORIAL!D565-1,"")</f>
        <v/>
      </c>
      <c r="E565" s="139" t="str">
        <f>IFERROR(TERRITORIAL!F565/TERRITORIAL!E565-1,"")</f>
        <v/>
      </c>
      <c r="F565" s="139" t="str">
        <f>IFERROR(TERRITORIAL!G565/TERRITORIAL!F565-1,"")</f>
        <v/>
      </c>
      <c r="G565" s="139" t="str">
        <f>IFERROR(TERRITORIAL!H565/TERRITORIAL!G565-1,"")</f>
        <v/>
      </c>
      <c r="H565" s="139" t="str">
        <f>IFERROR(TERRITORIAL!I565/TERRITORIAL!H565-1,"")</f>
        <v/>
      </c>
      <c r="I565" s="139" t="str">
        <f>IFERROR(TERRITORIAL!J565/TERRITORIAL!I565-1,"")</f>
        <v/>
      </c>
      <c r="J565" s="139" t="str">
        <f>IFERROR(TERRITORIAL!K565/TERRITORIAL!J565-1,"")</f>
        <v/>
      </c>
      <c r="K565" s="139" t="str">
        <f>IFERROR(TERRITORIAL!L565/TERRITORIAL!K565-1,"")</f>
        <v/>
      </c>
      <c r="L565" s="139" t="str">
        <f>IFERROR(TERRITORIAL!M565/TERRITORIAL!L565-1,"")</f>
        <v/>
      </c>
      <c r="M565" s="139" t="str">
        <f>IFERROR(TERRITORIAL!N565/TERRITORIAL!M565-1,"")</f>
        <v/>
      </c>
      <c r="N565" s="139">
        <f>IFERROR(TERRITORIAL!O565/TERRITORIAL!N565-1,"")</f>
        <v>0.1645904317044653</v>
      </c>
      <c r="O565" s="139">
        <f>IFERROR(TERRITORIAL!P565/TERRITORIAL!O565-1,"")</f>
        <v>0.13085214229555597</v>
      </c>
      <c r="P565" s="139">
        <f>IFERROR(TERRITORIAL!Q565/TERRITORIAL!P565-1,"")</f>
        <v>0.19755652302519389</v>
      </c>
      <c r="Q565" s="139">
        <f>IFERROR(TERRITORIAL!R565/TERRITORIAL!Q565-1,"")</f>
        <v>0.43059386132893729</v>
      </c>
      <c r="R565" s="139">
        <f>IFERROR(TERRITORIAL!S565/TERRITORIAL!R565-1,"")</f>
        <v>4.7799040813087723E-2</v>
      </c>
      <c r="S565" s="139">
        <f>IFERROR(TERRITORIAL!T565/TERRITORIAL!S565-1,"")</f>
        <v>0.10669768547477809</v>
      </c>
    </row>
    <row r="566" spans="1:19">
      <c r="A566" s="89" t="s">
        <v>5740</v>
      </c>
      <c r="B566" s="89" t="s">
        <v>4650</v>
      </c>
      <c r="C566" s="139" t="str">
        <f>IFERROR(TERRITORIAL!D566/TERRITORIAL!C566-1,"")</f>
        <v/>
      </c>
      <c r="D566" s="139" t="str">
        <f>IFERROR(TERRITORIAL!E566/TERRITORIAL!D566-1,"")</f>
        <v/>
      </c>
      <c r="E566" s="139" t="str">
        <f>IFERROR(TERRITORIAL!F566/TERRITORIAL!E566-1,"")</f>
        <v/>
      </c>
      <c r="F566" s="139" t="str">
        <f>IFERROR(TERRITORIAL!G566/TERRITORIAL!F566-1,"")</f>
        <v/>
      </c>
      <c r="G566" s="139" t="str">
        <f>IFERROR(TERRITORIAL!H566/TERRITORIAL!G566-1,"")</f>
        <v/>
      </c>
      <c r="H566" s="139" t="str">
        <f>IFERROR(TERRITORIAL!I566/TERRITORIAL!H566-1,"")</f>
        <v/>
      </c>
      <c r="I566" s="139" t="str">
        <f>IFERROR(TERRITORIAL!J566/TERRITORIAL!I566-1,"")</f>
        <v/>
      </c>
      <c r="J566" s="139" t="str">
        <f>IFERROR(TERRITORIAL!K566/TERRITORIAL!J566-1,"")</f>
        <v/>
      </c>
      <c r="K566" s="139" t="str">
        <f>IFERROR(TERRITORIAL!L566/TERRITORIAL!K566-1,"")</f>
        <v/>
      </c>
      <c r="L566" s="139" t="str">
        <f>IFERROR(TERRITORIAL!M566/TERRITORIAL!L566-1,"")</f>
        <v/>
      </c>
      <c r="M566" s="139" t="str">
        <f>IFERROR(TERRITORIAL!N566/TERRITORIAL!M566-1,"")</f>
        <v/>
      </c>
      <c r="N566" s="139">
        <f>IFERROR(TERRITORIAL!O566/TERRITORIAL!N566-1,"")</f>
        <v>-7.5364401778072687E-2</v>
      </c>
      <c r="O566" s="139">
        <f>IFERROR(TERRITORIAL!P566/TERRITORIAL!O566-1,"")</f>
        <v>-0.40192758036757958</v>
      </c>
      <c r="P566" s="139">
        <f>IFERROR(TERRITORIAL!Q566/TERRITORIAL!P566-1,"")</f>
        <v>0.75199914069817009</v>
      </c>
      <c r="Q566" s="139">
        <f>IFERROR(TERRITORIAL!R566/TERRITORIAL!Q566-1,"")</f>
        <v>0.2150899113456719</v>
      </c>
      <c r="R566" s="139">
        <f>IFERROR(TERRITORIAL!S566/TERRITORIAL!R566-1,"")</f>
        <v>0.18458917416726361</v>
      </c>
      <c r="S566" s="139">
        <f>IFERROR(TERRITORIAL!T566/TERRITORIAL!S566-1,"")</f>
        <v>-0.10558837120671438</v>
      </c>
    </row>
    <row r="567" spans="1:19">
      <c r="A567" s="89" t="s">
        <v>7691</v>
      </c>
      <c r="B567" s="89" t="s">
        <v>7698</v>
      </c>
      <c r="C567" s="139" t="str">
        <f>IFERROR(TERRITORIAL!D567/TERRITORIAL!C567-1,"")</f>
        <v/>
      </c>
      <c r="D567" s="139" t="str">
        <f>IFERROR(TERRITORIAL!E567/TERRITORIAL!D567-1,"")</f>
        <v/>
      </c>
      <c r="E567" s="139" t="str">
        <f>IFERROR(TERRITORIAL!F567/TERRITORIAL!E567-1,"")</f>
        <v/>
      </c>
      <c r="F567" s="139" t="str">
        <f>IFERROR(TERRITORIAL!G567/TERRITORIAL!F567-1,"")</f>
        <v/>
      </c>
      <c r="G567" s="139" t="str">
        <f>IFERROR(TERRITORIAL!H567/TERRITORIAL!G567-1,"")</f>
        <v/>
      </c>
      <c r="H567" s="139" t="str">
        <f>IFERROR(TERRITORIAL!I567/TERRITORIAL!H567-1,"")</f>
        <v/>
      </c>
      <c r="I567" s="139" t="str">
        <f>IFERROR(TERRITORIAL!J567/TERRITORIAL!I567-1,"")</f>
        <v/>
      </c>
      <c r="J567" s="139" t="str">
        <f>IFERROR(TERRITORIAL!K567/TERRITORIAL!J567-1,"")</f>
        <v/>
      </c>
      <c r="K567" s="139" t="str">
        <f>IFERROR(TERRITORIAL!L567/TERRITORIAL!K567-1,"")</f>
        <v/>
      </c>
      <c r="L567" s="139" t="str">
        <f>IFERROR(TERRITORIAL!M567/TERRITORIAL!L567-1,"")</f>
        <v/>
      </c>
      <c r="M567" s="139" t="str">
        <f>IFERROR(TERRITORIAL!N567/TERRITORIAL!M567-1,"")</f>
        <v/>
      </c>
      <c r="N567" s="139" t="str">
        <f>IFERROR(TERRITORIAL!O567/TERRITORIAL!N567-1,"")</f>
        <v/>
      </c>
      <c r="O567" s="139" t="str">
        <f>IFERROR(TERRITORIAL!P567/TERRITORIAL!O567-1,"")</f>
        <v/>
      </c>
      <c r="P567" s="139" t="str">
        <f>IFERROR(TERRITORIAL!Q567/TERRITORIAL!P567-1,"")</f>
        <v/>
      </c>
      <c r="Q567" s="139">
        <f>IFERROR(TERRITORIAL!R567/TERRITORIAL!Q567-1,"")</f>
        <v>-0.69301957271726722</v>
      </c>
      <c r="R567" s="139">
        <f>IFERROR(TERRITORIAL!S567/TERRITORIAL!R567-1,"")</f>
        <v>-0.34084633453495539</v>
      </c>
      <c r="S567" s="139">
        <f>IFERROR(TERRITORIAL!T567/TERRITORIAL!S567-1,"")</f>
        <v>0.84490065484230126</v>
      </c>
    </row>
    <row r="568" spans="1:19">
      <c r="A568" s="89" t="s">
        <v>7692</v>
      </c>
      <c r="B568" s="89" t="s">
        <v>7699</v>
      </c>
      <c r="C568" s="139" t="str">
        <f>IFERROR(TERRITORIAL!D568/TERRITORIAL!C568-1,"")</f>
        <v/>
      </c>
      <c r="D568" s="139" t="str">
        <f>IFERROR(TERRITORIAL!E568/TERRITORIAL!D568-1,"")</f>
        <v/>
      </c>
      <c r="E568" s="139" t="str">
        <f>IFERROR(TERRITORIAL!F568/TERRITORIAL!E568-1,"")</f>
        <v/>
      </c>
      <c r="F568" s="139" t="str">
        <f>IFERROR(TERRITORIAL!G568/TERRITORIAL!F568-1,"")</f>
        <v/>
      </c>
      <c r="G568" s="139" t="str">
        <f>IFERROR(TERRITORIAL!H568/TERRITORIAL!G568-1,"")</f>
        <v/>
      </c>
      <c r="H568" s="139" t="str">
        <f>IFERROR(TERRITORIAL!I568/TERRITORIAL!H568-1,"")</f>
        <v/>
      </c>
      <c r="I568" s="139" t="str">
        <f>IFERROR(TERRITORIAL!J568/TERRITORIAL!I568-1,"")</f>
        <v/>
      </c>
      <c r="J568" s="139" t="str">
        <f>IFERROR(TERRITORIAL!K568/TERRITORIAL!J568-1,"")</f>
        <v/>
      </c>
      <c r="K568" s="139" t="str">
        <f>IFERROR(TERRITORIAL!L568/TERRITORIAL!K568-1,"")</f>
        <v/>
      </c>
      <c r="L568" s="139" t="str">
        <f>IFERROR(TERRITORIAL!M568/TERRITORIAL!L568-1,"")</f>
        <v/>
      </c>
      <c r="M568" s="139" t="str">
        <f>IFERROR(TERRITORIAL!N568/TERRITORIAL!M568-1,"")</f>
        <v/>
      </c>
      <c r="N568" s="139" t="str">
        <f>IFERROR(TERRITORIAL!O568/TERRITORIAL!N568-1,"")</f>
        <v/>
      </c>
      <c r="O568" s="139" t="str">
        <f>IFERROR(TERRITORIAL!P568/TERRITORIAL!O568-1,"")</f>
        <v/>
      </c>
      <c r="P568" s="139" t="str">
        <f>IFERROR(TERRITORIAL!Q568/TERRITORIAL!P568-1,"")</f>
        <v/>
      </c>
      <c r="Q568" s="139">
        <f>IFERROR(TERRITORIAL!R568/TERRITORIAL!Q568-1,"")</f>
        <v>-0.9991122290030523</v>
      </c>
      <c r="R568" s="139">
        <f>IFERROR(TERRITORIAL!S568/TERRITORIAL!R568-1,"")</f>
        <v>5545.8001416466395</v>
      </c>
      <c r="S568" s="139">
        <f>IFERROR(TERRITORIAL!T568/TERRITORIAL!S568-1,"")</f>
        <v>-0.80090896128934308</v>
      </c>
    </row>
    <row r="569" spans="1:19">
      <c r="A569" s="89" t="s">
        <v>7693</v>
      </c>
      <c r="B569" s="89" t="s">
        <v>7700</v>
      </c>
      <c r="C569" s="139" t="str">
        <f>IFERROR(TERRITORIAL!D569/TERRITORIAL!C569-1,"")</f>
        <v/>
      </c>
      <c r="D569" s="139" t="str">
        <f>IFERROR(TERRITORIAL!E569/TERRITORIAL!D569-1,"")</f>
        <v/>
      </c>
      <c r="E569" s="139" t="str">
        <f>IFERROR(TERRITORIAL!F569/TERRITORIAL!E569-1,"")</f>
        <v/>
      </c>
      <c r="F569" s="139" t="str">
        <f>IFERROR(TERRITORIAL!G569/TERRITORIAL!F569-1,"")</f>
        <v/>
      </c>
      <c r="G569" s="139" t="str">
        <f>IFERROR(TERRITORIAL!H569/TERRITORIAL!G569-1,"")</f>
        <v/>
      </c>
      <c r="H569" s="139" t="str">
        <f>IFERROR(TERRITORIAL!I569/TERRITORIAL!H569-1,"")</f>
        <v/>
      </c>
      <c r="I569" s="139" t="str">
        <f>IFERROR(TERRITORIAL!J569/TERRITORIAL!I569-1,"")</f>
        <v/>
      </c>
      <c r="J569" s="139" t="str">
        <f>IFERROR(TERRITORIAL!K569/TERRITORIAL!J569-1,"")</f>
        <v/>
      </c>
      <c r="K569" s="139" t="str">
        <f>IFERROR(TERRITORIAL!L569/TERRITORIAL!K569-1,"")</f>
        <v/>
      </c>
      <c r="L569" s="139" t="str">
        <f>IFERROR(TERRITORIAL!M569/TERRITORIAL!L569-1,"")</f>
        <v/>
      </c>
      <c r="M569" s="139" t="str">
        <f>IFERROR(TERRITORIAL!N569/TERRITORIAL!M569-1,"")</f>
        <v/>
      </c>
      <c r="N569" s="139" t="str">
        <f>IFERROR(TERRITORIAL!O569/TERRITORIAL!N569-1,"")</f>
        <v/>
      </c>
      <c r="O569" s="139" t="str">
        <f>IFERROR(TERRITORIAL!P569/TERRITORIAL!O569-1,"")</f>
        <v/>
      </c>
      <c r="P569" s="139" t="str">
        <f>IFERROR(TERRITORIAL!Q569/TERRITORIAL!P569-1,"")</f>
        <v/>
      </c>
      <c r="Q569" s="139">
        <f>IFERROR(TERRITORIAL!R569/TERRITORIAL!Q569-1,"")</f>
        <v>-0.82520320029397976</v>
      </c>
      <c r="R569" s="139">
        <f>IFERROR(TERRITORIAL!S569/TERRITORIAL!R569-1,"")</f>
        <v>-0.14062311811903383</v>
      </c>
      <c r="S569" s="139">
        <f>IFERROR(TERRITORIAL!T569/TERRITORIAL!S569-1,"")</f>
        <v>4.6337443784982382</v>
      </c>
    </row>
    <row r="570" spans="1:19">
      <c r="A570" s="89" t="s">
        <v>7790</v>
      </c>
      <c r="B570" s="89" t="s">
        <v>7791</v>
      </c>
      <c r="C570" s="139" t="str">
        <f>IFERROR(TERRITORIAL!D570/TERRITORIAL!C570-1,"")</f>
        <v/>
      </c>
      <c r="D570" s="139" t="str">
        <f>IFERROR(TERRITORIAL!E570/TERRITORIAL!D570-1,"")</f>
        <v/>
      </c>
      <c r="E570" s="139" t="str">
        <f>IFERROR(TERRITORIAL!F570/TERRITORIAL!E570-1,"")</f>
        <v/>
      </c>
      <c r="F570" s="139" t="str">
        <f>IFERROR(TERRITORIAL!G570/TERRITORIAL!F570-1,"")</f>
        <v/>
      </c>
      <c r="G570" s="139" t="str">
        <f>IFERROR(TERRITORIAL!H570/TERRITORIAL!G570-1,"")</f>
        <v/>
      </c>
      <c r="H570" s="139" t="str">
        <f>IFERROR(TERRITORIAL!I570/TERRITORIAL!H570-1,"")</f>
        <v/>
      </c>
      <c r="I570" s="139" t="str">
        <f>IFERROR(TERRITORIAL!J570/TERRITORIAL!I570-1,"")</f>
        <v/>
      </c>
      <c r="J570" s="139" t="str">
        <f>IFERROR(TERRITORIAL!K570/TERRITORIAL!J570-1,"")</f>
        <v/>
      </c>
      <c r="K570" s="139" t="str">
        <f>IFERROR(TERRITORIAL!L570/TERRITORIAL!K570-1,"")</f>
        <v/>
      </c>
      <c r="L570" s="139" t="str">
        <f>IFERROR(TERRITORIAL!M570/TERRITORIAL!L570-1,"")</f>
        <v/>
      </c>
      <c r="M570" s="139" t="str">
        <f>IFERROR(TERRITORIAL!N570/TERRITORIAL!M570-1,"")</f>
        <v/>
      </c>
      <c r="N570" s="139" t="str">
        <f>IFERROR(TERRITORIAL!O570/TERRITORIAL!N570-1,"")</f>
        <v/>
      </c>
      <c r="O570" s="139" t="str">
        <f>IFERROR(TERRITORIAL!P570/TERRITORIAL!O570-1,"")</f>
        <v/>
      </c>
      <c r="P570" s="139" t="str">
        <f>IFERROR(TERRITORIAL!Q570/TERRITORIAL!P570-1,"")</f>
        <v/>
      </c>
      <c r="Q570" s="139" t="str">
        <f>IFERROR(TERRITORIAL!R570/TERRITORIAL!Q570-1,"")</f>
        <v/>
      </c>
      <c r="R570" s="139" t="str">
        <f>IFERROR(TERRITORIAL!S570/TERRITORIAL!R570-1,"")</f>
        <v/>
      </c>
      <c r="S570" s="139">
        <f>IFERROR(TERRITORIAL!T570/TERRITORIAL!S570-1,"")</f>
        <v>-0.26359912434202137</v>
      </c>
    </row>
    <row r="571" spans="1:19">
      <c r="A571" s="89" t="s">
        <v>5759</v>
      </c>
      <c r="B571" s="89" t="s">
        <v>5760</v>
      </c>
      <c r="C571" s="139" t="str">
        <f>IFERROR(TERRITORIAL!D571/TERRITORIAL!C571-1,"")</f>
        <v/>
      </c>
      <c r="D571" s="139" t="str">
        <f>IFERROR(TERRITORIAL!E571/TERRITORIAL!D571-1,"")</f>
        <v/>
      </c>
      <c r="E571" s="139" t="str">
        <f>IFERROR(TERRITORIAL!F571/TERRITORIAL!E571-1,"")</f>
        <v/>
      </c>
      <c r="F571" s="139" t="str">
        <f>IFERROR(TERRITORIAL!G571/TERRITORIAL!F571-1,"")</f>
        <v/>
      </c>
      <c r="G571" s="139" t="str">
        <f>IFERROR(TERRITORIAL!H571/TERRITORIAL!G571-1,"")</f>
        <v/>
      </c>
      <c r="H571" s="139" t="str">
        <f>IFERROR(TERRITORIAL!I571/TERRITORIAL!H571-1,"")</f>
        <v/>
      </c>
      <c r="I571" s="139" t="str">
        <f>IFERROR(TERRITORIAL!J571/TERRITORIAL!I571-1,"")</f>
        <v/>
      </c>
      <c r="J571" s="139" t="str">
        <f>IFERROR(TERRITORIAL!K571/TERRITORIAL!J571-1,"")</f>
        <v/>
      </c>
      <c r="K571" s="139" t="str">
        <f>IFERROR(TERRITORIAL!L571/TERRITORIAL!K571-1,"")</f>
        <v/>
      </c>
      <c r="L571" s="139" t="str">
        <f>IFERROR(TERRITORIAL!M571/TERRITORIAL!L571-1,"")</f>
        <v/>
      </c>
      <c r="M571" s="139" t="str">
        <f>IFERROR(TERRITORIAL!N571/TERRITORIAL!M571-1,"")</f>
        <v/>
      </c>
      <c r="N571" s="139">
        <f>IFERROR(TERRITORIAL!O571/TERRITORIAL!N571-1,"")</f>
        <v>0.48802688675744754</v>
      </c>
      <c r="O571" s="139">
        <f>IFERROR(TERRITORIAL!P571/TERRITORIAL!O571-1,"")</f>
        <v>-0.4483200493600551</v>
      </c>
      <c r="P571" s="139">
        <f>IFERROR(TERRITORIAL!Q571/TERRITORIAL!P571-1,"")</f>
        <v>0.33730225832066818</v>
      </c>
      <c r="Q571" s="139">
        <f>IFERROR(TERRITORIAL!R571/TERRITORIAL!Q571-1,"")</f>
        <v>1.8100576674424662E-2</v>
      </c>
      <c r="R571" s="139">
        <f>IFERROR(TERRITORIAL!S571/TERRITORIAL!R571-1,"")</f>
        <v>0.27741302579624039</v>
      </c>
      <c r="S571" s="139">
        <f>IFERROR(TERRITORIAL!T571/TERRITORIAL!S571-1,"")</f>
        <v>-0.10319740279830558</v>
      </c>
    </row>
    <row r="572" spans="1:19">
      <c r="A572" s="89" t="s">
        <v>5805</v>
      </c>
      <c r="B572" s="89" t="s">
        <v>5806</v>
      </c>
      <c r="C572" s="139" t="str">
        <f>IFERROR(TERRITORIAL!D572/TERRITORIAL!C572-1,"")</f>
        <v/>
      </c>
      <c r="D572" s="139" t="str">
        <f>IFERROR(TERRITORIAL!E572/TERRITORIAL!D572-1,"")</f>
        <v/>
      </c>
      <c r="E572" s="139" t="str">
        <f>IFERROR(TERRITORIAL!F572/TERRITORIAL!E572-1,"")</f>
        <v/>
      </c>
      <c r="F572" s="139" t="str">
        <f>IFERROR(TERRITORIAL!G572/TERRITORIAL!F572-1,"")</f>
        <v/>
      </c>
      <c r="G572" s="139" t="str">
        <f>IFERROR(TERRITORIAL!H572/TERRITORIAL!G572-1,"")</f>
        <v/>
      </c>
      <c r="H572" s="139" t="str">
        <f>IFERROR(TERRITORIAL!I572/TERRITORIAL!H572-1,"")</f>
        <v/>
      </c>
      <c r="I572" s="139" t="str">
        <f>IFERROR(TERRITORIAL!J572/TERRITORIAL!I572-1,"")</f>
        <v/>
      </c>
      <c r="J572" s="139" t="str">
        <f>IFERROR(TERRITORIAL!K572/TERRITORIAL!J572-1,"")</f>
        <v/>
      </c>
      <c r="K572" s="139" t="str">
        <f>IFERROR(TERRITORIAL!L572/TERRITORIAL!K572-1,"")</f>
        <v/>
      </c>
      <c r="L572" s="139" t="str">
        <f>IFERROR(TERRITORIAL!M572/TERRITORIAL!L572-1,"")</f>
        <v/>
      </c>
      <c r="M572" s="139" t="str">
        <f>IFERROR(TERRITORIAL!N572/TERRITORIAL!M572-1,"")</f>
        <v/>
      </c>
      <c r="N572" s="139">
        <f>IFERROR(TERRITORIAL!O572/TERRITORIAL!N572-1,"")</f>
        <v>1.5259154974974667</v>
      </c>
      <c r="O572" s="139">
        <f>IFERROR(TERRITORIAL!P572/TERRITORIAL!O572-1,"")</f>
        <v>0.40817733470347894</v>
      </c>
      <c r="P572" s="139">
        <f>IFERROR(TERRITORIAL!Q572/TERRITORIAL!P572-1,"")</f>
        <v>-0.36233127518188246</v>
      </c>
      <c r="Q572" s="139">
        <f>IFERROR(TERRITORIAL!R572/TERRITORIAL!Q572-1,"")</f>
        <v>-0.10831402783920518</v>
      </c>
      <c r="R572" s="139">
        <f>IFERROR(TERRITORIAL!S572/TERRITORIAL!R572-1,"")</f>
        <v>-7.0326248743117215E-2</v>
      </c>
      <c r="S572" s="139">
        <f>IFERROR(TERRITORIAL!T572/TERRITORIAL!S572-1,"")</f>
        <v>1.9327316769605605</v>
      </c>
    </row>
    <row r="573" spans="1:19">
      <c r="A573" s="89" t="s">
        <v>5845</v>
      </c>
      <c r="B573" s="89" t="s">
        <v>5846</v>
      </c>
      <c r="C573" s="139" t="str">
        <f>IFERROR(TERRITORIAL!D573/TERRITORIAL!C573-1,"")</f>
        <v/>
      </c>
      <c r="D573" s="139" t="str">
        <f>IFERROR(TERRITORIAL!E573/TERRITORIAL!D573-1,"")</f>
        <v/>
      </c>
      <c r="E573" s="139" t="str">
        <f>IFERROR(TERRITORIAL!F573/TERRITORIAL!E573-1,"")</f>
        <v/>
      </c>
      <c r="F573" s="139" t="str">
        <f>IFERROR(TERRITORIAL!G573/TERRITORIAL!F573-1,"")</f>
        <v/>
      </c>
      <c r="G573" s="139" t="str">
        <f>IFERROR(TERRITORIAL!H573/TERRITORIAL!G573-1,"")</f>
        <v/>
      </c>
      <c r="H573" s="139" t="str">
        <f>IFERROR(TERRITORIAL!I573/TERRITORIAL!H573-1,"")</f>
        <v/>
      </c>
      <c r="I573" s="139" t="str">
        <f>IFERROR(TERRITORIAL!J573/TERRITORIAL!I573-1,"")</f>
        <v/>
      </c>
      <c r="J573" s="139" t="str">
        <f>IFERROR(TERRITORIAL!K573/TERRITORIAL!J573-1,"")</f>
        <v/>
      </c>
      <c r="K573" s="139" t="str">
        <f>IFERROR(TERRITORIAL!L573/TERRITORIAL!K573-1,"")</f>
        <v/>
      </c>
      <c r="L573" s="139" t="str">
        <f>IFERROR(TERRITORIAL!M573/TERRITORIAL!L573-1,"")</f>
        <v/>
      </c>
      <c r="M573" s="139" t="str">
        <f>IFERROR(TERRITORIAL!N573/TERRITORIAL!M573-1,"")</f>
        <v/>
      </c>
      <c r="N573" s="139">
        <f>IFERROR(TERRITORIAL!O573/TERRITORIAL!N573-1,"")</f>
        <v>-0.95362781048755563</v>
      </c>
      <c r="O573" s="139">
        <f>IFERROR(TERRITORIAL!P573/TERRITORIAL!O573-1,"")</f>
        <v>-0.68168345847587952</v>
      </c>
      <c r="P573" s="139">
        <f>IFERROR(TERRITORIAL!Q573/TERRITORIAL!P573-1,"")</f>
        <v>11.596179724707779</v>
      </c>
      <c r="Q573" s="139">
        <f>IFERROR(TERRITORIAL!R573/TERRITORIAL!Q573-1,"")</f>
        <v>-0.99336527463845647</v>
      </c>
      <c r="R573" s="139">
        <f>IFERROR(TERRITORIAL!S573/TERRITORIAL!R573-1,"")</f>
        <v>-0.61408587773743539</v>
      </c>
      <c r="S573" s="139">
        <f>IFERROR(TERRITORIAL!T573/TERRITORIAL!S573-1,"")</f>
        <v>4573.8354818792441</v>
      </c>
    </row>
    <row r="574" spans="1:19" ht="28">
      <c r="A574" s="89" t="s">
        <v>5850</v>
      </c>
      <c r="B574" s="89" t="s">
        <v>5851</v>
      </c>
      <c r="C574" s="139" t="str">
        <f>IFERROR(TERRITORIAL!D574/TERRITORIAL!C574-1,"")</f>
        <v/>
      </c>
      <c r="D574" s="139" t="str">
        <f>IFERROR(TERRITORIAL!E574/TERRITORIAL!D574-1,"")</f>
        <v/>
      </c>
      <c r="E574" s="139" t="str">
        <f>IFERROR(TERRITORIAL!F574/TERRITORIAL!E574-1,"")</f>
        <v/>
      </c>
      <c r="F574" s="139" t="str">
        <f>IFERROR(TERRITORIAL!G574/TERRITORIAL!F574-1,"")</f>
        <v/>
      </c>
      <c r="G574" s="139" t="str">
        <f>IFERROR(TERRITORIAL!H574/TERRITORIAL!G574-1,"")</f>
        <v/>
      </c>
      <c r="H574" s="139" t="str">
        <f>IFERROR(TERRITORIAL!I574/TERRITORIAL!H574-1,"")</f>
        <v/>
      </c>
      <c r="I574" s="139" t="str">
        <f>IFERROR(TERRITORIAL!J574/TERRITORIAL!I574-1,"")</f>
        <v/>
      </c>
      <c r="J574" s="139" t="str">
        <f>IFERROR(TERRITORIAL!K574/TERRITORIAL!J574-1,"")</f>
        <v/>
      </c>
      <c r="K574" s="139" t="str">
        <f>IFERROR(TERRITORIAL!L574/TERRITORIAL!K574-1,"")</f>
        <v/>
      </c>
      <c r="L574" s="139" t="str">
        <f>IFERROR(TERRITORIAL!M574/TERRITORIAL!L574-1,"")</f>
        <v/>
      </c>
      <c r="M574" s="139" t="str">
        <f>IFERROR(TERRITORIAL!N574/TERRITORIAL!M574-1,"")</f>
        <v/>
      </c>
      <c r="N574" s="139">
        <f>IFERROR(TERRITORIAL!O574/TERRITORIAL!N574-1,"")</f>
        <v>0.40955266473035423</v>
      </c>
      <c r="O574" s="139">
        <f>IFERROR(TERRITORIAL!P574/TERRITORIAL!O574-1,"")</f>
        <v>3.0192764503782721E-2</v>
      </c>
      <c r="P574" s="139">
        <f>IFERROR(TERRITORIAL!Q574/TERRITORIAL!P574-1,"")</f>
        <v>-6.1212006188271495E-3</v>
      </c>
      <c r="Q574" s="139">
        <f>IFERROR(TERRITORIAL!R574/TERRITORIAL!Q574-1,"")</f>
        <v>0.52178815031120829</v>
      </c>
      <c r="R574" s="139">
        <f>IFERROR(TERRITORIAL!S574/TERRITORIAL!R574-1,"")</f>
        <v>-0.14366106784085542</v>
      </c>
      <c r="S574" s="139">
        <f>IFERROR(TERRITORIAL!T574/TERRITORIAL!S574-1,"")</f>
        <v>5.5535757659794349E-2</v>
      </c>
    </row>
    <row r="575" spans="1:19">
      <c r="A575" s="89" t="s">
        <v>5865</v>
      </c>
      <c r="B575" s="89" t="s">
        <v>5866</v>
      </c>
      <c r="C575" s="139" t="str">
        <f>IFERROR(TERRITORIAL!D575/TERRITORIAL!C575-1,"")</f>
        <v/>
      </c>
      <c r="D575" s="139" t="str">
        <f>IFERROR(TERRITORIAL!E575/TERRITORIAL!D575-1,"")</f>
        <v/>
      </c>
      <c r="E575" s="139" t="str">
        <f>IFERROR(TERRITORIAL!F575/TERRITORIAL!E575-1,"")</f>
        <v/>
      </c>
      <c r="F575" s="139" t="str">
        <f>IFERROR(TERRITORIAL!G575/TERRITORIAL!F575-1,"")</f>
        <v/>
      </c>
      <c r="G575" s="139" t="str">
        <f>IFERROR(TERRITORIAL!H575/TERRITORIAL!G575-1,"")</f>
        <v/>
      </c>
      <c r="H575" s="139" t="str">
        <f>IFERROR(TERRITORIAL!I575/TERRITORIAL!H575-1,"")</f>
        <v/>
      </c>
      <c r="I575" s="139" t="str">
        <f>IFERROR(TERRITORIAL!J575/TERRITORIAL!I575-1,"")</f>
        <v/>
      </c>
      <c r="J575" s="139" t="str">
        <f>IFERROR(TERRITORIAL!K575/TERRITORIAL!J575-1,"")</f>
        <v/>
      </c>
      <c r="K575" s="139" t="str">
        <f>IFERROR(TERRITORIAL!L575/TERRITORIAL!K575-1,"")</f>
        <v/>
      </c>
      <c r="L575" s="139" t="str">
        <f>IFERROR(TERRITORIAL!M575/TERRITORIAL!L575-1,"")</f>
        <v/>
      </c>
      <c r="M575" s="139" t="str">
        <f>IFERROR(TERRITORIAL!N575/TERRITORIAL!M575-1,"")</f>
        <v/>
      </c>
      <c r="N575" s="139">
        <f>IFERROR(TERRITORIAL!O575/TERRITORIAL!N575-1,"")</f>
        <v>0.77337336907144194</v>
      </c>
      <c r="O575" s="139">
        <f>IFERROR(TERRITORIAL!P575/TERRITORIAL!O575-1,"")</f>
        <v>-0.62680396984429609</v>
      </c>
      <c r="P575" s="139">
        <f>IFERROR(TERRITORIAL!Q575/TERRITORIAL!P575-1,"")</f>
        <v>-0.88773942437526865</v>
      </c>
      <c r="Q575" s="139">
        <f>IFERROR(TERRITORIAL!R575/TERRITORIAL!Q575-1,"")</f>
        <v>2.1359066279459262</v>
      </c>
      <c r="R575" s="139">
        <f>IFERROR(TERRITORIAL!S575/TERRITORIAL!R575-1,"")</f>
        <v>1.9781048120735303</v>
      </c>
      <c r="S575" s="139">
        <f>IFERROR(TERRITORIAL!T575/TERRITORIAL!S575-1,"")</f>
        <v>0.63211201784752702</v>
      </c>
    </row>
    <row r="576" spans="1:19" ht="28">
      <c r="A576" s="89" t="s">
        <v>7801</v>
      </c>
      <c r="B576" s="89" t="s">
        <v>7802</v>
      </c>
      <c r="C576" s="139" t="str">
        <f>IFERROR(TERRITORIAL!D576/TERRITORIAL!C576-1,"")</f>
        <v/>
      </c>
      <c r="D576" s="139" t="str">
        <f>IFERROR(TERRITORIAL!E576/TERRITORIAL!D576-1,"")</f>
        <v/>
      </c>
      <c r="E576" s="139" t="str">
        <f>IFERROR(TERRITORIAL!F576/TERRITORIAL!E576-1,"")</f>
        <v/>
      </c>
      <c r="F576" s="139" t="str">
        <f>IFERROR(TERRITORIAL!G576/TERRITORIAL!F576-1,"")</f>
        <v/>
      </c>
      <c r="G576" s="139" t="str">
        <f>IFERROR(TERRITORIAL!H576/TERRITORIAL!G576-1,"")</f>
        <v/>
      </c>
      <c r="H576" s="139" t="str">
        <f>IFERROR(TERRITORIAL!I576/TERRITORIAL!H576-1,"")</f>
        <v/>
      </c>
      <c r="I576" s="139" t="str">
        <f>IFERROR(TERRITORIAL!J576/TERRITORIAL!I576-1,"")</f>
        <v/>
      </c>
      <c r="J576" s="139" t="str">
        <f>IFERROR(TERRITORIAL!K576/TERRITORIAL!J576-1,"")</f>
        <v/>
      </c>
      <c r="K576" s="139" t="str">
        <f>IFERROR(TERRITORIAL!L576/TERRITORIAL!K576-1,"")</f>
        <v/>
      </c>
      <c r="L576" s="139" t="str">
        <f>IFERROR(TERRITORIAL!M576/TERRITORIAL!L576-1,"")</f>
        <v/>
      </c>
      <c r="M576" s="139" t="str">
        <f>IFERROR(TERRITORIAL!N576/TERRITORIAL!M576-1,"")</f>
        <v/>
      </c>
      <c r="N576" s="139" t="str">
        <f>IFERROR(TERRITORIAL!O576/TERRITORIAL!N576-1,"")</f>
        <v/>
      </c>
      <c r="O576" s="139" t="str">
        <f>IFERROR(TERRITORIAL!P576/TERRITORIAL!O576-1,"")</f>
        <v/>
      </c>
      <c r="P576" s="139" t="str">
        <f>IFERROR(TERRITORIAL!Q576/TERRITORIAL!P576-1,"")</f>
        <v/>
      </c>
      <c r="Q576" s="139" t="str">
        <f>IFERROR(TERRITORIAL!R576/TERRITORIAL!Q576-1,"")</f>
        <v/>
      </c>
      <c r="R576" s="139" t="str">
        <f>IFERROR(TERRITORIAL!S576/TERRITORIAL!R576-1,"")</f>
        <v/>
      </c>
      <c r="S576" s="139" t="str">
        <f>IFERROR(TERRITORIAL!T576/TERRITORIAL!S576-1,"")</f>
        <v/>
      </c>
    </row>
    <row r="577" spans="1:19">
      <c r="A577" s="89" t="s">
        <v>5878</v>
      </c>
      <c r="B577" s="89" t="s">
        <v>5879</v>
      </c>
      <c r="C577" s="139">
        <f>IFERROR(TERRITORIAL!D577/TERRITORIAL!C577-1,"")</f>
        <v>-9.7835549390469234E-2</v>
      </c>
      <c r="D577" s="139">
        <f>IFERROR(TERRITORIAL!E577/TERRITORIAL!D577-1,"")</f>
        <v>0.25463543974445813</v>
      </c>
      <c r="E577" s="139">
        <f>IFERROR(TERRITORIAL!F577/TERRITORIAL!E577-1,"")</f>
        <v>-2.4665716855576281E-2</v>
      </c>
      <c r="F577" s="139">
        <f>IFERROR(TERRITORIAL!G577/TERRITORIAL!F577-1,"")</f>
        <v>0.12134782648737352</v>
      </c>
      <c r="G577" s="139">
        <f>IFERROR(TERRITORIAL!H577/TERRITORIAL!G577-1,"")</f>
        <v>4.8713376902633776E-2</v>
      </c>
      <c r="H577" s="139">
        <f>IFERROR(TERRITORIAL!I577/TERRITORIAL!H577-1,"")</f>
        <v>9.2198639567030005E-2</v>
      </c>
      <c r="I577" s="139">
        <f>IFERROR(TERRITORIAL!J577/TERRITORIAL!I577-1,"")</f>
        <v>0.30264962697633435</v>
      </c>
      <c r="J577" s="139">
        <f>IFERROR(TERRITORIAL!K577/TERRITORIAL!J577-1,"")</f>
        <v>7.1306515692165728E-2</v>
      </c>
      <c r="K577" s="139">
        <f>IFERROR(TERRITORIAL!L577/TERRITORIAL!K577-1,"")</f>
        <v>-0.28868885436320846</v>
      </c>
      <c r="L577" s="139">
        <f>IFERROR(TERRITORIAL!M577/TERRITORIAL!L577-1,"")</f>
        <v>0.40220999937215529</v>
      </c>
      <c r="M577" s="139">
        <f>IFERROR(TERRITORIAL!N577/TERRITORIAL!M577-1,"")</f>
        <v>-0.52998445326597521</v>
      </c>
      <c r="N577" s="139">
        <f>IFERROR(TERRITORIAL!O577/TERRITORIAL!N577-1,"")</f>
        <v>0.22665781577915545</v>
      </c>
      <c r="O577" s="139">
        <f>IFERROR(TERRITORIAL!P577/TERRITORIAL!O577-1,"")</f>
        <v>-0.32828680465988636</v>
      </c>
      <c r="P577" s="139">
        <f>IFERROR(TERRITORIAL!Q577/TERRITORIAL!P577-1,"")</f>
        <v>-0.25145114845537764</v>
      </c>
      <c r="Q577" s="139">
        <f>IFERROR(TERRITORIAL!R577/TERRITORIAL!Q577-1,"")</f>
        <v>9.4615430096025133E-2</v>
      </c>
      <c r="R577" s="139">
        <f>IFERROR(TERRITORIAL!S577/TERRITORIAL!R577-1,"")</f>
        <v>0.36352295004435331</v>
      </c>
      <c r="S577" s="139">
        <f>IFERROR(TERRITORIAL!T577/TERRITORIAL!S577-1,"")</f>
        <v>0.11456770469552535</v>
      </c>
    </row>
    <row r="578" spans="1:19">
      <c r="A578" s="89" t="s">
        <v>7758</v>
      </c>
      <c r="B578" s="89" t="s">
        <v>7759</v>
      </c>
      <c r="C578" s="139">
        <f>IFERROR(TERRITORIAL!D578/TERRITORIAL!C578-1,"")</f>
        <v>-0.53984122216474195</v>
      </c>
      <c r="D578" s="139">
        <f>IFERROR(TERRITORIAL!E578/TERRITORIAL!D578-1,"")</f>
        <v>0.82059543610419383</v>
      </c>
      <c r="E578" s="139">
        <f>IFERROR(TERRITORIAL!F578/TERRITORIAL!E578-1,"")</f>
        <v>0.32548585018733522</v>
      </c>
      <c r="F578" s="139">
        <f>IFERROR(TERRITORIAL!G578/TERRITORIAL!F578-1,"")</f>
        <v>-0.47398896573768201</v>
      </c>
      <c r="G578" s="139">
        <f>IFERROR(TERRITORIAL!H578/TERRITORIAL!G578-1,"")</f>
        <v>1.1242834918889462</v>
      </c>
      <c r="H578" s="139">
        <f>IFERROR(TERRITORIAL!I578/TERRITORIAL!H578-1,"")</f>
        <v>1.4845144627367191E-2</v>
      </c>
      <c r="I578" s="139">
        <f>IFERROR(TERRITORIAL!J578/TERRITORIAL!I578-1,"")</f>
        <v>7.2662755007416591E-2</v>
      </c>
      <c r="J578" s="139">
        <f>IFERROR(TERRITORIAL!K578/TERRITORIAL!J578-1,"")</f>
        <v>-0.47384795104479782</v>
      </c>
      <c r="K578" s="139">
        <f>IFERROR(TERRITORIAL!L578/TERRITORIAL!K578-1,"")</f>
        <v>-1.6650086603964609E-2</v>
      </c>
      <c r="L578" s="139">
        <f>IFERROR(TERRITORIAL!M578/TERRITORIAL!L578-1,"")</f>
        <v>0.75705991559164243</v>
      </c>
      <c r="M578" s="139">
        <f>IFERROR(TERRITORIAL!N578/TERRITORIAL!M578-1,"")</f>
        <v>-1</v>
      </c>
      <c r="N578" s="139" t="str">
        <f>IFERROR(TERRITORIAL!O578/TERRITORIAL!N578-1,"")</f>
        <v/>
      </c>
      <c r="O578" s="139" t="str">
        <f>IFERROR(TERRITORIAL!P578/TERRITORIAL!O578-1,"")</f>
        <v/>
      </c>
      <c r="P578" s="139" t="str">
        <f>IFERROR(TERRITORIAL!Q578/TERRITORIAL!P578-1,"")</f>
        <v/>
      </c>
      <c r="Q578" s="139" t="str">
        <f>IFERROR(TERRITORIAL!R578/TERRITORIAL!Q578-1,"")</f>
        <v/>
      </c>
      <c r="R578" s="139" t="str">
        <f>IFERROR(TERRITORIAL!S578/TERRITORIAL!R578-1,"")</f>
        <v/>
      </c>
      <c r="S578" s="139" t="str">
        <f>IFERROR(TERRITORIAL!T578/TERRITORIAL!S578-1,"")</f>
        <v/>
      </c>
    </row>
    <row r="579" spans="1:19">
      <c r="A579" s="88">
        <v>6</v>
      </c>
      <c r="B579" s="88" t="s">
        <v>5906</v>
      </c>
      <c r="C579" s="140">
        <f>IFERROR(TERRITORIAL!D579/TERRITORIAL!C579-1,"")</f>
        <v>0.14450368891500531</v>
      </c>
      <c r="D579" s="140">
        <f>IFERROR(TERRITORIAL!E579/TERRITORIAL!D579-1,"")</f>
        <v>0.14015221863954253</v>
      </c>
      <c r="E579" s="140">
        <f>IFERROR(TERRITORIAL!F579/TERRITORIAL!E579-1,"")</f>
        <v>3.2784249984023406E-2</v>
      </c>
      <c r="F579" s="140">
        <f>IFERROR(TERRITORIAL!G579/TERRITORIAL!F579-1,"")</f>
        <v>0.1310106737706731</v>
      </c>
      <c r="G579" s="140">
        <f>IFERROR(TERRITORIAL!H579/TERRITORIAL!G579-1,"")</f>
        <v>-3.8857690328677696E-2</v>
      </c>
      <c r="H579" s="140">
        <f>IFERROR(TERRITORIAL!I579/TERRITORIAL!H579-1,"")</f>
        <v>0.16027804710969717</v>
      </c>
      <c r="I579" s="140">
        <f>IFERROR(TERRITORIAL!J579/TERRITORIAL!I579-1,"")</f>
        <v>8.1959070872420936E-2</v>
      </c>
      <c r="J579" s="140">
        <f>IFERROR(TERRITORIAL!K579/TERRITORIAL!J579-1,"")</f>
        <v>0.22908949391839784</v>
      </c>
      <c r="K579" s="140">
        <f>IFERROR(TERRITORIAL!L579/TERRITORIAL!K579-1,"")</f>
        <v>2.8991282073367319E-3</v>
      </c>
      <c r="L579" s="140">
        <f>IFERROR(TERRITORIAL!M579/TERRITORIAL!L579-1,"")</f>
        <v>3.3927142822476331E-2</v>
      </c>
      <c r="M579" s="140">
        <f>IFERROR(TERRITORIAL!N579/TERRITORIAL!M579-1,"")</f>
        <v>-0.12193047151264857</v>
      </c>
      <c r="N579" s="140">
        <f>IFERROR(TERRITORIAL!O579/TERRITORIAL!N579-1,"")</f>
        <v>5.9585230873811179E-2</v>
      </c>
      <c r="O579" s="140">
        <f>IFERROR(TERRITORIAL!P579/TERRITORIAL!O579-1,"")</f>
        <v>5.2173466507173583E-2</v>
      </c>
      <c r="P579" s="140">
        <f>IFERROR(TERRITORIAL!Q579/TERRITORIAL!P579-1,"")</f>
        <v>0.3450692194793592</v>
      </c>
      <c r="Q579" s="140">
        <f>IFERROR(TERRITORIAL!R579/TERRITORIAL!Q579-1,"")</f>
        <v>0.12032166663373922</v>
      </c>
      <c r="R579" s="140">
        <f>IFERROR(TERRITORIAL!S579/TERRITORIAL!R579-1,"")</f>
        <v>0.18380829385731512</v>
      </c>
      <c r="S579" s="140">
        <f>IFERROR(TERRITORIAL!T579/TERRITORIAL!S579-1,"")</f>
        <v>7.6586958177052633E-2</v>
      </c>
    </row>
    <row r="580" spans="1:19">
      <c r="A580" s="89" t="s">
        <v>5907</v>
      </c>
      <c r="B580" s="89" t="s">
        <v>5908</v>
      </c>
      <c r="C580" s="139">
        <f>IFERROR(TERRITORIAL!D580/TERRITORIAL!C580-1,"")</f>
        <v>-0.16912974091575028</v>
      </c>
      <c r="D580" s="139">
        <f>IFERROR(TERRITORIAL!E580/TERRITORIAL!D580-1,"")</f>
        <v>0.16585130036681028</v>
      </c>
      <c r="E580" s="139">
        <f>IFERROR(TERRITORIAL!F580/TERRITORIAL!E580-1,"")</f>
        <v>0.45232724483522713</v>
      </c>
      <c r="F580" s="139">
        <f>IFERROR(TERRITORIAL!G580/TERRITORIAL!F580-1,"")</f>
        <v>-0.27323483716456864</v>
      </c>
      <c r="G580" s="139">
        <f>IFERROR(TERRITORIAL!H580/TERRITORIAL!G580-1,"")</f>
        <v>-1.2755114735715778E-2</v>
      </c>
      <c r="H580" s="139">
        <f>IFERROR(TERRITORIAL!I580/TERRITORIAL!H580-1,"")</f>
        <v>5.1857467202107044E-2</v>
      </c>
      <c r="I580" s="139">
        <f>IFERROR(TERRITORIAL!J580/TERRITORIAL!I580-1,"")</f>
        <v>-1.7214217369003415E-2</v>
      </c>
      <c r="J580" s="139">
        <f>IFERROR(TERRITORIAL!K580/TERRITORIAL!J580-1,"")</f>
        <v>6.7258732568002966E-3</v>
      </c>
      <c r="K580" s="139">
        <f>IFERROR(TERRITORIAL!L580/TERRITORIAL!K580-1,"")</f>
        <v>0.13355849136080056</v>
      </c>
      <c r="L580" s="139">
        <f>IFERROR(TERRITORIAL!M580/TERRITORIAL!L580-1,"")</f>
        <v>-0.12584744811890247</v>
      </c>
      <c r="M580" s="139">
        <f>IFERROR(TERRITORIAL!N580/TERRITORIAL!M580-1,"")</f>
        <v>1.1508962584185545E-2</v>
      </c>
      <c r="N580" s="139">
        <f>IFERROR(TERRITORIAL!O580/TERRITORIAL!N580-1,"")</f>
        <v>1.4178968793290503E-2</v>
      </c>
      <c r="O580" s="139">
        <f>IFERROR(TERRITORIAL!P580/TERRITORIAL!O580-1,"")</f>
        <v>-0.14853712681506626</v>
      </c>
      <c r="P580" s="139">
        <f>IFERROR(TERRITORIAL!Q580/TERRITORIAL!P580-1,"")</f>
        <v>0.28833146427321887</v>
      </c>
      <c r="Q580" s="139">
        <f>IFERROR(TERRITORIAL!R580/TERRITORIAL!Q580-1,"")</f>
        <v>0.4709920262797469</v>
      </c>
      <c r="R580" s="139">
        <f>IFERROR(TERRITORIAL!S580/TERRITORIAL!R580-1,"")</f>
        <v>0.11139593256722291</v>
      </c>
      <c r="S580" s="139">
        <f>IFERROR(TERRITORIAL!T580/TERRITORIAL!S580-1,"")</f>
        <v>-0.10215545899884304</v>
      </c>
    </row>
    <row r="581" spans="1:19">
      <c r="A581" s="89" t="s">
        <v>5909</v>
      </c>
      <c r="B581" s="89" t="s">
        <v>115</v>
      </c>
      <c r="C581" s="139">
        <f>IFERROR(TERRITORIAL!D581/TERRITORIAL!C581-1,"")</f>
        <v>7.6644448030624979E-2</v>
      </c>
      <c r="D581" s="139">
        <f>IFERROR(TERRITORIAL!E581/TERRITORIAL!D581-1,"")</f>
        <v>0.14680443366155216</v>
      </c>
      <c r="E581" s="139">
        <f>IFERROR(TERRITORIAL!F581/TERRITORIAL!E581-1,"")</f>
        <v>6.9293212782208791E-3</v>
      </c>
      <c r="F581" s="139">
        <f>IFERROR(TERRITORIAL!G581/TERRITORIAL!F581-1,"")</f>
        <v>0.14699595553173683</v>
      </c>
      <c r="G581" s="139">
        <f>IFERROR(TERRITORIAL!H581/TERRITORIAL!G581-1,"")</f>
        <v>1.8044524459735145E-2</v>
      </c>
      <c r="H581" s="139">
        <f>IFERROR(TERRITORIAL!I581/TERRITORIAL!H581-1,"")</f>
        <v>-3.0739449365217331E-2</v>
      </c>
      <c r="I581" s="139">
        <f>IFERROR(TERRITORIAL!J581/TERRITORIAL!I581-1,"")</f>
        <v>-2.8285251012811319E-2</v>
      </c>
      <c r="J581" s="139">
        <f>IFERROR(TERRITORIAL!K581/TERRITORIAL!J581-1,"")</f>
        <v>5.3963615365244966E-2</v>
      </c>
      <c r="K581" s="139">
        <f>IFERROR(TERRITORIAL!L581/TERRITORIAL!K581-1,"")</f>
        <v>0.2204787152701293</v>
      </c>
      <c r="L581" s="139">
        <f>IFERROR(TERRITORIAL!M581/TERRITORIAL!L581-1,"")</f>
        <v>-0.26239503726126601</v>
      </c>
      <c r="M581" s="139">
        <f>IFERROR(TERRITORIAL!N581/TERRITORIAL!M581-1,"")</f>
        <v>0.33296245501130328</v>
      </c>
      <c r="N581" s="139">
        <f>IFERROR(TERRITORIAL!O581/TERRITORIAL!N581-1,"")</f>
        <v>5.105595268795815E-2</v>
      </c>
      <c r="O581" s="139">
        <f>IFERROR(TERRITORIAL!P581/TERRITORIAL!O581-1,"")</f>
        <v>-0.20071218747827413</v>
      </c>
      <c r="P581" s="139">
        <f>IFERROR(TERRITORIAL!Q581/TERRITORIAL!P581-1,"")</f>
        <v>0.34725611974971327</v>
      </c>
      <c r="Q581" s="139">
        <f>IFERROR(TERRITORIAL!R581/TERRITORIAL!Q581-1,"")</f>
        <v>0.52803913468974306</v>
      </c>
      <c r="R581" s="139">
        <f>IFERROR(TERRITORIAL!S581/TERRITORIAL!R581-1,"")</f>
        <v>8.6351027099923261E-2</v>
      </c>
      <c r="S581" s="139">
        <f>IFERROR(TERRITORIAL!T581/TERRITORIAL!S581-1,"")</f>
        <v>-0.10488498085783293</v>
      </c>
    </row>
    <row r="582" spans="1:19">
      <c r="A582" s="89" t="s">
        <v>5929</v>
      </c>
      <c r="B582" s="89" t="s">
        <v>961</v>
      </c>
      <c r="C582" s="139">
        <f>IFERROR(TERRITORIAL!D582/TERRITORIAL!C582-1,"")</f>
        <v>-0.38104572387307734</v>
      </c>
      <c r="D582" s="139">
        <f>IFERROR(TERRITORIAL!E582/TERRITORIAL!D582-1,"")</f>
        <v>0.19441830606316968</v>
      </c>
      <c r="E582" s="139">
        <f>IFERROR(TERRITORIAL!F582/TERRITORIAL!E582-1,"")</f>
        <v>1.093717384838818</v>
      </c>
      <c r="F582" s="139">
        <f>IFERROR(TERRITORIAL!G582/TERRITORIAL!F582-1,"")</f>
        <v>-0.5642682767524847</v>
      </c>
      <c r="G582" s="139">
        <f>IFERROR(TERRITORIAL!H582/TERRITORIAL!G582-1,"")</f>
        <v>-6.8904286610416809E-2</v>
      </c>
      <c r="H582" s="139">
        <f>IFERROR(TERRITORIAL!I582/TERRITORIAL!H582-1,"")</f>
        <v>0.21649695508619837</v>
      </c>
      <c r="I582" s="139">
        <f>IFERROR(TERRITORIAL!J582/TERRITORIAL!I582-1,"")</f>
        <v>3.6857521771826995E-4</v>
      </c>
      <c r="J582" s="139">
        <f>IFERROR(TERRITORIAL!K582/TERRITORIAL!J582-1,"")</f>
        <v>-6.6147280870580194E-2</v>
      </c>
      <c r="K582" s="139">
        <f>IFERROR(TERRITORIAL!L582/TERRITORIAL!K582-1,"")</f>
        <v>-1.777899061759447E-2</v>
      </c>
      <c r="L582" s="139">
        <f>IFERROR(TERRITORIAL!M582/TERRITORIAL!L582-1,"")</f>
        <v>0.16956629436409321</v>
      </c>
      <c r="M582" s="139">
        <f>IFERROR(TERRITORIAL!N582/TERRITORIAL!M582-1,"")</f>
        <v>-0.4270861547086654</v>
      </c>
      <c r="N582" s="139">
        <f>IFERROR(TERRITORIAL!O582/TERRITORIAL!N582-1,"")</f>
        <v>-0.10288672327466586</v>
      </c>
      <c r="O582" s="139">
        <f>IFERROR(TERRITORIAL!P582/TERRITORIAL!O582-1,"")</f>
        <v>4.5513816456216549E-2</v>
      </c>
      <c r="P582" s="139">
        <f>IFERROR(TERRITORIAL!Q582/TERRITORIAL!P582-1,"")</f>
        <v>0.12078963149827393</v>
      </c>
      <c r="Q582" s="139">
        <f>IFERROR(TERRITORIAL!R582/TERRITORIAL!Q582-1,"")</f>
        <v>0.27601389381979224</v>
      </c>
      <c r="R582" s="139">
        <f>IFERROR(TERRITORIAL!S582/TERRITORIAL!R582-1,"")</f>
        <v>0.21390227583320942</v>
      </c>
      <c r="S582" s="139">
        <f>IFERROR(TERRITORIAL!T582/TERRITORIAL!S582-1,"")</f>
        <v>-9.2157660568546684E-2</v>
      </c>
    </row>
    <row r="583" spans="1:19">
      <c r="A583" s="89" t="s">
        <v>5958</v>
      </c>
      <c r="B583" s="89" t="s">
        <v>5959</v>
      </c>
      <c r="C583" s="139">
        <f>IFERROR(TERRITORIAL!D583/TERRITORIAL!C583-1,"")</f>
        <v>0.15615095567517434</v>
      </c>
      <c r="D583" s="139">
        <f>IFERROR(TERRITORIAL!E583/TERRITORIAL!D583-1,"")</f>
        <v>0.14166575883145804</v>
      </c>
      <c r="E583" s="139">
        <f>IFERROR(TERRITORIAL!F583/TERRITORIAL!E583-1,"")</f>
        <v>2.5130907436561767E-2</v>
      </c>
      <c r="F583" s="139">
        <f>IFERROR(TERRITORIAL!G583/TERRITORIAL!F583-1,"")</f>
        <v>0.15773581887965138</v>
      </c>
      <c r="G583" s="139">
        <f>IFERROR(TERRITORIAL!H583/TERRITORIAL!G583-1,"")</f>
        <v>-5.6336436876706752E-2</v>
      </c>
      <c r="H583" s="139">
        <f>IFERROR(TERRITORIAL!I583/TERRITORIAL!H583-1,"")</f>
        <v>0.1281232196463018</v>
      </c>
      <c r="I583" s="139">
        <f>IFERROR(TERRITORIAL!J583/TERRITORIAL!I583-1,"")</f>
        <v>6.8652814367791359E-2</v>
      </c>
      <c r="J583" s="139">
        <f>IFERROR(TERRITORIAL!K583/TERRITORIAL!J583-1,"")</f>
        <v>0.21594423761453219</v>
      </c>
      <c r="K583" s="139">
        <f>IFERROR(TERRITORIAL!L583/TERRITORIAL!K583-1,"")</f>
        <v>-7.967879089552321E-3</v>
      </c>
      <c r="L583" s="139">
        <f>IFERROR(TERRITORIAL!M583/TERRITORIAL!L583-1,"")</f>
        <v>2.8987269245508651E-2</v>
      </c>
      <c r="M583" s="139">
        <f>IFERROR(TERRITORIAL!N583/TERRITORIAL!M583-1,"")</f>
        <v>-1.1029589821994534E-2</v>
      </c>
      <c r="N583" s="139">
        <f>IFERROR(TERRITORIAL!O583/TERRITORIAL!N583-1,"")</f>
        <v>6.0534903478040913E-2</v>
      </c>
      <c r="O583" s="139">
        <f>IFERROR(TERRITORIAL!P583/TERRITORIAL!O583-1,"")</f>
        <v>5.6187842872732485E-2</v>
      </c>
      <c r="P583" s="139">
        <f>IFERROR(TERRITORIAL!Q583/TERRITORIAL!P583-1,"")</f>
        <v>0.34598405810584087</v>
      </c>
      <c r="Q583" s="139">
        <f>IFERROR(TERRITORIAL!R583/TERRITORIAL!Q583-1,"")</f>
        <v>0.11490965028196642</v>
      </c>
      <c r="R583" s="139">
        <f>IFERROR(TERRITORIAL!S583/TERRITORIAL!R583-1,"")</f>
        <v>0.18528278916532903</v>
      </c>
      <c r="S583" s="139">
        <f>IFERROR(TERRITORIAL!T583/TERRITORIAL!S583-1,"")</f>
        <v>7.999971337484113E-2</v>
      </c>
    </row>
    <row r="584" spans="1:19">
      <c r="A584" s="89" t="s">
        <v>5960</v>
      </c>
      <c r="B584" s="89" t="s">
        <v>964</v>
      </c>
      <c r="C584" s="139">
        <f>IFERROR(TERRITORIAL!D584/TERRITORIAL!C584-1,"")</f>
        <v>0.13096153235245733</v>
      </c>
      <c r="D584" s="139">
        <f>IFERROR(TERRITORIAL!E584/TERRITORIAL!D584-1,"")</f>
        <v>0.14434093426128891</v>
      </c>
      <c r="E584" s="139">
        <f>IFERROR(TERRITORIAL!F584/TERRITORIAL!E584-1,"")</f>
        <v>5.4617979630529723E-2</v>
      </c>
      <c r="F584" s="139">
        <f>IFERROR(TERRITORIAL!G584/TERRITORIAL!F584-1,"")</f>
        <v>5.917707354392765E-2</v>
      </c>
      <c r="G584" s="139">
        <f>IFERROR(TERRITORIAL!H584/TERRITORIAL!G584-1,"")</f>
        <v>7.2830596127677172E-2</v>
      </c>
      <c r="H584" s="139">
        <f>IFERROR(TERRITORIAL!I584/TERRITORIAL!H584-1,"")</f>
        <v>8.9559949822524798E-2</v>
      </c>
      <c r="I584" s="139">
        <f>IFERROR(TERRITORIAL!J584/TERRITORIAL!I584-1,"")</f>
        <v>2.588648691444595E-2</v>
      </c>
      <c r="J584" s="139">
        <f>IFERROR(TERRITORIAL!K584/TERRITORIAL!J584-1,"")</f>
        <v>0.11448982760055948</v>
      </c>
      <c r="K584" s="139">
        <f>IFERROR(TERRITORIAL!L584/TERRITORIAL!K584-1,"")</f>
        <v>1.3541472373682417E-2</v>
      </c>
      <c r="L584" s="139">
        <f>IFERROR(TERRITORIAL!M584/TERRITORIAL!L584-1,"")</f>
        <v>0.11229023401462146</v>
      </c>
      <c r="M584" s="139">
        <f>IFERROR(TERRITORIAL!N584/TERRITORIAL!M584-1,"")</f>
        <v>-0.47348039719989243</v>
      </c>
      <c r="N584" s="139">
        <f>IFERROR(TERRITORIAL!O584/TERRITORIAL!N584-1,"")</f>
        <v>0.13266162599925124</v>
      </c>
      <c r="O584" s="139">
        <f>IFERROR(TERRITORIAL!P584/TERRITORIAL!O584-1,"")</f>
        <v>-2.6601616033860909E-2</v>
      </c>
      <c r="P584" s="139">
        <f>IFERROR(TERRITORIAL!Q584/TERRITORIAL!P584-1,"")</f>
        <v>0.10233573681636199</v>
      </c>
      <c r="Q584" s="139">
        <f>IFERROR(TERRITORIAL!R584/TERRITORIAL!Q584-1,"")</f>
        <v>0.14718405815289159</v>
      </c>
      <c r="R584" s="139">
        <f>IFERROR(TERRITORIAL!S584/TERRITORIAL!R584-1,"")</f>
        <v>0.14781914357531245</v>
      </c>
      <c r="S584" s="139">
        <f>IFERROR(TERRITORIAL!T584/TERRITORIAL!S584-1,"")</f>
        <v>0.1212619847949743</v>
      </c>
    </row>
    <row r="585" spans="1:19">
      <c r="A585" s="89" t="s">
        <v>5982</v>
      </c>
      <c r="B585" s="89" t="s">
        <v>129</v>
      </c>
      <c r="C585" s="139">
        <f>IFERROR(TERRITORIAL!D585/TERRITORIAL!C585-1,"")</f>
        <v>0.10135640123710843</v>
      </c>
      <c r="D585" s="139">
        <f>IFERROR(TERRITORIAL!E585/TERRITORIAL!D585-1,"")</f>
        <v>0.17861607317711758</v>
      </c>
      <c r="E585" s="139">
        <f>IFERROR(TERRITORIAL!F585/TERRITORIAL!E585-1,"")</f>
        <v>6.6350823903394085E-2</v>
      </c>
      <c r="F585" s="139">
        <f>IFERROR(TERRITORIAL!G585/TERRITORIAL!F585-1,"")</f>
        <v>0.10635329824064654</v>
      </c>
      <c r="G585" s="139">
        <f>IFERROR(TERRITORIAL!H585/TERRITORIAL!G585-1,"")</f>
        <v>4.8024499334797799E-2</v>
      </c>
      <c r="H585" s="139">
        <f>IFERROR(TERRITORIAL!I585/TERRITORIAL!H585-1,"")</f>
        <v>8.5027082341942339E-2</v>
      </c>
      <c r="I585" s="139">
        <f>IFERROR(TERRITORIAL!J585/TERRITORIAL!I585-1,"")</f>
        <v>7.3813920025798341E-2</v>
      </c>
      <c r="J585" s="139">
        <f>IFERROR(TERRITORIAL!K585/TERRITORIAL!J585-1,"")</f>
        <v>0.11169728771962695</v>
      </c>
      <c r="K585" s="139">
        <f>IFERROR(TERRITORIAL!L585/TERRITORIAL!K585-1,"")</f>
        <v>-0.11215827337332451</v>
      </c>
      <c r="L585" s="139">
        <f>IFERROR(TERRITORIAL!M585/TERRITORIAL!L585-1,"")</f>
        <v>0.14638218003173775</v>
      </c>
      <c r="M585" s="139">
        <f>IFERROR(TERRITORIAL!N585/TERRITORIAL!M585-1,"")</f>
        <v>0.10938637448615807</v>
      </c>
      <c r="N585" s="139">
        <f>IFERROR(TERRITORIAL!O585/TERRITORIAL!N585-1,"")</f>
        <v>0.10060041431170519</v>
      </c>
      <c r="O585" s="139">
        <f>IFERROR(TERRITORIAL!P585/TERRITORIAL!O585-1,"")</f>
        <v>5.3534677698765742E-2</v>
      </c>
      <c r="P585" s="139">
        <f>IFERROR(TERRITORIAL!Q585/TERRITORIAL!P585-1,"")</f>
        <v>0.20987429386144285</v>
      </c>
      <c r="Q585" s="139">
        <f>IFERROR(TERRITORIAL!R585/TERRITORIAL!Q585-1,"")</f>
        <v>5.9374382830191585E-2</v>
      </c>
      <c r="R585" s="139">
        <f>IFERROR(TERRITORIAL!S585/TERRITORIAL!R585-1,"")</f>
        <v>0.16628835787230534</v>
      </c>
      <c r="S585" s="139">
        <f>IFERROR(TERRITORIAL!T585/TERRITORIAL!S585-1,"")</f>
        <v>0.16086036213460231</v>
      </c>
    </row>
    <row r="586" spans="1:19">
      <c r="A586" s="89" t="s">
        <v>6021</v>
      </c>
      <c r="B586" s="89" t="s">
        <v>966</v>
      </c>
      <c r="C586" s="139">
        <f>IFERROR(TERRITORIAL!D586/TERRITORIAL!C586-1,"")</f>
        <v>0.11170992621596887</v>
      </c>
      <c r="D586" s="139">
        <f>IFERROR(TERRITORIAL!E586/TERRITORIAL!D586-1,"")</f>
        <v>9.4598556596204642E-2</v>
      </c>
      <c r="E586" s="139">
        <f>IFERROR(TERRITORIAL!F586/TERRITORIAL!E586-1,"")</f>
        <v>4.1756087286751065E-2</v>
      </c>
      <c r="F586" s="139">
        <f>IFERROR(TERRITORIAL!G586/TERRITORIAL!F586-1,"")</f>
        <v>3.3430293384995036E-2</v>
      </c>
      <c r="G586" s="139">
        <f>IFERROR(TERRITORIAL!H586/TERRITORIAL!G586-1,"")</f>
        <v>-8.0355354852187366E-3</v>
      </c>
      <c r="H586" s="139">
        <f>IFERROR(TERRITORIAL!I586/TERRITORIAL!H586-1,"")</f>
        <v>2.0020637192618818E-2</v>
      </c>
      <c r="I586" s="139">
        <f>IFERROR(TERRITORIAL!J586/TERRITORIAL!I586-1,"")</f>
        <v>8.1463753247123405E-2</v>
      </c>
      <c r="J586" s="139">
        <f>IFERROR(TERRITORIAL!K586/TERRITORIAL!J586-1,"")</f>
        <v>0.11690329381957021</v>
      </c>
      <c r="K586" s="139">
        <f>IFERROR(TERRITORIAL!L586/TERRITORIAL!K586-1,"")</f>
        <v>0.13113069345678086</v>
      </c>
      <c r="L586" s="139">
        <f>IFERROR(TERRITORIAL!M586/TERRITORIAL!L586-1,"")</f>
        <v>0.22883591520364677</v>
      </c>
      <c r="M586" s="139">
        <f>IFERROR(TERRITORIAL!N586/TERRITORIAL!M586-1,"")</f>
        <v>0.18993073345394551</v>
      </c>
      <c r="N586" s="139">
        <f>IFERROR(TERRITORIAL!O586/TERRITORIAL!N586-1,"")</f>
        <v>0.16457764017076992</v>
      </c>
      <c r="O586" s="139">
        <f>IFERROR(TERRITORIAL!P586/TERRITORIAL!O586-1,"")</f>
        <v>-0.10910562462872853</v>
      </c>
      <c r="P586" s="139">
        <f>IFERROR(TERRITORIAL!Q586/TERRITORIAL!P586-1,"")</f>
        <v>6.7917518096757332</v>
      </c>
      <c r="Q586" s="139">
        <f>IFERROR(TERRITORIAL!R586/TERRITORIAL!Q586-1,"")</f>
        <v>0.15495672386890891</v>
      </c>
      <c r="R586" s="139">
        <f>IFERROR(TERRITORIAL!S586/TERRITORIAL!R586-1,"")</f>
        <v>0.18174624151082042</v>
      </c>
      <c r="S586" s="139">
        <f>IFERROR(TERRITORIAL!T586/TERRITORIAL!S586-1,"")</f>
        <v>-0.16906029644368503</v>
      </c>
    </row>
    <row r="587" spans="1:19">
      <c r="A587" s="89" t="s">
        <v>6029</v>
      </c>
      <c r="B587" s="89" t="s">
        <v>970</v>
      </c>
      <c r="C587" s="139">
        <f>IFERROR(TERRITORIAL!D587/TERRITORIAL!C587-1,"")</f>
        <v>0.54008310827515582</v>
      </c>
      <c r="D587" s="139">
        <f>IFERROR(TERRITORIAL!E587/TERRITORIAL!D587-1,"")</f>
        <v>-0.86917321531886893</v>
      </c>
      <c r="E587" s="139">
        <f>IFERROR(TERRITORIAL!F587/TERRITORIAL!E587-1,"")</f>
        <v>5.3467714614811257E-2</v>
      </c>
      <c r="F587" s="139">
        <f>IFERROR(TERRITORIAL!G587/TERRITORIAL!F587-1,"")</f>
        <v>0.2421590249116774</v>
      </c>
      <c r="G587" s="139">
        <f>IFERROR(TERRITORIAL!H587/TERRITORIAL!G587-1,"")</f>
        <v>0.41327585983715842</v>
      </c>
      <c r="H587" s="139">
        <f>IFERROR(TERRITORIAL!I587/TERRITORIAL!H587-1,"")</f>
        <v>0.19533613360713242</v>
      </c>
      <c r="I587" s="139">
        <f>IFERROR(TERRITORIAL!J587/TERRITORIAL!I587-1,"")</f>
        <v>-0.25102125134552622</v>
      </c>
      <c r="J587" s="139">
        <f>IFERROR(TERRITORIAL!K587/TERRITORIAL!J587-1,"")</f>
        <v>9.7913953870946369E-2</v>
      </c>
      <c r="K587" s="139">
        <f>IFERROR(TERRITORIAL!L587/TERRITORIAL!K587-1,"")</f>
        <v>0.68164938770413741</v>
      </c>
      <c r="L587" s="139">
        <f>IFERROR(TERRITORIAL!M587/TERRITORIAL!L587-1,"")</f>
        <v>-0.15863810945450052</v>
      </c>
      <c r="M587" s="139">
        <f>IFERROR(TERRITORIAL!N587/TERRITORIAL!M587-1,"")</f>
        <v>0.13254579299804736</v>
      </c>
      <c r="N587" s="139">
        <f>IFERROR(TERRITORIAL!O587/TERRITORIAL!N587-1,"")</f>
        <v>0.17946781874506668</v>
      </c>
      <c r="O587" s="139">
        <f>IFERROR(TERRITORIAL!P587/TERRITORIAL!O587-1,"")</f>
        <v>-0.43879427475058752</v>
      </c>
      <c r="P587" s="139">
        <f>IFERROR(TERRITORIAL!Q587/TERRITORIAL!P587-1,"")</f>
        <v>3.9155334484629591</v>
      </c>
      <c r="Q587" s="139">
        <f>IFERROR(TERRITORIAL!R587/TERRITORIAL!Q587-1,"")</f>
        <v>1.6582618231276682</v>
      </c>
      <c r="R587" s="139">
        <f>IFERROR(TERRITORIAL!S587/TERRITORIAL!R587-1,"")</f>
        <v>0.46345687269321778</v>
      </c>
      <c r="S587" s="139">
        <f>IFERROR(TERRITORIAL!T587/TERRITORIAL!S587-1,"")</f>
        <v>0.10560413969158566</v>
      </c>
    </row>
    <row r="588" spans="1:19">
      <c r="A588" s="89" t="s">
        <v>6035</v>
      </c>
      <c r="B588" s="89" t="s">
        <v>130</v>
      </c>
      <c r="C588" s="139">
        <f>IFERROR(TERRITORIAL!D588/TERRITORIAL!C588-1,"")</f>
        <v>0.20167649990485481</v>
      </c>
      <c r="D588" s="139">
        <f>IFERROR(TERRITORIAL!E588/TERRITORIAL!D588-1,"")</f>
        <v>9.9458149844641408E-2</v>
      </c>
      <c r="E588" s="139">
        <f>IFERROR(TERRITORIAL!F588/TERRITORIAL!E588-1,"")</f>
        <v>5.7003750935240571E-3</v>
      </c>
      <c r="F588" s="139">
        <f>IFERROR(TERRITORIAL!G588/TERRITORIAL!F588-1,"")</f>
        <v>0.2314349022030433</v>
      </c>
      <c r="G588" s="139">
        <f>IFERROR(TERRITORIAL!H588/TERRITORIAL!G588-1,"")</f>
        <v>-0.15721256352897639</v>
      </c>
      <c r="H588" s="139">
        <f>IFERROR(TERRITORIAL!I588/TERRITORIAL!H588-1,"")</f>
        <v>0.17745907993532173</v>
      </c>
      <c r="I588" s="139">
        <f>IFERROR(TERRITORIAL!J588/TERRITORIAL!I588-1,"")</f>
        <v>6.8685294313002299E-2</v>
      </c>
      <c r="J588" s="139">
        <f>IFERROR(TERRITORIAL!K588/TERRITORIAL!J588-1,"")</f>
        <v>0.19441571698032956</v>
      </c>
      <c r="K588" s="139">
        <f>IFERROR(TERRITORIAL!L588/TERRITORIAL!K588-1,"")</f>
        <v>4.4538077633954787E-2</v>
      </c>
      <c r="L588" s="139">
        <f>IFERROR(TERRITORIAL!M588/TERRITORIAL!L588-1,"")</f>
        <v>-5.8451184652378307E-2</v>
      </c>
      <c r="M588" s="139">
        <f>IFERROR(TERRITORIAL!N588/TERRITORIAL!M588-1,"")</f>
        <v>0.12041856827059449</v>
      </c>
      <c r="N588" s="139">
        <f>IFERROR(TERRITORIAL!O588/TERRITORIAL!N588-1,"")</f>
        <v>-0.11937434142922831</v>
      </c>
      <c r="O588" s="139">
        <f>IFERROR(TERRITORIAL!P588/TERRITORIAL!O588-1,"")</f>
        <v>0.10803648222930806</v>
      </c>
      <c r="P588" s="139">
        <f>IFERROR(TERRITORIAL!Q588/TERRITORIAL!P588-1,"")</f>
        <v>0.28445250191380289</v>
      </c>
      <c r="Q588" s="139">
        <f>IFERROR(TERRITORIAL!R588/TERRITORIAL!Q588-1,"")</f>
        <v>0.15223810553141659</v>
      </c>
      <c r="R588" s="139">
        <f>IFERROR(TERRITORIAL!S588/TERRITORIAL!R588-1,"")</f>
        <v>0.24290240412742881</v>
      </c>
      <c r="S588" s="139">
        <f>IFERROR(TERRITORIAL!T588/TERRITORIAL!S588-1,"")</f>
        <v>0.11496568308436439</v>
      </c>
    </row>
    <row r="589" spans="1:19">
      <c r="A589" s="89" t="s">
        <v>6050</v>
      </c>
      <c r="B589" s="89" t="s">
        <v>1020</v>
      </c>
      <c r="C589" s="139">
        <f>IFERROR(TERRITORIAL!D589/TERRITORIAL!C589-1,"")</f>
        <v>9.5642784405121972E-2</v>
      </c>
      <c r="D589" s="139">
        <f>IFERROR(TERRITORIAL!E589/TERRITORIAL!D589-1,"")</f>
        <v>0.55311168919926113</v>
      </c>
      <c r="E589" s="139">
        <f>IFERROR(TERRITORIAL!F589/TERRITORIAL!E589-1,"")</f>
        <v>-0.14748564095171801</v>
      </c>
      <c r="F589" s="139">
        <f>IFERROR(TERRITORIAL!G589/TERRITORIAL!F589-1,"")</f>
        <v>0.15420782846858017</v>
      </c>
      <c r="G589" s="139">
        <f>IFERROR(TERRITORIAL!H589/TERRITORIAL!G589-1,"")</f>
        <v>-5.1827914941337094E-2</v>
      </c>
      <c r="H589" s="139">
        <f>IFERROR(TERRITORIAL!I589/TERRITORIAL!H589-1,"")</f>
        <v>0.1149515331737978</v>
      </c>
      <c r="I589" s="139">
        <f>IFERROR(TERRITORIAL!J589/TERRITORIAL!I589-1,"")</f>
        <v>0.26039620101349059</v>
      </c>
      <c r="J589" s="139">
        <f>IFERROR(TERRITORIAL!K589/TERRITORIAL!J589-1,"")</f>
        <v>1.677284393757343</v>
      </c>
      <c r="K589" s="139">
        <f>IFERROR(TERRITORIAL!L589/TERRITORIAL!K589-1,"")</f>
        <v>-3.7813439980937336E-2</v>
      </c>
      <c r="L589" s="139">
        <f>IFERROR(TERRITORIAL!M589/TERRITORIAL!L589-1,"")</f>
        <v>1.0177495339577902E-2</v>
      </c>
      <c r="M589" s="139">
        <f>IFERROR(TERRITORIAL!N589/TERRITORIAL!M589-1,"")</f>
        <v>-8.7522901577484102E-2</v>
      </c>
      <c r="N589" s="139">
        <f>IFERROR(TERRITORIAL!O589/TERRITORIAL!N589-1,"")</f>
        <v>0.9479193121118572</v>
      </c>
      <c r="O589" s="139">
        <f>IFERROR(TERRITORIAL!P589/TERRITORIAL!O589-1,"")</f>
        <v>-2.8347927886693824E-3</v>
      </c>
      <c r="P589" s="139">
        <f>IFERROR(TERRITORIAL!Q589/TERRITORIAL!P589-1,"")</f>
        <v>0.16947498546326267</v>
      </c>
      <c r="Q589" s="139">
        <f>IFERROR(TERRITORIAL!R589/TERRITORIAL!Q589-1,"")</f>
        <v>4.7981245773219827E-2</v>
      </c>
      <c r="R589" s="139">
        <f>IFERROR(TERRITORIAL!S589/TERRITORIAL!R589-1,"")</f>
        <v>3.4265216878961002E-2</v>
      </c>
      <c r="S589" s="139">
        <f>IFERROR(TERRITORIAL!T589/TERRITORIAL!S589-1,"")</f>
        <v>-5.2155484684440978E-2</v>
      </c>
    </row>
    <row r="590" spans="1:19">
      <c r="A590" s="89" t="s">
        <v>7739</v>
      </c>
      <c r="B590" s="89" t="s">
        <v>7740</v>
      </c>
      <c r="C590" s="139">
        <f>IFERROR(TERRITORIAL!D590/TERRITORIAL!C590-1,"")</f>
        <v>0.1920208508558916</v>
      </c>
      <c r="D590" s="139">
        <f>IFERROR(TERRITORIAL!E590/TERRITORIAL!D590-1,"")</f>
        <v>8.6300303849195625E-2</v>
      </c>
      <c r="E590" s="139">
        <f>IFERROR(TERRITORIAL!F590/TERRITORIAL!E590-1,"")</f>
        <v>-0.10715086533477891</v>
      </c>
      <c r="F590" s="139">
        <f>IFERROR(TERRITORIAL!G590/TERRITORIAL!F590-1,"")</f>
        <v>-0.10636157445931782</v>
      </c>
      <c r="G590" s="139">
        <f>IFERROR(TERRITORIAL!H590/TERRITORIAL!G590-1,"")</f>
        <v>0.56954455492678413</v>
      </c>
      <c r="H590" s="139">
        <f>IFERROR(TERRITORIAL!I590/TERRITORIAL!H590-1,"")</f>
        <v>0.93327767546892471</v>
      </c>
      <c r="I590" s="139">
        <f>IFERROR(TERRITORIAL!J590/TERRITORIAL!I590-1,"")</f>
        <v>0.28663129727816039</v>
      </c>
      <c r="J590" s="139">
        <f>IFERROR(TERRITORIAL!K590/TERRITORIAL!J590-1,"")</f>
        <v>0.42824484777389538</v>
      </c>
      <c r="K590" s="139">
        <f>IFERROR(TERRITORIAL!L590/TERRITORIAL!K590-1,"")</f>
        <v>7.6070600388967735E-2</v>
      </c>
      <c r="L590" s="139">
        <f>IFERROR(TERRITORIAL!M590/TERRITORIAL!L590-1,"")</f>
        <v>0.10696413821912354</v>
      </c>
      <c r="M590" s="139">
        <f>IFERROR(TERRITORIAL!N590/TERRITORIAL!M590-1,"")</f>
        <v>-1</v>
      </c>
      <c r="N590" s="139" t="str">
        <f>IFERROR(TERRITORIAL!O590/TERRITORIAL!N590-1,"")</f>
        <v/>
      </c>
      <c r="O590" s="139" t="str">
        <f>IFERROR(TERRITORIAL!P590/TERRITORIAL!O590-1,"")</f>
        <v/>
      </c>
      <c r="P590" s="139" t="str">
        <f>IFERROR(TERRITORIAL!Q590/TERRITORIAL!P590-1,"")</f>
        <v/>
      </c>
      <c r="Q590" s="139" t="str">
        <f>IFERROR(TERRITORIAL!R590/TERRITORIAL!Q590-1,"")</f>
        <v/>
      </c>
      <c r="R590" s="139" t="str">
        <f>IFERROR(TERRITORIAL!S590/TERRITORIAL!R590-1,"")</f>
        <v/>
      </c>
      <c r="S590" s="139" t="str">
        <f>IFERROR(TERRITORIAL!T590/TERRITORIAL!S590-1,"")</f>
        <v/>
      </c>
    </row>
    <row r="591" spans="1:19">
      <c r="A591" s="89" t="s">
        <v>7741</v>
      </c>
      <c r="B591" s="89" t="s">
        <v>7742</v>
      </c>
      <c r="C591" s="139">
        <f>IFERROR(TERRITORIAL!D591/TERRITORIAL!C591-1,"")</f>
        <v>-0.44114057631839654</v>
      </c>
      <c r="D591" s="139">
        <f>IFERROR(TERRITORIAL!E591/TERRITORIAL!D591-1,"")</f>
        <v>-1</v>
      </c>
      <c r="E591" s="139" t="str">
        <f>IFERROR(TERRITORIAL!F591/TERRITORIAL!E591-1,"")</f>
        <v/>
      </c>
      <c r="F591" s="139" t="str">
        <f>IFERROR(TERRITORIAL!G591/TERRITORIAL!F591-1,"")</f>
        <v/>
      </c>
      <c r="G591" s="139" t="str">
        <f>IFERROR(TERRITORIAL!H591/TERRITORIAL!G591-1,"")</f>
        <v/>
      </c>
      <c r="H591" s="139" t="str">
        <f>IFERROR(TERRITORIAL!I591/TERRITORIAL!H591-1,"")</f>
        <v/>
      </c>
      <c r="I591" s="139" t="str">
        <f>IFERROR(TERRITORIAL!J591/TERRITORIAL!I591-1,"")</f>
        <v/>
      </c>
      <c r="J591" s="139" t="str">
        <f>IFERROR(TERRITORIAL!K591/TERRITORIAL!J591-1,"")</f>
        <v/>
      </c>
      <c r="K591" s="139" t="str">
        <f>IFERROR(TERRITORIAL!L591/TERRITORIAL!K591-1,"")</f>
        <v/>
      </c>
      <c r="L591" s="139" t="str">
        <f>IFERROR(TERRITORIAL!M591/TERRITORIAL!L591-1,"")</f>
        <v/>
      </c>
      <c r="M591" s="139" t="str">
        <f>IFERROR(TERRITORIAL!N591/TERRITORIAL!M591-1,"")</f>
        <v/>
      </c>
      <c r="N591" s="139" t="str">
        <f>IFERROR(TERRITORIAL!O591/TERRITORIAL!N591-1,"")</f>
        <v/>
      </c>
      <c r="O591" s="139" t="str">
        <f>IFERROR(TERRITORIAL!P591/TERRITORIAL!O591-1,"")</f>
        <v/>
      </c>
      <c r="P591" s="139" t="str">
        <f>IFERROR(TERRITORIAL!Q591/TERRITORIAL!P591-1,"")</f>
        <v/>
      </c>
      <c r="Q591" s="139" t="str">
        <f>IFERROR(TERRITORIAL!R591/TERRITORIAL!Q591-1,"")</f>
        <v/>
      </c>
      <c r="R591" s="139" t="str">
        <f>IFERROR(TERRITORIAL!S591/TERRITORIAL!R591-1,"")</f>
        <v/>
      </c>
      <c r="S591" s="139" t="str">
        <f>IFERROR(TERRITORIAL!T591/TERRITORIAL!S591-1,"")</f>
        <v/>
      </c>
    </row>
    <row r="592" spans="1:19">
      <c r="A592" s="89" t="s">
        <v>7743</v>
      </c>
      <c r="B592" s="89" t="s">
        <v>176</v>
      </c>
      <c r="C592" s="139">
        <f>IFERROR(TERRITORIAL!D592/TERRITORIAL!C592-1,"")</f>
        <v>0.32744739926940114</v>
      </c>
      <c r="D592" s="139">
        <f>IFERROR(TERRITORIAL!E592/TERRITORIAL!D592-1,"")</f>
        <v>0.17067619677841916</v>
      </c>
      <c r="E592" s="139">
        <f>IFERROR(TERRITORIAL!F592/TERRITORIAL!E592-1,"")</f>
        <v>-0.10530664077652863</v>
      </c>
      <c r="F592" s="139">
        <f>IFERROR(TERRITORIAL!G592/TERRITORIAL!F592-1,"")</f>
        <v>-0.23000111862016659</v>
      </c>
      <c r="G592" s="139">
        <f>IFERROR(TERRITORIAL!H592/TERRITORIAL!G592-1,"")</f>
        <v>1.2878971940458581</v>
      </c>
      <c r="H592" s="139">
        <f>IFERROR(TERRITORIAL!I592/TERRITORIAL!H592-1,"")</f>
        <v>1.3223487763707955</v>
      </c>
      <c r="I592" s="139">
        <f>IFERROR(TERRITORIAL!J592/TERRITORIAL!I592-1,"")</f>
        <v>0.34245239705205321</v>
      </c>
      <c r="J592" s="139">
        <f>IFERROR(TERRITORIAL!K592/TERRITORIAL!J592-1,"")</f>
        <v>0.476582172741707</v>
      </c>
      <c r="K592" s="139">
        <f>IFERROR(TERRITORIAL!L592/TERRITORIAL!K592-1,"")</f>
        <v>6.938017587955625E-2</v>
      </c>
      <c r="L592" s="139">
        <f>IFERROR(TERRITORIAL!M592/TERRITORIAL!L592-1,"")</f>
        <v>0.11243404742318908</v>
      </c>
      <c r="M592" s="139">
        <f>IFERROR(TERRITORIAL!N592/TERRITORIAL!M592-1,"")</f>
        <v>-1</v>
      </c>
      <c r="N592" s="139" t="str">
        <f>IFERROR(TERRITORIAL!O592/TERRITORIAL!N592-1,"")</f>
        <v/>
      </c>
      <c r="O592" s="139" t="str">
        <f>IFERROR(TERRITORIAL!P592/TERRITORIAL!O592-1,"")</f>
        <v/>
      </c>
      <c r="P592" s="139" t="str">
        <f>IFERROR(TERRITORIAL!Q592/TERRITORIAL!P592-1,"")</f>
        <v/>
      </c>
      <c r="Q592" s="139" t="str">
        <f>IFERROR(TERRITORIAL!R592/TERRITORIAL!Q592-1,"")</f>
        <v/>
      </c>
      <c r="R592" s="139" t="str">
        <f>IFERROR(TERRITORIAL!S592/TERRITORIAL!R592-1,"")</f>
        <v/>
      </c>
      <c r="S592" s="139" t="str">
        <f>IFERROR(TERRITORIAL!T592/TERRITORIAL!S592-1,"")</f>
        <v/>
      </c>
    </row>
    <row r="593" spans="1:19" ht="28">
      <c r="A593" s="89" t="s">
        <v>7744</v>
      </c>
      <c r="B593" s="89" t="s">
        <v>177</v>
      </c>
      <c r="C593" s="139" t="str">
        <f>IFERROR(TERRITORIAL!D593/TERRITORIAL!C593-1,"")</f>
        <v/>
      </c>
      <c r="D593" s="139" t="str">
        <f>IFERROR(TERRITORIAL!E593/TERRITORIAL!D593-1,"")</f>
        <v/>
      </c>
      <c r="E593" s="139" t="str">
        <f>IFERROR(TERRITORIAL!F593/TERRITORIAL!E593-1,"")</f>
        <v/>
      </c>
      <c r="F593" s="139" t="str">
        <f>IFERROR(TERRITORIAL!G593/TERRITORIAL!F593-1,"")</f>
        <v/>
      </c>
      <c r="G593" s="139" t="str">
        <f>IFERROR(TERRITORIAL!H593/TERRITORIAL!G593-1,"")</f>
        <v/>
      </c>
      <c r="H593" s="139">
        <f>IFERROR(TERRITORIAL!I593/TERRITORIAL!H593-1,"")</f>
        <v>-1</v>
      </c>
      <c r="I593" s="139" t="str">
        <f>IFERROR(TERRITORIAL!J593/TERRITORIAL!I593-1,"")</f>
        <v/>
      </c>
      <c r="J593" s="139">
        <f>IFERROR(TERRITORIAL!K593/TERRITORIAL!J593-1,"")</f>
        <v>-1</v>
      </c>
      <c r="K593" s="139" t="str">
        <f>IFERROR(TERRITORIAL!L593/TERRITORIAL!K593-1,"")</f>
        <v/>
      </c>
      <c r="L593" s="139">
        <f>IFERROR(TERRITORIAL!M593/TERRITORIAL!L593-1,"")</f>
        <v>-0.55390334572490707</v>
      </c>
      <c r="M593" s="139">
        <f>IFERROR(TERRITORIAL!N593/TERRITORIAL!M593-1,"")</f>
        <v>-1</v>
      </c>
      <c r="N593" s="139" t="str">
        <f>IFERROR(TERRITORIAL!O593/TERRITORIAL!N593-1,"")</f>
        <v/>
      </c>
      <c r="O593" s="139" t="str">
        <f>IFERROR(TERRITORIAL!P593/TERRITORIAL!O593-1,"")</f>
        <v/>
      </c>
      <c r="P593" s="139" t="str">
        <f>IFERROR(TERRITORIAL!Q593/TERRITORIAL!P593-1,"")</f>
        <v/>
      </c>
      <c r="Q593" s="139" t="str">
        <f>IFERROR(TERRITORIAL!R593/TERRITORIAL!Q593-1,"")</f>
        <v/>
      </c>
      <c r="R593" s="139" t="str">
        <f>IFERROR(TERRITORIAL!S593/TERRITORIAL!R593-1,"")</f>
        <v/>
      </c>
      <c r="S593" s="139" t="str">
        <f>IFERROR(TERRITORIAL!T593/TERRITORIAL!S593-1,"")</f>
        <v/>
      </c>
    </row>
    <row r="594" spans="1:19">
      <c r="A594" s="89" t="s">
        <v>7745</v>
      </c>
      <c r="B594" s="89" t="s">
        <v>65</v>
      </c>
      <c r="C594" s="139">
        <f>IFERROR(TERRITORIAL!D594/TERRITORIAL!C594-1,"")</f>
        <v>0.63105776705913241</v>
      </c>
      <c r="D594" s="139">
        <f>IFERROR(TERRITORIAL!E594/TERRITORIAL!D594-1,"")</f>
        <v>-0.11004970188081953</v>
      </c>
      <c r="E594" s="139">
        <f>IFERROR(TERRITORIAL!F594/TERRITORIAL!E594-1,"")</f>
        <v>-0.30870618247891313</v>
      </c>
      <c r="F594" s="139">
        <f>IFERROR(TERRITORIAL!G594/TERRITORIAL!F594-1,"")</f>
        <v>5.7090365896092843E-2</v>
      </c>
      <c r="G594" s="139">
        <f>IFERROR(TERRITORIAL!H594/TERRITORIAL!G594-1,"")</f>
        <v>-0.13206595519335895</v>
      </c>
      <c r="H594" s="139">
        <f>IFERROR(TERRITORIAL!I594/TERRITORIAL!H594-1,"")</f>
        <v>-0.70221842340765828</v>
      </c>
      <c r="I594" s="139">
        <f>IFERROR(TERRITORIAL!J594/TERRITORIAL!I594-1,"")</f>
        <v>0.22322961325405055</v>
      </c>
      <c r="J594" s="139">
        <f>IFERROR(TERRITORIAL!K594/TERRITORIAL!J594-1,"")</f>
        <v>0.24970256671245639</v>
      </c>
      <c r="K594" s="139">
        <f>IFERROR(TERRITORIAL!L594/TERRITORIAL!K594-1,"")</f>
        <v>0.72549959898059391</v>
      </c>
      <c r="L594" s="139">
        <f>IFERROR(TERRITORIAL!M594/TERRITORIAL!L594-1,"")</f>
        <v>-0.46453274876923145</v>
      </c>
      <c r="M594" s="139">
        <f>IFERROR(TERRITORIAL!N594/TERRITORIAL!M594-1,"")</f>
        <v>-1</v>
      </c>
      <c r="N594" s="139" t="str">
        <f>IFERROR(TERRITORIAL!O594/TERRITORIAL!N594-1,"")</f>
        <v/>
      </c>
      <c r="O594" s="139" t="str">
        <f>IFERROR(TERRITORIAL!P594/TERRITORIAL!O594-1,"")</f>
        <v/>
      </c>
      <c r="P594" s="139" t="str">
        <f>IFERROR(TERRITORIAL!Q594/TERRITORIAL!P594-1,"")</f>
        <v/>
      </c>
      <c r="Q594" s="139" t="str">
        <f>IFERROR(TERRITORIAL!R594/TERRITORIAL!Q594-1,"")</f>
        <v/>
      </c>
      <c r="R594" s="139" t="str">
        <f>IFERROR(TERRITORIAL!S594/TERRITORIAL!R594-1,"")</f>
        <v/>
      </c>
      <c r="S594" s="139" t="str">
        <f>IFERROR(TERRITORIAL!T594/TERRITORIAL!S594-1,"")</f>
        <v/>
      </c>
    </row>
    <row r="595" spans="1:19">
      <c r="A595" s="89" t="s">
        <v>7746</v>
      </c>
      <c r="B595" s="89" t="s">
        <v>215</v>
      </c>
      <c r="C595" s="139" t="str">
        <f>IFERROR(TERRITORIAL!D595/TERRITORIAL!C595-1,"")</f>
        <v/>
      </c>
      <c r="D595" s="139" t="str">
        <f>IFERROR(TERRITORIAL!E595/TERRITORIAL!D595-1,"")</f>
        <v/>
      </c>
      <c r="E595" s="139" t="str">
        <f>IFERROR(TERRITORIAL!F595/TERRITORIAL!E595-1,"")</f>
        <v/>
      </c>
      <c r="F595" s="139" t="str">
        <f>IFERROR(TERRITORIAL!G595/TERRITORIAL!F595-1,"")</f>
        <v/>
      </c>
      <c r="G595" s="139" t="str">
        <f>IFERROR(TERRITORIAL!H595/TERRITORIAL!G595-1,"")</f>
        <v/>
      </c>
      <c r="H595" s="139" t="str">
        <f>IFERROR(TERRITORIAL!I595/TERRITORIAL!H595-1,"")</f>
        <v/>
      </c>
      <c r="I595" s="139" t="str">
        <f>IFERROR(TERRITORIAL!J595/TERRITORIAL!I595-1,"")</f>
        <v/>
      </c>
      <c r="J595" s="139" t="str">
        <f>IFERROR(TERRITORIAL!K595/TERRITORIAL!J595-1,"")</f>
        <v/>
      </c>
      <c r="K595" s="139" t="str">
        <f>IFERROR(TERRITORIAL!L595/TERRITORIAL!K595-1,"")</f>
        <v/>
      </c>
      <c r="L595" s="139" t="str">
        <f>IFERROR(TERRITORIAL!M595/TERRITORIAL!L595-1,"")</f>
        <v/>
      </c>
      <c r="M595" s="139" t="str">
        <f>IFERROR(TERRITORIAL!N595/TERRITORIAL!M595-1,"")</f>
        <v/>
      </c>
      <c r="N595" s="139" t="str">
        <f>IFERROR(TERRITORIAL!O595/TERRITORIAL!N595-1,"")</f>
        <v/>
      </c>
      <c r="O595" s="139" t="str">
        <f>IFERROR(TERRITORIAL!P595/TERRITORIAL!O595-1,"")</f>
        <v/>
      </c>
      <c r="P595" s="139" t="str">
        <f>IFERROR(TERRITORIAL!Q595/TERRITORIAL!P595-1,"")</f>
        <v/>
      </c>
      <c r="Q595" s="139" t="str">
        <f>IFERROR(TERRITORIAL!R595/TERRITORIAL!Q595-1,"")</f>
        <v/>
      </c>
      <c r="R595" s="139" t="str">
        <f>IFERROR(TERRITORIAL!S595/TERRITORIAL!R595-1,"")</f>
        <v/>
      </c>
      <c r="S595" s="139" t="str">
        <f>IFERROR(TERRITORIAL!T595/TERRITORIAL!S595-1,"")</f>
        <v/>
      </c>
    </row>
    <row r="596" spans="1:19">
      <c r="A596" s="89" t="s">
        <v>7747</v>
      </c>
      <c r="B596" s="89" t="s">
        <v>5545</v>
      </c>
      <c r="C596" s="139" t="str">
        <f>IFERROR(TERRITORIAL!D596/TERRITORIAL!C596-1,"")</f>
        <v/>
      </c>
      <c r="D596" s="139" t="str">
        <f>IFERROR(TERRITORIAL!E596/TERRITORIAL!D596-1,"")</f>
        <v/>
      </c>
      <c r="E596" s="139" t="str">
        <f>IFERROR(TERRITORIAL!F596/TERRITORIAL!E596-1,"")</f>
        <v/>
      </c>
      <c r="F596" s="139" t="str">
        <f>IFERROR(TERRITORIAL!G596/TERRITORIAL!F596-1,"")</f>
        <v/>
      </c>
      <c r="G596" s="139" t="str">
        <f>IFERROR(TERRITORIAL!H596/TERRITORIAL!G596-1,"")</f>
        <v/>
      </c>
      <c r="H596" s="139" t="str">
        <f>IFERROR(TERRITORIAL!I596/TERRITORIAL!H596-1,"")</f>
        <v/>
      </c>
      <c r="I596" s="139">
        <f>IFERROR(TERRITORIAL!J596/TERRITORIAL!I596-1,"")</f>
        <v>-1</v>
      </c>
      <c r="J596" s="139" t="str">
        <f>IFERROR(TERRITORIAL!K596/TERRITORIAL!J596-1,"")</f>
        <v/>
      </c>
      <c r="K596" s="139" t="str">
        <f>IFERROR(TERRITORIAL!L596/TERRITORIAL!K596-1,"")</f>
        <v/>
      </c>
      <c r="L596" s="139" t="str">
        <f>IFERROR(TERRITORIAL!M596/TERRITORIAL!L596-1,"")</f>
        <v/>
      </c>
      <c r="M596" s="139" t="str">
        <f>IFERROR(TERRITORIAL!N596/TERRITORIAL!M596-1,"")</f>
        <v/>
      </c>
      <c r="N596" s="139" t="str">
        <f>IFERROR(TERRITORIAL!O596/TERRITORIAL!N596-1,"")</f>
        <v/>
      </c>
      <c r="O596" s="139" t="str">
        <f>IFERROR(TERRITORIAL!P596/TERRITORIAL!O596-1,"")</f>
        <v/>
      </c>
      <c r="P596" s="139" t="str">
        <f>IFERROR(TERRITORIAL!Q596/TERRITORIAL!P596-1,"")</f>
        <v/>
      </c>
      <c r="Q596" s="139" t="str">
        <f>IFERROR(TERRITORIAL!R596/TERRITORIAL!Q596-1,"")</f>
        <v/>
      </c>
      <c r="R596" s="139" t="str">
        <f>IFERROR(TERRITORIAL!S596/TERRITORIAL!R596-1,"")</f>
        <v/>
      </c>
      <c r="S596" s="139" t="str">
        <f>IFERROR(TERRITORIAL!T596/TERRITORIAL!S596-1,"")</f>
        <v/>
      </c>
    </row>
    <row r="597" spans="1:19">
      <c r="A597" s="89" t="s">
        <v>7748</v>
      </c>
      <c r="B597" s="89" t="s">
        <v>968</v>
      </c>
      <c r="C597" s="139">
        <f>IFERROR(TERRITORIAL!D597/TERRITORIAL!C597-1,"")</f>
        <v>-1.5053966664735907E-2</v>
      </c>
      <c r="D597" s="139">
        <f>IFERROR(TERRITORIAL!E597/TERRITORIAL!D597-1,"")</f>
        <v>2.0998613463858673E-2</v>
      </c>
      <c r="E597" s="139">
        <f>IFERROR(TERRITORIAL!F597/TERRITORIAL!E597-1,"")</f>
        <v>-6.4547454932783022E-2</v>
      </c>
      <c r="F597" s="139">
        <f>IFERROR(TERRITORIAL!G597/TERRITORIAL!F597-1,"")</f>
        <v>5.3325805353313216E-2</v>
      </c>
      <c r="G597" s="139">
        <f>IFERROR(TERRITORIAL!H597/TERRITORIAL!G597-1,"")</f>
        <v>-0.10704503285463862</v>
      </c>
      <c r="H597" s="139">
        <f>IFERROR(TERRITORIAL!I597/TERRITORIAL!H597-1,"")</f>
        <v>9.7376440576143253E-2</v>
      </c>
      <c r="I597" s="139">
        <f>IFERROR(TERRITORIAL!J597/TERRITORIAL!I597-1,"")</f>
        <v>-4.4918778502493928E-2</v>
      </c>
      <c r="J597" s="139">
        <f>IFERROR(TERRITORIAL!K597/TERRITORIAL!J597-1,"")</f>
        <v>3.1109546717578818E-2</v>
      </c>
      <c r="K597" s="139">
        <f>IFERROR(TERRITORIAL!L597/TERRITORIAL!K597-1,"")</f>
        <v>0.11225141520405035</v>
      </c>
      <c r="L597" s="139">
        <f>IFERROR(TERRITORIAL!M597/TERRITORIAL!L597-1,"")</f>
        <v>0.10431411933599111</v>
      </c>
      <c r="M597" s="139">
        <f>IFERROR(TERRITORIAL!N597/TERRITORIAL!M597-1,"")</f>
        <v>-1</v>
      </c>
      <c r="N597" s="139" t="str">
        <f>IFERROR(TERRITORIAL!O597/TERRITORIAL!N597-1,"")</f>
        <v/>
      </c>
      <c r="O597" s="139" t="str">
        <f>IFERROR(TERRITORIAL!P597/TERRITORIAL!O597-1,"")</f>
        <v/>
      </c>
      <c r="P597" s="139" t="str">
        <f>IFERROR(TERRITORIAL!Q597/TERRITORIAL!P597-1,"")</f>
        <v/>
      </c>
      <c r="Q597" s="139" t="str">
        <f>IFERROR(TERRITORIAL!R597/TERRITORIAL!Q597-1,"")</f>
        <v/>
      </c>
      <c r="R597" s="139" t="str">
        <f>IFERROR(TERRITORIAL!S597/TERRITORIAL!R597-1,"")</f>
        <v/>
      </c>
      <c r="S597" s="139" t="str">
        <f>IFERROR(TERRITORIAL!T597/TERRITORIAL!S597-1,"")</f>
        <v/>
      </c>
    </row>
    <row r="598" spans="1:19">
      <c r="C598" s="146"/>
    </row>
    <row r="599" spans="1:19">
      <c r="C599" s="146"/>
    </row>
    <row r="600" spans="1:19">
      <c r="C600" s="146"/>
    </row>
    <row r="601" spans="1:19">
      <c r="C601" s="146"/>
    </row>
  </sheetData>
  <mergeCells count="1">
    <mergeCell ref="A1:Q2"/>
  </mergeCells>
  <printOptions horizontalCentered="1"/>
  <pageMargins left="0.39370078740157483" right="0.39370078740157483" top="0.39370078740157483" bottom="0.39370078740157483" header="0" footer="0"/>
  <pageSetup scale="37" fitToHeight="9" orientation="landscape" r:id="rId1"/>
  <headerFooter alignWithMargins="0">
    <oddHeader>&amp;R09/05/2014</oddHeader>
  </headerFooter>
  <ignoredErrors>
    <ignoredError sqref="C5:C597 D5:S597" unlockedFormula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3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L19" sqref="L19"/>
    </sheetView>
  </sheetViews>
  <sheetFormatPr baseColWidth="10" defaultRowHeight="13"/>
  <cols>
    <col min="1" max="1" width="28" customWidth="1"/>
    <col min="2" max="2" width="17" bestFit="1" customWidth="1"/>
  </cols>
  <sheetData>
    <row r="1" spans="1:17" ht="16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80"/>
    </row>
    <row r="2" spans="1:17" ht="16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  <c r="M2" s="23"/>
      <c r="N2" s="23"/>
      <c r="O2" s="23"/>
    </row>
    <row r="3" spans="1:17" ht="17">
      <c r="A3" s="48" t="s">
        <v>187</v>
      </c>
      <c r="B3" s="26">
        <v>2007</v>
      </c>
      <c r="C3" s="45">
        <v>2008</v>
      </c>
      <c r="D3" s="45">
        <v>2009</v>
      </c>
      <c r="E3" s="45">
        <v>2010</v>
      </c>
      <c r="F3" s="45">
        <v>2011</v>
      </c>
      <c r="G3" s="45">
        <v>2012</v>
      </c>
      <c r="H3" s="45">
        <v>2013</v>
      </c>
      <c r="I3" s="45">
        <v>2014</v>
      </c>
      <c r="J3" s="45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  <c r="Q3" s="49">
        <v>2022</v>
      </c>
    </row>
    <row r="4" spans="1:17" ht="14">
      <c r="A4" s="6" t="s">
        <v>474</v>
      </c>
      <c r="B4" s="76">
        <v>43928383924</v>
      </c>
      <c r="C4" s="76">
        <v>38251457494</v>
      </c>
      <c r="D4" s="76">
        <v>43861973154</v>
      </c>
      <c r="E4" s="76">
        <v>47677299243</v>
      </c>
      <c r="F4" s="76">
        <v>50931463509</v>
      </c>
      <c r="G4" s="76">
        <v>62468711543</v>
      </c>
      <c r="H4" s="76">
        <v>83156217431</v>
      </c>
      <c r="I4" s="76">
        <v>91253481685</v>
      </c>
      <c r="J4" s="76">
        <v>79736282148</v>
      </c>
      <c r="K4" s="76">
        <v>90035644487</v>
      </c>
      <c r="L4" s="77">
        <v>92206522891.619293</v>
      </c>
      <c r="M4" s="77">
        <v>98284208265.143799</v>
      </c>
      <c r="N4" s="77">
        <v>93010810778.920914</v>
      </c>
      <c r="O4" s="77">
        <v>106174089727.02299</v>
      </c>
      <c r="P4" s="78">
        <v>131748991046.791</v>
      </c>
      <c r="Q4" s="78">
        <v>132721199885.70399</v>
      </c>
    </row>
    <row r="5" spans="1:17" ht="14">
      <c r="A5" s="6" t="s">
        <v>149</v>
      </c>
      <c r="B5" s="76">
        <v>70851185265</v>
      </c>
      <c r="C5" s="76">
        <v>90472315919</v>
      </c>
      <c r="D5" s="76">
        <v>92873233689</v>
      </c>
      <c r="E5" s="76">
        <v>92649150201</v>
      </c>
      <c r="F5" s="76">
        <v>108005557295</v>
      </c>
      <c r="G5" s="76">
        <v>147028967032</v>
      </c>
      <c r="H5" s="76">
        <v>168432276324</v>
      </c>
      <c r="I5" s="76">
        <v>208330544003</v>
      </c>
      <c r="J5" s="76">
        <v>260239131244</v>
      </c>
      <c r="K5" s="76">
        <v>273900606295</v>
      </c>
      <c r="L5" s="77">
        <v>279471952656.32001</v>
      </c>
      <c r="M5" s="77">
        <v>276256434347.33398</v>
      </c>
      <c r="N5" s="77">
        <v>311153126058.83801</v>
      </c>
      <c r="O5" s="77">
        <v>343205254481.75403</v>
      </c>
      <c r="P5" s="78">
        <v>361150640266.32001</v>
      </c>
      <c r="Q5" s="78">
        <v>424924004362.00598</v>
      </c>
    </row>
    <row r="6" spans="1:17" ht="14">
      <c r="A6" s="6" t="s">
        <v>760</v>
      </c>
      <c r="B6" s="76">
        <v>13685508019</v>
      </c>
      <c r="C6" s="76">
        <v>9217038499</v>
      </c>
      <c r="D6" s="76">
        <v>10736747672</v>
      </c>
      <c r="E6" s="76">
        <v>12196269629</v>
      </c>
      <c r="F6" s="76">
        <v>23975240616</v>
      </c>
      <c r="G6" s="76">
        <v>19819964472</v>
      </c>
      <c r="H6" s="76">
        <v>17261468271</v>
      </c>
      <c r="I6" s="76">
        <v>17669938340</v>
      </c>
      <c r="J6" s="76">
        <v>20826575083</v>
      </c>
      <c r="K6" s="76">
        <v>24694664274</v>
      </c>
      <c r="L6" s="77">
        <v>27651600374.729698</v>
      </c>
      <c r="M6" s="77">
        <v>90982522138.665207</v>
      </c>
      <c r="N6" s="77">
        <v>93442267823.860092</v>
      </c>
      <c r="O6" s="77">
        <v>93305924881.841599</v>
      </c>
      <c r="P6" s="78">
        <v>116465198604.811</v>
      </c>
      <c r="Q6" s="78">
        <v>142719536168.944</v>
      </c>
    </row>
    <row r="7" spans="1:17" ht="14">
      <c r="A7" s="6" t="s">
        <v>1383</v>
      </c>
      <c r="B7" s="76">
        <v>77845261642</v>
      </c>
      <c r="C7" s="76">
        <v>76956836059</v>
      </c>
      <c r="D7" s="76">
        <v>86994478737</v>
      </c>
      <c r="E7" s="76">
        <v>113315166416</v>
      </c>
      <c r="F7" s="76">
        <v>100633375710</v>
      </c>
      <c r="G7" s="76">
        <v>128868385132</v>
      </c>
      <c r="H7" s="76">
        <v>140970448526</v>
      </c>
      <c r="I7" s="76">
        <v>151101172975</v>
      </c>
      <c r="J7" s="76">
        <v>176993245646</v>
      </c>
      <c r="K7" s="76">
        <v>186722267881</v>
      </c>
      <c r="L7" s="77">
        <v>201364054529.05899</v>
      </c>
      <c r="M7" s="77">
        <v>62134339811.683296</v>
      </c>
      <c r="N7" s="77">
        <v>55497486498.827599</v>
      </c>
      <c r="O7" s="77">
        <v>59192421128.080605</v>
      </c>
      <c r="P7" s="78">
        <v>54951703508.722206</v>
      </c>
      <c r="Q7" s="78">
        <v>65411225321.064499</v>
      </c>
    </row>
    <row r="8" spans="1:17" ht="14">
      <c r="A8" s="6" t="s">
        <v>116</v>
      </c>
      <c r="B8" s="76">
        <v>4944242703</v>
      </c>
      <c r="C8" s="76">
        <v>4757467990</v>
      </c>
      <c r="D8" s="76">
        <v>5096293422</v>
      </c>
      <c r="E8" s="76">
        <v>6326023493</v>
      </c>
      <c r="F8" s="76">
        <v>6907966664</v>
      </c>
      <c r="G8" s="76">
        <v>7618680587</v>
      </c>
      <c r="H8" s="76">
        <v>8354375021</v>
      </c>
      <c r="I8" s="76">
        <v>8707484578</v>
      </c>
      <c r="J8" s="76">
        <v>9014366564</v>
      </c>
      <c r="K8" s="76">
        <v>9124544125</v>
      </c>
      <c r="L8" s="77">
        <v>9983963920.1105385</v>
      </c>
      <c r="M8" s="77">
        <v>13581714019.106001</v>
      </c>
      <c r="N8" s="77">
        <v>15760931120.257198</v>
      </c>
      <c r="O8" s="77">
        <v>16400914458.414801</v>
      </c>
      <c r="P8" s="78">
        <v>21064911558.796803</v>
      </c>
      <c r="Q8" s="78">
        <v>25075711658.247799</v>
      </c>
    </row>
    <row r="9" spans="1:17" ht="14">
      <c r="A9" s="6" t="s">
        <v>193</v>
      </c>
      <c r="B9" s="76">
        <v>78888594077</v>
      </c>
      <c r="C9" s="76">
        <v>82186264147</v>
      </c>
      <c r="D9" s="76">
        <v>98474599590</v>
      </c>
      <c r="E9" s="76">
        <v>107485913148</v>
      </c>
      <c r="F9" s="76">
        <v>124419753869</v>
      </c>
      <c r="G9" s="76">
        <v>136453831174</v>
      </c>
      <c r="H9" s="76">
        <v>151607919349</v>
      </c>
      <c r="I9" s="76">
        <v>163954989413</v>
      </c>
      <c r="J9" s="76">
        <v>204343859781</v>
      </c>
      <c r="K9" s="76">
        <v>212645854788</v>
      </c>
      <c r="L9" s="77">
        <v>224581115732.66699</v>
      </c>
      <c r="M9" s="77">
        <v>327648752532.67798</v>
      </c>
      <c r="N9" s="77">
        <v>341380078750.99298</v>
      </c>
      <c r="O9" s="77">
        <v>354973091768.39697</v>
      </c>
      <c r="P9" s="78">
        <v>374490072014.63397</v>
      </c>
      <c r="Q9" s="78">
        <v>400137018691.58099</v>
      </c>
    </row>
    <row r="10" spans="1:17" ht="14">
      <c r="A10" s="6" t="s">
        <v>211</v>
      </c>
      <c r="B10" s="76">
        <v>40168841664</v>
      </c>
      <c r="C10" s="76">
        <v>49646502172</v>
      </c>
      <c r="D10" s="76">
        <v>64261085568</v>
      </c>
      <c r="E10" s="76">
        <v>64864903906</v>
      </c>
      <c r="F10" s="76">
        <v>80295661683</v>
      </c>
      <c r="G10" s="76">
        <v>95452478869</v>
      </c>
      <c r="H10" s="76">
        <v>105897310254</v>
      </c>
      <c r="I10" s="76">
        <v>116892830566</v>
      </c>
      <c r="J10" s="76">
        <v>176845826677</v>
      </c>
      <c r="K10" s="76">
        <v>193493228477</v>
      </c>
      <c r="L10" s="77">
        <v>212470174805.97299</v>
      </c>
      <c r="M10" s="77">
        <v>331674090310.51398</v>
      </c>
      <c r="N10" s="77">
        <v>344365050853.27399</v>
      </c>
      <c r="O10" s="77">
        <v>356857568040.25299</v>
      </c>
      <c r="P10" s="78">
        <v>366207634282.76099</v>
      </c>
      <c r="Q10" s="78">
        <v>380036379752.72101</v>
      </c>
    </row>
    <row r="11" spans="1:17" ht="14">
      <c r="A11" s="6" t="s">
        <v>2156</v>
      </c>
      <c r="B11" s="76">
        <v>30287912100</v>
      </c>
      <c r="C11" s="76">
        <v>29606843598</v>
      </c>
      <c r="D11" s="76">
        <v>30078664479</v>
      </c>
      <c r="E11" s="76">
        <v>39260187790</v>
      </c>
      <c r="F11" s="76">
        <v>56305560115</v>
      </c>
      <c r="G11" s="76">
        <v>64609554622</v>
      </c>
      <c r="H11" s="76">
        <v>77045027274</v>
      </c>
      <c r="I11" s="76">
        <v>77007178781</v>
      </c>
      <c r="J11" s="76">
        <v>65375747606</v>
      </c>
      <c r="K11" s="76">
        <v>68331607886</v>
      </c>
      <c r="L11" s="77">
        <v>55533591218.944298</v>
      </c>
      <c r="M11" s="77">
        <v>61140989044.128998</v>
      </c>
      <c r="N11" s="77">
        <v>70084141720.798004</v>
      </c>
      <c r="O11" s="77">
        <v>65762990016.842796</v>
      </c>
      <c r="P11" s="78">
        <v>63737950697.9272</v>
      </c>
      <c r="Q11" s="78">
        <v>163983845323.06</v>
      </c>
    </row>
    <row r="12" spans="1:17" ht="14">
      <c r="A12" s="6" t="s">
        <v>82</v>
      </c>
      <c r="B12" s="76">
        <v>76990805745</v>
      </c>
      <c r="C12" s="76">
        <v>89748986269</v>
      </c>
      <c r="D12" s="76">
        <v>94546121840</v>
      </c>
      <c r="E12" s="76">
        <v>104426279084</v>
      </c>
      <c r="F12" s="76">
        <v>130599364161</v>
      </c>
      <c r="G12" s="76">
        <v>152873312555</v>
      </c>
      <c r="H12" s="76">
        <v>169757522407</v>
      </c>
      <c r="I12" s="76">
        <v>185903085027</v>
      </c>
      <c r="J12" s="76">
        <v>165478777931</v>
      </c>
      <c r="K12" s="76">
        <v>162015842361</v>
      </c>
      <c r="L12" s="77">
        <v>198451394173.82199</v>
      </c>
      <c r="M12" s="77">
        <v>109972529947.78993</v>
      </c>
      <c r="N12" s="77">
        <v>211812254994.509</v>
      </c>
      <c r="O12" s="77">
        <v>143580728920.13699</v>
      </c>
      <c r="P12" s="78">
        <v>155933795625.461</v>
      </c>
      <c r="Q12" s="78">
        <v>180353369956.94699</v>
      </c>
    </row>
    <row r="13" spans="1:17" ht="14">
      <c r="A13" s="6" t="s">
        <v>173</v>
      </c>
      <c r="B13" s="76">
        <v>-1024254848.4400005</v>
      </c>
      <c r="C13" s="76">
        <v>-6517442105.2200003</v>
      </c>
      <c r="D13" s="76">
        <v>-11010118714.52</v>
      </c>
      <c r="E13" s="76">
        <v>-21652678963.419998</v>
      </c>
      <c r="F13" s="76">
        <v>-16594966694.469999</v>
      </c>
      <c r="G13" s="76">
        <v>-17873343888.220001</v>
      </c>
      <c r="H13" s="76">
        <v>-22958937716.810001</v>
      </c>
      <c r="I13" s="76">
        <v>-27048133132.27</v>
      </c>
      <c r="J13" s="76">
        <v>-25605674946.93</v>
      </c>
      <c r="K13" s="76">
        <v>-12990800368.139999</v>
      </c>
      <c r="L13" s="77">
        <v>-15443437253.5494</v>
      </c>
      <c r="M13" s="77"/>
      <c r="N13" s="77"/>
      <c r="O13" s="77"/>
      <c r="P13" s="78"/>
      <c r="Q13" s="78"/>
    </row>
  </sheetData>
  <mergeCells count="1">
    <mergeCell ref="A1:N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2"/>
  <sheetViews>
    <sheetView topLeftCell="E1" workbookViewId="0">
      <selection activeCell="O3" sqref="O3"/>
    </sheetView>
  </sheetViews>
  <sheetFormatPr baseColWidth="10" defaultRowHeight="13"/>
  <cols>
    <col min="2" max="2" width="17" bestFit="1" customWidth="1"/>
  </cols>
  <sheetData>
    <row r="1" spans="1:16" ht="16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80"/>
    </row>
    <row r="2" spans="1:16" ht="16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  <c r="M2" s="23"/>
      <c r="N2" s="23"/>
      <c r="O2" s="23"/>
    </row>
    <row r="3" spans="1:16" ht="34">
      <c r="A3" s="48" t="s">
        <v>187</v>
      </c>
      <c r="B3" s="26">
        <v>2007</v>
      </c>
      <c r="C3" s="45">
        <v>2008</v>
      </c>
      <c r="D3" s="45">
        <v>2009</v>
      </c>
      <c r="E3" s="45">
        <v>2010</v>
      </c>
      <c r="F3" s="45">
        <v>2011</v>
      </c>
      <c r="G3" s="45">
        <v>2012</v>
      </c>
      <c r="H3" s="45">
        <v>2013</v>
      </c>
      <c r="I3" s="45">
        <v>2014</v>
      </c>
      <c r="J3" s="45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</row>
    <row r="4" spans="1:16" ht="14">
      <c r="A4" s="6" t="s">
        <v>66</v>
      </c>
      <c r="B4" s="76">
        <v>49389917609</v>
      </c>
      <c r="C4" s="76">
        <v>53156716003</v>
      </c>
      <c r="D4" s="76">
        <v>59737926919</v>
      </c>
      <c r="E4" s="76">
        <v>67177716983</v>
      </c>
      <c r="F4" s="76">
        <v>76178552110</v>
      </c>
      <c r="G4" s="76">
        <v>85075618351</v>
      </c>
      <c r="H4" s="76">
        <v>100076449402</v>
      </c>
      <c r="I4" s="76">
        <v>118479721160</v>
      </c>
      <c r="J4" s="76">
        <v>125966489664</v>
      </c>
      <c r="K4" s="76">
        <v>135641433111</v>
      </c>
      <c r="L4" s="77">
        <v>137747271814.41299</v>
      </c>
      <c r="M4" s="77">
        <v>142494813436.51599</v>
      </c>
      <c r="N4" s="77">
        <v>161190888502.92401</v>
      </c>
      <c r="O4" s="77"/>
      <c r="P4" s="77">
        <v>192861226610.58899</v>
      </c>
    </row>
    <row r="5" spans="1:16" ht="14">
      <c r="A5" s="6" t="s">
        <v>201</v>
      </c>
      <c r="B5" s="76">
        <v>125228279051</v>
      </c>
      <c r="C5" s="76">
        <v>139070302465</v>
      </c>
      <c r="D5" s="76">
        <v>159258527161</v>
      </c>
      <c r="E5" s="76">
        <v>176498959843</v>
      </c>
      <c r="F5" s="76">
        <v>193073222194</v>
      </c>
      <c r="G5" s="76">
        <v>235363355081</v>
      </c>
      <c r="H5" s="76">
        <v>270569211276</v>
      </c>
      <c r="I5" s="76">
        <v>335104625685</v>
      </c>
      <c r="J5" s="76">
        <v>402310536222</v>
      </c>
      <c r="K5" s="76">
        <v>441840622349</v>
      </c>
      <c r="L5" s="77">
        <v>470323368825.70398</v>
      </c>
      <c r="M5" s="77">
        <v>416473541409.43298</v>
      </c>
      <c r="N5" s="77">
        <v>455459014549.005</v>
      </c>
      <c r="O5" s="77"/>
      <c r="P5" s="77">
        <v>512962612498.237</v>
      </c>
    </row>
    <row r="6" spans="1:16" ht="14">
      <c r="A6" s="6" t="s">
        <v>159</v>
      </c>
      <c r="B6" s="76">
        <v>13068474945</v>
      </c>
      <c r="C6" s="76">
        <v>13761140822</v>
      </c>
      <c r="D6" s="76">
        <v>15055702396</v>
      </c>
      <c r="E6" s="76">
        <v>17926731966</v>
      </c>
      <c r="F6" s="76">
        <v>14233769093</v>
      </c>
      <c r="G6" s="76">
        <v>14086452122</v>
      </c>
      <c r="H6" s="76">
        <v>17253596852</v>
      </c>
      <c r="I6" s="76">
        <v>16925054211</v>
      </c>
      <c r="J6" s="76">
        <v>27389725442</v>
      </c>
      <c r="K6" s="76">
        <v>24961715992</v>
      </c>
      <c r="L6" s="77">
        <v>24374578447.405201</v>
      </c>
      <c r="M6" s="77">
        <v>144419056083.81299</v>
      </c>
      <c r="N6" s="77">
        <v>146606383440.76501</v>
      </c>
      <c r="O6" s="77"/>
      <c r="P6" s="77">
        <v>204229878617.67499</v>
      </c>
    </row>
    <row r="7" spans="1:16" ht="14">
      <c r="A7" s="6" t="s">
        <v>57</v>
      </c>
      <c r="B7" s="76">
        <v>37888346325</v>
      </c>
      <c r="C7" s="76">
        <v>40589831276</v>
      </c>
      <c r="D7" s="76">
        <v>46530526474</v>
      </c>
      <c r="E7" s="76">
        <v>55338742793</v>
      </c>
      <c r="F7" s="76">
        <v>60045858140</v>
      </c>
      <c r="G7" s="76">
        <v>67727564713</v>
      </c>
      <c r="H7" s="76">
        <v>68154782836</v>
      </c>
      <c r="I7" s="76">
        <v>77548646235</v>
      </c>
      <c r="J7" s="76">
        <v>85693889297</v>
      </c>
      <c r="K7" s="76">
        <v>90553733829</v>
      </c>
      <c r="L7" s="77">
        <v>89434729194.735199</v>
      </c>
      <c r="M7" s="77">
        <v>87888438400.281097</v>
      </c>
      <c r="N7" s="77">
        <v>99535432575.105209</v>
      </c>
      <c r="O7" s="77"/>
      <c r="P7" s="77">
        <v>100282674223.254</v>
      </c>
    </row>
    <row r="8" spans="1:16" ht="14">
      <c r="A8" s="6" t="s">
        <v>160</v>
      </c>
      <c r="B8" s="76">
        <v>4472458153</v>
      </c>
      <c r="C8" s="76">
        <v>5510331474</v>
      </c>
      <c r="D8" s="76">
        <v>4838196728</v>
      </c>
      <c r="E8" s="76">
        <v>4962871657</v>
      </c>
      <c r="F8" s="76">
        <v>4839853129</v>
      </c>
      <c r="G8" s="76">
        <v>5853475120</v>
      </c>
      <c r="H8" s="76">
        <v>6012524675</v>
      </c>
      <c r="I8" s="76">
        <v>6408548514</v>
      </c>
      <c r="J8" s="76">
        <v>8197690411</v>
      </c>
      <c r="K8" s="76">
        <v>15628565736</v>
      </c>
      <c r="L8" s="77">
        <v>17038682135.677801</v>
      </c>
      <c r="M8" s="77">
        <v>241753109380.98734</v>
      </c>
      <c r="N8" s="77">
        <v>474279568575.23602</v>
      </c>
      <c r="O8" s="77"/>
      <c r="P8" s="77">
        <v>523688040004.80298</v>
      </c>
    </row>
    <row r="9" spans="1:16" ht="14">
      <c r="A9" s="6" t="s">
        <v>161</v>
      </c>
      <c r="B9" s="76">
        <v>9115555182</v>
      </c>
      <c r="C9" s="76">
        <v>10747609056</v>
      </c>
      <c r="D9" s="76">
        <v>12554474255</v>
      </c>
      <c r="E9" s="76">
        <v>14151106870</v>
      </c>
      <c r="F9" s="76">
        <v>12454036558</v>
      </c>
      <c r="G9" s="76">
        <v>13279706451</v>
      </c>
      <c r="H9" s="76">
        <v>15648322995</v>
      </c>
      <c r="I9" s="76">
        <v>16558015293</v>
      </c>
      <c r="J9" s="76">
        <v>21599376676</v>
      </c>
      <c r="K9" s="76">
        <v>22860455559</v>
      </c>
      <c r="L9" s="77">
        <v>23479340404.405602</v>
      </c>
      <c r="M9" s="77">
        <v>204785427.84388</v>
      </c>
      <c r="N9" s="77">
        <v>213505041.50269002</v>
      </c>
      <c r="O9" s="77"/>
      <c r="P9" s="77">
        <v>734117781.65111995</v>
      </c>
    </row>
    <row r="10" spans="1:16" ht="14">
      <c r="A10" s="6" t="s">
        <v>34</v>
      </c>
      <c r="B10" s="76">
        <v>143062910900</v>
      </c>
      <c r="C10" s="76">
        <v>143421950445</v>
      </c>
      <c r="D10" s="76">
        <v>161972114359</v>
      </c>
      <c r="E10" s="76">
        <v>166328226570</v>
      </c>
      <c r="F10" s="76">
        <v>177384774217</v>
      </c>
      <c r="G10" s="76">
        <v>182633707071</v>
      </c>
      <c r="H10" s="76">
        <v>194329089536</v>
      </c>
      <c r="I10" s="76">
        <v>204764580014</v>
      </c>
      <c r="J10" s="76">
        <v>134257953753</v>
      </c>
      <c r="K10" s="76">
        <v>125572190814</v>
      </c>
      <c r="L10" s="77">
        <v>144906070326.49399</v>
      </c>
      <c r="M10" s="77">
        <v>80258959891.112503</v>
      </c>
      <c r="N10" s="77">
        <v>211547957406.45499</v>
      </c>
      <c r="O10" s="77"/>
      <c r="P10" s="77">
        <v>92841344551.932907</v>
      </c>
    </row>
    <row r="11" spans="1:16" ht="14">
      <c r="A11" s="6" t="s">
        <v>162</v>
      </c>
      <c r="B11" s="76">
        <v>42870668081</v>
      </c>
      <c r="C11" s="76">
        <v>48719607373</v>
      </c>
      <c r="D11" s="76">
        <v>55011509473</v>
      </c>
      <c r="E11" s="76">
        <v>59246144577</v>
      </c>
      <c r="F11" s="76">
        <v>72447594673</v>
      </c>
      <c r="G11" s="76">
        <v>77940679974</v>
      </c>
      <c r="H11" s="76">
        <v>84408711779</v>
      </c>
      <c r="I11" s="76">
        <v>92895255274</v>
      </c>
      <c r="J11" s="76">
        <v>103165087012</v>
      </c>
      <c r="K11" s="76">
        <v>112477317992</v>
      </c>
      <c r="L11" s="77">
        <v>127668640081.916</v>
      </c>
      <c r="M11" s="77">
        <v>157371534097.013</v>
      </c>
      <c r="N11" s="77">
        <v>153584733646.41699</v>
      </c>
      <c r="O11" s="77"/>
      <c r="P11" s="77">
        <v>161546605284.565</v>
      </c>
    </row>
    <row r="12" spans="1:16" ht="14">
      <c r="A12" s="6" t="s">
        <v>180</v>
      </c>
      <c r="B12" s="76">
        <v>-15621888678</v>
      </c>
      <c r="C12" s="76">
        <v>-14962843881</v>
      </c>
      <c r="D12" s="76">
        <v>-15452469768</v>
      </c>
      <c r="E12" s="76">
        <v>-15038941629</v>
      </c>
      <c r="F12" s="76">
        <v>-16794078384</v>
      </c>
      <c r="G12" s="76">
        <v>-23504560637</v>
      </c>
      <c r="H12" s="76">
        <v>-24667766708</v>
      </c>
      <c r="I12" s="76">
        <v>-27359064521</v>
      </c>
      <c r="J12" s="76">
        <v>-33218423985</v>
      </c>
      <c r="K12" s="76">
        <v>-16025453693</v>
      </c>
      <c r="L12" s="77">
        <v>-15028747873.7628</v>
      </c>
      <c r="M12" s="77">
        <v>11567097149.747601</v>
      </c>
      <c r="N12" s="77">
        <v>11974454056.990801</v>
      </c>
      <c r="O12" s="77"/>
      <c r="P12" s="77">
        <v>10876455271.9161</v>
      </c>
    </row>
  </sheetData>
  <mergeCells count="1">
    <mergeCell ref="A1:N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327DC-9EFF-46C3-A1FA-1D666EE95E89}">
  <dimension ref="A1:Q10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M14" sqref="M14"/>
    </sheetView>
  </sheetViews>
  <sheetFormatPr baseColWidth="10" defaultRowHeight="13"/>
  <cols>
    <col min="1" max="1" width="29.5" customWidth="1"/>
    <col min="2" max="6" width="20.6640625" customWidth="1"/>
    <col min="7" max="8" width="20.33203125" customWidth="1"/>
    <col min="9" max="12" width="20.6640625" customWidth="1"/>
    <col min="13" max="13" width="25.5" customWidth="1"/>
    <col min="14" max="15" width="22" customWidth="1"/>
    <col min="16" max="16" width="22" bestFit="1" customWidth="1"/>
  </cols>
  <sheetData>
    <row r="1" spans="1:17">
      <c r="A1" t="s">
        <v>187</v>
      </c>
      <c r="B1">
        <v>2007</v>
      </c>
      <c r="C1">
        <v>2008</v>
      </c>
      <c r="D1">
        <v>2009</v>
      </c>
      <c r="E1">
        <v>2010</v>
      </c>
      <c r="F1">
        <v>2011</v>
      </c>
      <c r="G1">
        <v>2012</v>
      </c>
      <c r="H1">
        <v>2013</v>
      </c>
      <c r="I1">
        <v>2014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1:17">
      <c r="A2" t="s">
        <v>66</v>
      </c>
      <c r="B2" s="79">
        <v>49389917609</v>
      </c>
      <c r="C2" s="79">
        <v>53156716003</v>
      </c>
      <c r="D2" s="79">
        <v>59737926919</v>
      </c>
      <c r="E2" s="79">
        <v>67177716983</v>
      </c>
      <c r="F2" s="79">
        <v>76178552110</v>
      </c>
      <c r="G2" s="79">
        <v>85075618351</v>
      </c>
      <c r="H2" s="79">
        <v>100076449402</v>
      </c>
      <c r="I2" s="79">
        <v>118479721160</v>
      </c>
      <c r="J2" s="79">
        <v>125966489664</v>
      </c>
      <c r="K2" s="79">
        <v>135641433111</v>
      </c>
      <c r="L2" s="79">
        <v>137747271814.41299</v>
      </c>
      <c r="M2" s="79">
        <v>142494813436.51599</v>
      </c>
      <c r="N2" s="79">
        <v>161190888502.92401</v>
      </c>
      <c r="O2" s="79">
        <v>192861226610.58899</v>
      </c>
      <c r="P2" s="79">
        <v>216018023797.534</v>
      </c>
      <c r="Q2" s="79">
        <v>226045618753.79001</v>
      </c>
    </row>
    <row r="3" spans="1:17">
      <c r="A3" t="s">
        <v>2406</v>
      </c>
      <c r="B3" s="79">
        <v>125228279051</v>
      </c>
      <c r="C3" s="79">
        <v>139070302465</v>
      </c>
      <c r="D3" s="79">
        <v>159258527161</v>
      </c>
      <c r="E3" s="79">
        <v>176498959843</v>
      </c>
      <c r="F3" s="79">
        <v>193073222194</v>
      </c>
      <c r="G3" s="79">
        <v>235363355081</v>
      </c>
      <c r="H3" s="79">
        <v>270569211276</v>
      </c>
      <c r="I3" s="79">
        <v>335104625685</v>
      </c>
      <c r="J3" s="79">
        <v>402310536222</v>
      </c>
      <c r="K3" s="79">
        <v>441840622349</v>
      </c>
      <c r="L3" s="79">
        <v>470323368825.70398</v>
      </c>
      <c r="M3" s="79">
        <v>416473541409.43298</v>
      </c>
      <c r="N3" s="79">
        <v>455459014549.005</v>
      </c>
      <c r="O3" s="79">
        <v>512962612498.237</v>
      </c>
      <c r="P3" s="79">
        <v>596457339126.99194</v>
      </c>
      <c r="Q3" s="79">
        <v>682467919943.73206</v>
      </c>
    </row>
    <row r="4" spans="1:17">
      <c r="A4" t="s">
        <v>2408</v>
      </c>
      <c r="B4" s="79">
        <v>13068474945</v>
      </c>
      <c r="C4" s="79">
        <v>13761140822</v>
      </c>
      <c r="D4" s="79">
        <v>15055702396</v>
      </c>
      <c r="E4" s="79">
        <v>17926731966</v>
      </c>
      <c r="F4" s="79">
        <v>14233769093</v>
      </c>
      <c r="G4" s="79">
        <v>14086452122</v>
      </c>
      <c r="H4" s="79">
        <v>17253596852</v>
      </c>
      <c r="I4" s="79">
        <v>16925054211</v>
      </c>
      <c r="J4" s="79">
        <v>27389725442</v>
      </c>
      <c r="K4" s="79">
        <v>24961715992</v>
      </c>
      <c r="L4" s="79">
        <v>24374578447.405201</v>
      </c>
      <c r="M4" s="79">
        <v>144419056083.81299</v>
      </c>
      <c r="N4" s="79">
        <v>146606383440.76501</v>
      </c>
      <c r="O4" s="79">
        <v>204229878617.67499</v>
      </c>
      <c r="P4" s="79">
        <v>248209313794.02499</v>
      </c>
      <c r="Q4" s="79">
        <v>327598209158.46399</v>
      </c>
    </row>
    <row r="5" spans="1:17">
      <c r="A5" t="s">
        <v>57</v>
      </c>
      <c r="B5" s="79">
        <v>37888346325</v>
      </c>
      <c r="C5" s="79">
        <v>40589831276</v>
      </c>
      <c r="D5" s="79">
        <v>46530526474</v>
      </c>
      <c r="E5" s="79">
        <v>55338742793</v>
      </c>
      <c r="F5" s="79">
        <v>60045858140</v>
      </c>
      <c r="G5" s="79">
        <v>67727564713</v>
      </c>
      <c r="H5" s="79">
        <v>68154782836</v>
      </c>
      <c r="I5" s="79">
        <v>77548646235</v>
      </c>
      <c r="J5" s="79">
        <v>85693889297</v>
      </c>
      <c r="K5" s="79">
        <v>90553733829</v>
      </c>
      <c r="L5" s="79">
        <v>89434729194.735199</v>
      </c>
      <c r="M5" s="79">
        <v>87888438400.281097</v>
      </c>
      <c r="N5" s="79">
        <v>99535432575.105209</v>
      </c>
      <c r="O5" s="79">
        <v>100282674223.254</v>
      </c>
      <c r="P5" s="79">
        <v>119441052559.522</v>
      </c>
      <c r="Q5" s="79">
        <v>135574391784.584</v>
      </c>
    </row>
    <row r="6" spans="1:17">
      <c r="A6" t="s">
        <v>3058</v>
      </c>
      <c r="B6" s="79">
        <v>4472458153</v>
      </c>
      <c r="C6" s="79">
        <v>5510331474</v>
      </c>
      <c r="D6" s="79">
        <v>4838196728</v>
      </c>
      <c r="E6" s="79">
        <v>4962871657</v>
      </c>
      <c r="F6" s="79">
        <v>4839853129</v>
      </c>
      <c r="G6" s="79">
        <v>5853475120</v>
      </c>
      <c r="H6" s="79">
        <v>6012524675</v>
      </c>
      <c r="I6" s="79">
        <v>6408548514</v>
      </c>
      <c r="J6" s="79">
        <v>8197690411</v>
      </c>
      <c r="K6" s="79">
        <v>15628565736</v>
      </c>
      <c r="L6" s="79">
        <v>17038682135.677801</v>
      </c>
      <c r="M6" s="79">
        <v>241753109380.98734</v>
      </c>
      <c r="N6" s="79">
        <v>474279568575.23602</v>
      </c>
      <c r="O6" s="79">
        <v>523688040004.80298</v>
      </c>
      <c r="P6" s="79">
        <v>575782317246.31995</v>
      </c>
      <c r="Q6" s="79">
        <v>611426638801.198</v>
      </c>
    </row>
    <row r="7" spans="1:17">
      <c r="A7" t="s">
        <v>2413</v>
      </c>
      <c r="B7" s="79">
        <v>9115555182</v>
      </c>
      <c r="C7" s="79">
        <v>10747609056</v>
      </c>
      <c r="D7" s="79">
        <v>12554474255</v>
      </c>
      <c r="E7" s="79">
        <v>14151106870</v>
      </c>
      <c r="F7" s="79">
        <v>12454036558</v>
      </c>
      <c r="G7" s="79">
        <v>13279706451</v>
      </c>
      <c r="H7" s="79">
        <v>15648322995</v>
      </c>
      <c r="I7" s="79">
        <v>16558015293</v>
      </c>
      <c r="J7" s="79">
        <v>21599376676</v>
      </c>
      <c r="K7" s="79">
        <v>22860455559</v>
      </c>
      <c r="L7" s="79">
        <v>23479340404.405602</v>
      </c>
      <c r="M7" s="79">
        <v>204785427.84388</v>
      </c>
      <c r="N7" s="79">
        <v>213505041.50269002</v>
      </c>
      <c r="O7" s="79">
        <v>734117781.65111995</v>
      </c>
      <c r="P7" s="79">
        <v>393556175.34799999</v>
      </c>
      <c r="Q7" s="79">
        <v>468161070.92452002</v>
      </c>
    </row>
    <row r="8" spans="1:17">
      <c r="A8" t="s">
        <v>2415</v>
      </c>
      <c r="B8" s="79">
        <v>143062910900</v>
      </c>
      <c r="C8" s="79">
        <v>143421950445</v>
      </c>
      <c r="D8" s="79">
        <v>161972114359</v>
      </c>
      <c r="E8" s="79">
        <v>166328226570</v>
      </c>
      <c r="F8" s="79">
        <v>177384774217</v>
      </c>
      <c r="G8" s="79">
        <v>182633707071</v>
      </c>
      <c r="H8" s="79">
        <v>194329089536</v>
      </c>
      <c r="I8" s="79">
        <v>204764580014</v>
      </c>
      <c r="J8" s="79">
        <v>134257953753</v>
      </c>
      <c r="K8" s="79">
        <v>125572190814</v>
      </c>
      <c r="L8" s="79">
        <v>144906070326.49399</v>
      </c>
      <c r="M8" s="79">
        <v>80258959891.112503</v>
      </c>
      <c r="N8" s="79">
        <v>211547957406.45499</v>
      </c>
      <c r="O8" s="79">
        <v>92841344551.932907</v>
      </c>
      <c r="P8" s="79">
        <v>94163354650.035095</v>
      </c>
      <c r="Q8" s="79">
        <v>103057053407.83</v>
      </c>
    </row>
    <row r="9" spans="1:17">
      <c r="A9" t="s">
        <v>162</v>
      </c>
      <c r="B9" s="79">
        <v>42870668081</v>
      </c>
      <c r="C9" s="79">
        <v>48719607373</v>
      </c>
      <c r="D9" s="79">
        <v>55011509473</v>
      </c>
      <c r="E9" s="79">
        <v>59246144577</v>
      </c>
      <c r="F9" s="79">
        <v>72447594673</v>
      </c>
      <c r="G9" s="79">
        <v>77940679974</v>
      </c>
      <c r="H9" s="79">
        <v>84408711779</v>
      </c>
      <c r="I9" s="79">
        <v>92895255274</v>
      </c>
      <c r="J9" s="79">
        <v>103165087012</v>
      </c>
      <c r="K9" s="79">
        <v>112477317992</v>
      </c>
      <c r="L9" s="79">
        <v>127668640081.916</v>
      </c>
      <c r="M9" s="79">
        <v>157371534097.013</v>
      </c>
      <c r="N9" s="79">
        <v>153584733646.41699</v>
      </c>
      <c r="O9" s="79">
        <v>161546605284.565</v>
      </c>
      <c r="P9" s="79">
        <v>194322509763.50601</v>
      </c>
      <c r="Q9" s="79">
        <v>232999295823.90799</v>
      </c>
    </row>
    <row r="10" spans="1:17">
      <c r="A10" t="s">
        <v>180</v>
      </c>
      <c r="B10" s="79">
        <v>-15621888678</v>
      </c>
      <c r="C10" s="79">
        <v>-14962843881</v>
      </c>
      <c r="D10" s="79">
        <v>-15452469768</v>
      </c>
      <c r="E10" s="79">
        <v>-15038941629</v>
      </c>
      <c r="F10" s="79">
        <v>-16794078384</v>
      </c>
      <c r="G10" s="79">
        <v>-23504560637</v>
      </c>
      <c r="H10" s="79">
        <v>-24667766708</v>
      </c>
      <c r="I10" s="79">
        <v>-27359064521</v>
      </c>
      <c r="J10" s="79">
        <v>-33218423985</v>
      </c>
      <c r="K10" s="79">
        <v>-16025453693</v>
      </c>
      <c r="L10" s="79">
        <v>-15028747873.7628</v>
      </c>
      <c r="M10" s="79"/>
      <c r="N10" s="79"/>
      <c r="O10" s="79"/>
      <c r="P10" s="79"/>
      <c r="Q10" s="7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4" sqref="B14"/>
    </sheetView>
  </sheetViews>
  <sheetFormatPr baseColWidth="10" defaultRowHeight="13"/>
  <cols>
    <col min="3" max="16" width="11.5" customWidth="1"/>
  </cols>
  <sheetData>
    <row r="1" spans="1:18" ht="16">
      <c r="A1" s="149" t="s">
        <v>7642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1:18" ht="16">
      <c r="B2" s="4"/>
      <c r="C2" s="4"/>
      <c r="D2" s="4"/>
      <c r="E2" s="4"/>
      <c r="F2" s="4"/>
      <c r="G2" s="4"/>
      <c r="H2" s="8"/>
      <c r="I2" s="8"/>
      <c r="J2" s="8"/>
      <c r="K2" s="8"/>
      <c r="L2" s="8"/>
      <c r="M2" s="8"/>
      <c r="N2" s="23"/>
      <c r="O2" s="23"/>
      <c r="P2" s="23"/>
      <c r="Q2" s="23"/>
    </row>
    <row r="3" spans="1:18" ht="34">
      <c r="A3" s="48" t="s">
        <v>224</v>
      </c>
      <c r="B3" s="48" t="s">
        <v>187</v>
      </c>
      <c r="C3" s="26">
        <v>2007</v>
      </c>
      <c r="D3" s="45">
        <v>2008</v>
      </c>
      <c r="E3" s="45">
        <v>2009</v>
      </c>
      <c r="F3" s="45">
        <v>2010</v>
      </c>
      <c r="G3" s="45">
        <v>2011</v>
      </c>
      <c r="H3" s="45">
        <v>2012</v>
      </c>
      <c r="I3" s="45">
        <v>2013</v>
      </c>
      <c r="J3" s="45">
        <v>2014</v>
      </c>
      <c r="K3" s="45">
        <v>2015</v>
      </c>
      <c r="L3" s="49">
        <v>2016</v>
      </c>
      <c r="M3" s="49">
        <v>2017</v>
      </c>
      <c r="N3" s="49">
        <v>2018</v>
      </c>
      <c r="O3" s="49">
        <v>2019</v>
      </c>
      <c r="P3" s="49">
        <v>2020</v>
      </c>
      <c r="Q3" s="49">
        <v>2021</v>
      </c>
      <c r="R3" s="49">
        <v>2022</v>
      </c>
    </row>
    <row r="4" spans="1:18" ht="14">
      <c r="A4" s="11">
        <v>3</v>
      </c>
      <c r="B4" s="6" t="s">
        <v>7643</v>
      </c>
      <c r="C4" s="73">
        <v>20783778658.580002</v>
      </c>
      <c r="D4" s="73">
        <v>16888621451.570015</v>
      </c>
      <c r="E4" s="73">
        <v>6295209613.7000074</v>
      </c>
      <c r="F4" s="73">
        <v>8825414942.9100037</v>
      </c>
      <c r="G4" s="73">
        <v>55179543530.160019</v>
      </c>
      <c r="H4" s="73">
        <v>120325244539.46001</v>
      </c>
      <c r="I4" s="73">
        <v>144698157199.76001</v>
      </c>
      <c r="J4" s="73">
        <v>130425163723.57001</v>
      </c>
      <c r="K4" s="73">
        <v>236759746740.59</v>
      </c>
      <c r="L4" s="73">
        <v>234987182270.25</v>
      </c>
      <c r="M4" s="70">
        <v>246529425544.57501</v>
      </c>
      <c r="N4" s="74">
        <v>100811342290.04346</v>
      </c>
      <c r="O4" s="74">
        <v>-203353407854.39099</v>
      </c>
      <c r="P4" s="74">
        <v>-249693516149.96701</v>
      </c>
      <c r="Q4" s="74">
        <v>-399036569507.06097</v>
      </c>
      <c r="R4" s="74">
        <v>-404274997624.15198</v>
      </c>
    </row>
    <row r="5" spans="1:18" ht="14">
      <c r="A5" s="11" t="s">
        <v>418</v>
      </c>
      <c r="B5" s="6" t="s">
        <v>3407</v>
      </c>
      <c r="C5" s="73">
        <v>-6786639669</v>
      </c>
      <c r="D5" s="73">
        <v>-13770228701</v>
      </c>
      <c r="E5" s="73">
        <v>-51516085455</v>
      </c>
      <c r="F5" s="73">
        <v>-54858040925</v>
      </c>
      <c r="G5" s="73">
        <v>-47137383826</v>
      </c>
      <c r="H5" s="73">
        <v>-5198307448</v>
      </c>
      <c r="I5" s="73">
        <v>41202604974</v>
      </c>
      <c r="J5" s="73">
        <v>28629945908</v>
      </c>
      <c r="K5" s="73">
        <v>33928017299</v>
      </c>
      <c r="L5" s="73">
        <v>-19885414483</v>
      </c>
      <c r="M5" s="70">
        <v>-19916789612.411602</v>
      </c>
      <c r="N5" s="74">
        <v>-30013367670.398701</v>
      </c>
      <c r="O5" s="74">
        <v>-353991153604.17297</v>
      </c>
      <c r="P5" s="74">
        <v>-373917458218.87799</v>
      </c>
      <c r="Q5" s="74">
        <v>-539311210131.68799</v>
      </c>
      <c r="R5" s="74">
        <v>-578927637269.54297</v>
      </c>
    </row>
    <row r="6" spans="1:18" ht="14">
      <c r="A6" s="11" t="s">
        <v>426</v>
      </c>
      <c r="B6" s="6" t="s">
        <v>3539</v>
      </c>
      <c r="C6" s="73">
        <v>26366212247.68</v>
      </c>
      <c r="D6" s="73">
        <v>35514787090.180016</v>
      </c>
      <c r="E6" s="73">
        <v>64025539352.390007</v>
      </c>
      <c r="F6" s="73">
        <v>66096645895.370003</v>
      </c>
      <c r="G6" s="73">
        <v>80614927112.27002</v>
      </c>
      <c r="H6" s="73">
        <v>76431742312.380005</v>
      </c>
      <c r="I6" s="73">
        <v>95663475576.690002</v>
      </c>
      <c r="J6" s="73">
        <v>127334530584.99001</v>
      </c>
      <c r="K6" s="73">
        <v>239552490791.20001</v>
      </c>
      <c r="L6" s="73">
        <v>259510538599.60999</v>
      </c>
      <c r="M6" s="70">
        <v>271261758635.52499</v>
      </c>
      <c r="N6" s="74">
        <v>138914642800.715</v>
      </c>
      <c r="O6" s="74">
        <v>145150010512.57901</v>
      </c>
      <c r="P6" s="74">
        <v>162864905945.13699</v>
      </c>
      <c r="Q6" s="74">
        <v>199577771693.884</v>
      </c>
      <c r="R6" s="74">
        <v>239109499353.78799</v>
      </c>
    </row>
    <row r="7" spans="1:18" ht="14">
      <c r="A7" s="53" t="s">
        <v>450</v>
      </c>
      <c r="B7" s="6" t="s">
        <v>164</v>
      </c>
      <c r="C7" s="73">
        <v>1204206079.9000001</v>
      </c>
      <c r="D7" s="73">
        <v>-4855936937.6099997</v>
      </c>
      <c r="E7" s="73">
        <v>-6214244283.6899996</v>
      </c>
      <c r="F7" s="73">
        <v>-2413190027.46</v>
      </c>
      <c r="G7" s="73">
        <v>21702000243.889999</v>
      </c>
      <c r="H7" s="73">
        <v>49091809675.080002</v>
      </c>
      <c r="I7" s="73">
        <v>7832076649.0699997</v>
      </c>
      <c r="J7" s="73">
        <v>-25539312769.43</v>
      </c>
      <c r="K7" s="73">
        <v>-36720761349.610001</v>
      </c>
      <c r="L7" s="73">
        <v>-4637941846.3599997</v>
      </c>
      <c r="M7" s="70">
        <v>-4815543478.5384998</v>
      </c>
      <c r="N7" s="74">
        <v>-30365559777.0877</v>
      </c>
      <c r="O7" s="74">
        <v>19559801774.668999</v>
      </c>
      <c r="P7" s="74">
        <v>-69119874611.846893</v>
      </c>
      <c r="Q7" s="74">
        <v>-67874867752.410004</v>
      </c>
      <c r="R7" s="74">
        <v>-79854516039.280594</v>
      </c>
    </row>
    <row r="8" spans="1:18" ht="14">
      <c r="A8" s="53" t="s">
        <v>3663</v>
      </c>
      <c r="B8" s="6" t="s">
        <v>3664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0"/>
      <c r="N8" s="74">
        <v>6605551718.6555023</v>
      </c>
      <c r="O8" s="74">
        <v>30645756291.739201</v>
      </c>
      <c r="P8" s="74">
        <v>12690187524.983099</v>
      </c>
      <c r="Q8" s="74">
        <v>-10858559186.009401</v>
      </c>
      <c r="R8" s="74">
        <v>-7305419466.55474</v>
      </c>
    </row>
    <row r="9" spans="1:18" ht="14">
      <c r="A9" s="53" t="s">
        <v>3671</v>
      </c>
      <c r="B9" s="6" t="s">
        <v>3672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0"/>
      <c r="N9" s="74">
        <v>15670075218.1602</v>
      </c>
      <c r="O9" s="74">
        <v>16573689754.2729</v>
      </c>
      <c r="P9" s="74">
        <v>17788723210.637501</v>
      </c>
      <c r="Q9" s="74">
        <v>19430295869.162201</v>
      </c>
      <c r="R9" s="74">
        <v>22703075797.438602</v>
      </c>
    </row>
    <row r="10" spans="1:18" ht="14"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0"/>
      <c r="N10" s="74"/>
      <c r="O10" s="74"/>
      <c r="P10" s="74"/>
      <c r="Q10" s="74"/>
      <c r="R10" s="74"/>
    </row>
  </sheetData>
  <mergeCells count="1">
    <mergeCell ref="A1:O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34761-B73E-4A31-BEDF-23109DB80BBA}">
  <dimension ref="A1:D7"/>
  <sheetViews>
    <sheetView topLeftCell="A4" workbookViewId="0">
      <selection activeCell="A14" sqref="A14"/>
    </sheetView>
  </sheetViews>
  <sheetFormatPr baseColWidth="10" defaultColWidth="11.5" defaultRowHeight="13"/>
  <cols>
    <col min="1" max="1" width="22.83203125" style="81" customWidth="1"/>
    <col min="2" max="3" width="12.5" style="84" bestFit="1" customWidth="1"/>
    <col min="4" max="4" width="7.33203125" style="85" bestFit="1" customWidth="1"/>
    <col min="5" max="16384" width="11.5" style="85"/>
  </cols>
  <sheetData>
    <row r="1" spans="1:4" s="81" customFormat="1">
      <c r="B1" s="82">
        <v>2020</v>
      </c>
      <c r="C1" s="82">
        <v>2021</v>
      </c>
      <c r="D1" s="81">
        <v>2022</v>
      </c>
    </row>
    <row r="2" spans="1:4" s="81" customFormat="1" ht="15">
      <c r="A2" s="83" t="s">
        <v>7652</v>
      </c>
      <c r="B2" s="84">
        <f>+'[1]SERIES HISTÓRICAS 2007-2021'!AN5</f>
        <v>1539452983422.74</v>
      </c>
      <c r="C2" s="84">
        <v>1645750897606.2251</v>
      </c>
      <c r="D2" s="84">
        <v>1915362291120.28</v>
      </c>
    </row>
    <row r="3" spans="1:4" s="81" customFormat="1" ht="15">
      <c r="A3" s="83" t="s">
        <v>7653</v>
      </c>
      <c r="B3" s="84">
        <f>+'[1]SERIES HISTÓRICAS 2007-2021'!AN207</f>
        <v>1789146499572.71</v>
      </c>
      <c r="C3" s="84">
        <v>2044787467113.2849</v>
      </c>
      <c r="D3" s="84">
        <v>2319637288744.4302</v>
      </c>
    </row>
    <row r="4" spans="1:4" s="81" customFormat="1" ht="15">
      <c r="A4" s="83" t="s">
        <v>22</v>
      </c>
      <c r="B4" s="84">
        <f>+'[1]SERIES HISTÓRICAS 2007-2021'!AN318</f>
        <v>-249693516149.96701</v>
      </c>
      <c r="C4" s="84">
        <v>399036569507.06097</v>
      </c>
      <c r="D4" s="84">
        <v>404274997624.15002</v>
      </c>
    </row>
    <row r="5" spans="1:4">
      <c r="A5" s="85"/>
      <c r="B5" s="86"/>
      <c r="C5" s="86"/>
    </row>
    <row r="6" spans="1:4">
      <c r="A6" s="85"/>
      <c r="B6" s="86"/>
      <c r="C6" s="86"/>
    </row>
    <row r="7" spans="1:4">
      <c r="A7" s="85"/>
      <c r="B7" s="86"/>
      <c r="C7" s="8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8"/>
  <sheetViews>
    <sheetView workbookViewId="0">
      <selection activeCell="B17" sqref="B17:F2117"/>
    </sheetView>
  </sheetViews>
  <sheetFormatPr baseColWidth="10" defaultColWidth="11.5" defaultRowHeight="13"/>
  <cols>
    <col min="1" max="1" width="6.1640625" style="42" bestFit="1" customWidth="1"/>
    <col min="2" max="2" width="2.5" style="42" customWidth="1"/>
    <col min="3" max="3" width="6.1640625" style="27" bestFit="1" customWidth="1"/>
    <col min="4" max="4" width="7.33203125" style="27" customWidth="1"/>
    <col min="5" max="16384" width="11.5" style="27"/>
  </cols>
  <sheetData>
    <row r="1" spans="1:8">
      <c r="A1" s="42" t="s">
        <v>7637</v>
      </c>
      <c r="B1" s="42" t="s">
        <v>7638</v>
      </c>
      <c r="C1" s="27" t="s">
        <v>7639</v>
      </c>
      <c r="D1" s="27" t="s">
        <v>7638</v>
      </c>
      <c r="E1" s="27" t="s">
        <v>7638</v>
      </c>
    </row>
    <row r="2" spans="1:8">
      <c r="A2" s="44"/>
      <c r="B2" s="44"/>
      <c r="C2" s="27" t="s">
        <v>527</v>
      </c>
      <c r="D2" s="27" t="s">
        <v>528</v>
      </c>
      <c r="E2" s="27" t="b">
        <f t="shared" ref="E2:E65" si="0">A2=C2</f>
        <v>0</v>
      </c>
      <c r="G2" s="54"/>
      <c r="H2" s="27" t="s">
        <v>7640</v>
      </c>
    </row>
    <row r="3" spans="1:8">
      <c r="A3" s="44"/>
      <c r="B3" s="44"/>
      <c r="C3" s="27" t="s">
        <v>532</v>
      </c>
      <c r="D3" s="27" t="s">
        <v>533</v>
      </c>
      <c r="E3" s="27" t="b">
        <f t="shared" si="0"/>
        <v>0</v>
      </c>
      <c r="G3" s="43"/>
      <c r="H3" s="27" t="s">
        <v>7641</v>
      </c>
    </row>
    <row r="4" spans="1:8">
      <c r="A4" s="44"/>
      <c r="B4" s="44"/>
      <c r="C4" s="27" t="s">
        <v>595</v>
      </c>
      <c r="D4" s="27" t="s">
        <v>590</v>
      </c>
      <c r="E4" s="27" t="b">
        <f t="shared" si="0"/>
        <v>0</v>
      </c>
    </row>
    <row r="5" spans="1:8">
      <c r="A5" s="44"/>
      <c r="B5" s="44"/>
      <c r="C5" s="27" t="s">
        <v>621</v>
      </c>
      <c r="D5" s="27" t="s">
        <v>592</v>
      </c>
      <c r="E5" s="27" t="b">
        <f t="shared" si="0"/>
        <v>0</v>
      </c>
    </row>
    <row r="6" spans="1:8">
      <c r="A6" s="44"/>
      <c r="B6" s="44"/>
      <c r="C6" s="27" t="s">
        <v>639</v>
      </c>
      <c r="D6" s="27" t="s">
        <v>640</v>
      </c>
      <c r="E6" s="27" t="b">
        <f t="shared" si="0"/>
        <v>0</v>
      </c>
    </row>
    <row r="7" spans="1:8">
      <c r="A7" s="44"/>
      <c r="B7" s="44"/>
      <c r="C7" s="27" t="s">
        <v>655</v>
      </c>
      <c r="D7" s="27" t="s">
        <v>594</v>
      </c>
      <c r="E7" s="27" t="b">
        <f t="shared" si="0"/>
        <v>0</v>
      </c>
    </row>
    <row r="8" spans="1:8">
      <c r="A8" s="44"/>
      <c r="B8" s="44"/>
      <c r="C8" s="27" t="s">
        <v>676</v>
      </c>
      <c r="D8" s="27" t="s">
        <v>677</v>
      </c>
      <c r="E8" s="27" t="b">
        <f t="shared" si="0"/>
        <v>0</v>
      </c>
    </row>
    <row r="9" spans="1:8">
      <c r="A9" s="44"/>
      <c r="B9" s="44"/>
      <c r="C9" s="27" t="s">
        <v>682</v>
      </c>
      <c r="D9" s="27" t="s">
        <v>683</v>
      </c>
      <c r="E9" s="27" t="b">
        <f t="shared" si="0"/>
        <v>0</v>
      </c>
    </row>
    <row r="10" spans="1:8">
      <c r="A10" s="44"/>
      <c r="B10" s="44"/>
      <c r="C10" s="27" t="s">
        <v>685</v>
      </c>
      <c r="D10" s="27" t="s">
        <v>686</v>
      </c>
      <c r="E10" s="27" t="b">
        <f t="shared" si="0"/>
        <v>0</v>
      </c>
    </row>
    <row r="11" spans="1:8">
      <c r="A11" s="44"/>
      <c r="B11" s="44"/>
      <c r="C11" s="27" t="s">
        <v>692</v>
      </c>
      <c r="D11" s="27" t="s">
        <v>693</v>
      </c>
      <c r="E11" s="27" t="b">
        <f t="shared" si="0"/>
        <v>0</v>
      </c>
    </row>
    <row r="12" spans="1:8">
      <c r="A12" s="44"/>
      <c r="B12" s="44"/>
      <c r="C12" s="27" t="s">
        <v>697</v>
      </c>
      <c r="D12" s="27" t="s">
        <v>698</v>
      </c>
      <c r="E12" s="27" t="b">
        <f t="shared" si="0"/>
        <v>0</v>
      </c>
    </row>
    <row r="13" spans="1:8">
      <c r="A13" s="44"/>
      <c r="B13" s="44"/>
      <c r="C13" s="27" t="s">
        <v>701</v>
      </c>
      <c r="D13" s="27" t="s">
        <v>702</v>
      </c>
      <c r="E13" s="27" t="b">
        <f t="shared" si="0"/>
        <v>0</v>
      </c>
    </row>
    <row r="14" spans="1:8">
      <c r="A14" s="44"/>
      <c r="B14" s="44"/>
      <c r="C14" s="27" t="s">
        <v>708</v>
      </c>
      <c r="D14" s="27" t="s">
        <v>709</v>
      </c>
      <c r="E14" s="27" t="b">
        <f t="shared" si="0"/>
        <v>0</v>
      </c>
    </row>
    <row r="15" spans="1:8">
      <c r="A15" s="44"/>
      <c r="B15" s="44"/>
      <c r="C15" s="27" t="s">
        <v>712</v>
      </c>
      <c r="D15" s="27" t="s">
        <v>713</v>
      </c>
      <c r="E15" s="27" t="b">
        <f t="shared" si="0"/>
        <v>0</v>
      </c>
    </row>
    <row r="16" spans="1:8">
      <c r="A16" s="44"/>
      <c r="B16" s="44"/>
      <c r="C16" s="27" t="s">
        <v>715</v>
      </c>
      <c r="D16" s="27" t="s">
        <v>716</v>
      </c>
      <c r="E16" s="27" t="b">
        <f t="shared" si="0"/>
        <v>0</v>
      </c>
    </row>
    <row r="17" spans="1:5">
      <c r="A17" s="44"/>
      <c r="B17" s="44"/>
      <c r="C17" s="27" t="s">
        <v>722</v>
      </c>
      <c r="D17" s="27" t="s">
        <v>723</v>
      </c>
      <c r="E17" s="27" t="b">
        <f t="shared" si="0"/>
        <v>0</v>
      </c>
    </row>
    <row r="18" spans="1:5">
      <c r="A18" s="44"/>
      <c r="B18" s="44"/>
      <c r="C18" s="27" t="s">
        <v>738</v>
      </c>
      <c r="D18" s="27" t="s">
        <v>739</v>
      </c>
      <c r="E18" s="27" t="b">
        <f t="shared" si="0"/>
        <v>0</v>
      </c>
    </row>
    <row r="19" spans="1:5">
      <c r="A19" s="44"/>
      <c r="B19" s="44"/>
      <c r="C19" s="27" t="s">
        <v>742</v>
      </c>
      <c r="D19" s="27" t="s">
        <v>743</v>
      </c>
      <c r="E19" s="27" t="b">
        <f t="shared" si="0"/>
        <v>0</v>
      </c>
    </row>
    <row r="20" spans="1:5">
      <c r="A20" s="44"/>
      <c r="B20" s="44"/>
      <c r="C20" s="27" t="s">
        <v>747</v>
      </c>
      <c r="D20" s="27" t="s">
        <v>748</v>
      </c>
      <c r="E20" s="27" t="b">
        <f t="shared" si="0"/>
        <v>0</v>
      </c>
    </row>
    <row r="21" spans="1:5">
      <c r="A21" s="44"/>
      <c r="B21" s="44"/>
      <c r="C21" s="27" t="s">
        <v>860</v>
      </c>
      <c r="D21" s="27" t="s">
        <v>861</v>
      </c>
      <c r="E21" s="27" t="b">
        <f t="shared" si="0"/>
        <v>0</v>
      </c>
    </row>
    <row r="22" spans="1:5">
      <c r="A22" s="44"/>
      <c r="B22" s="44"/>
      <c r="C22" s="27" t="s">
        <v>934</v>
      </c>
      <c r="D22" s="27" t="s">
        <v>133</v>
      </c>
      <c r="E22" s="27" t="b">
        <f t="shared" si="0"/>
        <v>0</v>
      </c>
    </row>
    <row r="23" spans="1:5">
      <c r="A23" s="44"/>
      <c r="B23" s="44"/>
      <c r="C23" s="27" t="s">
        <v>943</v>
      </c>
      <c r="D23" s="27" t="s">
        <v>166</v>
      </c>
      <c r="E23" s="27" t="b">
        <f t="shared" si="0"/>
        <v>0</v>
      </c>
    </row>
    <row r="24" spans="1:5">
      <c r="A24" s="44"/>
      <c r="B24" s="44"/>
      <c r="C24" s="27" t="s">
        <v>946</v>
      </c>
      <c r="D24" s="27" t="s">
        <v>154</v>
      </c>
      <c r="E24" s="27" t="b">
        <f t="shared" si="0"/>
        <v>0</v>
      </c>
    </row>
    <row r="25" spans="1:5">
      <c r="A25" s="44"/>
      <c r="B25" s="44"/>
      <c r="C25" s="27" t="s">
        <v>949</v>
      </c>
      <c r="D25" s="27" t="s">
        <v>132</v>
      </c>
      <c r="E25" s="27" t="b">
        <f t="shared" si="0"/>
        <v>0</v>
      </c>
    </row>
    <row r="26" spans="1:5">
      <c r="A26" s="44"/>
      <c r="B26" s="44"/>
      <c r="C26" s="27" t="s">
        <v>962</v>
      </c>
      <c r="D26" s="27" t="s">
        <v>131</v>
      </c>
      <c r="E26" s="27" t="b">
        <f t="shared" si="0"/>
        <v>0</v>
      </c>
    </row>
    <row r="27" spans="1:5">
      <c r="A27" s="44"/>
      <c r="B27" s="44"/>
      <c r="C27" s="27" t="s">
        <v>1021</v>
      </c>
      <c r="D27" s="27" t="s">
        <v>1022</v>
      </c>
      <c r="E27" s="27" t="b">
        <f t="shared" si="0"/>
        <v>0</v>
      </c>
    </row>
    <row r="28" spans="1:5">
      <c r="A28" s="44"/>
      <c r="B28" s="44"/>
      <c r="C28" s="27" t="s">
        <v>1047</v>
      </c>
      <c r="D28" s="27" t="s">
        <v>1048</v>
      </c>
      <c r="E28" s="27" t="b">
        <f t="shared" si="0"/>
        <v>0</v>
      </c>
    </row>
    <row r="29" spans="1:5">
      <c r="A29" s="44"/>
      <c r="B29" s="44"/>
      <c r="C29" s="27" t="s">
        <v>1113</v>
      </c>
      <c r="D29" s="27" t="s">
        <v>1114</v>
      </c>
      <c r="E29" s="27" t="b">
        <f t="shared" si="0"/>
        <v>0</v>
      </c>
    </row>
    <row r="30" spans="1:5">
      <c r="A30" s="44"/>
      <c r="B30" s="44"/>
      <c r="C30" s="27" t="s">
        <v>1125</v>
      </c>
      <c r="D30" s="27" t="s">
        <v>127</v>
      </c>
      <c r="E30" s="27" t="b">
        <f t="shared" si="0"/>
        <v>0</v>
      </c>
    </row>
    <row r="31" spans="1:5">
      <c r="A31" s="44"/>
      <c r="B31" s="44"/>
      <c r="C31" s="27" t="s">
        <v>1162</v>
      </c>
      <c r="D31" s="27" t="s">
        <v>1163</v>
      </c>
      <c r="E31" s="27" t="b">
        <f t="shared" si="0"/>
        <v>0</v>
      </c>
    </row>
    <row r="32" spans="1:5">
      <c r="A32" s="44"/>
      <c r="B32" s="44"/>
      <c r="C32" s="27" t="s">
        <v>1168</v>
      </c>
      <c r="D32" s="27" t="s">
        <v>1169</v>
      </c>
      <c r="E32" s="27" t="b">
        <f t="shared" si="0"/>
        <v>0</v>
      </c>
    </row>
    <row r="33" spans="1:5">
      <c r="A33" s="44"/>
      <c r="B33" s="44"/>
      <c r="C33" s="27" t="s">
        <v>1176</v>
      </c>
      <c r="D33" s="27" t="s">
        <v>184</v>
      </c>
      <c r="E33" s="27" t="b">
        <f t="shared" si="0"/>
        <v>0</v>
      </c>
    </row>
    <row r="34" spans="1:5">
      <c r="A34" s="44"/>
      <c r="B34" s="44"/>
      <c r="C34" s="27" t="s">
        <v>1185</v>
      </c>
      <c r="D34" s="27" t="s">
        <v>1186</v>
      </c>
      <c r="E34" s="27" t="b">
        <f t="shared" si="0"/>
        <v>0</v>
      </c>
    </row>
    <row r="35" spans="1:5">
      <c r="A35" s="44"/>
      <c r="B35" s="44"/>
      <c r="C35" s="27" t="s">
        <v>1189</v>
      </c>
      <c r="D35" s="27" t="s">
        <v>191</v>
      </c>
      <c r="E35" s="27" t="b">
        <f t="shared" si="0"/>
        <v>0</v>
      </c>
    </row>
    <row r="36" spans="1:5">
      <c r="A36" s="44"/>
      <c r="B36" s="44"/>
      <c r="C36" s="27" t="s">
        <v>1194</v>
      </c>
      <c r="D36" s="27" t="s">
        <v>1195</v>
      </c>
      <c r="E36" s="27" t="b">
        <f t="shared" si="0"/>
        <v>0</v>
      </c>
    </row>
    <row r="37" spans="1:5">
      <c r="A37" s="44"/>
      <c r="B37" s="44"/>
      <c r="C37" s="27" t="s">
        <v>1197</v>
      </c>
      <c r="D37" s="27" t="s">
        <v>210</v>
      </c>
      <c r="E37" s="27" t="b">
        <f t="shared" si="0"/>
        <v>0</v>
      </c>
    </row>
    <row r="38" spans="1:5">
      <c r="A38" s="44"/>
      <c r="B38" s="44"/>
      <c r="C38" s="27" t="s">
        <v>1202</v>
      </c>
      <c r="D38" s="27" t="s">
        <v>185</v>
      </c>
      <c r="E38" s="27" t="b">
        <f t="shared" si="0"/>
        <v>0</v>
      </c>
    </row>
    <row r="39" spans="1:5">
      <c r="A39" s="44"/>
      <c r="B39" s="44"/>
      <c r="C39" s="27" t="s">
        <v>1207</v>
      </c>
      <c r="D39" s="27" t="s">
        <v>126</v>
      </c>
      <c r="E39" s="27" t="b">
        <f t="shared" si="0"/>
        <v>0</v>
      </c>
    </row>
    <row r="40" spans="1:5">
      <c r="A40" s="44"/>
      <c r="B40" s="44"/>
      <c r="C40" s="27" t="s">
        <v>1231</v>
      </c>
      <c r="D40" s="27" t="s">
        <v>1232</v>
      </c>
      <c r="E40" s="27" t="b">
        <f t="shared" si="0"/>
        <v>0</v>
      </c>
    </row>
    <row r="41" spans="1:5">
      <c r="A41" s="44"/>
      <c r="B41" s="44"/>
      <c r="C41" s="27" t="s">
        <v>1320</v>
      </c>
      <c r="D41" s="27" t="s">
        <v>1321</v>
      </c>
      <c r="E41" s="27" t="b">
        <f t="shared" si="0"/>
        <v>0</v>
      </c>
    </row>
    <row r="42" spans="1:5">
      <c r="A42" s="44"/>
      <c r="B42" s="44"/>
      <c r="C42" s="27" t="s">
        <v>1340</v>
      </c>
      <c r="D42" s="27" t="s">
        <v>1341</v>
      </c>
      <c r="E42" s="27" t="b">
        <f t="shared" si="0"/>
        <v>0</v>
      </c>
    </row>
    <row r="43" spans="1:5">
      <c r="A43" s="44"/>
      <c r="B43" s="44"/>
      <c r="C43" s="27" t="s">
        <v>1359</v>
      </c>
      <c r="D43" s="27" t="s">
        <v>1360</v>
      </c>
      <c r="E43" s="27" t="b">
        <f t="shared" si="0"/>
        <v>0</v>
      </c>
    </row>
    <row r="44" spans="1:5">
      <c r="A44" s="44"/>
      <c r="B44" s="44"/>
      <c r="C44" s="27" t="s">
        <v>1372</v>
      </c>
      <c r="D44" s="27" t="s">
        <v>1373</v>
      </c>
      <c r="E44" s="27" t="b">
        <f t="shared" si="0"/>
        <v>0</v>
      </c>
    </row>
    <row r="45" spans="1:5">
      <c r="A45" s="44"/>
      <c r="B45" s="44"/>
      <c r="C45" s="27" t="s">
        <v>1424</v>
      </c>
      <c r="D45" s="27" t="s">
        <v>1425</v>
      </c>
      <c r="E45" s="27" t="b">
        <f t="shared" si="0"/>
        <v>0</v>
      </c>
    </row>
    <row r="46" spans="1:5">
      <c r="A46" s="44"/>
      <c r="B46" s="44"/>
      <c r="C46" s="27" t="s">
        <v>1427</v>
      </c>
      <c r="D46" s="27" t="s">
        <v>1428</v>
      </c>
      <c r="E46" s="27" t="b">
        <f t="shared" si="0"/>
        <v>0</v>
      </c>
    </row>
    <row r="47" spans="1:5">
      <c r="A47" s="44"/>
      <c r="B47" s="44"/>
      <c r="C47" s="27" t="s">
        <v>1517</v>
      </c>
      <c r="D47" s="27" t="s">
        <v>1518</v>
      </c>
      <c r="E47" s="27" t="b">
        <f t="shared" si="0"/>
        <v>0</v>
      </c>
    </row>
    <row r="48" spans="1:5">
      <c r="A48" s="44"/>
      <c r="B48" s="44"/>
      <c r="C48" s="27" t="s">
        <v>1526</v>
      </c>
      <c r="D48" s="27" t="s">
        <v>1527</v>
      </c>
      <c r="E48" s="27" t="b">
        <f t="shared" si="0"/>
        <v>0</v>
      </c>
    </row>
    <row r="49" spans="1:5">
      <c r="A49" s="44"/>
      <c r="B49" s="44"/>
      <c r="C49" s="27" t="s">
        <v>1780</v>
      </c>
      <c r="D49" s="27" t="s">
        <v>1540</v>
      </c>
      <c r="E49" s="27" t="b">
        <f t="shared" si="0"/>
        <v>0</v>
      </c>
    </row>
    <row r="50" spans="1:5">
      <c r="A50" s="44"/>
      <c r="B50" s="44"/>
      <c r="C50" s="27" t="s">
        <v>1963</v>
      </c>
      <c r="D50" s="27" t="s">
        <v>70</v>
      </c>
      <c r="E50" s="27" t="b">
        <f t="shared" si="0"/>
        <v>0</v>
      </c>
    </row>
    <row r="51" spans="1:5">
      <c r="A51" s="44"/>
      <c r="B51" s="44"/>
      <c r="C51" s="27" t="s">
        <v>1978</v>
      </c>
      <c r="D51" s="27" t="s">
        <v>1979</v>
      </c>
      <c r="E51" s="27" t="b">
        <f t="shared" si="0"/>
        <v>0</v>
      </c>
    </row>
    <row r="52" spans="1:5">
      <c r="A52" s="44"/>
      <c r="B52" s="44"/>
      <c r="C52" s="27" t="s">
        <v>2032</v>
      </c>
      <c r="D52" s="27" t="s">
        <v>2033</v>
      </c>
      <c r="E52" s="27" t="b">
        <f t="shared" si="0"/>
        <v>0</v>
      </c>
    </row>
    <row r="53" spans="1:5">
      <c r="A53" s="44"/>
      <c r="B53" s="44"/>
      <c r="C53" s="27" t="s">
        <v>2036</v>
      </c>
      <c r="D53" s="27" t="s">
        <v>2037</v>
      </c>
      <c r="E53" s="27" t="b">
        <f t="shared" si="0"/>
        <v>0</v>
      </c>
    </row>
    <row r="54" spans="1:5">
      <c r="A54" s="44"/>
      <c r="B54" s="44"/>
      <c r="C54" s="27" t="s">
        <v>2039</v>
      </c>
      <c r="D54" s="27" t="s">
        <v>2040</v>
      </c>
      <c r="E54" s="27" t="b">
        <f t="shared" si="0"/>
        <v>0</v>
      </c>
    </row>
    <row r="55" spans="1:5">
      <c r="A55" s="44"/>
      <c r="B55" s="44"/>
      <c r="C55" s="27" t="s">
        <v>2112</v>
      </c>
      <c r="D55" s="27" t="s">
        <v>2113</v>
      </c>
      <c r="E55" s="27" t="b">
        <f t="shared" si="0"/>
        <v>0</v>
      </c>
    </row>
    <row r="56" spans="1:5">
      <c r="A56" s="44"/>
      <c r="B56" s="44"/>
      <c r="C56" s="27" t="s">
        <v>2133</v>
      </c>
      <c r="D56" s="27" t="s">
        <v>2134</v>
      </c>
      <c r="E56" s="27" t="b">
        <f t="shared" si="0"/>
        <v>0</v>
      </c>
    </row>
    <row r="57" spans="1:5">
      <c r="A57" s="44"/>
      <c r="B57" s="44"/>
      <c r="C57" s="27" t="s">
        <v>2140</v>
      </c>
      <c r="D57" s="27" t="s">
        <v>2141</v>
      </c>
      <c r="E57" s="27" t="b">
        <f t="shared" si="0"/>
        <v>0</v>
      </c>
    </row>
    <row r="58" spans="1:5">
      <c r="A58" s="44"/>
      <c r="B58" s="44"/>
      <c r="C58" s="27" t="s">
        <v>2145</v>
      </c>
      <c r="D58" s="27" t="s">
        <v>2146</v>
      </c>
      <c r="E58" s="27" t="b">
        <f t="shared" si="0"/>
        <v>0</v>
      </c>
    </row>
    <row r="59" spans="1:5">
      <c r="A59" s="44"/>
      <c r="B59" s="44"/>
      <c r="C59" s="27" t="s">
        <v>2166</v>
      </c>
      <c r="D59" s="27" t="s">
        <v>2167</v>
      </c>
      <c r="E59" s="27" t="b">
        <f t="shared" si="0"/>
        <v>0</v>
      </c>
    </row>
    <row r="60" spans="1:5">
      <c r="A60" s="44"/>
      <c r="B60" s="44"/>
      <c r="C60" s="27" t="s">
        <v>2177</v>
      </c>
      <c r="D60" s="27" t="s">
        <v>2178</v>
      </c>
      <c r="E60" s="27" t="b">
        <f t="shared" si="0"/>
        <v>0</v>
      </c>
    </row>
    <row r="61" spans="1:5">
      <c r="A61" s="44"/>
      <c r="B61" s="44"/>
      <c r="C61" s="27" t="s">
        <v>2183</v>
      </c>
      <c r="D61" s="27" t="s">
        <v>2184</v>
      </c>
      <c r="E61" s="27" t="b">
        <f t="shared" si="0"/>
        <v>0</v>
      </c>
    </row>
    <row r="62" spans="1:5">
      <c r="A62" s="44"/>
      <c r="B62" s="44"/>
      <c r="C62" s="27" t="s">
        <v>2225</v>
      </c>
      <c r="D62" s="27" t="s">
        <v>122</v>
      </c>
      <c r="E62" s="27" t="b">
        <f t="shared" si="0"/>
        <v>0</v>
      </c>
    </row>
    <row r="63" spans="1:5">
      <c r="A63" s="44"/>
      <c r="B63" s="44"/>
      <c r="C63" s="27" t="s">
        <v>2238</v>
      </c>
      <c r="D63" s="27" t="s">
        <v>2239</v>
      </c>
      <c r="E63" s="27" t="b">
        <f t="shared" si="0"/>
        <v>0</v>
      </c>
    </row>
    <row r="64" spans="1:5">
      <c r="A64" s="44"/>
      <c r="B64" s="44"/>
      <c r="C64" s="27" t="s">
        <v>2260</v>
      </c>
      <c r="D64" s="27" t="s">
        <v>120</v>
      </c>
      <c r="E64" s="27" t="b">
        <f t="shared" si="0"/>
        <v>0</v>
      </c>
    </row>
    <row r="65" spans="1:5">
      <c r="A65" s="44"/>
      <c r="B65" s="44"/>
      <c r="C65" s="27" t="s">
        <v>2273</v>
      </c>
      <c r="D65" s="27" t="s">
        <v>119</v>
      </c>
      <c r="E65" s="27" t="b">
        <f t="shared" si="0"/>
        <v>0</v>
      </c>
    </row>
    <row r="66" spans="1:5">
      <c r="A66" s="44"/>
      <c r="B66" s="44"/>
      <c r="C66" s="27" t="s">
        <v>2298</v>
      </c>
      <c r="D66" s="27" t="s">
        <v>2299</v>
      </c>
      <c r="E66" s="27" t="b">
        <f t="shared" ref="E66:E129" si="1">A66=C66</f>
        <v>0</v>
      </c>
    </row>
    <row r="67" spans="1:5">
      <c r="A67" s="44"/>
      <c r="B67" s="44"/>
      <c r="C67" s="27" t="s">
        <v>2305</v>
      </c>
      <c r="D67" s="27" t="s">
        <v>2306</v>
      </c>
      <c r="E67" s="27" t="b">
        <f t="shared" si="1"/>
        <v>0</v>
      </c>
    </row>
    <row r="68" spans="1:5">
      <c r="A68" s="44"/>
      <c r="B68" s="44"/>
      <c r="C68" s="27" t="s">
        <v>2311</v>
      </c>
      <c r="D68" s="27" t="s">
        <v>93</v>
      </c>
      <c r="E68" s="27" t="b">
        <f t="shared" si="1"/>
        <v>0</v>
      </c>
    </row>
    <row r="69" spans="1:5">
      <c r="A69" s="44"/>
      <c r="B69" s="44"/>
      <c r="C69" s="27" t="s">
        <v>2318</v>
      </c>
      <c r="D69" s="27" t="s">
        <v>2319</v>
      </c>
      <c r="E69" s="27" t="b">
        <f t="shared" si="1"/>
        <v>0</v>
      </c>
    </row>
    <row r="70" spans="1:5">
      <c r="A70" s="44"/>
      <c r="B70" s="44"/>
      <c r="C70" s="27" t="s">
        <v>2322</v>
      </c>
      <c r="D70" s="27" t="s">
        <v>2323</v>
      </c>
      <c r="E70" s="27" t="b">
        <f t="shared" si="1"/>
        <v>0</v>
      </c>
    </row>
    <row r="71" spans="1:5">
      <c r="A71" s="44"/>
      <c r="B71" s="44"/>
      <c r="C71" s="27" t="s">
        <v>2326</v>
      </c>
      <c r="D71" s="27" t="s">
        <v>2327</v>
      </c>
      <c r="E71" s="27" t="b">
        <f t="shared" si="1"/>
        <v>0</v>
      </c>
    </row>
    <row r="72" spans="1:5">
      <c r="A72" s="44"/>
      <c r="B72" s="44"/>
      <c r="C72" s="27" t="s">
        <v>2361</v>
      </c>
      <c r="D72" s="27" t="s">
        <v>2362</v>
      </c>
      <c r="E72" s="27" t="b">
        <f t="shared" si="1"/>
        <v>0</v>
      </c>
    </row>
    <row r="73" spans="1:5">
      <c r="A73" s="44"/>
      <c r="B73" s="44"/>
      <c r="C73" s="27" t="s">
        <v>2372</v>
      </c>
      <c r="D73" s="27" t="s">
        <v>2373</v>
      </c>
      <c r="E73" s="27" t="b">
        <f t="shared" si="1"/>
        <v>0</v>
      </c>
    </row>
    <row r="74" spans="1:5">
      <c r="A74" s="44"/>
      <c r="B74" s="44"/>
      <c r="C74" s="27" t="s">
        <v>2380</v>
      </c>
      <c r="D74" s="27" t="s">
        <v>2381</v>
      </c>
      <c r="E74" s="27" t="b">
        <f t="shared" si="1"/>
        <v>0</v>
      </c>
    </row>
    <row r="75" spans="1:5">
      <c r="A75" s="44"/>
      <c r="B75" s="44"/>
      <c r="C75" s="27" t="s">
        <v>2386</v>
      </c>
      <c r="D75" s="27" t="s">
        <v>2387</v>
      </c>
      <c r="E75" s="27" t="b">
        <f t="shared" si="1"/>
        <v>0</v>
      </c>
    </row>
    <row r="76" spans="1:5">
      <c r="A76" s="44"/>
      <c r="B76" s="44"/>
      <c r="C76" s="27" t="s">
        <v>2390</v>
      </c>
      <c r="D76" s="27" t="s">
        <v>2391</v>
      </c>
      <c r="E76" s="27" t="b">
        <f t="shared" si="1"/>
        <v>0</v>
      </c>
    </row>
    <row r="77" spans="1:5">
      <c r="A77" s="44"/>
      <c r="B77" s="44"/>
      <c r="C77" s="27" t="s">
        <v>2417</v>
      </c>
      <c r="D77" s="27" t="s">
        <v>2418</v>
      </c>
      <c r="E77" s="27" t="b">
        <f t="shared" si="1"/>
        <v>0</v>
      </c>
    </row>
    <row r="78" spans="1:5">
      <c r="A78" s="44"/>
      <c r="B78" s="44"/>
      <c r="C78" s="27" t="s">
        <v>2427</v>
      </c>
      <c r="D78" s="27" t="s">
        <v>2428</v>
      </c>
      <c r="E78" s="27" t="b">
        <f t="shared" si="1"/>
        <v>0</v>
      </c>
    </row>
    <row r="79" spans="1:5">
      <c r="A79" s="44"/>
      <c r="B79" s="44"/>
      <c r="C79" s="27" t="s">
        <v>2439</v>
      </c>
      <c r="D79" s="27" t="s">
        <v>2440</v>
      </c>
      <c r="E79" s="27" t="b">
        <f t="shared" si="1"/>
        <v>0</v>
      </c>
    </row>
    <row r="80" spans="1:5">
      <c r="A80" s="44"/>
      <c r="B80" s="44"/>
      <c r="C80" s="27" t="s">
        <v>2450</v>
      </c>
      <c r="D80" s="27" t="s">
        <v>2451</v>
      </c>
      <c r="E80" s="27" t="b">
        <f t="shared" si="1"/>
        <v>0</v>
      </c>
    </row>
    <row r="81" spans="1:5">
      <c r="A81" s="44"/>
      <c r="B81" s="44"/>
      <c r="C81" s="27" t="s">
        <v>2536</v>
      </c>
      <c r="D81" s="27" t="s">
        <v>2537</v>
      </c>
      <c r="E81" s="27" t="b">
        <f t="shared" si="1"/>
        <v>0</v>
      </c>
    </row>
    <row r="82" spans="1:5">
      <c r="A82" s="44"/>
      <c r="B82" s="44"/>
      <c r="C82" s="27" t="s">
        <v>2540</v>
      </c>
      <c r="D82" s="27" t="s">
        <v>2541</v>
      </c>
      <c r="E82" s="27" t="b">
        <f t="shared" si="1"/>
        <v>0</v>
      </c>
    </row>
    <row r="83" spans="1:5">
      <c r="A83" s="44"/>
      <c r="B83" s="44"/>
      <c r="C83" s="27" t="s">
        <v>2545</v>
      </c>
      <c r="D83" s="27" t="s">
        <v>2546</v>
      </c>
      <c r="E83" s="27" t="b">
        <f t="shared" si="1"/>
        <v>0</v>
      </c>
    </row>
    <row r="84" spans="1:5">
      <c r="A84" s="44"/>
      <c r="B84" s="44"/>
      <c r="C84" s="27" t="s">
        <v>2548</v>
      </c>
      <c r="D84" s="27" t="s">
        <v>2549</v>
      </c>
      <c r="E84" s="27" t="b">
        <f t="shared" si="1"/>
        <v>0</v>
      </c>
    </row>
    <row r="85" spans="1:5">
      <c r="A85" s="44"/>
      <c r="B85" s="44"/>
      <c r="C85" s="27" t="s">
        <v>2551</v>
      </c>
      <c r="D85" s="27" t="s">
        <v>2552</v>
      </c>
      <c r="E85" s="27" t="b">
        <f t="shared" si="1"/>
        <v>0</v>
      </c>
    </row>
    <row r="86" spans="1:5">
      <c r="A86" s="44"/>
      <c r="B86" s="44"/>
      <c r="C86" s="27" t="s">
        <v>2557</v>
      </c>
      <c r="D86" s="27" t="s">
        <v>2537</v>
      </c>
      <c r="E86" s="27" t="b">
        <f t="shared" si="1"/>
        <v>0</v>
      </c>
    </row>
    <row r="87" spans="1:5">
      <c r="A87" s="44"/>
      <c r="B87" s="44"/>
      <c r="C87" s="27" t="s">
        <v>2586</v>
      </c>
      <c r="D87" s="27" t="s">
        <v>2541</v>
      </c>
      <c r="E87" s="27" t="b">
        <f t="shared" si="1"/>
        <v>0</v>
      </c>
    </row>
    <row r="88" spans="1:5">
      <c r="A88" s="44"/>
      <c r="B88" s="44"/>
      <c r="C88" s="27" t="s">
        <v>2602</v>
      </c>
      <c r="D88" s="27" t="s">
        <v>2546</v>
      </c>
      <c r="E88" s="27" t="b">
        <f t="shared" si="1"/>
        <v>0</v>
      </c>
    </row>
    <row r="89" spans="1:5">
      <c r="A89" s="44"/>
      <c r="B89" s="44"/>
      <c r="C89" s="27" t="s">
        <v>2607</v>
      </c>
      <c r="D89" s="27" t="s">
        <v>2549</v>
      </c>
      <c r="E89" s="27" t="b">
        <f t="shared" si="1"/>
        <v>0</v>
      </c>
    </row>
    <row r="90" spans="1:5">
      <c r="A90" s="44"/>
      <c r="B90" s="44"/>
      <c r="C90" s="27" t="s">
        <v>2620</v>
      </c>
      <c r="D90" s="27" t="s">
        <v>2621</v>
      </c>
      <c r="E90" s="27" t="b">
        <f t="shared" si="1"/>
        <v>0</v>
      </c>
    </row>
    <row r="91" spans="1:5">
      <c r="A91" s="44"/>
      <c r="B91" s="44"/>
      <c r="C91" s="27" t="s">
        <v>2642</v>
      </c>
      <c r="D91" s="27" t="s">
        <v>2643</v>
      </c>
      <c r="E91" s="27" t="b">
        <f t="shared" si="1"/>
        <v>0</v>
      </c>
    </row>
    <row r="92" spans="1:5">
      <c r="A92" s="44"/>
      <c r="B92" s="44"/>
      <c r="C92" s="27" t="s">
        <v>2677</v>
      </c>
      <c r="D92" s="27" t="s">
        <v>1114</v>
      </c>
      <c r="E92" s="27" t="b">
        <f t="shared" si="1"/>
        <v>0</v>
      </c>
    </row>
    <row r="93" spans="1:5">
      <c r="A93" s="44"/>
      <c r="B93" s="44"/>
      <c r="C93" s="27" t="s">
        <v>2723</v>
      </c>
      <c r="D93" s="27" t="s">
        <v>2724</v>
      </c>
      <c r="E93" s="27" t="b">
        <f t="shared" si="1"/>
        <v>0</v>
      </c>
    </row>
    <row r="94" spans="1:5">
      <c r="A94" s="44"/>
      <c r="B94" s="44"/>
      <c r="C94" s="27" t="s">
        <v>2918</v>
      </c>
      <c r="D94" s="27" t="s">
        <v>210</v>
      </c>
      <c r="E94" s="27" t="b">
        <f t="shared" si="1"/>
        <v>0</v>
      </c>
    </row>
    <row r="95" spans="1:5">
      <c r="A95" s="44"/>
      <c r="B95" s="44"/>
      <c r="C95" s="27" t="s">
        <v>2930</v>
      </c>
      <c r="D95" s="27" t="s">
        <v>176</v>
      </c>
      <c r="E95" s="27" t="b">
        <f t="shared" si="1"/>
        <v>0</v>
      </c>
    </row>
    <row r="96" spans="1:5">
      <c r="A96" s="44"/>
      <c r="B96" s="44"/>
      <c r="C96" s="27" t="s">
        <v>2961</v>
      </c>
      <c r="D96" s="27" t="s">
        <v>2962</v>
      </c>
      <c r="E96" s="27" t="b">
        <f t="shared" si="1"/>
        <v>0</v>
      </c>
    </row>
    <row r="97" spans="1:5">
      <c r="A97" s="44"/>
      <c r="B97" s="44"/>
      <c r="C97" s="27" t="s">
        <v>2965</v>
      </c>
      <c r="D97" s="27" t="s">
        <v>2966</v>
      </c>
      <c r="E97" s="27" t="b">
        <f t="shared" si="1"/>
        <v>0</v>
      </c>
    </row>
    <row r="98" spans="1:5">
      <c r="A98" s="44"/>
      <c r="B98" s="44"/>
      <c r="C98" s="27" t="s">
        <v>3050</v>
      </c>
      <c r="D98" s="27" t="s">
        <v>3051</v>
      </c>
      <c r="E98" s="27" t="b">
        <f t="shared" si="1"/>
        <v>0</v>
      </c>
    </row>
    <row r="99" spans="1:5">
      <c r="A99" s="44"/>
      <c r="B99" s="44"/>
      <c r="C99" s="27" t="s">
        <v>3060</v>
      </c>
      <c r="D99" s="27" t="s">
        <v>3061</v>
      </c>
      <c r="E99" s="27" t="b">
        <f t="shared" si="1"/>
        <v>0</v>
      </c>
    </row>
    <row r="100" spans="1:5">
      <c r="A100" s="44"/>
      <c r="B100" s="44"/>
      <c r="C100" s="27" t="s">
        <v>3110</v>
      </c>
      <c r="D100" s="27" t="s">
        <v>3111</v>
      </c>
      <c r="E100" s="27" t="b">
        <f t="shared" si="1"/>
        <v>0</v>
      </c>
    </row>
    <row r="101" spans="1:5">
      <c r="A101" s="44"/>
      <c r="B101" s="44"/>
      <c r="C101" s="27" t="s">
        <v>3122</v>
      </c>
      <c r="D101" s="27" t="s">
        <v>3123</v>
      </c>
      <c r="E101" s="27" t="b">
        <f t="shared" si="1"/>
        <v>0</v>
      </c>
    </row>
    <row r="102" spans="1:5">
      <c r="A102" s="44"/>
      <c r="B102" s="44"/>
      <c r="C102" s="27" t="s">
        <v>3130</v>
      </c>
      <c r="D102" s="27" t="s">
        <v>3131</v>
      </c>
      <c r="E102" s="27" t="b">
        <f t="shared" si="1"/>
        <v>0</v>
      </c>
    </row>
    <row r="103" spans="1:5">
      <c r="A103" s="44"/>
      <c r="B103" s="44"/>
      <c r="C103" s="27" t="s">
        <v>3148</v>
      </c>
      <c r="D103" s="27" t="s">
        <v>3149</v>
      </c>
      <c r="E103" s="27" t="b">
        <f t="shared" si="1"/>
        <v>0</v>
      </c>
    </row>
    <row r="104" spans="1:5">
      <c r="A104" s="44"/>
      <c r="B104" s="44"/>
      <c r="C104" s="27" t="s">
        <v>3154</v>
      </c>
      <c r="D104" s="27" t="s">
        <v>723</v>
      </c>
      <c r="E104" s="27" t="b">
        <f t="shared" si="1"/>
        <v>0</v>
      </c>
    </row>
    <row r="105" spans="1:5">
      <c r="A105" s="44"/>
      <c r="B105" s="44"/>
      <c r="C105" s="27" t="s">
        <v>3171</v>
      </c>
      <c r="D105" s="27" t="s">
        <v>739</v>
      </c>
      <c r="E105" s="27" t="b">
        <f t="shared" si="1"/>
        <v>0</v>
      </c>
    </row>
    <row r="106" spans="1:5">
      <c r="A106" s="44"/>
      <c r="B106" s="44"/>
      <c r="C106" s="27" t="s">
        <v>3175</v>
      </c>
      <c r="D106" s="27" t="s">
        <v>743</v>
      </c>
      <c r="E106" s="27" t="b">
        <f t="shared" si="1"/>
        <v>0</v>
      </c>
    </row>
    <row r="107" spans="1:5">
      <c r="A107" s="44"/>
      <c r="B107" s="44"/>
      <c r="C107" s="27" t="s">
        <v>3177</v>
      </c>
      <c r="D107" s="27" t="s">
        <v>3178</v>
      </c>
      <c r="E107" s="27" t="b">
        <f t="shared" si="1"/>
        <v>0</v>
      </c>
    </row>
    <row r="108" spans="1:5">
      <c r="A108" s="44"/>
      <c r="B108" s="44"/>
      <c r="C108" s="27" t="s">
        <v>3191</v>
      </c>
      <c r="D108" s="27" t="s">
        <v>3192</v>
      </c>
      <c r="E108" s="27" t="b">
        <f t="shared" si="1"/>
        <v>0</v>
      </c>
    </row>
    <row r="109" spans="1:5">
      <c r="A109" s="44"/>
      <c r="B109" s="44"/>
      <c r="C109" s="27" t="s">
        <v>3235</v>
      </c>
      <c r="D109" s="27" t="s">
        <v>43</v>
      </c>
      <c r="E109" s="27" t="b">
        <f t="shared" si="1"/>
        <v>0</v>
      </c>
    </row>
    <row r="110" spans="1:5">
      <c r="A110" s="44"/>
      <c r="B110" s="44"/>
      <c r="C110" s="27" t="s">
        <v>3241</v>
      </c>
      <c r="D110" s="27" t="s">
        <v>42</v>
      </c>
      <c r="E110" s="27" t="b">
        <f t="shared" si="1"/>
        <v>0</v>
      </c>
    </row>
    <row r="111" spans="1:5">
      <c r="A111" s="44"/>
      <c r="B111" s="44"/>
      <c r="C111" s="27" t="s">
        <v>3243</v>
      </c>
      <c r="D111" s="27" t="s">
        <v>41</v>
      </c>
      <c r="E111" s="27" t="b">
        <f t="shared" si="1"/>
        <v>0</v>
      </c>
    </row>
    <row r="112" spans="1:5">
      <c r="A112" s="44"/>
      <c r="B112" s="44"/>
      <c r="C112" s="27" t="s">
        <v>3250</v>
      </c>
      <c r="D112" s="27" t="s">
        <v>3251</v>
      </c>
      <c r="E112" s="27" t="b">
        <f t="shared" si="1"/>
        <v>0</v>
      </c>
    </row>
    <row r="113" spans="1:5">
      <c r="A113" s="44"/>
      <c r="B113" s="44"/>
      <c r="C113" s="27" t="s">
        <v>3310</v>
      </c>
      <c r="D113" s="27" t="s">
        <v>3311</v>
      </c>
      <c r="E113" s="27" t="b">
        <f t="shared" si="1"/>
        <v>0</v>
      </c>
    </row>
    <row r="114" spans="1:5">
      <c r="A114" s="44"/>
      <c r="B114" s="44"/>
      <c r="C114" s="27" t="s">
        <v>3329</v>
      </c>
      <c r="D114" s="27" t="s">
        <v>178</v>
      </c>
      <c r="E114" s="27" t="b">
        <f t="shared" si="1"/>
        <v>0</v>
      </c>
    </row>
    <row r="115" spans="1:5">
      <c r="A115" s="44"/>
      <c r="B115" s="44"/>
      <c r="C115" s="27" t="s">
        <v>3332</v>
      </c>
      <c r="D115" s="27" t="s">
        <v>3333</v>
      </c>
      <c r="E115" s="27" t="b">
        <f t="shared" si="1"/>
        <v>0</v>
      </c>
    </row>
    <row r="116" spans="1:5">
      <c r="A116" s="44"/>
      <c r="B116" s="44"/>
      <c r="C116" s="27" t="s">
        <v>3341</v>
      </c>
      <c r="D116" s="27" t="s">
        <v>3342</v>
      </c>
      <c r="E116" s="27" t="b">
        <f t="shared" si="1"/>
        <v>0</v>
      </c>
    </row>
    <row r="117" spans="1:5">
      <c r="A117" s="44"/>
      <c r="B117" s="44"/>
      <c r="C117" s="27" t="s">
        <v>3349</v>
      </c>
      <c r="D117" s="27" t="s">
        <v>3350</v>
      </c>
      <c r="E117" s="27" t="b">
        <f t="shared" si="1"/>
        <v>0</v>
      </c>
    </row>
    <row r="118" spans="1:5">
      <c r="A118" s="44"/>
      <c r="B118" s="44"/>
      <c r="C118" s="27" t="s">
        <v>3409</v>
      </c>
      <c r="D118" s="27" t="s">
        <v>183</v>
      </c>
      <c r="E118" s="27" t="b">
        <f t="shared" si="1"/>
        <v>0</v>
      </c>
    </row>
    <row r="119" spans="1:5">
      <c r="A119" s="44"/>
      <c r="B119" s="44"/>
      <c r="C119" s="27" t="s">
        <v>3417</v>
      </c>
      <c r="D119" s="27" t="s">
        <v>18</v>
      </c>
      <c r="E119" s="27" t="b">
        <f t="shared" si="1"/>
        <v>0</v>
      </c>
    </row>
    <row r="120" spans="1:5">
      <c r="A120" s="44"/>
      <c r="B120" s="44"/>
      <c r="C120" s="27" t="s">
        <v>3419</v>
      </c>
      <c r="D120" s="27" t="s">
        <v>17</v>
      </c>
      <c r="E120" s="27" t="b">
        <f t="shared" si="1"/>
        <v>0</v>
      </c>
    </row>
    <row r="121" spans="1:5">
      <c r="A121" s="44"/>
      <c r="B121" s="44"/>
      <c r="C121" s="27" t="s">
        <v>3426</v>
      </c>
      <c r="D121" s="27" t="s">
        <v>11</v>
      </c>
      <c r="E121" s="27" t="b">
        <f t="shared" si="1"/>
        <v>0</v>
      </c>
    </row>
    <row r="122" spans="1:5">
      <c r="A122" s="44"/>
      <c r="B122" s="44"/>
      <c r="C122" s="27" t="s">
        <v>3435</v>
      </c>
      <c r="D122" s="27" t="s">
        <v>3436</v>
      </c>
      <c r="E122" s="27" t="b">
        <f t="shared" si="1"/>
        <v>0</v>
      </c>
    </row>
    <row r="123" spans="1:5">
      <c r="A123" s="44"/>
      <c r="B123" s="44"/>
      <c r="C123" s="27" t="s">
        <v>3445</v>
      </c>
      <c r="D123" s="27" t="s">
        <v>15</v>
      </c>
      <c r="E123" s="27" t="b">
        <f t="shared" si="1"/>
        <v>0</v>
      </c>
    </row>
    <row r="124" spans="1:5">
      <c r="A124" s="44"/>
      <c r="B124" s="44"/>
      <c r="C124" s="27" t="s">
        <v>3448</v>
      </c>
      <c r="D124" s="27" t="s">
        <v>14</v>
      </c>
      <c r="E124" s="27" t="b">
        <f t="shared" si="1"/>
        <v>0</v>
      </c>
    </row>
    <row r="125" spans="1:5">
      <c r="A125" s="44"/>
      <c r="B125" s="44"/>
      <c r="C125" s="27" t="s">
        <v>3459</v>
      </c>
      <c r="D125" s="27" t="s">
        <v>13</v>
      </c>
      <c r="E125" s="27" t="b">
        <f t="shared" si="1"/>
        <v>0</v>
      </c>
    </row>
    <row r="126" spans="1:5">
      <c r="A126" s="44"/>
      <c r="B126" s="44"/>
      <c r="C126" s="27" t="s">
        <v>3464</v>
      </c>
      <c r="D126" s="27" t="s">
        <v>181</v>
      </c>
      <c r="E126" s="27" t="b">
        <f t="shared" si="1"/>
        <v>0</v>
      </c>
    </row>
    <row r="127" spans="1:5">
      <c r="A127" s="44"/>
      <c r="B127" s="44"/>
      <c r="C127" s="27" t="s">
        <v>3471</v>
      </c>
      <c r="D127" s="27" t="s">
        <v>3472</v>
      </c>
      <c r="E127" s="27" t="b">
        <f t="shared" si="1"/>
        <v>0</v>
      </c>
    </row>
    <row r="128" spans="1:5">
      <c r="A128" s="44"/>
      <c r="B128" s="44"/>
      <c r="C128" s="27" t="s">
        <v>3494</v>
      </c>
      <c r="D128" s="27" t="s">
        <v>3495</v>
      </c>
      <c r="E128" s="27" t="b">
        <f t="shared" si="1"/>
        <v>0</v>
      </c>
    </row>
    <row r="129" spans="1:5">
      <c r="A129" s="44"/>
      <c r="B129" s="44"/>
      <c r="C129" s="27" t="s">
        <v>3503</v>
      </c>
      <c r="D129" s="27" t="s">
        <v>3504</v>
      </c>
      <c r="E129" s="27" t="b">
        <f t="shared" si="1"/>
        <v>0</v>
      </c>
    </row>
    <row r="130" spans="1:5">
      <c r="A130" s="44"/>
      <c r="B130" s="44"/>
      <c r="C130" s="27" t="s">
        <v>3507</v>
      </c>
      <c r="D130" s="27" t="s">
        <v>3508</v>
      </c>
      <c r="E130" s="27" t="b">
        <f t="shared" ref="E130:E193" si="2">A130=C130</f>
        <v>0</v>
      </c>
    </row>
    <row r="131" spans="1:5">
      <c r="A131" s="44"/>
      <c r="B131" s="44"/>
      <c r="C131" s="27" t="s">
        <v>3517</v>
      </c>
      <c r="D131" s="27" t="s">
        <v>3518</v>
      </c>
      <c r="E131" s="27" t="b">
        <f t="shared" si="2"/>
        <v>0</v>
      </c>
    </row>
    <row r="132" spans="1:5">
      <c r="A132" s="44"/>
      <c r="B132" s="44"/>
      <c r="C132" s="27" t="s">
        <v>3523</v>
      </c>
      <c r="D132" s="27" t="s">
        <v>3524</v>
      </c>
      <c r="E132" s="27" t="b">
        <f t="shared" si="2"/>
        <v>0</v>
      </c>
    </row>
    <row r="133" spans="1:5">
      <c r="A133" s="44"/>
      <c r="B133" s="44"/>
      <c r="C133" s="27" t="s">
        <v>3527</v>
      </c>
      <c r="D133" s="27" t="s">
        <v>3528</v>
      </c>
      <c r="E133" s="27" t="b">
        <f t="shared" si="2"/>
        <v>0</v>
      </c>
    </row>
    <row r="134" spans="1:5">
      <c r="A134" s="44"/>
      <c r="B134" s="44"/>
      <c r="C134" s="27" t="s">
        <v>3533</v>
      </c>
      <c r="D134" s="27" t="s">
        <v>3534</v>
      </c>
      <c r="E134" s="27" t="b">
        <f t="shared" si="2"/>
        <v>0</v>
      </c>
    </row>
    <row r="135" spans="1:5">
      <c r="A135" s="44"/>
      <c r="B135" s="44"/>
      <c r="C135" s="27" t="s">
        <v>3550</v>
      </c>
      <c r="D135" s="27" t="s">
        <v>3551</v>
      </c>
      <c r="E135" s="27" t="b">
        <f t="shared" si="2"/>
        <v>0</v>
      </c>
    </row>
    <row r="136" spans="1:5">
      <c r="A136" s="44"/>
      <c r="B136" s="44"/>
      <c r="C136" s="27" t="s">
        <v>3571</v>
      </c>
      <c r="D136" s="27" t="s">
        <v>3436</v>
      </c>
      <c r="E136" s="27" t="b">
        <f t="shared" si="2"/>
        <v>0</v>
      </c>
    </row>
    <row r="137" spans="1:5">
      <c r="A137" s="44"/>
      <c r="B137" s="44"/>
      <c r="C137" s="27" t="s">
        <v>3582</v>
      </c>
      <c r="D137" s="27" t="s">
        <v>3472</v>
      </c>
      <c r="E137" s="27" t="b">
        <f t="shared" si="2"/>
        <v>0</v>
      </c>
    </row>
    <row r="138" spans="1:5">
      <c r="A138" s="44"/>
      <c r="B138" s="44"/>
      <c r="C138" s="27" t="s">
        <v>3602</v>
      </c>
      <c r="D138" s="27" t="s">
        <v>3603</v>
      </c>
      <c r="E138" s="27" t="b">
        <f t="shared" si="2"/>
        <v>0</v>
      </c>
    </row>
    <row r="139" spans="1:5">
      <c r="A139" s="44"/>
      <c r="B139" s="44"/>
      <c r="C139" s="27" t="s">
        <v>3614</v>
      </c>
      <c r="D139" s="27" t="s">
        <v>3504</v>
      </c>
      <c r="E139" s="27" t="b">
        <f t="shared" si="2"/>
        <v>0</v>
      </c>
    </row>
    <row r="140" spans="1:5">
      <c r="A140" s="44"/>
      <c r="B140" s="44"/>
      <c r="C140" s="27" t="s">
        <v>3616</v>
      </c>
      <c r="D140" s="27" t="s">
        <v>3617</v>
      </c>
      <c r="E140" s="27" t="b">
        <f t="shared" si="2"/>
        <v>0</v>
      </c>
    </row>
    <row r="141" spans="1:5">
      <c r="A141" s="44"/>
      <c r="B141" s="44"/>
      <c r="C141" s="27" t="s">
        <v>3619</v>
      </c>
      <c r="D141" s="27" t="s">
        <v>3508</v>
      </c>
      <c r="E141" s="27" t="b">
        <f t="shared" si="2"/>
        <v>0</v>
      </c>
    </row>
    <row r="142" spans="1:5">
      <c r="A142" s="44"/>
      <c r="B142" s="44"/>
      <c r="C142" s="27" t="s">
        <v>3626</v>
      </c>
      <c r="D142" s="27" t="s">
        <v>3518</v>
      </c>
      <c r="E142" s="27" t="b">
        <f t="shared" si="2"/>
        <v>0</v>
      </c>
    </row>
    <row r="143" spans="1:5">
      <c r="A143" s="44"/>
      <c r="B143" s="44"/>
      <c r="C143" s="27" t="s">
        <v>3631</v>
      </c>
      <c r="D143" s="27" t="s">
        <v>3524</v>
      </c>
      <c r="E143" s="27" t="b">
        <f t="shared" si="2"/>
        <v>0</v>
      </c>
    </row>
    <row r="144" spans="1:5">
      <c r="A144" s="44"/>
      <c r="B144" s="44"/>
      <c r="C144" s="27" t="s">
        <v>3635</v>
      </c>
      <c r="D144" s="27" t="s">
        <v>3636</v>
      </c>
      <c r="E144" s="27" t="b">
        <f t="shared" si="2"/>
        <v>0</v>
      </c>
    </row>
    <row r="145" spans="1:5">
      <c r="A145" s="44"/>
      <c r="B145" s="44"/>
      <c r="C145" s="27" t="s">
        <v>3640</v>
      </c>
      <c r="D145" s="27" t="s">
        <v>3641</v>
      </c>
      <c r="E145" s="27" t="b">
        <f t="shared" si="2"/>
        <v>0</v>
      </c>
    </row>
    <row r="146" spans="1:5">
      <c r="A146" s="44"/>
      <c r="B146" s="44"/>
      <c r="C146" s="27" t="s">
        <v>3647</v>
      </c>
      <c r="D146" s="27" t="s">
        <v>3648</v>
      </c>
      <c r="E146" s="27" t="b">
        <f t="shared" si="2"/>
        <v>0</v>
      </c>
    </row>
    <row r="147" spans="1:5">
      <c r="A147" s="44"/>
      <c r="B147" s="44"/>
      <c r="C147" s="27" t="s">
        <v>3651</v>
      </c>
      <c r="D147" s="27" t="s">
        <v>3652</v>
      </c>
      <c r="E147" s="27" t="b">
        <f t="shared" si="2"/>
        <v>0</v>
      </c>
    </row>
    <row r="148" spans="1:5">
      <c r="A148" s="44"/>
      <c r="B148" s="44"/>
      <c r="C148" s="27" t="s">
        <v>3657</v>
      </c>
      <c r="D148" s="27" t="s">
        <v>3658</v>
      </c>
      <c r="E148" s="27" t="b">
        <f t="shared" si="2"/>
        <v>0</v>
      </c>
    </row>
    <row r="149" spans="1:5">
      <c r="A149" s="44"/>
      <c r="B149" s="44"/>
      <c r="C149" s="27" t="s">
        <v>3663</v>
      </c>
      <c r="D149" s="27" t="s">
        <v>3664</v>
      </c>
      <c r="E149" s="27" t="b">
        <f t="shared" si="2"/>
        <v>0</v>
      </c>
    </row>
    <row r="150" spans="1:5">
      <c r="A150" s="44"/>
      <c r="B150" s="44"/>
      <c r="C150" s="27" t="s">
        <v>3671</v>
      </c>
      <c r="D150" s="27" t="s">
        <v>3672</v>
      </c>
      <c r="E150" s="27" t="b">
        <f t="shared" si="2"/>
        <v>0</v>
      </c>
    </row>
    <row r="151" spans="1:5">
      <c r="A151" s="42">
        <v>1</v>
      </c>
      <c r="B151" s="42" t="s">
        <v>182</v>
      </c>
      <c r="C151" s="27">
        <v>1</v>
      </c>
      <c r="D151" s="27" t="s">
        <v>473</v>
      </c>
      <c r="E151" s="27" t="b">
        <f t="shared" si="2"/>
        <v>1</v>
      </c>
    </row>
    <row r="152" spans="1:5">
      <c r="A152" s="42" t="s">
        <v>226</v>
      </c>
      <c r="B152" s="42" t="s">
        <v>153</v>
      </c>
      <c r="C152" s="27" t="s">
        <v>226</v>
      </c>
      <c r="D152" s="27" t="s">
        <v>474</v>
      </c>
      <c r="E152" s="27" t="b">
        <f t="shared" si="2"/>
        <v>1</v>
      </c>
    </row>
    <row r="153" spans="1:5">
      <c r="A153" s="42" t="s">
        <v>227</v>
      </c>
      <c r="B153" s="42" t="s">
        <v>152</v>
      </c>
      <c r="C153" s="27" t="s">
        <v>227</v>
      </c>
      <c r="D153" s="27" t="s">
        <v>152</v>
      </c>
      <c r="E153" s="27" t="b">
        <f t="shared" si="2"/>
        <v>1</v>
      </c>
    </row>
    <row r="154" spans="1:5">
      <c r="A154" s="42" t="s">
        <v>228</v>
      </c>
      <c r="B154" s="42" t="s">
        <v>204</v>
      </c>
      <c r="C154" s="27" t="s">
        <v>228</v>
      </c>
      <c r="D154" s="27" t="s">
        <v>204</v>
      </c>
      <c r="E154" s="27" t="b">
        <f t="shared" si="2"/>
        <v>1</v>
      </c>
    </row>
    <row r="155" spans="1:5">
      <c r="A155" s="42" t="s">
        <v>229</v>
      </c>
      <c r="B155" s="42" t="s">
        <v>205</v>
      </c>
      <c r="C155" s="27" t="s">
        <v>229</v>
      </c>
      <c r="D155" s="27" t="s">
        <v>205</v>
      </c>
      <c r="E155" s="27" t="b">
        <f t="shared" si="2"/>
        <v>1</v>
      </c>
    </row>
    <row r="156" spans="1:5">
      <c r="A156" s="42" t="s">
        <v>230</v>
      </c>
      <c r="B156" s="42" t="s">
        <v>151</v>
      </c>
      <c r="C156" s="27" t="s">
        <v>230</v>
      </c>
      <c r="D156" s="27" t="s">
        <v>151</v>
      </c>
      <c r="E156" s="27" t="b">
        <f t="shared" si="2"/>
        <v>1</v>
      </c>
    </row>
    <row r="157" spans="1:5">
      <c r="A157" s="42" t="s">
        <v>231</v>
      </c>
      <c r="B157" s="42" t="s">
        <v>206</v>
      </c>
      <c r="C157" s="43"/>
      <c r="D157" s="43"/>
      <c r="E157" s="27" t="b">
        <f t="shared" si="2"/>
        <v>0</v>
      </c>
    </row>
    <row r="158" spans="1:5">
      <c r="A158" s="42" t="s">
        <v>232</v>
      </c>
      <c r="B158" s="42" t="s">
        <v>165</v>
      </c>
      <c r="C158" s="43"/>
      <c r="D158" s="43"/>
      <c r="E158" s="27" t="b">
        <f t="shared" si="2"/>
        <v>0</v>
      </c>
    </row>
    <row r="159" spans="1:5">
      <c r="A159" s="42" t="s">
        <v>233</v>
      </c>
      <c r="B159" s="42" t="s">
        <v>150</v>
      </c>
      <c r="C159" s="27" t="s">
        <v>233</v>
      </c>
      <c r="D159" s="27" t="s">
        <v>150</v>
      </c>
      <c r="E159" s="27" t="b">
        <f t="shared" si="2"/>
        <v>1</v>
      </c>
    </row>
    <row r="160" spans="1:5">
      <c r="A160" s="42" t="s">
        <v>234</v>
      </c>
      <c r="B160" s="42" t="s">
        <v>207</v>
      </c>
      <c r="C160" s="27" t="s">
        <v>234</v>
      </c>
      <c r="D160" s="27" t="s">
        <v>207</v>
      </c>
      <c r="E160" s="27" t="b">
        <f t="shared" si="2"/>
        <v>1</v>
      </c>
    </row>
    <row r="161" spans="1:5">
      <c r="A161" s="42" t="s">
        <v>235</v>
      </c>
      <c r="B161" s="42" t="s">
        <v>149</v>
      </c>
      <c r="C161" s="27" t="s">
        <v>235</v>
      </c>
      <c r="D161" s="27" t="s">
        <v>149</v>
      </c>
      <c r="E161" s="27" t="b">
        <f t="shared" si="2"/>
        <v>1</v>
      </c>
    </row>
    <row r="162" spans="1:5">
      <c r="A162" s="42" t="s">
        <v>236</v>
      </c>
      <c r="B162" s="42" t="s">
        <v>148</v>
      </c>
      <c r="C162" s="43"/>
      <c r="D162" s="43"/>
      <c r="E162" s="27" t="b">
        <f t="shared" si="2"/>
        <v>0</v>
      </c>
    </row>
    <row r="163" spans="1:5">
      <c r="A163" s="42" t="s">
        <v>237</v>
      </c>
      <c r="B163" s="42" t="s">
        <v>147</v>
      </c>
      <c r="C163" s="43"/>
      <c r="D163" s="43"/>
      <c r="E163" s="27" t="b">
        <f t="shared" si="2"/>
        <v>0</v>
      </c>
    </row>
    <row r="164" spans="1:5">
      <c r="A164" s="42" t="s">
        <v>238</v>
      </c>
      <c r="B164" s="42" t="s">
        <v>146</v>
      </c>
      <c r="C164" s="43"/>
      <c r="D164" s="43"/>
      <c r="E164" s="27" t="b">
        <f t="shared" si="2"/>
        <v>0</v>
      </c>
    </row>
    <row r="165" spans="1:5">
      <c r="A165" s="42" t="s">
        <v>239</v>
      </c>
      <c r="B165" s="42" t="s">
        <v>145</v>
      </c>
      <c r="C165" s="43"/>
      <c r="D165" s="43"/>
      <c r="E165" s="27" t="b">
        <f t="shared" si="2"/>
        <v>0</v>
      </c>
    </row>
    <row r="166" spans="1:5">
      <c r="A166" s="42" t="s">
        <v>240</v>
      </c>
      <c r="B166" s="42" t="s">
        <v>144</v>
      </c>
      <c r="C166" s="43"/>
      <c r="D166" s="43"/>
      <c r="E166" s="27" t="b">
        <f t="shared" si="2"/>
        <v>0</v>
      </c>
    </row>
    <row r="167" spans="1:5">
      <c r="A167" s="42" t="s">
        <v>241</v>
      </c>
      <c r="B167" s="42" t="s">
        <v>143</v>
      </c>
      <c r="C167" s="43"/>
      <c r="D167" s="43"/>
      <c r="E167" s="27" t="b">
        <f t="shared" si="2"/>
        <v>0</v>
      </c>
    </row>
    <row r="168" spans="1:5">
      <c r="A168" s="42" t="s">
        <v>242</v>
      </c>
      <c r="B168" s="42" t="s">
        <v>208</v>
      </c>
      <c r="C168" s="27" t="s">
        <v>242</v>
      </c>
      <c r="D168" s="27" t="s">
        <v>551</v>
      </c>
      <c r="E168" s="27" t="b">
        <f t="shared" si="2"/>
        <v>1</v>
      </c>
    </row>
    <row r="169" spans="1:5">
      <c r="A169" s="42" t="s">
        <v>243</v>
      </c>
      <c r="B169" s="42" t="s">
        <v>209</v>
      </c>
      <c r="C169" s="27" t="s">
        <v>243</v>
      </c>
      <c r="D169" s="27" t="s">
        <v>209</v>
      </c>
      <c r="E169" s="27" t="b">
        <f t="shared" si="2"/>
        <v>1</v>
      </c>
    </row>
    <row r="170" spans="1:5">
      <c r="A170" s="42" t="s">
        <v>244</v>
      </c>
      <c r="B170" s="42" t="s">
        <v>142</v>
      </c>
      <c r="C170" s="27" t="s">
        <v>244</v>
      </c>
      <c r="D170" s="27" t="s">
        <v>578</v>
      </c>
      <c r="E170" s="27" t="b">
        <f t="shared" si="2"/>
        <v>1</v>
      </c>
    </row>
    <row r="171" spans="1:5">
      <c r="A171" s="42" t="s">
        <v>245</v>
      </c>
      <c r="B171" s="42" t="s">
        <v>141</v>
      </c>
      <c r="C171" s="43"/>
      <c r="D171" s="43"/>
      <c r="E171" s="27" t="b">
        <f t="shared" si="2"/>
        <v>0</v>
      </c>
    </row>
    <row r="172" spans="1:5">
      <c r="A172" s="42" t="s">
        <v>246</v>
      </c>
      <c r="B172" s="42" t="s">
        <v>140</v>
      </c>
      <c r="C172" s="27" t="s">
        <v>246</v>
      </c>
      <c r="D172" s="27" t="s">
        <v>140</v>
      </c>
      <c r="E172" s="27" t="b">
        <f t="shared" si="2"/>
        <v>1</v>
      </c>
    </row>
    <row r="173" spans="1:5">
      <c r="A173" s="42" t="s">
        <v>247</v>
      </c>
      <c r="B173" s="42" t="s">
        <v>139</v>
      </c>
      <c r="C173" s="27" t="s">
        <v>247</v>
      </c>
      <c r="D173" s="27" t="s">
        <v>751</v>
      </c>
      <c r="E173" s="27" t="b">
        <f t="shared" si="2"/>
        <v>1</v>
      </c>
    </row>
    <row r="174" spans="1:5">
      <c r="A174" s="42" t="s">
        <v>248</v>
      </c>
      <c r="B174" s="42" t="s">
        <v>138</v>
      </c>
      <c r="C174" s="27" t="s">
        <v>248</v>
      </c>
      <c r="D174" s="27" t="s">
        <v>760</v>
      </c>
      <c r="E174" s="27" t="b">
        <f t="shared" si="2"/>
        <v>1</v>
      </c>
    </row>
    <row r="175" spans="1:5">
      <c r="A175" s="42" t="s">
        <v>249</v>
      </c>
      <c r="B175" s="42" t="s">
        <v>137</v>
      </c>
      <c r="C175" s="27" t="s">
        <v>249</v>
      </c>
      <c r="D175" s="27" t="s">
        <v>761</v>
      </c>
      <c r="E175" s="27" t="b">
        <f t="shared" si="2"/>
        <v>1</v>
      </c>
    </row>
    <row r="176" spans="1:5">
      <c r="A176" s="42" t="s">
        <v>250</v>
      </c>
      <c r="B176" s="42" t="s">
        <v>136</v>
      </c>
      <c r="C176" s="43"/>
      <c r="D176" s="43"/>
      <c r="E176" s="27" t="b">
        <f t="shared" si="2"/>
        <v>0</v>
      </c>
    </row>
    <row r="177" spans="1:5">
      <c r="A177" s="42" t="s">
        <v>251</v>
      </c>
      <c r="B177" s="42" t="s">
        <v>135</v>
      </c>
      <c r="C177" s="27" t="s">
        <v>251</v>
      </c>
      <c r="D177" s="27" t="s">
        <v>1383</v>
      </c>
      <c r="E177" s="27" t="b">
        <f t="shared" si="2"/>
        <v>1</v>
      </c>
    </row>
    <row r="178" spans="1:5">
      <c r="A178" s="42" t="s">
        <v>252</v>
      </c>
      <c r="B178" s="42" t="s">
        <v>134</v>
      </c>
      <c r="C178" s="43"/>
      <c r="D178" s="43"/>
      <c r="E178" s="27" t="b">
        <f t="shared" si="2"/>
        <v>0</v>
      </c>
    </row>
    <row r="179" spans="1:5">
      <c r="A179" s="42" t="s">
        <v>253</v>
      </c>
      <c r="B179" s="42" t="s">
        <v>133</v>
      </c>
      <c r="C179" s="43"/>
      <c r="D179" s="43"/>
      <c r="E179" s="27" t="b">
        <f t="shared" si="2"/>
        <v>0</v>
      </c>
    </row>
    <row r="180" spans="1:5">
      <c r="A180" s="42" t="s">
        <v>254</v>
      </c>
      <c r="B180" s="42" t="s">
        <v>166</v>
      </c>
      <c r="C180" s="43"/>
      <c r="D180" s="43"/>
      <c r="E180" s="27" t="b">
        <f t="shared" si="2"/>
        <v>0</v>
      </c>
    </row>
    <row r="181" spans="1:5">
      <c r="A181" s="42" t="s">
        <v>255</v>
      </c>
      <c r="B181" s="42" t="s">
        <v>154</v>
      </c>
      <c r="C181" s="43"/>
      <c r="D181" s="43"/>
      <c r="E181" s="27" t="b">
        <f t="shared" si="2"/>
        <v>0</v>
      </c>
    </row>
    <row r="182" spans="1:5">
      <c r="A182" s="42" t="s">
        <v>256</v>
      </c>
      <c r="B182" s="42" t="s">
        <v>132</v>
      </c>
      <c r="C182" s="43"/>
      <c r="D182" s="43"/>
      <c r="E182" s="27" t="b">
        <f t="shared" si="2"/>
        <v>0</v>
      </c>
    </row>
    <row r="183" spans="1:5">
      <c r="A183" s="42" t="s">
        <v>257</v>
      </c>
      <c r="B183" s="42" t="s">
        <v>131</v>
      </c>
      <c r="C183" s="43"/>
      <c r="D183" s="43"/>
      <c r="E183" s="27" t="b">
        <f t="shared" si="2"/>
        <v>0</v>
      </c>
    </row>
    <row r="184" spans="1:5">
      <c r="A184" s="42" t="s">
        <v>258</v>
      </c>
      <c r="B184" s="42" t="s">
        <v>130</v>
      </c>
      <c r="C184" s="43"/>
      <c r="D184" s="43"/>
      <c r="E184" s="27" t="b">
        <f t="shared" si="2"/>
        <v>0</v>
      </c>
    </row>
    <row r="185" spans="1:5">
      <c r="A185" s="42" t="s">
        <v>259</v>
      </c>
      <c r="B185" s="42" t="s">
        <v>129</v>
      </c>
      <c r="C185" s="43"/>
      <c r="D185" s="43"/>
      <c r="E185" s="27" t="b">
        <f t="shared" si="2"/>
        <v>0</v>
      </c>
    </row>
    <row r="186" spans="1:5">
      <c r="A186" s="42" t="s">
        <v>260</v>
      </c>
      <c r="B186" s="42" t="s">
        <v>128</v>
      </c>
      <c r="C186" s="43"/>
      <c r="D186" s="43"/>
      <c r="E186" s="27" t="b">
        <f t="shared" si="2"/>
        <v>0</v>
      </c>
    </row>
    <row r="187" spans="1:5">
      <c r="A187" s="42" t="s">
        <v>261</v>
      </c>
      <c r="B187" s="42" t="s">
        <v>127</v>
      </c>
      <c r="C187" s="43"/>
      <c r="D187" s="43"/>
      <c r="E187" s="27" t="b">
        <f t="shared" si="2"/>
        <v>0</v>
      </c>
    </row>
    <row r="188" spans="1:5">
      <c r="A188" s="42" t="s">
        <v>262</v>
      </c>
      <c r="B188" s="42" t="s">
        <v>126</v>
      </c>
      <c r="C188" s="43"/>
      <c r="D188" s="43"/>
      <c r="E188" s="27" t="b">
        <f t="shared" si="2"/>
        <v>0</v>
      </c>
    </row>
    <row r="189" spans="1:5">
      <c r="A189" s="42" t="s">
        <v>263</v>
      </c>
      <c r="B189" s="42" t="s">
        <v>125</v>
      </c>
      <c r="C189" s="27" t="s">
        <v>263</v>
      </c>
      <c r="D189" s="27" t="s">
        <v>125</v>
      </c>
      <c r="E189" s="27" t="b">
        <f t="shared" si="2"/>
        <v>1</v>
      </c>
    </row>
    <row r="190" spans="1:5">
      <c r="A190" s="42" t="s">
        <v>264</v>
      </c>
      <c r="B190" s="42" t="s">
        <v>124</v>
      </c>
      <c r="C190" s="27" t="s">
        <v>264</v>
      </c>
      <c r="D190" s="27" t="s">
        <v>124</v>
      </c>
      <c r="E190" s="27" t="b">
        <f t="shared" si="2"/>
        <v>1</v>
      </c>
    </row>
    <row r="191" spans="1:5">
      <c r="A191" s="42" t="s">
        <v>265</v>
      </c>
      <c r="B191" s="42" t="s">
        <v>184</v>
      </c>
      <c r="C191" s="43"/>
      <c r="D191" s="43"/>
      <c r="E191" s="27" t="b">
        <f t="shared" si="2"/>
        <v>0</v>
      </c>
    </row>
    <row r="192" spans="1:5">
      <c r="A192" s="42" t="s">
        <v>266</v>
      </c>
      <c r="B192" s="42" t="s">
        <v>123</v>
      </c>
      <c r="C192" s="43"/>
      <c r="D192" s="43"/>
      <c r="E192" s="27" t="b">
        <f t="shared" si="2"/>
        <v>0</v>
      </c>
    </row>
    <row r="193" spans="1:5">
      <c r="A193" s="42" t="s">
        <v>267</v>
      </c>
      <c r="B193" s="42" t="s">
        <v>122</v>
      </c>
      <c r="C193" s="43"/>
      <c r="D193" s="43"/>
      <c r="E193" s="27" t="b">
        <f t="shared" si="2"/>
        <v>0</v>
      </c>
    </row>
    <row r="194" spans="1:5">
      <c r="A194" s="42" t="s">
        <v>268</v>
      </c>
      <c r="B194" s="42" t="s">
        <v>121</v>
      </c>
      <c r="C194" s="43"/>
      <c r="D194" s="43"/>
      <c r="E194" s="27" t="b">
        <f t="shared" ref="E194:E257" si="3">A194=C194</f>
        <v>0</v>
      </c>
    </row>
    <row r="195" spans="1:5">
      <c r="A195" s="42" t="s">
        <v>269</v>
      </c>
      <c r="B195" s="42" t="s">
        <v>120</v>
      </c>
      <c r="C195" s="43"/>
      <c r="D195" s="43"/>
      <c r="E195" s="27" t="b">
        <f t="shared" si="3"/>
        <v>0</v>
      </c>
    </row>
    <row r="196" spans="1:5">
      <c r="A196" s="42" t="s">
        <v>270</v>
      </c>
      <c r="B196" s="42" t="s">
        <v>119</v>
      </c>
      <c r="C196" s="43"/>
      <c r="D196" s="43"/>
      <c r="E196" s="27" t="b">
        <f t="shared" si="3"/>
        <v>0</v>
      </c>
    </row>
    <row r="197" spans="1:5">
      <c r="A197" s="42" t="s">
        <v>271</v>
      </c>
      <c r="B197" s="42" t="s">
        <v>191</v>
      </c>
      <c r="C197" s="43"/>
      <c r="D197" s="43"/>
      <c r="E197" s="27" t="b">
        <f t="shared" si="3"/>
        <v>0</v>
      </c>
    </row>
    <row r="198" spans="1:5">
      <c r="A198" s="42" t="s">
        <v>272</v>
      </c>
      <c r="B198" s="42" t="s">
        <v>210</v>
      </c>
      <c r="C198" s="43"/>
      <c r="D198" s="43"/>
      <c r="E198" s="27" t="b">
        <f t="shared" si="3"/>
        <v>0</v>
      </c>
    </row>
    <row r="199" spans="1:5">
      <c r="A199" s="42" t="s">
        <v>273</v>
      </c>
      <c r="B199" s="42" t="s">
        <v>185</v>
      </c>
      <c r="C199" s="43"/>
      <c r="D199" s="43"/>
      <c r="E199" s="27" t="b">
        <f t="shared" si="3"/>
        <v>0</v>
      </c>
    </row>
    <row r="200" spans="1:5">
      <c r="A200" s="42" t="s">
        <v>274</v>
      </c>
      <c r="B200" s="42" t="s">
        <v>118</v>
      </c>
      <c r="C200" s="43"/>
      <c r="D200" s="43"/>
      <c r="E200" s="27" t="b">
        <f t="shared" si="3"/>
        <v>0</v>
      </c>
    </row>
    <row r="201" spans="1:5">
      <c r="A201" s="42" t="s">
        <v>275</v>
      </c>
      <c r="B201" s="42" t="s">
        <v>155</v>
      </c>
      <c r="C201" s="43"/>
      <c r="D201" s="43"/>
      <c r="E201" s="27" t="b">
        <f t="shared" si="3"/>
        <v>0</v>
      </c>
    </row>
    <row r="202" spans="1:5">
      <c r="A202" s="42" t="s">
        <v>276</v>
      </c>
      <c r="B202" s="42" t="s">
        <v>167</v>
      </c>
      <c r="C202" s="43"/>
      <c r="D202" s="43"/>
      <c r="E202" s="27" t="b">
        <f t="shared" si="3"/>
        <v>0</v>
      </c>
    </row>
    <row r="203" spans="1:5">
      <c r="A203" s="42" t="s">
        <v>277</v>
      </c>
      <c r="B203" s="42" t="s">
        <v>117</v>
      </c>
      <c r="C203" s="27" t="s">
        <v>277</v>
      </c>
      <c r="D203" s="27" t="s">
        <v>1431</v>
      </c>
      <c r="E203" s="27" t="b">
        <f t="shared" si="3"/>
        <v>1</v>
      </c>
    </row>
    <row r="204" spans="1:5">
      <c r="A204" s="42" t="s">
        <v>278</v>
      </c>
      <c r="B204" s="42" t="s">
        <v>116</v>
      </c>
      <c r="C204" s="27" t="s">
        <v>278</v>
      </c>
      <c r="D204" s="27" t="s">
        <v>116</v>
      </c>
      <c r="E204" s="27" t="b">
        <f t="shared" si="3"/>
        <v>1</v>
      </c>
    </row>
    <row r="205" spans="1:5">
      <c r="A205" s="42" t="s">
        <v>279</v>
      </c>
      <c r="B205" s="42" t="s">
        <v>115</v>
      </c>
      <c r="C205" s="27" t="s">
        <v>279</v>
      </c>
      <c r="D205" s="27" t="s">
        <v>115</v>
      </c>
      <c r="E205" s="27" t="b">
        <f t="shared" si="3"/>
        <v>1</v>
      </c>
    </row>
    <row r="206" spans="1:5">
      <c r="A206" s="42" t="s">
        <v>280</v>
      </c>
      <c r="B206" s="42" t="s">
        <v>114</v>
      </c>
      <c r="C206" s="27" t="s">
        <v>280</v>
      </c>
      <c r="D206" s="27" t="s">
        <v>114</v>
      </c>
      <c r="E206" s="27" t="b">
        <f t="shared" si="3"/>
        <v>1</v>
      </c>
    </row>
    <row r="207" spans="1:5">
      <c r="A207" s="42" t="s">
        <v>281</v>
      </c>
      <c r="B207" s="42" t="s">
        <v>113</v>
      </c>
      <c r="C207" s="27" t="s">
        <v>281</v>
      </c>
      <c r="D207" s="27" t="s">
        <v>113</v>
      </c>
      <c r="E207" s="27" t="b">
        <f t="shared" si="3"/>
        <v>1</v>
      </c>
    </row>
    <row r="208" spans="1:5">
      <c r="A208" s="42" t="s">
        <v>282</v>
      </c>
      <c r="B208" s="42" t="s">
        <v>112</v>
      </c>
      <c r="C208" s="43"/>
      <c r="D208" s="43"/>
      <c r="E208" s="27" t="b">
        <f t="shared" si="3"/>
        <v>0</v>
      </c>
    </row>
    <row r="209" spans="1:5">
      <c r="A209" s="42" t="s">
        <v>283</v>
      </c>
      <c r="B209" s="42" t="s">
        <v>111</v>
      </c>
      <c r="C209" s="43"/>
      <c r="D209" s="43"/>
      <c r="E209" s="27" t="b">
        <f t="shared" si="3"/>
        <v>0</v>
      </c>
    </row>
    <row r="210" spans="1:5">
      <c r="A210" s="42" t="s">
        <v>284</v>
      </c>
      <c r="B210" s="42" t="s">
        <v>110</v>
      </c>
      <c r="C210" s="43"/>
      <c r="D210" s="43"/>
      <c r="E210" s="27" t="b">
        <f t="shared" si="3"/>
        <v>0</v>
      </c>
    </row>
    <row r="211" spans="1:5">
      <c r="A211" s="42" t="s">
        <v>285</v>
      </c>
      <c r="B211" s="42" t="s">
        <v>192</v>
      </c>
      <c r="C211" s="43"/>
      <c r="D211" s="43"/>
      <c r="E211" s="27" t="b">
        <f t="shared" si="3"/>
        <v>0</v>
      </c>
    </row>
    <row r="212" spans="1:5">
      <c r="A212" s="42" t="s">
        <v>286</v>
      </c>
      <c r="B212" s="42" t="s">
        <v>109</v>
      </c>
      <c r="C212" s="27" t="s">
        <v>286</v>
      </c>
      <c r="D212" s="27" t="s">
        <v>109</v>
      </c>
      <c r="E212" s="27" t="b">
        <f t="shared" si="3"/>
        <v>1</v>
      </c>
    </row>
    <row r="213" spans="1:5">
      <c r="A213" s="42" t="s">
        <v>287</v>
      </c>
      <c r="B213" s="42" t="s">
        <v>156</v>
      </c>
      <c r="C213" s="27" t="s">
        <v>287</v>
      </c>
      <c r="D213" s="27" t="s">
        <v>156</v>
      </c>
      <c r="E213" s="27" t="b">
        <f t="shared" si="3"/>
        <v>1</v>
      </c>
    </row>
    <row r="214" spans="1:5">
      <c r="A214" s="42" t="s">
        <v>288</v>
      </c>
      <c r="B214" s="42" t="s">
        <v>108</v>
      </c>
      <c r="C214" s="27" t="s">
        <v>288</v>
      </c>
      <c r="D214" s="27" t="s">
        <v>108</v>
      </c>
      <c r="E214" s="27" t="b">
        <f t="shared" si="3"/>
        <v>1</v>
      </c>
    </row>
    <row r="215" spans="1:5">
      <c r="A215" s="42" t="s">
        <v>289</v>
      </c>
      <c r="B215" s="42" t="s">
        <v>107</v>
      </c>
      <c r="C215" s="27" t="s">
        <v>289</v>
      </c>
      <c r="D215" s="27" t="s">
        <v>1624</v>
      </c>
      <c r="E215" s="27" t="b">
        <f t="shared" si="3"/>
        <v>1</v>
      </c>
    </row>
    <row r="216" spans="1:5">
      <c r="A216" s="42" t="s">
        <v>290</v>
      </c>
      <c r="B216" s="42" t="s">
        <v>193</v>
      </c>
      <c r="C216" s="27" t="s">
        <v>290</v>
      </c>
      <c r="D216" s="27" t="s">
        <v>193</v>
      </c>
      <c r="E216" s="27" t="b">
        <f t="shared" si="3"/>
        <v>1</v>
      </c>
    </row>
    <row r="217" spans="1:5">
      <c r="A217" s="42" t="s">
        <v>291</v>
      </c>
      <c r="B217" s="42" t="s">
        <v>106</v>
      </c>
      <c r="C217" s="27" t="s">
        <v>291</v>
      </c>
      <c r="D217" s="27" t="s">
        <v>106</v>
      </c>
      <c r="E217" s="27" t="b">
        <f t="shared" si="3"/>
        <v>1</v>
      </c>
    </row>
    <row r="218" spans="1:5">
      <c r="A218" s="42" t="s">
        <v>292</v>
      </c>
      <c r="B218" s="42" t="s">
        <v>105</v>
      </c>
      <c r="C218" s="27" t="s">
        <v>292</v>
      </c>
      <c r="D218" s="27" t="s">
        <v>1648</v>
      </c>
      <c r="E218" s="27" t="b">
        <f t="shared" si="3"/>
        <v>1</v>
      </c>
    </row>
    <row r="219" spans="1:5">
      <c r="A219" s="42" t="s">
        <v>293</v>
      </c>
      <c r="B219" s="42" t="s">
        <v>104</v>
      </c>
      <c r="C219" s="27" t="s">
        <v>293</v>
      </c>
      <c r="D219" s="27" t="s">
        <v>1661</v>
      </c>
      <c r="E219" s="27" t="b">
        <f t="shared" si="3"/>
        <v>1</v>
      </c>
    </row>
    <row r="220" spans="1:5">
      <c r="A220" s="42" t="s">
        <v>294</v>
      </c>
      <c r="B220" s="42" t="s">
        <v>103</v>
      </c>
      <c r="C220" s="27" t="s">
        <v>294</v>
      </c>
      <c r="D220" s="27" t="s">
        <v>103</v>
      </c>
      <c r="E220" s="27" t="b">
        <f t="shared" si="3"/>
        <v>1</v>
      </c>
    </row>
    <row r="221" spans="1:5">
      <c r="A221" s="42" t="s">
        <v>295</v>
      </c>
      <c r="B221" s="42" t="s">
        <v>102</v>
      </c>
      <c r="C221" s="27" t="s">
        <v>295</v>
      </c>
      <c r="D221" s="27" t="s">
        <v>102</v>
      </c>
      <c r="E221" s="27" t="b">
        <f t="shared" si="3"/>
        <v>1</v>
      </c>
    </row>
    <row r="222" spans="1:5">
      <c r="A222" s="42" t="s">
        <v>296</v>
      </c>
      <c r="B222" s="42" t="s">
        <v>194</v>
      </c>
      <c r="C222" s="27" t="s">
        <v>296</v>
      </c>
      <c r="D222" s="27" t="s">
        <v>194</v>
      </c>
      <c r="E222" s="27" t="b">
        <f t="shared" si="3"/>
        <v>1</v>
      </c>
    </row>
    <row r="223" spans="1:5">
      <c r="A223" s="42" t="s">
        <v>297</v>
      </c>
      <c r="B223" s="42" t="s">
        <v>101</v>
      </c>
      <c r="C223" s="27" t="s">
        <v>297</v>
      </c>
      <c r="D223" s="27" t="s">
        <v>101</v>
      </c>
      <c r="E223" s="27" t="b">
        <f t="shared" si="3"/>
        <v>1</v>
      </c>
    </row>
    <row r="224" spans="1:5">
      <c r="A224" s="42" t="s">
        <v>298</v>
      </c>
      <c r="B224" s="42" t="s">
        <v>100</v>
      </c>
      <c r="C224" s="27" t="s">
        <v>298</v>
      </c>
      <c r="D224" s="27" t="s">
        <v>100</v>
      </c>
      <c r="E224" s="27" t="b">
        <f t="shared" si="3"/>
        <v>1</v>
      </c>
    </row>
    <row r="225" spans="1:5">
      <c r="A225" s="42" t="s">
        <v>299</v>
      </c>
      <c r="B225" s="42" t="s">
        <v>99</v>
      </c>
      <c r="C225" s="27" t="s">
        <v>299</v>
      </c>
      <c r="D225" s="27" t="s">
        <v>99</v>
      </c>
      <c r="E225" s="27" t="b">
        <f t="shared" si="3"/>
        <v>1</v>
      </c>
    </row>
    <row r="226" spans="1:5">
      <c r="A226" s="42" t="s">
        <v>300</v>
      </c>
      <c r="B226" s="42" t="s">
        <v>98</v>
      </c>
      <c r="C226" s="27" t="s">
        <v>300</v>
      </c>
      <c r="D226" s="27" t="s">
        <v>98</v>
      </c>
      <c r="E226" s="27" t="b">
        <f t="shared" si="3"/>
        <v>1</v>
      </c>
    </row>
    <row r="227" spans="1:5">
      <c r="A227" s="42" t="s">
        <v>301</v>
      </c>
      <c r="B227" s="42" t="s">
        <v>195</v>
      </c>
      <c r="C227" s="27" t="s">
        <v>301</v>
      </c>
      <c r="D227" s="27" t="s">
        <v>195</v>
      </c>
      <c r="E227" s="27" t="b">
        <f t="shared" si="3"/>
        <v>1</v>
      </c>
    </row>
    <row r="228" spans="1:5">
      <c r="A228" s="42" t="s">
        <v>302</v>
      </c>
      <c r="B228" s="42" t="s">
        <v>97</v>
      </c>
      <c r="C228" s="27" t="s">
        <v>302</v>
      </c>
      <c r="D228" s="27" t="s">
        <v>97</v>
      </c>
      <c r="E228" s="27" t="b">
        <f t="shared" si="3"/>
        <v>1</v>
      </c>
    </row>
    <row r="229" spans="1:5">
      <c r="A229" s="42" t="s">
        <v>303</v>
      </c>
      <c r="B229" s="42" t="s">
        <v>196</v>
      </c>
      <c r="C229" s="27" t="s">
        <v>303</v>
      </c>
      <c r="D229" s="27" t="s">
        <v>196</v>
      </c>
      <c r="E229" s="27" t="b">
        <f t="shared" si="3"/>
        <v>1</v>
      </c>
    </row>
    <row r="230" spans="1:5">
      <c r="A230" s="42" t="s">
        <v>304</v>
      </c>
      <c r="B230" s="42" t="s">
        <v>96</v>
      </c>
      <c r="C230" s="27" t="s">
        <v>304</v>
      </c>
      <c r="D230" s="27" t="s">
        <v>96</v>
      </c>
      <c r="E230" s="27" t="b">
        <f t="shared" si="3"/>
        <v>1</v>
      </c>
    </row>
    <row r="231" spans="1:5">
      <c r="A231" s="42" t="s">
        <v>305</v>
      </c>
      <c r="B231" s="42" t="s">
        <v>197</v>
      </c>
      <c r="C231" s="27" t="s">
        <v>305</v>
      </c>
      <c r="D231" s="27" t="s">
        <v>197</v>
      </c>
      <c r="E231" s="27" t="b">
        <f t="shared" si="3"/>
        <v>1</v>
      </c>
    </row>
    <row r="232" spans="1:5">
      <c r="A232" s="42" t="s">
        <v>306</v>
      </c>
      <c r="B232" s="42" t="s">
        <v>95</v>
      </c>
      <c r="C232" s="27" t="s">
        <v>306</v>
      </c>
      <c r="D232" s="27" t="s">
        <v>95</v>
      </c>
      <c r="E232" s="27" t="b">
        <f t="shared" si="3"/>
        <v>1</v>
      </c>
    </row>
    <row r="233" spans="1:5">
      <c r="A233" s="42" t="s">
        <v>307</v>
      </c>
      <c r="B233" s="42" t="s">
        <v>198</v>
      </c>
      <c r="C233" s="27" t="s">
        <v>307</v>
      </c>
      <c r="D233" s="27" t="s">
        <v>198</v>
      </c>
      <c r="E233" s="27" t="b">
        <f t="shared" si="3"/>
        <v>1</v>
      </c>
    </row>
    <row r="234" spans="1:5">
      <c r="A234" s="42" t="s">
        <v>308</v>
      </c>
      <c r="B234" s="42" t="s">
        <v>94</v>
      </c>
      <c r="C234" s="27" t="s">
        <v>308</v>
      </c>
      <c r="D234" s="27" t="s">
        <v>94</v>
      </c>
      <c r="E234" s="27" t="b">
        <f t="shared" si="3"/>
        <v>1</v>
      </c>
    </row>
    <row r="235" spans="1:5">
      <c r="A235" s="42" t="s">
        <v>309</v>
      </c>
      <c r="B235" s="42" t="s">
        <v>93</v>
      </c>
      <c r="C235" s="43"/>
      <c r="D235" s="43"/>
      <c r="E235" s="27" t="b">
        <f t="shared" si="3"/>
        <v>0</v>
      </c>
    </row>
    <row r="236" spans="1:5">
      <c r="A236" s="42" t="s">
        <v>310</v>
      </c>
      <c r="B236" s="42" t="s">
        <v>92</v>
      </c>
      <c r="C236" s="27" t="s">
        <v>310</v>
      </c>
      <c r="D236" s="27" t="s">
        <v>1992</v>
      </c>
      <c r="E236" s="27" t="b">
        <f t="shared" si="3"/>
        <v>1</v>
      </c>
    </row>
    <row r="237" spans="1:5">
      <c r="A237" s="42" t="s">
        <v>311</v>
      </c>
      <c r="B237" s="42" t="s">
        <v>91</v>
      </c>
      <c r="C237" s="43"/>
      <c r="D237" s="43"/>
      <c r="E237" s="27" t="b">
        <f t="shared" si="3"/>
        <v>0</v>
      </c>
    </row>
    <row r="238" spans="1:5">
      <c r="A238" s="42" t="s">
        <v>312</v>
      </c>
      <c r="B238" s="42" t="s">
        <v>90</v>
      </c>
      <c r="C238" s="43"/>
      <c r="D238" s="43"/>
      <c r="E238" s="27" t="b">
        <f t="shared" si="3"/>
        <v>0</v>
      </c>
    </row>
    <row r="239" spans="1:5">
      <c r="A239" s="42" t="s">
        <v>313</v>
      </c>
      <c r="B239" s="42" t="s">
        <v>89</v>
      </c>
      <c r="C239" s="27" t="s">
        <v>313</v>
      </c>
      <c r="D239" s="27" t="s">
        <v>2009</v>
      </c>
      <c r="E239" s="27" t="b">
        <f t="shared" si="3"/>
        <v>1</v>
      </c>
    </row>
    <row r="240" spans="1:5">
      <c r="A240" s="42" t="s">
        <v>314</v>
      </c>
      <c r="B240" s="42" t="s">
        <v>211</v>
      </c>
      <c r="C240" s="27" t="s">
        <v>314</v>
      </c>
      <c r="D240" s="27" t="s">
        <v>211</v>
      </c>
      <c r="E240" s="27" t="b">
        <f t="shared" si="3"/>
        <v>1</v>
      </c>
    </row>
    <row r="241" spans="1:5">
      <c r="A241" s="42" t="s">
        <v>315</v>
      </c>
      <c r="B241" s="42" t="s">
        <v>199</v>
      </c>
      <c r="C241" s="27" t="s">
        <v>315</v>
      </c>
      <c r="D241" s="27" t="s">
        <v>199</v>
      </c>
      <c r="E241" s="27" t="b">
        <f t="shared" si="3"/>
        <v>1</v>
      </c>
    </row>
    <row r="242" spans="1:5">
      <c r="A242" s="42" t="s">
        <v>316</v>
      </c>
      <c r="B242" s="42" t="s">
        <v>200</v>
      </c>
      <c r="C242" s="43"/>
      <c r="D242" s="43"/>
      <c r="E242" s="27" t="b">
        <f t="shared" si="3"/>
        <v>0</v>
      </c>
    </row>
    <row r="243" spans="1:5">
      <c r="A243" s="42" t="s">
        <v>317</v>
      </c>
      <c r="B243" s="42" t="s">
        <v>168</v>
      </c>
      <c r="C243" s="27" t="s">
        <v>317</v>
      </c>
      <c r="D243" s="27" t="s">
        <v>2046</v>
      </c>
      <c r="E243" s="27" t="b">
        <f t="shared" si="3"/>
        <v>1</v>
      </c>
    </row>
    <row r="244" spans="1:5">
      <c r="A244" s="42" t="s">
        <v>318</v>
      </c>
      <c r="B244" s="42" t="s">
        <v>169</v>
      </c>
      <c r="C244" s="27" t="s">
        <v>318</v>
      </c>
      <c r="D244" s="27" t="s">
        <v>169</v>
      </c>
      <c r="E244" s="27" t="b">
        <f t="shared" si="3"/>
        <v>1</v>
      </c>
    </row>
    <row r="245" spans="1:5">
      <c r="A245" s="42" t="s">
        <v>319</v>
      </c>
      <c r="B245" s="42" t="s">
        <v>88</v>
      </c>
      <c r="C245" s="27" t="s">
        <v>319</v>
      </c>
      <c r="D245" s="27" t="s">
        <v>88</v>
      </c>
      <c r="E245" s="27" t="b">
        <f t="shared" si="3"/>
        <v>1</v>
      </c>
    </row>
    <row r="246" spans="1:5">
      <c r="A246" s="42" t="s">
        <v>320</v>
      </c>
      <c r="B246" s="42" t="s">
        <v>212</v>
      </c>
      <c r="C246" s="27" t="s">
        <v>320</v>
      </c>
      <c r="D246" s="27" t="s">
        <v>2092</v>
      </c>
      <c r="E246" s="27" t="b">
        <f t="shared" si="3"/>
        <v>1</v>
      </c>
    </row>
    <row r="247" spans="1:5">
      <c r="A247" s="42" t="s">
        <v>321</v>
      </c>
      <c r="B247" s="42" t="s">
        <v>87</v>
      </c>
      <c r="C247" s="27" t="s">
        <v>321</v>
      </c>
      <c r="D247" s="27" t="s">
        <v>87</v>
      </c>
      <c r="E247" s="27" t="b">
        <f t="shared" si="3"/>
        <v>1</v>
      </c>
    </row>
    <row r="248" spans="1:5">
      <c r="A248" s="42" t="s">
        <v>322</v>
      </c>
      <c r="B248" s="42" t="s">
        <v>170</v>
      </c>
      <c r="C248" s="43"/>
      <c r="D248" s="43"/>
      <c r="E248" s="27" t="b">
        <f t="shared" si="3"/>
        <v>0</v>
      </c>
    </row>
    <row r="249" spans="1:5">
      <c r="A249" s="42" t="s">
        <v>323</v>
      </c>
      <c r="B249" s="42" t="s">
        <v>171</v>
      </c>
      <c r="C249" s="27" t="s">
        <v>323</v>
      </c>
      <c r="D249" s="27" t="s">
        <v>2120</v>
      </c>
      <c r="E249" s="27" t="b">
        <f t="shared" si="3"/>
        <v>1</v>
      </c>
    </row>
    <row r="250" spans="1:5">
      <c r="A250" s="42" t="s">
        <v>324</v>
      </c>
      <c r="B250" s="42" t="s">
        <v>213</v>
      </c>
      <c r="C250" s="27" t="s">
        <v>324</v>
      </c>
      <c r="D250" s="27" t="s">
        <v>2156</v>
      </c>
      <c r="E250" s="27" t="b">
        <f t="shared" si="3"/>
        <v>1</v>
      </c>
    </row>
    <row r="251" spans="1:5">
      <c r="A251" s="42" t="s">
        <v>325</v>
      </c>
      <c r="B251" s="42" t="s">
        <v>86</v>
      </c>
      <c r="C251" s="27" t="s">
        <v>325</v>
      </c>
      <c r="D251" s="27" t="s">
        <v>2157</v>
      </c>
      <c r="E251" s="27" t="b">
        <f t="shared" si="3"/>
        <v>1</v>
      </c>
    </row>
    <row r="252" spans="1:5">
      <c r="A252" s="42" t="s">
        <v>326</v>
      </c>
      <c r="B252" s="42" t="s">
        <v>85</v>
      </c>
      <c r="C252" s="27" t="s">
        <v>326</v>
      </c>
      <c r="D252" s="27" t="s">
        <v>2162</v>
      </c>
      <c r="E252" s="27" t="b">
        <f t="shared" si="3"/>
        <v>1</v>
      </c>
    </row>
    <row r="253" spans="1:5">
      <c r="A253" s="42" t="s">
        <v>327</v>
      </c>
      <c r="B253" s="42" t="s">
        <v>84</v>
      </c>
      <c r="C253" s="43"/>
      <c r="D253" s="43"/>
      <c r="E253" s="27" t="b">
        <f t="shared" si="3"/>
        <v>0</v>
      </c>
    </row>
    <row r="254" spans="1:5">
      <c r="A254" s="42" t="s">
        <v>328</v>
      </c>
      <c r="B254" s="42" t="s">
        <v>83</v>
      </c>
      <c r="C254" s="43"/>
      <c r="D254" s="43"/>
      <c r="E254" s="27" t="b">
        <f t="shared" si="3"/>
        <v>0</v>
      </c>
    </row>
    <row r="255" spans="1:5">
      <c r="A255" s="42" t="s">
        <v>329</v>
      </c>
      <c r="B255" s="42" t="s">
        <v>82</v>
      </c>
      <c r="C255" s="27" t="s">
        <v>329</v>
      </c>
      <c r="D255" s="27" t="s">
        <v>2165</v>
      </c>
      <c r="E255" s="27" t="b">
        <f t="shared" si="3"/>
        <v>1</v>
      </c>
    </row>
    <row r="256" spans="1:5">
      <c r="A256" s="42" t="s">
        <v>330</v>
      </c>
      <c r="B256" s="42" t="s">
        <v>81</v>
      </c>
      <c r="C256" s="43"/>
      <c r="D256" s="43"/>
      <c r="E256" s="27" t="b">
        <f t="shared" si="3"/>
        <v>0</v>
      </c>
    </row>
    <row r="257" spans="1:5">
      <c r="A257" s="42" t="s">
        <v>331</v>
      </c>
      <c r="B257" s="42" t="s">
        <v>80</v>
      </c>
      <c r="C257" s="27" t="s">
        <v>331</v>
      </c>
      <c r="D257" s="27" t="s">
        <v>80</v>
      </c>
      <c r="E257" s="27" t="b">
        <f t="shared" si="3"/>
        <v>1</v>
      </c>
    </row>
    <row r="258" spans="1:5">
      <c r="A258" s="42" t="s">
        <v>332</v>
      </c>
      <c r="B258" s="42" t="s">
        <v>79</v>
      </c>
      <c r="C258" s="43"/>
      <c r="D258" s="43"/>
      <c r="E258" s="27" t="b">
        <f t="shared" ref="E258:E321" si="4">A258=C258</f>
        <v>0</v>
      </c>
    </row>
    <row r="259" spans="1:5">
      <c r="A259" s="42" t="s">
        <v>333</v>
      </c>
      <c r="B259" s="42" t="s">
        <v>78</v>
      </c>
      <c r="C259" s="43"/>
      <c r="D259" s="43"/>
      <c r="E259" s="27" t="b">
        <f t="shared" si="4"/>
        <v>0</v>
      </c>
    </row>
    <row r="260" spans="1:5">
      <c r="A260" s="42" t="s">
        <v>334</v>
      </c>
      <c r="B260" s="42" t="s">
        <v>77</v>
      </c>
      <c r="C260" s="43"/>
      <c r="D260" s="43"/>
      <c r="E260" s="27" t="b">
        <f t="shared" si="4"/>
        <v>0</v>
      </c>
    </row>
    <row r="261" spans="1:5">
      <c r="A261" s="42" t="s">
        <v>335</v>
      </c>
      <c r="B261" s="42" t="s">
        <v>76</v>
      </c>
      <c r="C261" s="43"/>
      <c r="D261" s="43"/>
      <c r="E261" s="27" t="b">
        <f t="shared" si="4"/>
        <v>0</v>
      </c>
    </row>
    <row r="262" spans="1:5">
      <c r="A262" s="42" t="s">
        <v>336</v>
      </c>
      <c r="B262" s="42" t="s">
        <v>75</v>
      </c>
      <c r="C262" s="43"/>
      <c r="D262" s="43"/>
      <c r="E262" s="27" t="b">
        <f t="shared" si="4"/>
        <v>0</v>
      </c>
    </row>
    <row r="263" spans="1:5">
      <c r="A263" s="42" t="s">
        <v>337</v>
      </c>
      <c r="B263" s="42" t="s">
        <v>74</v>
      </c>
      <c r="C263" s="27" t="s">
        <v>337</v>
      </c>
      <c r="D263" s="27" t="s">
        <v>74</v>
      </c>
      <c r="E263" s="27" t="b">
        <f t="shared" si="4"/>
        <v>1</v>
      </c>
    </row>
    <row r="264" spans="1:5">
      <c r="A264" s="42" t="s">
        <v>338</v>
      </c>
      <c r="B264" s="42" t="s">
        <v>73</v>
      </c>
      <c r="C264" s="43"/>
      <c r="D264" s="43"/>
      <c r="E264" s="27" t="b">
        <f t="shared" si="4"/>
        <v>0</v>
      </c>
    </row>
    <row r="265" spans="1:5">
      <c r="A265" s="42" t="s">
        <v>339</v>
      </c>
      <c r="B265" s="42" t="s">
        <v>72</v>
      </c>
      <c r="C265" s="43"/>
      <c r="D265" s="43"/>
      <c r="E265" s="27" t="b">
        <f t="shared" si="4"/>
        <v>0</v>
      </c>
    </row>
    <row r="266" spans="1:5">
      <c r="A266" s="42" t="s">
        <v>340</v>
      </c>
      <c r="B266" s="42" t="s">
        <v>214</v>
      </c>
      <c r="C266" s="43"/>
      <c r="D266" s="43"/>
      <c r="E266" s="27" t="b">
        <f t="shared" si="4"/>
        <v>0</v>
      </c>
    </row>
    <row r="267" spans="1:5">
      <c r="A267" s="42" t="s">
        <v>341</v>
      </c>
      <c r="B267" s="42" t="s">
        <v>71</v>
      </c>
      <c r="C267" s="43"/>
      <c r="D267" s="43"/>
      <c r="E267" s="27" t="b">
        <f t="shared" si="4"/>
        <v>0</v>
      </c>
    </row>
    <row r="268" spans="1:5">
      <c r="A268" s="42" t="s">
        <v>342</v>
      </c>
      <c r="B268" s="42" t="s">
        <v>172</v>
      </c>
      <c r="C268" s="43"/>
      <c r="D268" s="43"/>
      <c r="E268" s="27" t="b">
        <f t="shared" si="4"/>
        <v>0</v>
      </c>
    </row>
    <row r="269" spans="1:5">
      <c r="A269" s="42" t="s">
        <v>343</v>
      </c>
      <c r="B269" s="42" t="s">
        <v>70</v>
      </c>
      <c r="C269" s="43"/>
      <c r="D269" s="43"/>
      <c r="E269" s="27" t="b">
        <f t="shared" si="4"/>
        <v>0</v>
      </c>
    </row>
    <row r="270" spans="1:5">
      <c r="A270" s="42" t="s">
        <v>344</v>
      </c>
      <c r="B270" s="42" t="s">
        <v>69</v>
      </c>
      <c r="C270" s="27" t="s">
        <v>344</v>
      </c>
      <c r="D270" s="27" t="s">
        <v>2330</v>
      </c>
      <c r="E270" s="27" t="b">
        <f t="shared" si="4"/>
        <v>1</v>
      </c>
    </row>
    <row r="271" spans="1:5">
      <c r="A271" s="42" t="s">
        <v>345</v>
      </c>
      <c r="B271" s="42" t="s">
        <v>68</v>
      </c>
      <c r="C271" s="27" t="s">
        <v>345</v>
      </c>
      <c r="D271" s="27" t="s">
        <v>2351</v>
      </c>
      <c r="E271" s="27" t="b">
        <f t="shared" si="4"/>
        <v>1</v>
      </c>
    </row>
    <row r="272" spans="1:5">
      <c r="A272" s="42" t="s">
        <v>346</v>
      </c>
      <c r="B272" s="42" t="s">
        <v>67</v>
      </c>
      <c r="C272" s="43"/>
      <c r="D272" s="43"/>
      <c r="E272" s="27" t="b">
        <f t="shared" si="4"/>
        <v>0</v>
      </c>
    </row>
    <row r="273" spans="1:5">
      <c r="A273" s="42" t="s">
        <v>347</v>
      </c>
      <c r="B273" s="42" t="s">
        <v>173</v>
      </c>
      <c r="C273" s="27" t="s">
        <v>347</v>
      </c>
      <c r="D273" s="27" t="s">
        <v>173</v>
      </c>
      <c r="E273" s="27" t="b">
        <f t="shared" si="4"/>
        <v>1</v>
      </c>
    </row>
    <row r="274" spans="1:5">
      <c r="A274" s="42">
        <v>2</v>
      </c>
      <c r="B274" s="42" t="s">
        <v>157</v>
      </c>
      <c r="C274" s="27">
        <v>2</v>
      </c>
      <c r="D274" s="27" t="s">
        <v>2508</v>
      </c>
      <c r="E274" s="27" t="b">
        <f t="shared" si="4"/>
        <v>1</v>
      </c>
    </row>
    <row r="275" spans="1:5">
      <c r="A275" s="42" t="s">
        <v>348</v>
      </c>
      <c r="B275" s="42" t="s">
        <v>66</v>
      </c>
      <c r="C275" s="27" t="s">
        <v>348</v>
      </c>
      <c r="D275" s="27" t="s">
        <v>66</v>
      </c>
      <c r="E275" s="27" t="b">
        <f t="shared" si="4"/>
        <v>1</v>
      </c>
    </row>
    <row r="276" spans="1:5">
      <c r="A276" s="42" t="s">
        <v>349</v>
      </c>
      <c r="B276" s="42" t="s">
        <v>215</v>
      </c>
      <c r="C276" s="27" t="s">
        <v>349</v>
      </c>
      <c r="D276" s="27" t="s">
        <v>215</v>
      </c>
      <c r="E276" s="27" t="b">
        <f t="shared" si="4"/>
        <v>1</v>
      </c>
    </row>
    <row r="277" spans="1:5">
      <c r="A277" s="42" t="s">
        <v>350</v>
      </c>
      <c r="B277" s="42" t="s">
        <v>65</v>
      </c>
      <c r="C277" s="27" t="s">
        <v>350</v>
      </c>
      <c r="D277" s="27" t="s">
        <v>65</v>
      </c>
      <c r="E277" s="27" t="b">
        <f t="shared" si="4"/>
        <v>1</v>
      </c>
    </row>
    <row r="278" spans="1:5">
      <c r="A278" s="42" t="s">
        <v>351</v>
      </c>
      <c r="B278" s="42" t="s">
        <v>201</v>
      </c>
      <c r="C278" s="27" t="s">
        <v>351</v>
      </c>
      <c r="D278" s="27" t="s">
        <v>2406</v>
      </c>
      <c r="E278" s="27" t="b">
        <f t="shared" si="4"/>
        <v>1</v>
      </c>
    </row>
    <row r="279" spans="1:5">
      <c r="A279" s="42" t="s">
        <v>352</v>
      </c>
      <c r="B279" s="42" t="s">
        <v>64</v>
      </c>
      <c r="C279" s="43"/>
      <c r="D279" s="43"/>
      <c r="E279" s="27" t="b">
        <f t="shared" si="4"/>
        <v>0</v>
      </c>
    </row>
    <row r="280" spans="1:5">
      <c r="A280" s="42" t="s">
        <v>353</v>
      </c>
      <c r="B280" s="42" t="s">
        <v>63</v>
      </c>
      <c r="C280" s="43"/>
      <c r="D280" s="43"/>
      <c r="E280" s="27" t="b">
        <f t="shared" si="4"/>
        <v>0</v>
      </c>
    </row>
    <row r="281" spans="1:5">
      <c r="A281" s="42" t="s">
        <v>354</v>
      </c>
      <c r="B281" s="42" t="s">
        <v>62</v>
      </c>
      <c r="C281" s="43"/>
      <c r="D281" s="43"/>
      <c r="E281" s="27" t="b">
        <f t="shared" si="4"/>
        <v>0</v>
      </c>
    </row>
    <row r="282" spans="1:5">
      <c r="A282" s="42" t="s">
        <v>355</v>
      </c>
      <c r="B282" s="42" t="s">
        <v>61</v>
      </c>
      <c r="C282" s="43"/>
      <c r="D282" s="43"/>
      <c r="E282" s="27" t="b">
        <f t="shared" si="4"/>
        <v>0</v>
      </c>
    </row>
    <row r="283" spans="1:5">
      <c r="A283" s="42" t="s">
        <v>356</v>
      </c>
      <c r="B283" s="42" t="s">
        <v>159</v>
      </c>
      <c r="C283" s="27" t="s">
        <v>356</v>
      </c>
      <c r="D283" s="27" t="s">
        <v>2408</v>
      </c>
      <c r="E283" s="27" t="b">
        <f t="shared" si="4"/>
        <v>1</v>
      </c>
    </row>
    <row r="284" spans="1:5">
      <c r="A284" s="42" t="s">
        <v>357</v>
      </c>
      <c r="B284" s="42" t="s">
        <v>216</v>
      </c>
      <c r="C284" s="43"/>
      <c r="D284" s="43"/>
      <c r="E284" s="27" t="b">
        <f t="shared" si="4"/>
        <v>0</v>
      </c>
    </row>
    <row r="285" spans="1:5">
      <c r="A285" s="42" t="s">
        <v>358</v>
      </c>
      <c r="B285" s="42" t="s">
        <v>60</v>
      </c>
      <c r="C285" s="43"/>
      <c r="D285" s="43"/>
      <c r="E285" s="27" t="b">
        <f t="shared" si="4"/>
        <v>0</v>
      </c>
    </row>
    <row r="286" spans="1:5">
      <c r="A286" s="42" t="s">
        <v>359</v>
      </c>
      <c r="B286" s="42" t="s">
        <v>217</v>
      </c>
      <c r="C286" s="43"/>
      <c r="D286" s="43"/>
      <c r="E286" s="27" t="b">
        <f t="shared" si="4"/>
        <v>0</v>
      </c>
    </row>
    <row r="287" spans="1:5">
      <c r="A287" s="42" t="s">
        <v>360</v>
      </c>
      <c r="B287" s="42" t="s">
        <v>202</v>
      </c>
      <c r="C287" s="43"/>
      <c r="D287" s="43"/>
      <c r="E287" s="27" t="b">
        <f t="shared" si="4"/>
        <v>0</v>
      </c>
    </row>
    <row r="288" spans="1:5">
      <c r="A288" s="42" t="s">
        <v>361</v>
      </c>
      <c r="B288" s="42" t="s">
        <v>59</v>
      </c>
      <c r="C288" s="43"/>
      <c r="D288" s="43"/>
      <c r="E288" s="27" t="b">
        <f t="shared" si="4"/>
        <v>0</v>
      </c>
    </row>
    <row r="289" spans="1:5">
      <c r="A289" s="42" t="s">
        <v>362</v>
      </c>
      <c r="B289" s="42" t="s">
        <v>58</v>
      </c>
      <c r="C289" s="43"/>
      <c r="D289" s="43"/>
      <c r="E289" s="27" t="b">
        <f t="shared" si="4"/>
        <v>0</v>
      </c>
    </row>
    <row r="290" spans="1:5">
      <c r="A290" s="42" t="s">
        <v>363</v>
      </c>
      <c r="B290" s="42" t="s">
        <v>57</v>
      </c>
      <c r="C290" s="27" t="s">
        <v>363</v>
      </c>
      <c r="D290" s="27" t="s">
        <v>57</v>
      </c>
      <c r="E290" s="27" t="b">
        <f t="shared" si="4"/>
        <v>1</v>
      </c>
    </row>
    <row r="291" spans="1:5">
      <c r="A291" s="42" t="s">
        <v>364</v>
      </c>
      <c r="B291" s="42" t="s">
        <v>56</v>
      </c>
      <c r="C291" s="27" t="s">
        <v>364</v>
      </c>
      <c r="D291" s="27" t="s">
        <v>56</v>
      </c>
      <c r="E291" s="27" t="b">
        <f t="shared" si="4"/>
        <v>1</v>
      </c>
    </row>
    <row r="292" spans="1:5">
      <c r="A292" s="42" t="s">
        <v>365</v>
      </c>
      <c r="B292" s="42" t="s">
        <v>55</v>
      </c>
      <c r="C292" s="27" t="s">
        <v>365</v>
      </c>
      <c r="D292" s="27" t="s">
        <v>55</v>
      </c>
      <c r="E292" s="27" t="b">
        <f t="shared" si="4"/>
        <v>1</v>
      </c>
    </row>
    <row r="293" spans="1:5">
      <c r="A293" s="42" t="s">
        <v>366</v>
      </c>
      <c r="B293" s="42" t="s">
        <v>54</v>
      </c>
      <c r="C293" s="27" t="s">
        <v>366</v>
      </c>
      <c r="D293" s="27" t="s">
        <v>54</v>
      </c>
      <c r="E293" s="27" t="b">
        <f t="shared" si="4"/>
        <v>1</v>
      </c>
    </row>
    <row r="294" spans="1:5">
      <c r="A294" s="42" t="s">
        <v>367</v>
      </c>
      <c r="B294" s="42" t="s">
        <v>218</v>
      </c>
      <c r="C294" s="43"/>
      <c r="D294" s="43"/>
      <c r="E294" s="27" t="b">
        <f t="shared" si="4"/>
        <v>0</v>
      </c>
    </row>
    <row r="295" spans="1:5">
      <c r="A295" s="42" t="s">
        <v>368</v>
      </c>
      <c r="B295" s="42" t="s">
        <v>53</v>
      </c>
      <c r="C295" s="27" t="s">
        <v>368</v>
      </c>
      <c r="D295" s="27" t="s">
        <v>53</v>
      </c>
      <c r="E295" s="27" t="b">
        <f t="shared" si="4"/>
        <v>1</v>
      </c>
    </row>
    <row r="296" spans="1:5">
      <c r="A296" s="42" t="s">
        <v>369</v>
      </c>
      <c r="B296" s="42" t="s">
        <v>52</v>
      </c>
      <c r="C296" s="27" t="s">
        <v>369</v>
      </c>
      <c r="D296" s="27" t="s">
        <v>2710</v>
      </c>
      <c r="E296" s="27" t="b">
        <f t="shared" si="4"/>
        <v>1</v>
      </c>
    </row>
    <row r="297" spans="1:5">
      <c r="A297" s="42" t="s">
        <v>370</v>
      </c>
      <c r="B297" s="42" t="s">
        <v>51</v>
      </c>
      <c r="C297" s="43"/>
      <c r="D297" s="43"/>
      <c r="E297" s="27" t="b">
        <f t="shared" si="4"/>
        <v>0</v>
      </c>
    </row>
    <row r="298" spans="1:5">
      <c r="A298" s="42" t="s">
        <v>371</v>
      </c>
      <c r="B298" s="42" t="s">
        <v>50</v>
      </c>
      <c r="C298" s="43"/>
      <c r="D298" s="43"/>
      <c r="E298" s="27" t="b">
        <f t="shared" si="4"/>
        <v>0</v>
      </c>
    </row>
    <row r="299" spans="1:5">
      <c r="A299" s="42" t="s">
        <v>372</v>
      </c>
      <c r="B299" s="42" t="s">
        <v>49</v>
      </c>
      <c r="C299" s="43"/>
      <c r="D299" s="43"/>
      <c r="E299" s="27" t="b">
        <f t="shared" si="4"/>
        <v>0</v>
      </c>
    </row>
    <row r="300" spans="1:5">
      <c r="A300" s="42" t="s">
        <v>373</v>
      </c>
      <c r="B300" s="42" t="s">
        <v>203</v>
      </c>
      <c r="C300" s="27" t="s">
        <v>373</v>
      </c>
      <c r="D300" s="27" t="s">
        <v>203</v>
      </c>
      <c r="E300" s="27" t="b">
        <f t="shared" si="4"/>
        <v>1</v>
      </c>
    </row>
    <row r="301" spans="1:5">
      <c r="A301" s="42" t="s">
        <v>374</v>
      </c>
      <c r="B301" s="42" t="s">
        <v>48</v>
      </c>
      <c r="C301" s="43"/>
      <c r="D301" s="43"/>
      <c r="E301" s="27" t="b">
        <f t="shared" si="4"/>
        <v>0</v>
      </c>
    </row>
    <row r="302" spans="1:5">
      <c r="A302" s="42" t="s">
        <v>375</v>
      </c>
      <c r="B302" s="42" t="s">
        <v>47</v>
      </c>
      <c r="C302" s="27" t="s">
        <v>375</v>
      </c>
      <c r="D302" s="27" t="s">
        <v>47</v>
      </c>
      <c r="E302" s="27" t="b">
        <f t="shared" si="4"/>
        <v>1</v>
      </c>
    </row>
    <row r="303" spans="1:5">
      <c r="A303" s="42" t="s">
        <v>376</v>
      </c>
      <c r="B303" s="42" t="s">
        <v>46</v>
      </c>
      <c r="C303" s="27" t="s">
        <v>376</v>
      </c>
      <c r="D303" s="27" t="s">
        <v>46</v>
      </c>
      <c r="E303" s="27" t="b">
        <f t="shared" si="4"/>
        <v>1</v>
      </c>
    </row>
    <row r="304" spans="1:5">
      <c r="A304" s="42" t="s">
        <v>377</v>
      </c>
      <c r="B304" s="42" t="s">
        <v>45</v>
      </c>
      <c r="C304" s="27" t="s">
        <v>377</v>
      </c>
      <c r="D304" s="27" t="s">
        <v>2822</v>
      </c>
      <c r="E304" s="27" t="b">
        <f t="shared" si="4"/>
        <v>1</v>
      </c>
    </row>
    <row r="305" spans="1:5">
      <c r="A305" s="42" t="s">
        <v>378</v>
      </c>
      <c r="B305" s="42" t="s">
        <v>44</v>
      </c>
      <c r="C305" s="27" t="s">
        <v>378</v>
      </c>
      <c r="D305" s="27" t="s">
        <v>44</v>
      </c>
      <c r="E305" s="27" t="b">
        <f t="shared" si="4"/>
        <v>1</v>
      </c>
    </row>
    <row r="306" spans="1:5">
      <c r="A306" s="42" t="s">
        <v>379</v>
      </c>
      <c r="B306" s="42" t="s">
        <v>43</v>
      </c>
      <c r="C306" s="43"/>
      <c r="D306" s="43"/>
      <c r="E306" s="27" t="b">
        <f t="shared" si="4"/>
        <v>0</v>
      </c>
    </row>
    <row r="307" spans="1:5">
      <c r="A307" s="42" t="s">
        <v>380</v>
      </c>
      <c r="B307" s="42" t="s">
        <v>42</v>
      </c>
      <c r="C307" s="43"/>
      <c r="D307" s="43"/>
      <c r="E307" s="27" t="b">
        <f t="shared" si="4"/>
        <v>0</v>
      </c>
    </row>
    <row r="308" spans="1:5">
      <c r="A308" s="42" t="s">
        <v>381</v>
      </c>
      <c r="B308" s="42" t="s">
        <v>41</v>
      </c>
      <c r="C308" s="43"/>
      <c r="D308" s="43"/>
      <c r="E308" s="27" t="b">
        <f t="shared" si="4"/>
        <v>0</v>
      </c>
    </row>
    <row r="309" spans="1:5">
      <c r="A309" s="42" t="s">
        <v>382</v>
      </c>
      <c r="B309" s="42" t="s">
        <v>219</v>
      </c>
      <c r="C309" s="43"/>
      <c r="D309" s="43"/>
      <c r="E309" s="27" t="b">
        <f t="shared" si="4"/>
        <v>0</v>
      </c>
    </row>
    <row r="310" spans="1:5">
      <c r="A310" s="42" t="s">
        <v>383</v>
      </c>
      <c r="B310" s="42" t="s">
        <v>40</v>
      </c>
      <c r="C310" s="27" t="s">
        <v>383</v>
      </c>
      <c r="D310" s="27" t="s">
        <v>40</v>
      </c>
      <c r="E310" s="27" t="b">
        <f t="shared" si="4"/>
        <v>1</v>
      </c>
    </row>
    <row r="311" spans="1:5">
      <c r="A311" s="42" t="s">
        <v>384</v>
      </c>
      <c r="B311" s="42" t="s">
        <v>39</v>
      </c>
      <c r="C311" s="27" t="s">
        <v>384</v>
      </c>
      <c r="D311" s="27" t="s">
        <v>39</v>
      </c>
      <c r="E311" s="27" t="b">
        <f t="shared" si="4"/>
        <v>1</v>
      </c>
    </row>
    <row r="312" spans="1:5">
      <c r="A312" s="42" t="s">
        <v>385</v>
      </c>
      <c r="B312" s="42" t="s">
        <v>185</v>
      </c>
      <c r="C312" s="27" t="s">
        <v>385</v>
      </c>
      <c r="D312" s="27" t="s">
        <v>185</v>
      </c>
      <c r="E312" s="27" t="b">
        <f t="shared" si="4"/>
        <v>1</v>
      </c>
    </row>
    <row r="313" spans="1:5">
      <c r="A313" s="42" t="s">
        <v>386</v>
      </c>
      <c r="B313" s="42" t="s">
        <v>174</v>
      </c>
      <c r="C313" s="27" t="s">
        <v>386</v>
      </c>
      <c r="D313" s="27" t="s">
        <v>2895</v>
      </c>
      <c r="E313" s="27" t="b">
        <f t="shared" si="4"/>
        <v>1</v>
      </c>
    </row>
    <row r="314" spans="1:5">
      <c r="A314" s="42" t="s">
        <v>387</v>
      </c>
      <c r="B314" s="42" t="s">
        <v>158</v>
      </c>
      <c r="C314" s="27" t="s">
        <v>387</v>
      </c>
      <c r="D314" s="27" t="s">
        <v>158</v>
      </c>
      <c r="E314" s="27" t="b">
        <f t="shared" si="4"/>
        <v>1</v>
      </c>
    </row>
    <row r="315" spans="1:5">
      <c r="A315" s="42" t="s">
        <v>388</v>
      </c>
      <c r="B315" s="42" t="s">
        <v>38</v>
      </c>
      <c r="C315" s="27" t="s">
        <v>388</v>
      </c>
      <c r="D315" s="27" t="s">
        <v>38</v>
      </c>
      <c r="E315" s="27" t="b">
        <f t="shared" si="4"/>
        <v>1</v>
      </c>
    </row>
    <row r="316" spans="1:5">
      <c r="A316" s="42" t="s">
        <v>389</v>
      </c>
      <c r="B316" s="42" t="s">
        <v>37</v>
      </c>
      <c r="C316" s="27" t="s">
        <v>389</v>
      </c>
      <c r="D316" s="27" t="s">
        <v>37</v>
      </c>
      <c r="E316" s="27" t="b">
        <f t="shared" si="4"/>
        <v>1</v>
      </c>
    </row>
    <row r="317" spans="1:5">
      <c r="A317" s="42" t="s">
        <v>390</v>
      </c>
      <c r="B317" s="42" t="s">
        <v>160</v>
      </c>
      <c r="C317" s="27" t="s">
        <v>390</v>
      </c>
      <c r="D317" s="27" t="s">
        <v>3059</v>
      </c>
      <c r="E317" s="27" t="b">
        <f t="shared" si="4"/>
        <v>1</v>
      </c>
    </row>
    <row r="318" spans="1:5">
      <c r="A318" s="42" t="s">
        <v>391</v>
      </c>
      <c r="B318" s="42" t="s">
        <v>36</v>
      </c>
      <c r="C318" s="43"/>
      <c r="D318" s="43"/>
      <c r="E318" s="27" t="b">
        <f t="shared" si="4"/>
        <v>0</v>
      </c>
    </row>
    <row r="319" spans="1:5">
      <c r="A319" s="42" t="s">
        <v>392</v>
      </c>
      <c r="B319" s="42" t="s">
        <v>175</v>
      </c>
      <c r="C319" s="43"/>
      <c r="D319" s="43"/>
      <c r="E319" s="27" t="b">
        <f t="shared" si="4"/>
        <v>0</v>
      </c>
    </row>
    <row r="320" spans="1:5">
      <c r="A320" s="42" t="s">
        <v>393</v>
      </c>
      <c r="B320" s="42" t="s">
        <v>176</v>
      </c>
      <c r="C320" s="43"/>
      <c r="D320" s="43"/>
      <c r="E320" s="27" t="b">
        <f t="shared" si="4"/>
        <v>0</v>
      </c>
    </row>
    <row r="321" spans="1:5">
      <c r="A321" s="42" t="s">
        <v>394</v>
      </c>
      <c r="B321" s="42" t="s">
        <v>177</v>
      </c>
      <c r="C321" s="43"/>
      <c r="D321" s="43"/>
      <c r="E321" s="27" t="b">
        <f t="shared" si="4"/>
        <v>0</v>
      </c>
    </row>
    <row r="322" spans="1:5">
      <c r="A322" s="42" t="s">
        <v>395</v>
      </c>
      <c r="B322" s="42" t="s">
        <v>186</v>
      </c>
      <c r="C322" s="43"/>
      <c r="D322" s="43"/>
      <c r="E322" s="27" t="b">
        <f t="shared" ref="E322:E378" si="5">A322=C322</f>
        <v>0</v>
      </c>
    </row>
    <row r="323" spans="1:5">
      <c r="A323" s="42" t="s">
        <v>396</v>
      </c>
      <c r="B323" s="42" t="s">
        <v>161</v>
      </c>
      <c r="C323" s="27" t="s">
        <v>396</v>
      </c>
      <c r="D323" s="27" t="s">
        <v>2413</v>
      </c>
      <c r="E323" s="27" t="b">
        <f t="shared" si="5"/>
        <v>1</v>
      </c>
    </row>
    <row r="324" spans="1:5">
      <c r="A324" s="42" t="s">
        <v>397</v>
      </c>
      <c r="B324" s="42" t="s">
        <v>178</v>
      </c>
      <c r="C324" s="43"/>
      <c r="D324" s="43"/>
      <c r="E324" s="27" t="b">
        <f t="shared" si="5"/>
        <v>0</v>
      </c>
    </row>
    <row r="325" spans="1:5">
      <c r="A325" s="42" t="s">
        <v>398</v>
      </c>
      <c r="B325" s="42" t="s">
        <v>35</v>
      </c>
      <c r="C325" s="43"/>
      <c r="D325" s="43"/>
      <c r="E325" s="27" t="b">
        <f t="shared" si="5"/>
        <v>0</v>
      </c>
    </row>
    <row r="326" spans="1:5">
      <c r="A326" s="42" t="s">
        <v>399</v>
      </c>
      <c r="B326" s="42" t="s">
        <v>34</v>
      </c>
      <c r="C326" s="27" t="s">
        <v>399</v>
      </c>
      <c r="D326" s="27" t="s">
        <v>2415</v>
      </c>
      <c r="E326" s="27" t="b">
        <f t="shared" si="5"/>
        <v>1</v>
      </c>
    </row>
    <row r="327" spans="1:5">
      <c r="A327" s="42" t="s">
        <v>400</v>
      </c>
      <c r="B327" s="42" t="s">
        <v>33</v>
      </c>
      <c r="C327" s="43"/>
      <c r="D327" s="43"/>
      <c r="E327" s="27" t="b">
        <f t="shared" si="5"/>
        <v>0</v>
      </c>
    </row>
    <row r="328" spans="1:5">
      <c r="A328" s="42" t="s">
        <v>401</v>
      </c>
      <c r="B328" s="42" t="s">
        <v>32</v>
      </c>
      <c r="C328" s="43"/>
      <c r="D328" s="43"/>
      <c r="E328" s="27" t="b">
        <f t="shared" si="5"/>
        <v>0</v>
      </c>
    </row>
    <row r="329" spans="1:5">
      <c r="A329" s="42" t="s">
        <v>402</v>
      </c>
      <c r="B329" s="42" t="s">
        <v>31</v>
      </c>
      <c r="C329" s="43"/>
      <c r="D329" s="43"/>
      <c r="E329" s="27" t="b">
        <f t="shared" si="5"/>
        <v>0</v>
      </c>
    </row>
    <row r="330" spans="1:5">
      <c r="A330" s="42" t="s">
        <v>403</v>
      </c>
      <c r="B330" s="42" t="s">
        <v>30</v>
      </c>
      <c r="C330" s="43"/>
      <c r="D330" s="43"/>
      <c r="E330" s="27" t="b">
        <f t="shared" si="5"/>
        <v>0</v>
      </c>
    </row>
    <row r="331" spans="1:5">
      <c r="A331" s="42" t="s">
        <v>404</v>
      </c>
      <c r="B331" s="42" t="s">
        <v>29</v>
      </c>
      <c r="C331" s="43"/>
      <c r="D331" s="43"/>
      <c r="E331" s="27" t="b">
        <f t="shared" si="5"/>
        <v>0</v>
      </c>
    </row>
    <row r="332" spans="1:5">
      <c r="A332" s="42" t="s">
        <v>405</v>
      </c>
      <c r="B332" s="42" t="s">
        <v>179</v>
      </c>
      <c r="C332" s="43"/>
      <c r="D332" s="43"/>
      <c r="E332" s="27" t="b">
        <f t="shared" si="5"/>
        <v>0</v>
      </c>
    </row>
    <row r="333" spans="1:5">
      <c r="A333" s="42" t="s">
        <v>406</v>
      </c>
      <c r="B333" s="42" t="s">
        <v>28</v>
      </c>
      <c r="C333" s="27" t="s">
        <v>406</v>
      </c>
      <c r="D333" s="27" t="s">
        <v>28</v>
      </c>
      <c r="E333" s="27" t="b">
        <f t="shared" si="5"/>
        <v>1</v>
      </c>
    </row>
    <row r="334" spans="1:5">
      <c r="A334" s="42" t="s">
        <v>407</v>
      </c>
      <c r="B334" s="42" t="s">
        <v>220</v>
      </c>
      <c r="C334" s="27" t="s">
        <v>407</v>
      </c>
      <c r="D334" s="27" t="s">
        <v>220</v>
      </c>
      <c r="E334" s="27" t="b">
        <f t="shared" si="5"/>
        <v>1</v>
      </c>
    </row>
    <row r="335" spans="1:5">
      <c r="A335" s="42" t="s">
        <v>408</v>
      </c>
      <c r="B335" s="42" t="s">
        <v>27</v>
      </c>
      <c r="C335" s="27" t="s">
        <v>408</v>
      </c>
      <c r="D335" s="27" t="s">
        <v>27</v>
      </c>
      <c r="E335" s="27" t="b">
        <f t="shared" si="5"/>
        <v>1</v>
      </c>
    </row>
    <row r="336" spans="1:5">
      <c r="A336" s="42" t="s">
        <v>409</v>
      </c>
      <c r="B336" s="42" t="s">
        <v>162</v>
      </c>
      <c r="C336" s="27" t="s">
        <v>409</v>
      </c>
      <c r="D336" s="27" t="s">
        <v>162</v>
      </c>
      <c r="E336" s="27" t="b">
        <f t="shared" si="5"/>
        <v>1</v>
      </c>
    </row>
    <row r="337" spans="1:5">
      <c r="A337" s="42" t="s">
        <v>410</v>
      </c>
      <c r="B337" s="42" t="s">
        <v>26</v>
      </c>
      <c r="C337" s="43"/>
      <c r="D337" s="43"/>
      <c r="E337" s="27" t="b">
        <f t="shared" si="5"/>
        <v>0</v>
      </c>
    </row>
    <row r="338" spans="1:5">
      <c r="A338" s="42" t="s">
        <v>411</v>
      </c>
      <c r="B338" s="42" t="s">
        <v>25</v>
      </c>
      <c r="C338" s="27" t="s">
        <v>411</v>
      </c>
      <c r="D338" s="27" t="s">
        <v>25</v>
      </c>
      <c r="E338" s="27" t="b">
        <f t="shared" si="5"/>
        <v>1</v>
      </c>
    </row>
    <row r="339" spans="1:5">
      <c r="A339" s="42" t="s">
        <v>412</v>
      </c>
      <c r="B339" s="42" t="s">
        <v>24</v>
      </c>
      <c r="C339" s="43"/>
      <c r="D339" s="43"/>
      <c r="E339" s="27" t="b">
        <f t="shared" si="5"/>
        <v>0</v>
      </c>
    </row>
    <row r="340" spans="1:5">
      <c r="A340" s="42" t="s">
        <v>413</v>
      </c>
      <c r="B340" s="42" t="s">
        <v>23</v>
      </c>
      <c r="C340" s="27" t="s">
        <v>413</v>
      </c>
      <c r="D340" s="27" t="s">
        <v>3295</v>
      </c>
      <c r="E340" s="27" t="b">
        <f t="shared" si="5"/>
        <v>1</v>
      </c>
    </row>
    <row r="341" spans="1:5">
      <c r="A341" s="42" t="s">
        <v>414</v>
      </c>
      <c r="B341" s="42" t="s">
        <v>210</v>
      </c>
      <c r="C341" s="43"/>
      <c r="D341" s="43"/>
      <c r="E341" s="27" t="b">
        <f t="shared" si="5"/>
        <v>0</v>
      </c>
    </row>
    <row r="342" spans="1:5">
      <c r="A342" s="42" t="s">
        <v>415</v>
      </c>
      <c r="B342" s="42" t="s">
        <v>221</v>
      </c>
      <c r="C342" s="43"/>
      <c r="D342" s="43"/>
      <c r="E342" s="27" t="b">
        <f t="shared" si="5"/>
        <v>0</v>
      </c>
    </row>
    <row r="343" spans="1:5">
      <c r="A343" s="42" t="s">
        <v>416</v>
      </c>
      <c r="B343" s="42" t="s">
        <v>180</v>
      </c>
      <c r="C343" s="27" t="s">
        <v>416</v>
      </c>
      <c r="D343" s="27" t="s">
        <v>180</v>
      </c>
      <c r="E343" s="27" t="b">
        <f t="shared" si="5"/>
        <v>1</v>
      </c>
    </row>
    <row r="344" spans="1:5">
      <c r="A344" s="42" t="s">
        <v>417</v>
      </c>
      <c r="B344" s="42" t="s">
        <v>225</v>
      </c>
      <c r="C344" s="43"/>
      <c r="D344" s="43"/>
      <c r="E344" s="27" t="b">
        <f t="shared" si="5"/>
        <v>0</v>
      </c>
    </row>
    <row r="345" spans="1:5">
      <c r="A345" s="42">
        <v>3</v>
      </c>
      <c r="B345" s="42" t="s">
        <v>22</v>
      </c>
      <c r="C345" s="27">
        <v>3</v>
      </c>
      <c r="D345" s="27" t="s">
        <v>3406</v>
      </c>
      <c r="E345" s="27" t="b">
        <f t="shared" si="5"/>
        <v>1</v>
      </c>
    </row>
    <row r="346" spans="1:5">
      <c r="A346" s="42" t="s">
        <v>418</v>
      </c>
      <c r="B346" s="42" t="s">
        <v>163</v>
      </c>
      <c r="C346" s="27" t="s">
        <v>418</v>
      </c>
      <c r="D346" s="27" t="s">
        <v>3407</v>
      </c>
      <c r="E346" s="27" t="b">
        <f t="shared" si="5"/>
        <v>1</v>
      </c>
    </row>
    <row r="347" spans="1:5">
      <c r="A347" s="42" t="s">
        <v>419</v>
      </c>
      <c r="B347" s="42" t="s">
        <v>16</v>
      </c>
      <c r="C347" s="27" t="s">
        <v>419</v>
      </c>
      <c r="D347" s="27" t="s">
        <v>16</v>
      </c>
      <c r="E347" s="27" t="b">
        <f t="shared" si="5"/>
        <v>1</v>
      </c>
    </row>
    <row r="348" spans="1:5">
      <c r="A348" s="42" t="s">
        <v>420</v>
      </c>
      <c r="B348" s="42" t="s">
        <v>8</v>
      </c>
      <c r="C348" s="43"/>
      <c r="D348" s="43"/>
      <c r="E348" s="27" t="b">
        <f t="shared" si="5"/>
        <v>0</v>
      </c>
    </row>
    <row r="349" spans="1:5">
      <c r="A349" s="42" t="s">
        <v>421</v>
      </c>
      <c r="B349" s="42" t="s">
        <v>7</v>
      </c>
      <c r="C349" s="43"/>
      <c r="D349" s="43"/>
      <c r="E349" s="27" t="b">
        <f t="shared" si="5"/>
        <v>0</v>
      </c>
    </row>
    <row r="350" spans="1:5">
      <c r="A350" s="42" t="s">
        <v>422</v>
      </c>
      <c r="B350" s="42" t="s">
        <v>10</v>
      </c>
      <c r="C350" s="43"/>
      <c r="D350" s="43"/>
      <c r="E350" s="27" t="b">
        <f t="shared" si="5"/>
        <v>0</v>
      </c>
    </row>
    <row r="351" spans="1:5">
      <c r="A351" s="42" t="s">
        <v>423</v>
      </c>
      <c r="B351" s="42" t="s">
        <v>21</v>
      </c>
      <c r="C351" s="27" t="s">
        <v>423</v>
      </c>
      <c r="D351" s="27" t="s">
        <v>3466</v>
      </c>
      <c r="E351" s="27" t="b">
        <f t="shared" si="5"/>
        <v>1</v>
      </c>
    </row>
    <row r="352" spans="1:5">
      <c r="A352" s="42" t="s">
        <v>424</v>
      </c>
      <c r="B352" s="42" t="s">
        <v>20</v>
      </c>
      <c r="C352" s="27" t="s">
        <v>424</v>
      </c>
      <c r="D352" s="27" t="s">
        <v>3468</v>
      </c>
      <c r="E352" s="27" t="b">
        <f t="shared" si="5"/>
        <v>1</v>
      </c>
    </row>
    <row r="353" spans="1:5">
      <c r="A353" s="42" t="s">
        <v>425</v>
      </c>
      <c r="B353" s="42" t="s">
        <v>2</v>
      </c>
      <c r="C353" s="43"/>
      <c r="D353" s="43"/>
      <c r="E353" s="27" t="b">
        <f t="shared" si="5"/>
        <v>0</v>
      </c>
    </row>
    <row r="354" spans="1:5">
      <c r="A354" s="42" t="s">
        <v>426</v>
      </c>
      <c r="B354" s="42" t="s">
        <v>19</v>
      </c>
      <c r="C354" s="27" t="s">
        <v>426</v>
      </c>
      <c r="D354" s="27" t="s">
        <v>3539</v>
      </c>
      <c r="E354" s="27" t="b">
        <f t="shared" si="5"/>
        <v>1</v>
      </c>
    </row>
    <row r="355" spans="1:5">
      <c r="A355" s="42" t="s">
        <v>427</v>
      </c>
      <c r="B355" s="42" t="s">
        <v>18</v>
      </c>
      <c r="C355" s="27" t="s">
        <v>427</v>
      </c>
      <c r="D355" s="27" t="s">
        <v>18</v>
      </c>
      <c r="E355" s="27" t="b">
        <f t="shared" si="5"/>
        <v>1</v>
      </c>
    </row>
    <row r="356" spans="1:5">
      <c r="A356" s="42" t="s">
        <v>428</v>
      </c>
      <c r="B356" s="42" t="s">
        <v>17</v>
      </c>
      <c r="C356" s="27" t="s">
        <v>428</v>
      </c>
      <c r="D356" s="27" t="s">
        <v>17</v>
      </c>
      <c r="E356" s="27" t="b">
        <f t="shared" si="5"/>
        <v>1</v>
      </c>
    </row>
    <row r="357" spans="1:5">
      <c r="A357" s="42" t="s">
        <v>429</v>
      </c>
      <c r="B357" s="42" t="s">
        <v>181</v>
      </c>
      <c r="C357" s="43"/>
      <c r="D357" s="43"/>
      <c r="E357" s="27" t="b">
        <f t="shared" si="5"/>
        <v>0</v>
      </c>
    </row>
    <row r="358" spans="1:5">
      <c r="A358" s="42" t="s">
        <v>430</v>
      </c>
      <c r="B358" s="42" t="s">
        <v>183</v>
      </c>
      <c r="C358" s="43"/>
      <c r="D358" s="43"/>
      <c r="E358" s="27" t="b">
        <f t="shared" si="5"/>
        <v>0</v>
      </c>
    </row>
    <row r="359" spans="1:5">
      <c r="A359" s="42" t="s">
        <v>431</v>
      </c>
      <c r="B359" s="42" t="s">
        <v>16</v>
      </c>
      <c r="C359" s="27" t="s">
        <v>431</v>
      </c>
      <c r="D359" s="27" t="s">
        <v>16</v>
      </c>
      <c r="E359" s="27" t="b">
        <f t="shared" si="5"/>
        <v>1</v>
      </c>
    </row>
    <row r="360" spans="1:5">
      <c r="A360" s="42" t="s">
        <v>432</v>
      </c>
      <c r="B360" s="42" t="s">
        <v>222</v>
      </c>
      <c r="C360" s="43"/>
      <c r="D360" s="43"/>
      <c r="E360" s="27" t="b">
        <f t="shared" si="5"/>
        <v>0</v>
      </c>
    </row>
    <row r="361" spans="1:5">
      <c r="A361" s="42" t="s">
        <v>433</v>
      </c>
      <c r="B361" s="42" t="s">
        <v>15</v>
      </c>
      <c r="C361" s="27" t="s">
        <v>433</v>
      </c>
      <c r="D361" s="27" t="s">
        <v>15</v>
      </c>
      <c r="E361" s="27" t="b">
        <f t="shared" si="5"/>
        <v>1</v>
      </c>
    </row>
    <row r="362" spans="1:5">
      <c r="A362" s="42" t="s">
        <v>434</v>
      </c>
      <c r="B362" s="42" t="s">
        <v>14</v>
      </c>
      <c r="C362" s="27" t="s">
        <v>434</v>
      </c>
      <c r="D362" s="27" t="s">
        <v>14</v>
      </c>
      <c r="E362" s="27" t="b">
        <f t="shared" si="5"/>
        <v>1</v>
      </c>
    </row>
    <row r="363" spans="1:5">
      <c r="A363" s="42" t="s">
        <v>435</v>
      </c>
      <c r="B363" s="42" t="s">
        <v>13</v>
      </c>
      <c r="C363" s="27" t="s">
        <v>435</v>
      </c>
      <c r="D363" s="27" t="s">
        <v>13</v>
      </c>
      <c r="E363" s="27" t="b">
        <f t="shared" si="5"/>
        <v>1</v>
      </c>
    </row>
    <row r="364" spans="1:5">
      <c r="A364" s="42" t="s">
        <v>436</v>
      </c>
      <c r="B364" s="42" t="s">
        <v>12</v>
      </c>
      <c r="C364" s="43"/>
      <c r="D364" s="43"/>
      <c r="E364" s="27" t="b">
        <f t="shared" si="5"/>
        <v>0</v>
      </c>
    </row>
    <row r="365" spans="1:5">
      <c r="A365" s="42" t="s">
        <v>437</v>
      </c>
      <c r="B365" s="42" t="s">
        <v>11</v>
      </c>
      <c r="C365" s="27" t="s">
        <v>437</v>
      </c>
      <c r="D365" s="27" t="s">
        <v>11</v>
      </c>
      <c r="E365" s="27" t="b">
        <f t="shared" si="5"/>
        <v>1</v>
      </c>
    </row>
    <row r="366" spans="1:5">
      <c r="A366" s="42" t="s">
        <v>438</v>
      </c>
      <c r="B366" s="42" t="s">
        <v>10</v>
      </c>
      <c r="C366" s="43"/>
      <c r="D366" s="43"/>
      <c r="E366" s="27" t="b">
        <f t="shared" si="5"/>
        <v>0</v>
      </c>
    </row>
    <row r="367" spans="1:5">
      <c r="A367" s="42" t="s">
        <v>439</v>
      </c>
      <c r="B367" s="42" t="s">
        <v>9</v>
      </c>
      <c r="C367" s="43"/>
      <c r="D367" s="43"/>
      <c r="E367" s="27" t="b">
        <f t="shared" si="5"/>
        <v>0</v>
      </c>
    </row>
    <row r="368" spans="1:5">
      <c r="A368" s="42" t="s">
        <v>440</v>
      </c>
      <c r="B368" s="42" t="s">
        <v>8</v>
      </c>
      <c r="C368" s="43"/>
      <c r="D368" s="43"/>
      <c r="E368" s="27" t="b">
        <f t="shared" si="5"/>
        <v>0</v>
      </c>
    </row>
    <row r="369" spans="1:5">
      <c r="A369" s="42" t="s">
        <v>441</v>
      </c>
      <c r="B369" s="42" t="s">
        <v>223</v>
      </c>
      <c r="C369" s="27" t="s">
        <v>441</v>
      </c>
      <c r="D369" s="27" t="s">
        <v>223</v>
      </c>
      <c r="E369" s="27" t="b">
        <f t="shared" si="5"/>
        <v>1</v>
      </c>
    </row>
    <row r="370" spans="1:5">
      <c r="A370" s="42" t="s">
        <v>442</v>
      </c>
      <c r="B370" s="42" t="s">
        <v>7</v>
      </c>
      <c r="C370" s="43"/>
      <c r="D370" s="43"/>
      <c r="E370" s="27" t="b">
        <f t="shared" si="5"/>
        <v>0</v>
      </c>
    </row>
    <row r="371" spans="1:5">
      <c r="A371" s="42" t="s">
        <v>443</v>
      </c>
      <c r="B371" s="42" t="s">
        <v>6</v>
      </c>
      <c r="C371" s="43"/>
      <c r="D371" s="43"/>
      <c r="E371" s="27" t="b">
        <f t="shared" si="5"/>
        <v>0</v>
      </c>
    </row>
    <row r="372" spans="1:5">
      <c r="A372" s="42" t="s">
        <v>444</v>
      </c>
      <c r="B372" s="42" t="s">
        <v>5</v>
      </c>
      <c r="C372" s="43"/>
      <c r="D372" s="43"/>
      <c r="E372" s="27" t="b">
        <f t="shared" si="5"/>
        <v>0</v>
      </c>
    </row>
    <row r="373" spans="1:5">
      <c r="A373" s="42" t="s">
        <v>445</v>
      </c>
      <c r="B373" s="42" t="s">
        <v>4</v>
      </c>
      <c r="C373" s="43"/>
      <c r="D373" s="43"/>
      <c r="E373" s="27" t="b">
        <f t="shared" si="5"/>
        <v>0</v>
      </c>
    </row>
    <row r="374" spans="1:5">
      <c r="A374" s="42" t="s">
        <v>446</v>
      </c>
      <c r="B374" s="42" t="s">
        <v>3</v>
      </c>
      <c r="C374" s="43"/>
      <c r="D374" s="43"/>
      <c r="E374" s="27" t="b">
        <f t="shared" si="5"/>
        <v>0</v>
      </c>
    </row>
    <row r="375" spans="1:5">
      <c r="A375" s="42" t="s">
        <v>447</v>
      </c>
      <c r="B375" s="42" t="s">
        <v>2</v>
      </c>
      <c r="C375" s="43"/>
      <c r="D375" s="43"/>
      <c r="E375" s="27" t="b">
        <f t="shared" si="5"/>
        <v>0</v>
      </c>
    </row>
    <row r="376" spans="1:5">
      <c r="A376" s="42" t="s">
        <v>448</v>
      </c>
      <c r="B376" s="42" t="s">
        <v>1</v>
      </c>
      <c r="C376" s="43"/>
      <c r="D376" s="43"/>
      <c r="E376" s="27" t="b">
        <f t="shared" si="5"/>
        <v>0</v>
      </c>
    </row>
    <row r="377" spans="1:5">
      <c r="A377" s="42" t="s">
        <v>449</v>
      </c>
      <c r="B377" s="42" t="s">
        <v>0</v>
      </c>
      <c r="C377" s="43"/>
      <c r="D377" s="43"/>
      <c r="E377" s="27" t="b">
        <f t="shared" si="5"/>
        <v>0</v>
      </c>
    </row>
    <row r="378" spans="1:5">
      <c r="A378" s="42" t="s">
        <v>450</v>
      </c>
      <c r="B378" s="42" t="s">
        <v>164</v>
      </c>
      <c r="C378" s="27" t="s">
        <v>450</v>
      </c>
      <c r="D378" s="27" t="s">
        <v>164</v>
      </c>
      <c r="E378" s="27" t="b">
        <f t="shared" si="5"/>
        <v>1</v>
      </c>
    </row>
  </sheetData>
  <autoFilter ref="A1:E378" xr:uid="{00000000-0009-0000-0000-000001000000}">
    <sortState xmlns:xlrd2="http://schemas.microsoft.com/office/spreadsheetml/2017/richdata2" ref="A2:E378">
      <sortCondition sortBy="cellColor" ref="A1:A378" dxfId="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64"/>
  <sheetViews>
    <sheetView workbookViewId="0">
      <selection activeCell="B17" sqref="B17:F2117"/>
    </sheetView>
  </sheetViews>
  <sheetFormatPr baseColWidth="10" defaultRowHeight="13"/>
  <cols>
    <col min="1" max="1" width="6.1640625" bestFit="1" customWidth="1"/>
  </cols>
  <sheetData>
    <row r="1" spans="1:3">
      <c r="A1">
        <v>1</v>
      </c>
      <c r="B1" t="s">
        <v>473</v>
      </c>
      <c r="C1">
        <v>1371675580417043.2</v>
      </c>
    </row>
    <row r="2" spans="1:3">
      <c r="A2" t="s">
        <v>226</v>
      </c>
      <c r="B2" t="s">
        <v>474</v>
      </c>
      <c r="C2">
        <v>98284208265143.797</v>
      </c>
    </row>
    <row r="3" spans="1:3">
      <c r="A3" t="s">
        <v>227</v>
      </c>
      <c r="B3" t="s">
        <v>152</v>
      </c>
      <c r="C3">
        <v>727679213730.75</v>
      </c>
    </row>
    <row r="4" spans="1:3">
      <c r="A4" t="s">
        <v>228</v>
      </c>
      <c r="B4" t="s">
        <v>204</v>
      </c>
      <c r="C4">
        <v>1263222717717.0901</v>
      </c>
    </row>
    <row r="5" spans="1:3">
      <c r="A5" t="s">
        <v>229</v>
      </c>
      <c r="B5" t="s">
        <v>205</v>
      </c>
      <c r="C5">
        <v>8198052522886</v>
      </c>
    </row>
    <row r="6" spans="1:3">
      <c r="A6" t="s">
        <v>230</v>
      </c>
      <c r="B6" t="s">
        <v>151</v>
      </c>
      <c r="C6">
        <v>62287277185972.898</v>
      </c>
    </row>
    <row r="7" spans="1:3">
      <c r="A7" t="s">
        <v>233</v>
      </c>
      <c r="B7" t="s">
        <v>150</v>
      </c>
      <c r="C7">
        <v>4441018960843.3896</v>
      </c>
    </row>
    <row r="8" spans="1:3">
      <c r="A8" t="s">
        <v>527</v>
      </c>
      <c r="B8" t="s">
        <v>528</v>
      </c>
      <c r="C8">
        <v>9515486105243.4297</v>
      </c>
    </row>
    <row r="9" spans="1:3">
      <c r="A9" t="s">
        <v>532</v>
      </c>
      <c r="B9" t="s">
        <v>533</v>
      </c>
      <c r="C9">
        <v>11833890621439.4</v>
      </c>
    </row>
    <row r="10" spans="1:3">
      <c r="A10" t="s">
        <v>234</v>
      </c>
      <c r="B10" t="s">
        <v>207</v>
      </c>
      <c r="C10">
        <v>17580937310.830002</v>
      </c>
    </row>
    <row r="11" spans="1:3">
      <c r="A11" t="s">
        <v>235</v>
      </c>
      <c r="B11" t="s">
        <v>149</v>
      </c>
      <c r="C11">
        <v>276256434347334</v>
      </c>
    </row>
    <row r="12" spans="1:3">
      <c r="A12" t="s">
        <v>242</v>
      </c>
      <c r="B12" t="s">
        <v>551</v>
      </c>
      <c r="C12">
        <v>636203837581.69995</v>
      </c>
    </row>
    <row r="13" spans="1:3">
      <c r="A13" t="s">
        <v>243</v>
      </c>
      <c r="B13" t="s">
        <v>209</v>
      </c>
      <c r="C13">
        <v>154940452187301</v>
      </c>
    </row>
    <row r="14" spans="1:3">
      <c r="A14" t="s">
        <v>244</v>
      </c>
      <c r="B14" t="s">
        <v>578</v>
      </c>
      <c r="C14">
        <v>602260815917.68994</v>
      </c>
    </row>
    <row r="15" spans="1:3">
      <c r="A15" t="s">
        <v>246</v>
      </c>
      <c r="B15" t="s">
        <v>140</v>
      </c>
      <c r="C15">
        <v>340782063237.48999</v>
      </c>
    </row>
    <row r="16" spans="1:3">
      <c r="A16" t="s">
        <v>595</v>
      </c>
      <c r="B16" t="s">
        <v>590</v>
      </c>
      <c r="C16">
        <v>54624215764807.797</v>
      </c>
    </row>
    <row r="17" spans="1:3">
      <c r="A17" t="s">
        <v>621</v>
      </c>
      <c r="B17" t="s">
        <v>592</v>
      </c>
      <c r="C17">
        <v>10602336722662.199</v>
      </c>
    </row>
    <row r="18" spans="1:3">
      <c r="A18" t="s">
        <v>639</v>
      </c>
      <c r="B18" t="s">
        <v>640</v>
      </c>
      <c r="C18">
        <v>13264480860318.1</v>
      </c>
    </row>
    <row r="19" spans="1:3">
      <c r="A19" t="s">
        <v>655</v>
      </c>
      <c r="B19" t="s">
        <v>594</v>
      </c>
      <c r="C19">
        <v>9357432782207.1309</v>
      </c>
    </row>
    <row r="20" spans="1:3">
      <c r="A20" t="s">
        <v>676</v>
      </c>
      <c r="B20" t="s">
        <v>677</v>
      </c>
      <c r="C20">
        <v>4229121870834</v>
      </c>
    </row>
    <row r="21" spans="1:3">
      <c r="A21" t="s">
        <v>682</v>
      </c>
      <c r="B21" t="s">
        <v>683</v>
      </c>
      <c r="C21">
        <v>0</v>
      </c>
    </row>
    <row r="22" spans="1:3">
      <c r="A22" t="s">
        <v>685</v>
      </c>
      <c r="B22" t="s">
        <v>686</v>
      </c>
      <c r="C22">
        <v>25471788062877.5</v>
      </c>
    </row>
    <row r="23" spans="1:3">
      <c r="A23" t="s">
        <v>692</v>
      </c>
      <c r="B23" t="s">
        <v>693</v>
      </c>
      <c r="C23">
        <v>285925562499</v>
      </c>
    </row>
    <row r="24" spans="1:3">
      <c r="A24" t="s">
        <v>697</v>
      </c>
      <c r="B24" t="s">
        <v>698</v>
      </c>
      <c r="C24">
        <v>1531835</v>
      </c>
    </row>
    <row r="25" spans="1:3">
      <c r="A25" t="s">
        <v>701</v>
      </c>
      <c r="B25" t="s">
        <v>702</v>
      </c>
      <c r="C25">
        <v>1907183852275.1599</v>
      </c>
    </row>
    <row r="26" spans="1:3">
      <c r="A26" t="s">
        <v>708</v>
      </c>
      <c r="B26" t="s">
        <v>709</v>
      </c>
      <c r="C26">
        <v>290350301.97000003</v>
      </c>
    </row>
    <row r="27" spans="1:3">
      <c r="A27" t="s">
        <v>712</v>
      </c>
      <c r="B27" t="s">
        <v>713</v>
      </c>
      <c r="C27">
        <v>250000</v>
      </c>
    </row>
    <row r="28" spans="1:3">
      <c r="A28" t="s">
        <v>715</v>
      </c>
      <c r="B28" t="s">
        <v>716</v>
      </c>
      <c r="C28">
        <v>2191319992153.5</v>
      </c>
    </row>
    <row r="29" spans="1:3">
      <c r="A29" t="s">
        <v>722</v>
      </c>
      <c r="B29" t="s">
        <v>723</v>
      </c>
      <c r="C29">
        <v>175775777647.01001</v>
      </c>
    </row>
    <row r="30" spans="1:3">
      <c r="A30" t="s">
        <v>738</v>
      </c>
      <c r="B30" t="s">
        <v>739</v>
      </c>
      <c r="C30">
        <v>1</v>
      </c>
    </row>
    <row r="31" spans="1:3">
      <c r="A31" t="s">
        <v>742</v>
      </c>
      <c r="B31" t="s">
        <v>743</v>
      </c>
      <c r="C31">
        <v>453561697038.70001</v>
      </c>
    </row>
    <row r="32" spans="1:3">
      <c r="A32" t="s">
        <v>747</v>
      </c>
      <c r="B32" t="s">
        <v>748</v>
      </c>
      <c r="C32">
        <v>413000</v>
      </c>
    </row>
    <row r="33" spans="1:3">
      <c r="A33" t="s">
        <v>247</v>
      </c>
      <c r="B33" t="s">
        <v>751</v>
      </c>
      <c r="C33">
        <v>2826700047162.02</v>
      </c>
    </row>
    <row r="34" spans="1:3">
      <c r="A34" t="s">
        <v>248</v>
      </c>
      <c r="B34" t="s">
        <v>760</v>
      </c>
      <c r="C34">
        <v>90982522138665.203</v>
      </c>
    </row>
    <row r="35" spans="1:3">
      <c r="A35" t="s">
        <v>249</v>
      </c>
      <c r="B35" t="s">
        <v>761</v>
      </c>
      <c r="C35">
        <v>26953985287150.5</v>
      </c>
    </row>
    <row r="36" spans="1:3">
      <c r="A36" t="s">
        <v>860</v>
      </c>
      <c r="B36" t="s">
        <v>861</v>
      </c>
      <c r="C36">
        <v>66429515404814.398</v>
      </c>
    </row>
    <row r="37" spans="1:3">
      <c r="A37" t="s">
        <v>934</v>
      </c>
      <c r="B37" t="s">
        <v>133</v>
      </c>
      <c r="C37">
        <v>144855394675.29999</v>
      </c>
    </row>
    <row r="38" spans="1:3">
      <c r="A38" t="s">
        <v>943</v>
      </c>
      <c r="B38" t="s">
        <v>166</v>
      </c>
      <c r="C38">
        <v>257455312</v>
      </c>
    </row>
    <row r="39" spans="1:3">
      <c r="A39" t="s">
        <v>946</v>
      </c>
      <c r="B39" t="s">
        <v>154</v>
      </c>
      <c r="C39">
        <v>1372618875.9100001</v>
      </c>
    </row>
    <row r="40" spans="1:3">
      <c r="A40" t="s">
        <v>949</v>
      </c>
      <c r="B40" t="s">
        <v>132</v>
      </c>
      <c r="C40">
        <v>4023277161246.2002</v>
      </c>
    </row>
    <row r="41" spans="1:3">
      <c r="A41" t="s">
        <v>962</v>
      </c>
      <c r="B41" t="s">
        <v>131</v>
      </c>
      <c r="C41">
        <v>2704254973455.9302</v>
      </c>
    </row>
    <row r="42" spans="1:3">
      <c r="A42" t="s">
        <v>1021</v>
      </c>
      <c r="B42" t="s">
        <v>1022</v>
      </c>
      <c r="C42">
        <v>2897986183987.3599</v>
      </c>
    </row>
    <row r="43" spans="1:3">
      <c r="A43" t="s">
        <v>1047</v>
      </c>
      <c r="B43" t="s">
        <v>1048</v>
      </c>
      <c r="C43">
        <v>7618018151204.46</v>
      </c>
    </row>
    <row r="44" spans="1:3">
      <c r="A44" t="s">
        <v>1113</v>
      </c>
      <c r="B44" t="s">
        <v>1114</v>
      </c>
      <c r="C44">
        <v>454737862274</v>
      </c>
    </row>
    <row r="45" spans="1:3">
      <c r="A45" t="s">
        <v>1125</v>
      </c>
      <c r="B45" t="s">
        <v>127</v>
      </c>
      <c r="C45">
        <v>493775606668.63</v>
      </c>
    </row>
    <row r="46" spans="1:3">
      <c r="A46" t="s">
        <v>1162</v>
      </c>
      <c r="B46" t="s">
        <v>1163</v>
      </c>
      <c r="C46">
        <v>4040753882</v>
      </c>
    </row>
    <row r="47" spans="1:3">
      <c r="A47" t="s">
        <v>1168</v>
      </c>
      <c r="B47" t="s">
        <v>1169</v>
      </c>
      <c r="C47">
        <v>81838161032.860001</v>
      </c>
    </row>
    <row r="48" spans="1:3">
      <c r="A48" t="s">
        <v>1176</v>
      </c>
      <c r="B48" t="s">
        <v>184</v>
      </c>
      <c r="C48">
        <v>3635069144777.6001</v>
      </c>
    </row>
    <row r="49" spans="1:3">
      <c r="A49" t="s">
        <v>1185</v>
      </c>
      <c r="B49" t="s">
        <v>1186</v>
      </c>
      <c r="C49">
        <v>78872135966</v>
      </c>
    </row>
    <row r="50" spans="1:3">
      <c r="A50" t="s">
        <v>1189</v>
      </c>
      <c r="B50" t="s">
        <v>191</v>
      </c>
      <c r="C50">
        <v>223204212018.94</v>
      </c>
    </row>
    <row r="51" spans="1:3">
      <c r="A51" t="s">
        <v>1194</v>
      </c>
      <c r="B51" t="s">
        <v>1195</v>
      </c>
      <c r="C51">
        <v>1242500</v>
      </c>
    </row>
    <row r="52" spans="1:3">
      <c r="A52" t="s">
        <v>1197</v>
      </c>
      <c r="B52" t="s">
        <v>210</v>
      </c>
      <c r="C52">
        <v>562234255381.51001</v>
      </c>
    </row>
    <row r="53" spans="1:3">
      <c r="A53" t="s">
        <v>1202</v>
      </c>
      <c r="B53" t="s">
        <v>185</v>
      </c>
      <c r="C53">
        <v>84862778493.029999</v>
      </c>
    </row>
    <row r="54" spans="1:3">
      <c r="A54" t="s">
        <v>1207</v>
      </c>
      <c r="B54" t="s">
        <v>126</v>
      </c>
      <c r="C54">
        <v>990765374469.72998</v>
      </c>
    </row>
    <row r="55" spans="1:3">
      <c r="A55" t="s">
        <v>1231</v>
      </c>
      <c r="B55" t="s">
        <v>1232</v>
      </c>
      <c r="C55">
        <v>22318244675902.898</v>
      </c>
    </row>
    <row r="56" spans="1:3">
      <c r="A56" t="s">
        <v>1320</v>
      </c>
      <c r="B56" t="s">
        <v>1321</v>
      </c>
      <c r="C56">
        <v>10311481871709.199</v>
      </c>
    </row>
    <row r="57" spans="1:3">
      <c r="A57" t="s">
        <v>1340</v>
      </c>
      <c r="B57" t="s">
        <v>1341</v>
      </c>
      <c r="C57">
        <v>60778936868447.203</v>
      </c>
    </row>
    <row r="58" spans="1:3">
      <c r="A58" t="s">
        <v>1359</v>
      </c>
      <c r="B58" t="s">
        <v>1360</v>
      </c>
      <c r="C58">
        <v>1829374646475.3101</v>
      </c>
    </row>
    <row r="59" spans="1:3">
      <c r="A59" t="s">
        <v>1372</v>
      </c>
      <c r="B59" t="s">
        <v>1373</v>
      </c>
      <c r="C59">
        <v>80566345161.399994</v>
      </c>
    </row>
    <row r="60" spans="1:3">
      <c r="A60" t="s">
        <v>251</v>
      </c>
      <c r="B60" t="s">
        <v>1383</v>
      </c>
      <c r="C60">
        <v>62134339811683.297</v>
      </c>
    </row>
    <row r="61" spans="1:3">
      <c r="A61" t="s">
        <v>263</v>
      </c>
      <c r="B61" t="s">
        <v>125</v>
      </c>
      <c r="C61">
        <v>65148553808948.102</v>
      </c>
    </row>
    <row r="62" spans="1:3">
      <c r="A62" t="s">
        <v>264</v>
      </c>
      <c r="B62" t="s">
        <v>124</v>
      </c>
      <c r="C62">
        <v>500000000</v>
      </c>
    </row>
    <row r="63" spans="1:3">
      <c r="A63" t="s">
        <v>1424</v>
      </c>
      <c r="B63" t="s">
        <v>1425</v>
      </c>
      <c r="C63">
        <v>801730</v>
      </c>
    </row>
    <row r="64" spans="1:3">
      <c r="A64" t="s">
        <v>1427</v>
      </c>
      <c r="B64" t="s">
        <v>1428</v>
      </c>
      <c r="C64">
        <v>581548601948.62</v>
      </c>
    </row>
    <row r="65" spans="1:3">
      <c r="A65" t="s">
        <v>277</v>
      </c>
      <c r="B65" t="s">
        <v>1431</v>
      </c>
      <c r="C65">
        <v>3596263400943.3901</v>
      </c>
    </row>
    <row r="66" spans="1:3">
      <c r="A66" t="s">
        <v>278</v>
      </c>
      <c r="B66" t="s">
        <v>116</v>
      </c>
      <c r="C66">
        <v>13581714019106</v>
      </c>
    </row>
    <row r="67" spans="1:3">
      <c r="A67" t="s">
        <v>279</v>
      </c>
      <c r="B67" t="s">
        <v>115</v>
      </c>
      <c r="C67">
        <v>1261913158606.75</v>
      </c>
    </row>
    <row r="68" spans="1:3">
      <c r="A68" t="s">
        <v>280</v>
      </c>
      <c r="B68" t="s">
        <v>114</v>
      </c>
      <c r="C68">
        <v>2327315576568.0498</v>
      </c>
    </row>
    <row r="69" spans="1:3">
      <c r="A69" t="s">
        <v>1517</v>
      </c>
      <c r="B69" t="s">
        <v>1518</v>
      </c>
      <c r="C69">
        <v>153227820875</v>
      </c>
    </row>
    <row r="70" spans="1:3">
      <c r="A70" t="s">
        <v>281</v>
      </c>
      <c r="B70" t="s">
        <v>113</v>
      </c>
      <c r="C70">
        <v>811504118208.29004</v>
      </c>
    </row>
    <row r="71" spans="1:3">
      <c r="A71" t="s">
        <v>1526</v>
      </c>
      <c r="B71" t="s">
        <v>1527</v>
      </c>
      <c r="C71">
        <v>6007643086821.1504</v>
      </c>
    </row>
    <row r="72" spans="1:3">
      <c r="A72" t="s">
        <v>286</v>
      </c>
      <c r="B72" t="s">
        <v>109</v>
      </c>
      <c r="C72">
        <v>1334958556110.1899</v>
      </c>
    </row>
    <row r="73" spans="1:3">
      <c r="A73" t="s">
        <v>287</v>
      </c>
      <c r="B73" t="s">
        <v>156</v>
      </c>
      <c r="C73">
        <v>116196802814.00999</v>
      </c>
    </row>
    <row r="74" spans="1:3">
      <c r="A74" t="s">
        <v>288</v>
      </c>
      <c r="B74" t="s">
        <v>108</v>
      </c>
      <c r="C74">
        <v>1747422571854.6101</v>
      </c>
    </row>
    <row r="75" spans="1:3">
      <c r="A75" t="s">
        <v>289</v>
      </c>
      <c r="B75" t="s">
        <v>1624</v>
      </c>
      <c r="C75">
        <v>178467672752.06</v>
      </c>
    </row>
    <row r="76" spans="1:3">
      <c r="A76" t="s">
        <v>290</v>
      </c>
      <c r="B76" t="s">
        <v>193</v>
      </c>
      <c r="C76">
        <v>327648752532678</v>
      </c>
    </row>
    <row r="77" spans="1:3">
      <c r="A77" t="s">
        <v>291</v>
      </c>
      <c r="B77" t="s">
        <v>106</v>
      </c>
      <c r="C77">
        <v>83525265634399.406</v>
      </c>
    </row>
    <row r="78" spans="1:3">
      <c r="A78" t="s">
        <v>292</v>
      </c>
      <c r="B78" t="s">
        <v>1648</v>
      </c>
      <c r="C78">
        <v>108335361277.02</v>
      </c>
    </row>
    <row r="79" spans="1:3">
      <c r="A79" t="s">
        <v>293</v>
      </c>
      <c r="B79" t="s">
        <v>1661</v>
      </c>
      <c r="C79">
        <v>76725136483</v>
      </c>
    </row>
    <row r="80" spans="1:3">
      <c r="A80" t="s">
        <v>294</v>
      </c>
      <c r="B80" t="s">
        <v>103</v>
      </c>
      <c r="C80">
        <v>31324081747043.398</v>
      </c>
    </row>
    <row r="81" spans="1:3">
      <c r="A81" t="s">
        <v>295</v>
      </c>
      <c r="B81" t="s">
        <v>102</v>
      </c>
      <c r="C81">
        <v>2229172286068.98</v>
      </c>
    </row>
    <row r="82" spans="1:3">
      <c r="A82" t="s">
        <v>296</v>
      </c>
      <c r="B82" t="s">
        <v>194</v>
      </c>
      <c r="C82">
        <v>249638873075.29999</v>
      </c>
    </row>
    <row r="83" spans="1:3">
      <c r="A83" t="s">
        <v>297</v>
      </c>
      <c r="B83" t="s">
        <v>101</v>
      </c>
      <c r="C83">
        <v>1709615519012.71</v>
      </c>
    </row>
    <row r="84" spans="1:3">
      <c r="A84" t="s">
        <v>298</v>
      </c>
      <c r="B84" t="s">
        <v>100</v>
      </c>
      <c r="C84">
        <v>2030794484774.1399</v>
      </c>
    </row>
    <row r="85" spans="1:3">
      <c r="A85" t="s">
        <v>299</v>
      </c>
      <c r="B85" t="s">
        <v>99</v>
      </c>
      <c r="C85">
        <v>2174981372324.98</v>
      </c>
    </row>
    <row r="86" spans="1:3">
      <c r="A86" t="s">
        <v>300</v>
      </c>
      <c r="B86" t="s">
        <v>98</v>
      </c>
      <c r="C86">
        <v>86860394405440.406</v>
      </c>
    </row>
    <row r="87" spans="1:3">
      <c r="A87" t="s">
        <v>1780</v>
      </c>
      <c r="B87" t="s">
        <v>1540</v>
      </c>
      <c r="C87">
        <v>1331501217093.8401</v>
      </c>
    </row>
    <row r="88" spans="1:3">
      <c r="A88" t="s">
        <v>301</v>
      </c>
      <c r="B88" t="s">
        <v>195</v>
      </c>
      <c r="C88">
        <v>57121732692655.297</v>
      </c>
    </row>
    <row r="89" spans="1:3">
      <c r="A89" t="s">
        <v>302</v>
      </c>
      <c r="B89" t="s">
        <v>97</v>
      </c>
      <c r="C89">
        <v>47961154272155.602</v>
      </c>
    </row>
    <row r="90" spans="1:3">
      <c r="A90" t="s">
        <v>303</v>
      </c>
      <c r="B90" t="s">
        <v>196</v>
      </c>
      <c r="C90">
        <v>59432858068671.102</v>
      </c>
    </row>
    <row r="91" spans="1:3">
      <c r="A91" t="s">
        <v>304</v>
      </c>
      <c r="B91" t="s">
        <v>96</v>
      </c>
      <c r="C91">
        <v>4767194997693.4199</v>
      </c>
    </row>
    <row r="92" spans="1:3">
      <c r="A92" t="s">
        <v>305</v>
      </c>
      <c r="B92" t="s">
        <v>197</v>
      </c>
      <c r="C92">
        <v>3434642380132.3901</v>
      </c>
    </row>
    <row r="93" spans="1:3">
      <c r="A93" t="s">
        <v>306</v>
      </c>
      <c r="B93" t="s">
        <v>95</v>
      </c>
      <c r="C93">
        <v>14447065930445.1</v>
      </c>
    </row>
    <row r="94" spans="1:3">
      <c r="A94" t="s">
        <v>307</v>
      </c>
      <c r="B94" t="s">
        <v>198</v>
      </c>
      <c r="C94">
        <v>8013743142082.4199</v>
      </c>
    </row>
    <row r="95" spans="1:3">
      <c r="A95" t="s">
        <v>308</v>
      </c>
      <c r="B95" t="s">
        <v>94</v>
      </c>
      <c r="C95">
        <v>279711432209.21002</v>
      </c>
    </row>
    <row r="96" spans="1:3">
      <c r="A96" t="s">
        <v>1963</v>
      </c>
      <c r="B96" t="s">
        <v>70</v>
      </c>
      <c r="C96">
        <v>653872790436.17004</v>
      </c>
    </row>
    <row r="97" spans="1:3">
      <c r="A97" t="s">
        <v>1978</v>
      </c>
      <c r="B97" t="s">
        <v>1979</v>
      </c>
      <c r="C97">
        <v>5789405425830.8799</v>
      </c>
    </row>
    <row r="98" spans="1:3">
      <c r="A98" t="s">
        <v>310</v>
      </c>
      <c r="B98" t="s">
        <v>1992</v>
      </c>
      <c r="C98">
        <v>77206070371940</v>
      </c>
    </row>
    <row r="99" spans="1:3">
      <c r="A99" t="s">
        <v>313</v>
      </c>
      <c r="B99" t="s">
        <v>2009</v>
      </c>
      <c r="C99">
        <v>8777214550284.04</v>
      </c>
    </row>
    <row r="100" spans="1:3">
      <c r="A100" t="s">
        <v>2032</v>
      </c>
      <c r="B100" t="s">
        <v>2033</v>
      </c>
      <c r="C100">
        <v>112397601461.47</v>
      </c>
    </row>
    <row r="101" spans="1:3">
      <c r="A101" t="s">
        <v>2036</v>
      </c>
      <c r="B101" t="s">
        <v>2037</v>
      </c>
      <c r="C101">
        <v>1790654859</v>
      </c>
    </row>
    <row r="102" spans="1:3">
      <c r="A102" t="s">
        <v>2039</v>
      </c>
      <c r="B102" t="s">
        <v>2040</v>
      </c>
      <c r="C102">
        <v>456661005</v>
      </c>
    </row>
    <row r="103" spans="1:3">
      <c r="A103" t="s">
        <v>314</v>
      </c>
      <c r="B103" t="s">
        <v>211</v>
      </c>
      <c r="C103">
        <v>331674090310514</v>
      </c>
    </row>
    <row r="104" spans="1:3">
      <c r="A104" t="s">
        <v>315</v>
      </c>
      <c r="B104" t="s">
        <v>199</v>
      </c>
      <c r="C104">
        <v>4321553678</v>
      </c>
    </row>
    <row r="105" spans="1:3">
      <c r="A105" t="s">
        <v>317</v>
      </c>
      <c r="B105" t="s">
        <v>2046</v>
      </c>
      <c r="C105">
        <v>28626030815079</v>
      </c>
    </row>
    <row r="106" spans="1:3">
      <c r="A106" t="s">
        <v>318</v>
      </c>
      <c r="B106" t="s">
        <v>169</v>
      </c>
      <c r="C106">
        <v>13551582428992.699</v>
      </c>
    </row>
    <row r="107" spans="1:3">
      <c r="A107" t="s">
        <v>319</v>
      </c>
      <c r="B107" t="s">
        <v>88</v>
      </c>
      <c r="C107">
        <v>282382338132847</v>
      </c>
    </row>
    <row r="108" spans="1:3">
      <c r="A108" t="s">
        <v>320</v>
      </c>
      <c r="B108" t="s">
        <v>2092</v>
      </c>
      <c r="C108">
        <v>30482220978975.801</v>
      </c>
    </row>
    <row r="109" spans="1:3">
      <c r="A109" t="s">
        <v>321</v>
      </c>
      <c r="B109" t="s">
        <v>87</v>
      </c>
      <c r="C109">
        <v>1180111555984.3601</v>
      </c>
    </row>
    <row r="110" spans="1:3">
      <c r="A110" t="s">
        <v>2112</v>
      </c>
      <c r="B110" t="s">
        <v>2113</v>
      </c>
      <c r="C110">
        <v>74022598167.419998</v>
      </c>
    </row>
    <row r="111" spans="1:3">
      <c r="A111" t="s">
        <v>323</v>
      </c>
      <c r="B111" t="s">
        <v>2120</v>
      </c>
      <c r="C111">
        <v>24454835271133.5</v>
      </c>
    </row>
    <row r="112" spans="1:3">
      <c r="A112" t="s">
        <v>2133</v>
      </c>
      <c r="B112" t="s">
        <v>2134</v>
      </c>
      <c r="C112">
        <v>1728316539.02</v>
      </c>
    </row>
    <row r="113" spans="1:3">
      <c r="A113" t="s">
        <v>2140</v>
      </c>
      <c r="B113" t="s">
        <v>2141</v>
      </c>
      <c r="C113">
        <v>127309874113</v>
      </c>
    </row>
    <row r="114" spans="1:3">
      <c r="A114" t="s">
        <v>2145</v>
      </c>
      <c r="B114" t="s">
        <v>2146</v>
      </c>
      <c r="C114">
        <v>42664291425.169998</v>
      </c>
    </row>
    <row r="115" spans="1:3">
      <c r="A115" t="s">
        <v>324</v>
      </c>
      <c r="B115" t="s">
        <v>2156</v>
      </c>
      <c r="C115">
        <v>61140989044129</v>
      </c>
    </row>
    <row r="116" spans="1:3">
      <c r="A116" t="s">
        <v>325</v>
      </c>
      <c r="B116" t="s">
        <v>2157</v>
      </c>
      <c r="C116">
        <v>138091347220193</v>
      </c>
    </row>
    <row r="117" spans="1:3">
      <c r="A117" t="s">
        <v>326</v>
      </c>
      <c r="B117" t="s">
        <v>2162</v>
      </c>
      <c r="C117">
        <v>76950358176064</v>
      </c>
    </row>
    <row r="118" spans="1:3">
      <c r="A118" t="s">
        <v>329</v>
      </c>
      <c r="B118" t="s">
        <v>2165</v>
      </c>
      <c r="C118">
        <v>109972529947789.94</v>
      </c>
    </row>
    <row r="119" spans="1:3">
      <c r="A119" t="s">
        <v>2166</v>
      </c>
      <c r="B119" t="s">
        <v>2167</v>
      </c>
      <c r="C119">
        <v>3599329418873.73</v>
      </c>
    </row>
    <row r="120" spans="1:3">
      <c r="A120" t="s">
        <v>2177</v>
      </c>
      <c r="B120" t="s">
        <v>2178</v>
      </c>
      <c r="C120">
        <v>292237874401.92999</v>
      </c>
    </row>
    <row r="121" spans="1:3">
      <c r="A121" t="s">
        <v>2183</v>
      </c>
      <c r="B121" t="s">
        <v>2184</v>
      </c>
      <c r="C121">
        <v>80130748828698.406</v>
      </c>
    </row>
    <row r="122" spans="1:3">
      <c r="A122" t="s">
        <v>331</v>
      </c>
      <c r="B122" t="s">
        <v>80</v>
      </c>
      <c r="C122">
        <v>2201768048875.6499</v>
      </c>
    </row>
    <row r="123" spans="1:3">
      <c r="A123" t="s">
        <v>2225</v>
      </c>
      <c r="B123" t="s">
        <v>122</v>
      </c>
      <c r="C123">
        <v>9796813313823.3203</v>
      </c>
    </row>
    <row r="124" spans="1:3">
      <c r="A124" t="s">
        <v>2238</v>
      </c>
      <c r="B124" t="s">
        <v>2239</v>
      </c>
      <c r="C124">
        <v>2088419821428.98</v>
      </c>
    </row>
    <row r="125" spans="1:3">
      <c r="A125" t="s">
        <v>2260</v>
      </c>
      <c r="B125" t="s">
        <v>120</v>
      </c>
      <c r="C125">
        <v>34649194614988.102</v>
      </c>
    </row>
    <row r="126" spans="1:3">
      <c r="A126" t="s">
        <v>2273</v>
      </c>
      <c r="B126" t="s">
        <v>119</v>
      </c>
      <c r="C126">
        <v>6578933377842.9297</v>
      </c>
    </row>
    <row r="127" spans="1:3">
      <c r="A127" t="s">
        <v>337</v>
      </c>
      <c r="B127" t="s">
        <v>74</v>
      </c>
      <c r="C127">
        <v>7839021980166.3799</v>
      </c>
    </row>
    <row r="128" spans="1:3">
      <c r="A128" t="s">
        <v>2298</v>
      </c>
      <c r="B128" t="s">
        <v>2299</v>
      </c>
      <c r="C128">
        <v>353932786453</v>
      </c>
    </row>
    <row r="129" spans="1:3">
      <c r="A129" t="s">
        <v>2305</v>
      </c>
      <c r="B129" t="s">
        <v>2306</v>
      </c>
      <c r="C129">
        <v>105447290199</v>
      </c>
    </row>
    <row r="130" spans="1:3">
      <c r="A130" t="s">
        <v>2311</v>
      </c>
      <c r="B130" t="s">
        <v>93</v>
      </c>
      <c r="C130">
        <v>4345650093513.8101</v>
      </c>
    </row>
    <row r="131" spans="1:3">
      <c r="A131" t="s">
        <v>2318</v>
      </c>
      <c r="B131" t="s">
        <v>2319</v>
      </c>
      <c r="C131">
        <v>43731009305.389999</v>
      </c>
    </row>
    <row r="132" spans="1:3">
      <c r="A132" t="s">
        <v>2322</v>
      </c>
      <c r="B132" t="s">
        <v>2323</v>
      </c>
      <c r="C132">
        <v>5881660956.0699997</v>
      </c>
    </row>
    <row r="133" spans="1:3">
      <c r="A133" t="s">
        <v>2326</v>
      </c>
      <c r="B133" t="s">
        <v>2327</v>
      </c>
      <c r="C133">
        <v>84844998146.570007</v>
      </c>
    </row>
    <row r="134" spans="1:3">
      <c r="A134" t="s">
        <v>344</v>
      </c>
      <c r="B134" t="s">
        <v>2330</v>
      </c>
      <c r="C134">
        <v>64996771289111.102</v>
      </c>
    </row>
    <row r="135" spans="1:3">
      <c r="A135" t="s">
        <v>345</v>
      </c>
      <c r="B135" t="s">
        <v>2351</v>
      </c>
      <c r="C135">
        <v>35552825236023</v>
      </c>
    </row>
    <row r="136" spans="1:3">
      <c r="A136" t="s">
        <v>2361</v>
      </c>
      <c r="B136" t="s">
        <v>2362</v>
      </c>
      <c r="C136">
        <v>2286895840176.9702</v>
      </c>
    </row>
    <row r="137" spans="1:3">
      <c r="A137" t="s">
        <v>2372</v>
      </c>
      <c r="B137" t="s">
        <v>2373</v>
      </c>
      <c r="C137">
        <v>22529678610</v>
      </c>
    </row>
    <row r="138" spans="1:3">
      <c r="A138" t="s">
        <v>2380</v>
      </c>
      <c r="B138" t="s">
        <v>2381</v>
      </c>
      <c r="C138">
        <v>120639314922.00999</v>
      </c>
    </row>
    <row r="139" spans="1:3">
      <c r="A139" t="s">
        <v>2386</v>
      </c>
      <c r="B139" t="s">
        <v>2387</v>
      </c>
      <c r="C139">
        <v>1527469525</v>
      </c>
    </row>
    <row r="140" spans="1:3">
      <c r="A140" t="s">
        <v>2390</v>
      </c>
      <c r="B140" t="s">
        <v>2391</v>
      </c>
      <c r="C140">
        <v>9940337879761.0293</v>
      </c>
    </row>
    <row r="141" spans="1:3">
      <c r="A141" t="s">
        <v>2417</v>
      </c>
      <c r="B141" t="s">
        <v>2418</v>
      </c>
      <c r="C141">
        <v>1348225850320.1399</v>
      </c>
    </row>
    <row r="142" spans="1:3">
      <c r="A142" t="s">
        <v>2427</v>
      </c>
      <c r="B142" t="s">
        <v>2428</v>
      </c>
      <c r="C142">
        <v>273177382798.42001</v>
      </c>
    </row>
    <row r="143" spans="1:3">
      <c r="A143" t="s">
        <v>2439</v>
      </c>
      <c r="B143" t="s">
        <v>2440</v>
      </c>
      <c r="C143">
        <v>236132955931.95999</v>
      </c>
    </row>
    <row r="144" spans="1:3">
      <c r="A144" t="s">
        <v>2450</v>
      </c>
      <c r="B144" t="s">
        <v>2451</v>
      </c>
      <c r="C144">
        <v>3089390128232.2798</v>
      </c>
    </row>
    <row r="145" spans="1:3">
      <c r="A145" t="s">
        <v>347</v>
      </c>
      <c r="B145" t="s">
        <v>173</v>
      </c>
      <c r="C145">
        <v>19816977256434.398</v>
      </c>
    </row>
    <row r="146" spans="1:3">
      <c r="A146" t="s">
        <v>2507</v>
      </c>
      <c r="B146" t="s">
        <v>2508</v>
      </c>
      <c r="C146">
        <v>1270864238127000</v>
      </c>
    </row>
    <row r="147" spans="1:3">
      <c r="A147" t="s">
        <v>348</v>
      </c>
      <c r="B147" t="s">
        <v>66</v>
      </c>
      <c r="C147">
        <v>142494813436516</v>
      </c>
    </row>
    <row r="148" spans="1:3">
      <c r="A148" t="s">
        <v>349</v>
      </c>
      <c r="B148" t="s">
        <v>215</v>
      </c>
      <c r="C148">
        <v>121095135098533</v>
      </c>
    </row>
    <row r="149" spans="1:3">
      <c r="A149" t="s">
        <v>350</v>
      </c>
      <c r="B149" t="s">
        <v>65</v>
      </c>
      <c r="C149">
        <v>21399678337983.102</v>
      </c>
    </row>
    <row r="150" spans="1:3">
      <c r="A150" t="s">
        <v>351</v>
      </c>
      <c r="B150" t="s">
        <v>2406</v>
      </c>
      <c r="C150">
        <v>416473541409433</v>
      </c>
    </row>
    <row r="151" spans="1:3">
      <c r="A151" t="s">
        <v>2536</v>
      </c>
      <c r="B151" t="s">
        <v>2537</v>
      </c>
      <c r="C151">
        <v>20482819742191.398</v>
      </c>
    </row>
    <row r="152" spans="1:3">
      <c r="A152" t="s">
        <v>2540</v>
      </c>
      <c r="B152" t="s">
        <v>2541</v>
      </c>
      <c r="C152">
        <v>263610831719762</v>
      </c>
    </row>
    <row r="153" spans="1:3">
      <c r="A153" t="s">
        <v>2545</v>
      </c>
      <c r="B153" t="s">
        <v>2546</v>
      </c>
      <c r="C153">
        <v>3403777353516.52</v>
      </c>
    </row>
    <row r="154" spans="1:3">
      <c r="A154" t="s">
        <v>2548</v>
      </c>
      <c r="B154" t="s">
        <v>2549</v>
      </c>
      <c r="C154">
        <v>128126325422484</v>
      </c>
    </row>
    <row r="155" spans="1:3">
      <c r="A155" t="s">
        <v>2551</v>
      </c>
      <c r="B155" t="s">
        <v>2552</v>
      </c>
      <c r="C155">
        <v>849787171478.84998</v>
      </c>
    </row>
    <row r="156" spans="1:3">
      <c r="A156" t="s">
        <v>356</v>
      </c>
      <c r="B156" t="s">
        <v>2408</v>
      </c>
      <c r="C156">
        <v>144419056083813</v>
      </c>
    </row>
    <row r="157" spans="1:3">
      <c r="A157" t="s">
        <v>2557</v>
      </c>
      <c r="B157" t="s">
        <v>2537</v>
      </c>
      <c r="C157">
        <v>2860189460444.9199</v>
      </c>
    </row>
    <row r="158" spans="1:3">
      <c r="A158" t="s">
        <v>2586</v>
      </c>
      <c r="B158" t="s">
        <v>2541</v>
      </c>
      <c r="C158">
        <v>36370930873568.602</v>
      </c>
    </row>
    <row r="159" spans="1:3">
      <c r="A159" t="s">
        <v>2602</v>
      </c>
      <c r="B159" t="s">
        <v>2546</v>
      </c>
      <c r="C159">
        <v>1811409547084.03</v>
      </c>
    </row>
    <row r="160" spans="1:3">
      <c r="A160" t="s">
        <v>2607</v>
      </c>
      <c r="B160" t="s">
        <v>2549</v>
      </c>
      <c r="C160">
        <v>103376526202716</v>
      </c>
    </row>
    <row r="161" spans="1:3">
      <c r="A161" t="s">
        <v>363</v>
      </c>
      <c r="B161" t="s">
        <v>57</v>
      </c>
      <c r="C161">
        <v>87888438400281.094</v>
      </c>
    </row>
    <row r="162" spans="1:3">
      <c r="A162" t="s">
        <v>364</v>
      </c>
      <c r="B162" t="s">
        <v>56</v>
      </c>
      <c r="C162">
        <v>17081502367364</v>
      </c>
    </row>
    <row r="163" spans="1:3">
      <c r="A163" t="s">
        <v>2620</v>
      </c>
      <c r="B163" t="s">
        <v>2621</v>
      </c>
      <c r="C163">
        <v>225340219622.48001</v>
      </c>
    </row>
    <row r="164" spans="1:3">
      <c r="A164" t="s">
        <v>365</v>
      </c>
      <c r="B164" t="s">
        <v>55</v>
      </c>
      <c r="C164">
        <v>867404183658.43994</v>
      </c>
    </row>
    <row r="165" spans="1:3">
      <c r="A165" t="s">
        <v>366</v>
      </c>
      <c r="B165" t="s">
        <v>54</v>
      </c>
      <c r="C165">
        <v>787415553913.29004</v>
      </c>
    </row>
    <row r="166" spans="1:3">
      <c r="A166" t="s">
        <v>2642</v>
      </c>
      <c r="B166" t="s">
        <v>2643</v>
      </c>
      <c r="C166">
        <v>12538936782842.6</v>
      </c>
    </row>
    <row r="167" spans="1:3">
      <c r="A167" t="s">
        <v>2677</v>
      </c>
      <c r="B167" t="s">
        <v>1114</v>
      </c>
      <c r="C167">
        <v>128037433126</v>
      </c>
    </row>
    <row r="168" spans="1:3">
      <c r="A168" t="s">
        <v>368</v>
      </c>
      <c r="B168" t="s">
        <v>53</v>
      </c>
      <c r="C168">
        <v>250193869499</v>
      </c>
    </row>
    <row r="169" spans="1:3">
      <c r="A169" t="s">
        <v>369</v>
      </c>
      <c r="B169" t="s">
        <v>2710</v>
      </c>
      <c r="C169">
        <v>4894218963691</v>
      </c>
    </row>
    <row r="170" spans="1:3">
      <c r="A170" t="s">
        <v>2723</v>
      </c>
      <c r="B170" t="s">
        <v>2724</v>
      </c>
      <c r="C170">
        <v>1292815062159.3799</v>
      </c>
    </row>
    <row r="171" spans="1:3">
      <c r="A171" t="s">
        <v>373</v>
      </c>
      <c r="B171" t="s">
        <v>203</v>
      </c>
      <c r="C171">
        <v>101853055553.14999</v>
      </c>
    </row>
    <row r="172" spans="1:3">
      <c r="A172" t="s">
        <v>375</v>
      </c>
      <c r="B172" t="s">
        <v>47</v>
      </c>
      <c r="C172">
        <v>1057746433332</v>
      </c>
    </row>
    <row r="173" spans="1:3">
      <c r="A173" t="s">
        <v>376</v>
      </c>
      <c r="B173" t="s">
        <v>46</v>
      </c>
      <c r="C173">
        <v>1329464413984.6001</v>
      </c>
    </row>
    <row r="174" spans="1:3">
      <c r="A174" t="s">
        <v>377</v>
      </c>
      <c r="B174" t="s">
        <v>2822</v>
      </c>
      <c r="C174">
        <v>278032354701.07001</v>
      </c>
    </row>
    <row r="175" spans="1:3">
      <c r="A175" t="s">
        <v>378</v>
      </c>
      <c r="B175" t="s">
        <v>44</v>
      </c>
      <c r="C175">
        <v>321112245100.67999</v>
      </c>
    </row>
    <row r="176" spans="1:3">
      <c r="A176" t="s">
        <v>383</v>
      </c>
      <c r="B176" t="s">
        <v>40</v>
      </c>
      <c r="C176">
        <v>9977812099129.0605</v>
      </c>
    </row>
    <row r="177" spans="1:3">
      <c r="A177" t="s">
        <v>384</v>
      </c>
      <c r="B177" t="s">
        <v>39</v>
      </c>
      <c r="C177">
        <v>55272206049.730003</v>
      </c>
    </row>
    <row r="178" spans="1:3">
      <c r="A178" t="s">
        <v>385</v>
      </c>
      <c r="B178" t="s">
        <v>185</v>
      </c>
      <c r="C178">
        <v>0</v>
      </c>
    </row>
    <row r="179" spans="1:3">
      <c r="A179" t="s">
        <v>386</v>
      </c>
      <c r="B179" t="s">
        <v>2895</v>
      </c>
      <c r="C179">
        <v>1424931463.1800001</v>
      </c>
    </row>
    <row r="180" spans="1:3">
      <c r="A180" t="s">
        <v>387</v>
      </c>
      <c r="B180" t="s">
        <v>158</v>
      </c>
      <c r="C180">
        <v>42774951986.57</v>
      </c>
    </row>
    <row r="181" spans="1:3">
      <c r="A181" t="s">
        <v>2918</v>
      </c>
      <c r="B181" t="s">
        <v>210</v>
      </c>
      <c r="C181">
        <v>15396343293</v>
      </c>
    </row>
    <row r="182" spans="1:3">
      <c r="A182" t="s">
        <v>388</v>
      </c>
      <c r="B182" t="s">
        <v>38</v>
      </c>
      <c r="C182">
        <v>2065822943432.23</v>
      </c>
    </row>
    <row r="183" spans="1:3">
      <c r="A183" t="s">
        <v>2930</v>
      </c>
      <c r="B183" t="s">
        <v>176</v>
      </c>
      <c r="C183">
        <v>1642098833497.6001</v>
      </c>
    </row>
    <row r="184" spans="1:3">
      <c r="A184" t="s">
        <v>2961</v>
      </c>
      <c r="B184" t="s">
        <v>2962</v>
      </c>
      <c r="C184">
        <v>11056406245</v>
      </c>
    </row>
    <row r="185" spans="1:3">
      <c r="A185" t="s">
        <v>2965</v>
      </c>
      <c r="B185" t="s">
        <v>2966</v>
      </c>
      <c r="C185">
        <v>898397083893.02002</v>
      </c>
    </row>
    <row r="186" spans="1:3">
      <c r="A186" t="s">
        <v>389</v>
      </c>
      <c r="B186" t="s">
        <v>37</v>
      </c>
      <c r="C186">
        <v>31388373890222.199</v>
      </c>
    </row>
    <row r="187" spans="1:3">
      <c r="A187" t="s">
        <v>3050</v>
      </c>
      <c r="B187" t="s">
        <v>3051</v>
      </c>
      <c r="C187">
        <v>635935772521.76001</v>
      </c>
    </row>
    <row r="188" spans="1:3">
      <c r="A188" t="s">
        <v>390</v>
      </c>
      <c r="B188" t="s">
        <v>3059</v>
      </c>
      <c r="C188">
        <v>241753109380987.34</v>
      </c>
    </row>
    <row r="189" spans="1:3">
      <c r="A189" t="s">
        <v>3060</v>
      </c>
      <c r="B189" t="s">
        <v>3061</v>
      </c>
      <c r="C189">
        <v>6719806518730.8496</v>
      </c>
    </row>
    <row r="190" spans="1:3">
      <c r="A190" t="s">
        <v>3110</v>
      </c>
      <c r="B190" t="s">
        <v>3111</v>
      </c>
      <c r="C190">
        <v>7979224260099.8301</v>
      </c>
    </row>
    <row r="191" spans="1:3">
      <c r="A191" t="s">
        <v>3122</v>
      </c>
      <c r="B191" t="s">
        <v>3123</v>
      </c>
      <c r="C191">
        <v>158009862678.79999</v>
      </c>
    </row>
    <row r="192" spans="1:3">
      <c r="A192" t="s">
        <v>3130</v>
      </c>
      <c r="B192" t="s">
        <v>3131</v>
      </c>
      <c r="C192">
        <v>303624706864304</v>
      </c>
    </row>
    <row r="193" spans="1:3">
      <c r="A193" t="s">
        <v>3148</v>
      </c>
      <c r="B193" t="s">
        <v>3149</v>
      </c>
      <c r="C193">
        <v>7293677997147.9297</v>
      </c>
    </row>
    <row r="194" spans="1:3">
      <c r="A194" t="s">
        <v>396</v>
      </c>
      <c r="B194" t="s">
        <v>2413</v>
      </c>
      <c r="C194">
        <v>204785427843.88</v>
      </c>
    </row>
    <row r="195" spans="1:3">
      <c r="A195" t="s">
        <v>3154</v>
      </c>
      <c r="B195" t="s">
        <v>723</v>
      </c>
      <c r="C195">
        <v>117756081657.88</v>
      </c>
    </row>
    <row r="196" spans="1:3">
      <c r="A196" t="s">
        <v>3171</v>
      </c>
      <c r="B196" t="s">
        <v>739</v>
      </c>
      <c r="C196">
        <v>87029346185</v>
      </c>
    </row>
    <row r="197" spans="1:3">
      <c r="A197" t="s">
        <v>3175</v>
      </c>
      <c r="B197" t="s">
        <v>743</v>
      </c>
      <c r="C197">
        <v>1</v>
      </c>
    </row>
    <row r="198" spans="1:3">
      <c r="A198" t="s">
        <v>399</v>
      </c>
      <c r="B198" t="s">
        <v>2415</v>
      </c>
      <c r="C198">
        <v>80258959891112.5</v>
      </c>
    </row>
    <row r="199" spans="1:3">
      <c r="A199" t="s">
        <v>3177</v>
      </c>
      <c r="B199" t="s">
        <v>3178</v>
      </c>
      <c r="C199">
        <v>60645069510346.703</v>
      </c>
    </row>
    <row r="200" spans="1:3">
      <c r="A200" t="s">
        <v>3191</v>
      </c>
      <c r="B200" t="s">
        <v>3192</v>
      </c>
      <c r="C200">
        <v>39154079185.099998</v>
      </c>
    </row>
    <row r="201" spans="1:3">
      <c r="A201" t="s">
        <v>406</v>
      </c>
      <c r="B201" t="s">
        <v>28</v>
      </c>
      <c r="C201">
        <v>4759060346833</v>
      </c>
    </row>
    <row r="202" spans="1:3">
      <c r="A202" t="s">
        <v>407</v>
      </c>
      <c r="B202" t="s">
        <v>220</v>
      </c>
      <c r="C202">
        <v>2603042035961</v>
      </c>
    </row>
    <row r="203" spans="1:3">
      <c r="A203" t="s">
        <v>408</v>
      </c>
      <c r="B203" t="s">
        <v>27</v>
      </c>
      <c r="C203">
        <v>12212633918786.801</v>
      </c>
    </row>
    <row r="204" spans="1:3">
      <c r="A204" t="s">
        <v>409</v>
      </c>
      <c r="B204" t="s">
        <v>162</v>
      </c>
      <c r="C204">
        <v>157371534097013</v>
      </c>
    </row>
    <row r="205" spans="1:3">
      <c r="A205" t="s">
        <v>3235</v>
      </c>
      <c r="B205" t="s">
        <v>43</v>
      </c>
      <c r="C205">
        <v>709660619034.79004</v>
      </c>
    </row>
    <row r="206" spans="1:3">
      <c r="A206" t="s">
        <v>3241</v>
      </c>
      <c r="B206" t="s">
        <v>42</v>
      </c>
      <c r="C206">
        <v>12227128131872.5</v>
      </c>
    </row>
    <row r="207" spans="1:3">
      <c r="A207" t="s">
        <v>3243</v>
      </c>
      <c r="B207" t="s">
        <v>41</v>
      </c>
      <c r="C207">
        <v>809637260725.60999</v>
      </c>
    </row>
    <row r="208" spans="1:3">
      <c r="A208" t="s">
        <v>3250</v>
      </c>
      <c r="B208" t="s">
        <v>3251</v>
      </c>
      <c r="C208">
        <v>202008093364.85001</v>
      </c>
    </row>
    <row r="209" spans="1:3">
      <c r="A209" t="s">
        <v>411</v>
      </c>
      <c r="B209" t="s">
        <v>25</v>
      </c>
      <c r="C209">
        <v>2608539314598.4302</v>
      </c>
    </row>
    <row r="210" spans="1:3">
      <c r="A210" t="s">
        <v>413</v>
      </c>
      <c r="B210" t="s">
        <v>3295</v>
      </c>
      <c r="C210">
        <v>97100404250154.906</v>
      </c>
    </row>
    <row r="211" spans="1:3">
      <c r="A211" t="s">
        <v>3310</v>
      </c>
      <c r="B211" t="s">
        <v>3311</v>
      </c>
      <c r="C211">
        <v>10718052716773.9</v>
      </c>
    </row>
    <row r="212" spans="1:3">
      <c r="A212" t="s">
        <v>3329</v>
      </c>
      <c r="B212" t="s">
        <v>178</v>
      </c>
      <c r="C212">
        <v>11026136102807.1</v>
      </c>
    </row>
    <row r="213" spans="1:3">
      <c r="A213" t="s">
        <v>3332</v>
      </c>
      <c r="B213" t="s">
        <v>3333</v>
      </c>
      <c r="C213">
        <v>21434418652529.199</v>
      </c>
    </row>
    <row r="214" spans="1:3">
      <c r="A214" t="s">
        <v>3341</v>
      </c>
      <c r="B214" t="s">
        <v>3342</v>
      </c>
      <c r="C214">
        <v>533623169540.19</v>
      </c>
    </row>
    <row r="215" spans="1:3">
      <c r="A215" t="s">
        <v>3349</v>
      </c>
      <c r="B215" t="s">
        <v>3350</v>
      </c>
      <c r="C215">
        <v>1925785611.54</v>
      </c>
    </row>
    <row r="216" spans="1:3">
      <c r="A216" t="s">
        <v>416</v>
      </c>
      <c r="B216" t="s">
        <v>180</v>
      </c>
      <c r="C216">
        <v>11567097149747.6</v>
      </c>
    </row>
    <row r="217" spans="1:3">
      <c r="A217" t="s">
        <v>3405</v>
      </c>
      <c r="B217" t="s">
        <v>3406</v>
      </c>
      <c r="C217">
        <v>100811342290044.3</v>
      </c>
    </row>
    <row r="218" spans="1:3">
      <c r="A218" t="s">
        <v>418</v>
      </c>
      <c r="B218" t="s">
        <v>3407</v>
      </c>
      <c r="C218">
        <v>-30013367670398.699</v>
      </c>
    </row>
    <row r="219" spans="1:3">
      <c r="A219" t="s">
        <v>419</v>
      </c>
      <c r="B219" t="s">
        <v>16</v>
      </c>
      <c r="C219">
        <v>-112641115885302</v>
      </c>
    </row>
    <row r="220" spans="1:3">
      <c r="A220" t="s">
        <v>3409</v>
      </c>
      <c r="B220" t="s">
        <v>183</v>
      </c>
      <c r="C220">
        <v>60492353746532.203</v>
      </c>
    </row>
    <row r="221" spans="1:3">
      <c r="A221" t="s">
        <v>3417</v>
      </c>
      <c r="B221" t="s">
        <v>18</v>
      </c>
      <c r="C221">
        <v>87963800155</v>
      </c>
    </row>
    <row r="222" spans="1:3">
      <c r="A222" t="s">
        <v>3419</v>
      </c>
      <c r="B222" t="s">
        <v>17</v>
      </c>
      <c r="C222">
        <v>37644596703.739998</v>
      </c>
    </row>
    <row r="223" spans="1:3">
      <c r="A223" t="s">
        <v>3426</v>
      </c>
      <c r="B223" t="s">
        <v>11</v>
      </c>
      <c r="C223">
        <v>-10322010627651.4</v>
      </c>
    </row>
    <row r="224" spans="1:3">
      <c r="A224" t="s">
        <v>3435</v>
      </c>
      <c r="B224" t="s">
        <v>3436</v>
      </c>
      <c r="C224">
        <v>0</v>
      </c>
    </row>
    <row r="225" spans="1:3">
      <c r="A225" t="s">
        <v>3445</v>
      </c>
      <c r="B225" t="s">
        <v>15</v>
      </c>
      <c r="C225">
        <v>115446</v>
      </c>
    </row>
    <row r="226" spans="1:3">
      <c r="A226" t="s">
        <v>3448</v>
      </c>
      <c r="B226" t="s">
        <v>14</v>
      </c>
      <c r="C226">
        <v>336000757215.22998</v>
      </c>
    </row>
    <row r="227" spans="1:3">
      <c r="A227" t="s">
        <v>3459</v>
      </c>
      <c r="B227" t="s">
        <v>13</v>
      </c>
      <c r="C227">
        <v>38221118814</v>
      </c>
    </row>
    <row r="228" spans="1:3">
      <c r="A228" t="s">
        <v>3464</v>
      </c>
      <c r="B228" t="s">
        <v>181</v>
      </c>
      <c r="C228">
        <v>41475706.729999997</v>
      </c>
    </row>
    <row r="229" spans="1:3">
      <c r="A229" t="s">
        <v>423</v>
      </c>
      <c r="B229" t="s">
        <v>3466</v>
      </c>
      <c r="C229">
        <v>25802990577217</v>
      </c>
    </row>
    <row r="230" spans="1:3">
      <c r="A230" t="s">
        <v>424</v>
      </c>
      <c r="B230" t="s">
        <v>3468</v>
      </c>
      <c r="C230">
        <v>14601409846351</v>
      </c>
    </row>
    <row r="231" spans="1:3">
      <c r="A231" t="s">
        <v>3471</v>
      </c>
      <c r="B231" t="s">
        <v>3472</v>
      </c>
      <c r="C231">
        <v>6581642584420.7002</v>
      </c>
    </row>
    <row r="232" spans="1:3">
      <c r="A232" t="s">
        <v>3494</v>
      </c>
      <c r="B232" t="s">
        <v>3495</v>
      </c>
      <c r="C232">
        <v>905796195213.31006</v>
      </c>
    </row>
    <row r="233" spans="1:3">
      <c r="A233" t="s">
        <v>3503</v>
      </c>
      <c r="B233" t="s">
        <v>3504</v>
      </c>
      <c r="C233">
        <v>3505370763</v>
      </c>
    </row>
    <row r="234" spans="1:3">
      <c r="A234" t="s">
        <v>3507</v>
      </c>
      <c r="B234" t="s">
        <v>3508</v>
      </c>
      <c r="C234">
        <v>25365617371942.199</v>
      </c>
    </row>
    <row r="235" spans="1:3">
      <c r="A235" t="s">
        <v>3517</v>
      </c>
      <c r="B235" t="s">
        <v>3518</v>
      </c>
      <c r="C235">
        <v>359153116173.83002</v>
      </c>
    </row>
    <row r="236" spans="1:3">
      <c r="A236" t="s">
        <v>3523</v>
      </c>
      <c r="B236" t="s">
        <v>3524</v>
      </c>
      <c r="C236">
        <v>2647497218.1999998</v>
      </c>
    </row>
    <row r="237" spans="1:3">
      <c r="A237" t="s">
        <v>3527</v>
      </c>
      <c r="B237" t="s">
        <v>3528</v>
      </c>
      <c r="C237">
        <v>-12471338910931.801</v>
      </c>
    </row>
    <row r="238" spans="1:3">
      <c r="A238" t="s">
        <v>3533</v>
      </c>
      <c r="B238" t="s">
        <v>3534</v>
      </c>
      <c r="C238">
        <v>8929276316.6599998</v>
      </c>
    </row>
    <row r="239" spans="1:3">
      <c r="A239" t="s">
        <v>426</v>
      </c>
      <c r="B239" t="s">
        <v>3539</v>
      </c>
      <c r="C239">
        <v>138914642800715</v>
      </c>
    </row>
    <row r="240" spans="1:3">
      <c r="A240" t="s">
        <v>427</v>
      </c>
      <c r="B240" t="s">
        <v>18</v>
      </c>
      <c r="C240">
        <v>97561440403.600006</v>
      </c>
    </row>
    <row r="241" spans="1:3">
      <c r="A241" t="s">
        <v>428</v>
      </c>
      <c r="B241" t="s">
        <v>17</v>
      </c>
      <c r="C241">
        <v>2527554818573.6699</v>
      </c>
    </row>
    <row r="242" spans="1:3">
      <c r="A242" t="s">
        <v>431</v>
      </c>
      <c r="B242" t="s">
        <v>16</v>
      </c>
      <c r="C242">
        <v>16882455096387.9</v>
      </c>
    </row>
    <row r="243" spans="1:3">
      <c r="A243" t="s">
        <v>433</v>
      </c>
      <c r="B243" t="s">
        <v>15</v>
      </c>
      <c r="C243">
        <v>25776805.07</v>
      </c>
    </row>
    <row r="244" spans="1:3">
      <c r="A244" t="s">
        <v>3550</v>
      </c>
      <c r="B244" t="s">
        <v>3551</v>
      </c>
      <c r="C244">
        <v>15431186919339</v>
      </c>
    </row>
    <row r="245" spans="1:3">
      <c r="A245" t="s">
        <v>434</v>
      </c>
      <c r="B245" t="s">
        <v>14</v>
      </c>
      <c r="C245">
        <v>5985799299361.2402</v>
      </c>
    </row>
    <row r="246" spans="1:3">
      <c r="A246" t="s">
        <v>435</v>
      </c>
      <c r="B246" t="s">
        <v>13</v>
      </c>
      <c r="C246">
        <v>889637895</v>
      </c>
    </row>
    <row r="247" spans="1:3">
      <c r="A247" t="s">
        <v>437</v>
      </c>
      <c r="B247" t="s">
        <v>11</v>
      </c>
      <c r="C247">
        <v>12517543635626.6</v>
      </c>
    </row>
    <row r="248" spans="1:3">
      <c r="A248" t="s">
        <v>3571</v>
      </c>
      <c r="B248" t="s">
        <v>3436</v>
      </c>
      <c r="C248">
        <v>0</v>
      </c>
    </row>
    <row r="249" spans="1:3">
      <c r="A249" t="s">
        <v>441</v>
      </c>
      <c r="B249" t="s">
        <v>223</v>
      </c>
      <c r="C249">
        <v>68249039241745</v>
      </c>
    </row>
    <row r="250" spans="1:3">
      <c r="A250" t="s">
        <v>3582</v>
      </c>
      <c r="B250" t="s">
        <v>3472</v>
      </c>
      <c r="C250">
        <v>16743182753555</v>
      </c>
    </row>
    <row r="251" spans="1:3">
      <c r="A251" t="s">
        <v>3602</v>
      </c>
      <c r="B251" t="s">
        <v>3603</v>
      </c>
      <c r="C251">
        <v>420237018054</v>
      </c>
    </row>
    <row r="252" spans="1:3">
      <c r="A252" t="s">
        <v>3614</v>
      </c>
      <c r="B252" t="s">
        <v>3504</v>
      </c>
      <c r="C252">
        <v>-105556162.33</v>
      </c>
    </row>
    <row r="253" spans="1:3">
      <c r="A253" t="s">
        <v>3616</v>
      </c>
      <c r="B253" t="s">
        <v>3617</v>
      </c>
      <c r="C253">
        <v>0</v>
      </c>
    </row>
    <row r="254" spans="1:3">
      <c r="A254" t="s">
        <v>3619</v>
      </c>
      <c r="B254" t="s">
        <v>3508</v>
      </c>
      <c r="C254">
        <v>13007857877</v>
      </c>
    </row>
    <row r="255" spans="1:3">
      <c r="A255" t="s">
        <v>3626</v>
      </c>
      <c r="B255" t="s">
        <v>3518</v>
      </c>
      <c r="C255">
        <v>39061618786</v>
      </c>
    </row>
    <row r="256" spans="1:3">
      <c r="A256" t="s">
        <v>3631</v>
      </c>
      <c r="B256" t="s">
        <v>3524</v>
      </c>
      <c r="C256">
        <v>570242458</v>
      </c>
    </row>
    <row r="257" spans="1:3">
      <c r="A257" t="s">
        <v>3635</v>
      </c>
      <c r="B257" t="s">
        <v>3636</v>
      </c>
      <c r="C257">
        <v>63962510226.959999</v>
      </c>
    </row>
    <row r="258" spans="1:3">
      <c r="A258" t="s">
        <v>3640</v>
      </c>
      <c r="B258" t="s">
        <v>3641</v>
      </c>
      <c r="C258">
        <v>-1293495365139.7</v>
      </c>
    </row>
    <row r="259" spans="1:3">
      <c r="A259" t="s">
        <v>3647</v>
      </c>
      <c r="B259" t="s">
        <v>3648</v>
      </c>
      <c r="C259">
        <v>1236165854923</v>
      </c>
    </row>
    <row r="260" spans="1:3">
      <c r="A260" t="s">
        <v>450</v>
      </c>
      <c r="B260" t="s">
        <v>164</v>
      </c>
      <c r="C260">
        <v>-30365559777087.699</v>
      </c>
    </row>
    <row r="261" spans="1:3">
      <c r="A261" t="s">
        <v>3651</v>
      </c>
      <c r="B261" t="s">
        <v>3652</v>
      </c>
      <c r="C261">
        <v>2998047590623.8599</v>
      </c>
    </row>
    <row r="262" spans="1:3">
      <c r="A262" t="s">
        <v>3657</v>
      </c>
      <c r="B262" t="s">
        <v>3658</v>
      </c>
      <c r="C262">
        <v>-33363607367711.602</v>
      </c>
    </row>
    <row r="263" spans="1:3">
      <c r="A263" t="s">
        <v>3663</v>
      </c>
      <c r="B263" t="s">
        <v>3664</v>
      </c>
      <c r="C263">
        <v>6605551718655.502</v>
      </c>
    </row>
    <row r="264" spans="1:3">
      <c r="A264" t="s">
        <v>3671</v>
      </c>
      <c r="B264" t="s">
        <v>3672</v>
      </c>
      <c r="C264">
        <v>15670075218160.199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B72CD-F9FA-4A3F-8367-2D837FAB83E2}">
  <sheetPr>
    <pageSetUpPr fitToPage="1"/>
  </sheetPr>
  <dimension ref="A1:X634"/>
  <sheetViews>
    <sheetView showGridLines="0" tabSelected="1" zoomScaleNormal="100" zoomScaleSheetLayoutView="100" workbookViewId="0">
      <selection activeCell="A3" sqref="A3"/>
    </sheetView>
  </sheetViews>
  <sheetFormatPr baseColWidth="10" defaultColWidth="9.83203125" defaultRowHeight="14"/>
  <cols>
    <col min="1" max="1" width="13.33203125" style="124" bestFit="1" customWidth="1"/>
    <col min="2" max="2" width="60.6640625" style="67" bestFit="1" customWidth="1"/>
    <col min="3" max="5" width="24" style="102" customWidth="1"/>
    <col min="6" max="7" width="25" style="102" customWidth="1"/>
    <col min="8" max="10" width="24" style="102" customWidth="1"/>
    <col min="11" max="13" width="25.83203125" style="102" customWidth="1"/>
    <col min="14" max="14" width="31" style="103" customWidth="1"/>
    <col min="15" max="17" width="25.83203125" style="103" customWidth="1"/>
    <col min="18" max="18" width="25.83203125" style="102" customWidth="1"/>
    <col min="19" max="20" width="26" style="7" customWidth="1"/>
    <col min="21" max="22" width="9.83203125" style="7"/>
    <col min="23" max="23" width="22" style="7" customWidth="1"/>
    <col min="24" max="16384" width="9.83203125" style="7"/>
  </cols>
  <sheetData>
    <row r="1" spans="1:20" s="23" customFormat="1" ht="154.5" customHeight="1">
      <c r="A1" s="147" t="s">
        <v>7827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</row>
    <row r="2" spans="1:20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</row>
    <row r="3" spans="1:20" s="5" customFormat="1" ht="16">
      <c r="A3" s="150" t="s">
        <v>224</v>
      </c>
      <c r="B3" s="150" t="s">
        <v>187</v>
      </c>
      <c r="C3" s="151">
        <v>2007</v>
      </c>
      <c r="D3" s="152">
        <v>2008</v>
      </c>
      <c r="E3" s="152">
        <v>2009</v>
      </c>
      <c r="F3" s="152">
        <v>2010</v>
      </c>
      <c r="G3" s="152">
        <v>2011</v>
      </c>
      <c r="H3" s="152">
        <v>2012</v>
      </c>
      <c r="I3" s="152">
        <v>2013</v>
      </c>
      <c r="J3" s="152">
        <v>2014</v>
      </c>
      <c r="K3" s="152">
        <v>2015</v>
      </c>
      <c r="L3" s="152">
        <v>2016</v>
      </c>
      <c r="M3" s="152">
        <v>2017</v>
      </c>
      <c r="N3" s="152">
        <v>2018</v>
      </c>
      <c r="O3" s="152">
        <v>2019</v>
      </c>
      <c r="P3" s="152">
        <v>2020</v>
      </c>
      <c r="Q3" s="152">
        <v>2021</v>
      </c>
      <c r="R3" s="152">
        <v>2022</v>
      </c>
      <c r="S3" s="152">
        <v>2023</v>
      </c>
      <c r="T3" s="152">
        <v>2024</v>
      </c>
    </row>
    <row r="4" spans="1:20" s="6" customFormat="1">
      <c r="A4" s="87">
        <v>1</v>
      </c>
      <c r="B4" s="88" t="s">
        <v>182</v>
      </c>
      <c r="C4" s="90">
        <v>436560858846.56</v>
      </c>
      <c r="D4" s="90">
        <v>464326270041.78003</v>
      </c>
      <c r="E4" s="90">
        <v>515913079436.47998</v>
      </c>
      <c r="F4" s="90">
        <v>566548513946.57996</v>
      </c>
      <c r="G4" s="90">
        <v>665478976927.53003</v>
      </c>
      <c r="H4" s="90">
        <v>797320542097.78003</v>
      </c>
      <c r="I4" s="90">
        <v>899523627140.18994</v>
      </c>
      <c r="J4" s="90">
        <v>993772572235.72998</v>
      </c>
      <c r="K4" s="90">
        <v>1133248137733.0701</v>
      </c>
      <c r="L4" s="90">
        <v>1207973460205.8601</v>
      </c>
      <c r="M4" s="91">
        <v>1287476920806.77</v>
      </c>
      <c r="N4" s="91">
        <v>1371675580417.0432</v>
      </c>
      <c r="O4" s="91">
        <v>1448210699296.1599</v>
      </c>
      <c r="P4" s="91">
        <v>1539452983422.74</v>
      </c>
      <c r="Q4" s="91">
        <v>1645750897606.23</v>
      </c>
      <c r="R4" s="91">
        <v>1915362291120.28</v>
      </c>
      <c r="S4" s="91">
        <v>1874765665640.51</v>
      </c>
      <c r="T4" s="91">
        <v>2007449000343.5</v>
      </c>
    </row>
    <row r="5" spans="1:20">
      <c r="A5" s="89" t="s">
        <v>226</v>
      </c>
      <c r="B5" s="89" t="s">
        <v>474</v>
      </c>
      <c r="C5" s="92">
        <v>43927581476</v>
      </c>
      <c r="D5" s="92">
        <v>38251457494</v>
      </c>
      <c r="E5" s="92">
        <v>43861973154</v>
      </c>
      <c r="F5" s="92">
        <v>47677299243</v>
      </c>
      <c r="G5" s="92">
        <v>50931463509</v>
      </c>
      <c r="H5" s="92">
        <v>62468711543</v>
      </c>
      <c r="I5" s="92">
        <v>83156217431</v>
      </c>
      <c r="J5" s="92">
        <v>91253481685</v>
      </c>
      <c r="K5" s="92">
        <v>79736282148</v>
      </c>
      <c r="L5" s="92">
        <v>90035644487</v>
      </c>
      <c r="M5" s="93">
        <v>92206522891.619293</v>
      </c>
      <c r="N5" s="93">
        <v>98284208265.143799</v>
      </c>
      <c r="O5" s="93">
        <v>93010810778.920898</v>
      </c>
      <c r="P5" s="93">
        <v>106174089727.02299</v>
      </c>
      <c r="Q5" s="93">
        <v>131748991046.791</v>
      </c>
      <c r="R5" s="93">
        <v>132721199885.70399</v>
      </c>
      <c r="S5" s="93">
        <v>125729396665.77</v>
      </c>
      <c r="T5" s="93">
        <v>130815957782.85001</v>
      </c>
    </row>
    <row r="6" spans="1:20">
      <c r="A6" s="89" t="s">
        <v>227</v>
      </c>
      <c r="B6" s="89" t="s">
        <v>152</v>
      </c>
      <c r="C6" s="92">
        <v>664733648</v>
      </c>
      <c r="D6" s="92">
        <v>658065852</v>
      </c>
      <c r="E6" s="92">
        <v>593845676</v>
      </c>
      <c r="F6" s="92">
        <v>512477030</v>
      </c>
      <c r="G6" s="92">
        <v>446318307</v>
      </c>
      <c r="H6" s="92">
        <v>553567635</v>
      </c>
      <c r="I6" s="92">
        <v>604261733</v>
      </c>
      <c r="J6" s="92">
        <v>528740545</v>
      </c>
      <c r="K6" s="92">
        <v>576393103</v>
      </c>
      <c r="L6" s="92">
        <v>673167916</v>
      </c>
      <c r="M6" s="93">
        <v>758681464.25652003</v>
      </c>
      <c r="N6" s="93">
        <v>727679213.73074996</v>
      </c>
      <c r="O6" s="93">
        <v>845178534.27531993</v>
      </c>
      <c r="P6" s="93">
        <v>920261184.07033992</v>
      </c>
      <c r="Q6" s="93">
        <v>1017158486.5886999</v>
      </c>
      <c r="R6" s="93">
        <v>1284515457.22177</v>
      </c>
      <c r="S6" s="93">
        <v>1235255518.76</v>
      </c>
      <c r="T6" s="93">
        <v>1222854235.71</v>
      </c>
    </row>
    <row r="7" spans="1:20">
      <c r="A7" s="89" t="s">
        <v>228</v>
      </c>
      <c r="B7" s="89" t="s">
        <v>204</v>
      </c>
      <c r="C7" s="92">
        <v>381555906</v>
      </c>
      <c r="D7" s="92">
        <v>257559937</v>
      </c>
      <c r="E7" s="92">
        <v>729541783</v>
      </c>
      <c r="F7" s="92">
        <v>483100578</v>
      </c>
      <c r="G7" s="92">
        <v>0</v>
      </c>
      <c r="H7" s="92">
        <v>0</v>
      </c>
      <c r="I7" s="92">
        <v>0</v>
      </c>
      <c r="J7" s="92">
        <v>0</v>
      </c>
      <c r="K7" s="92">
        <v>0</v>
      </c>
      <c r="L7" s="92">
        <v>0</v>
      </c>
      <c r="M7" s="93">
        <v>0</v>
      </c>
      <c r="N7" s="93">
        <v>1263222717.7170901</v>
      </c>
      <c r="O7" s="93">
        <v>412144387.97453004</v>
      </c>
      <c r="P7" s="93">
        <v>6496711671.9556799</v>
      </c>
      <c r="Q7" s="93">
        <v>4392024545.6587095</v>
      </c>
      <c r="R7" s="93">
        <v>8644466887.6461792</v>
      </c>
      <c r="S7" s="93">
        <v>7735399705.75</v>
      </c>
      <c r="T7" s="93">
        <v>8696596057.7999992</v>
      </c>
    </row>
    <row r="8" spans="1:20">
      <c r="A8" s="89" t="s">
        <v>229</v>
      </c>
      <c r="B8" s="89" t="s">
        <v>205</v>
      </c>
      <c r="C8" s="92">
        <v>2643983872</v>
      </c>
      <c r="D8" s="92">
        <v>3098579075</v>
      </c>
      <c r="E8" s="92">
        <v>4608005767</v>
      </c>
      <c r="F8" s="92">
        <v>4125560394</v>
      </c>
      <c r="G8" s="92">
        <v>4800578003</v>
      </c>
      <c r="H8" s="92">
        <v>4626252473</v>
      </c>
      <c r="I8" s="92">
        <v>4859278965</v>
      </c>
      <c r="J8" s="92">
        <v>5777924666</v>
      </c>
      <c r="K8" s="92">
        <v>6325867621</v>
      </c>
      <c r="L8" s="92">
        <v>5293973746</v>
      </c>
      <c r="M8" s="93">
        <v>7149695979.0799999</v>
      </c>
      <c r="N8" s="93">
        <v>8198052522.8859997</v>
      </c>
      <c r="O8" s="93">
        <v>9264854560.6720009</v>
      </c>
      <c r="P8" s="93">
        <v>8788756084.8710003</v>
      </c>
      <c r="Q8" s="93">
        <v>21596218857.472</v>
      </c>
      <c r="R8" s="93">
        <v>24410806632.841</v>
      </c>
      <c r="S8" s="93">
        <v>19671034096.540001</v>
      </c>
      <c r="T8" s="93">
        <v>22664031919.740002</v>
      </c>
    </row>
    <row r="9" spans="1:20">
      <c r="A9" s="89" t="s">
        <v>230</v>
      </c>
      <c r="B9" s="89" t="s">
        <v>151</v>
      </c>
      <c r="C9" s="92">
        <v>26100794179</v>
      </c>
      <c r="D9" s="92">
        <v>25812906446</v>
      </c>
      <c r="E9" s="92">
        <v>28926028191</v>
      </c>
      <c r="F9" s="92">
        <v>30389427990</v>
      </c>
      <c r="G9" s="92">
        <v>37462850699</v>
      </c>
      <c r="H9" s="92">
        <v>48546652330</v>
      </c>
      <c r="I9" s="92">
        <v>66259587352</v>
      </c>
      <c r="J9" s="92">
        <v>73834265267</v>
      </c>
      <c r="K9" s="92">
        <v>59228537898</v>
      </c>
      <c r="L9" s="92">
        <v>70148241434</v>
      </c>
      <c r="M9" s="93">
        <v>74639418399.288803</v>
      </c>
      <c r="N9" s="93">
        <v>62287277185.9729</v>
      </c>
      <c r="O9" s="93">
        <v>65459220211.115105</v>
      </c>
      <c r="P9" s="93">
        <v>76902724168.400406</v>
      </c>
      <c r="Q9" s="93">
        <v>89724411348.891998</v>
      </c>
      <c r="R9" s="93">
        <v>83960261800.815399</v>
      </c>
      <c r="S9" s="93">
        <v>79257039708.080002</v>
      </c>
      <c r="T9" s="93">
        <v>78570777057.210007</v>
      </c>
    </row>
    <row r="10" spans="1:20">
      <c r="A10" s="89" t="s">
        <v>231</v>
      </c>
      <c r="B10" s="89" t="s">
        <v>206</v>
      </c>
      <c r="C10" s="92">
        <v>7250032667</v>
      </c>
      <c r="D10" s="92">
        <v>5678538536</v>
      </c>
      <c r="E10" s="92">
        <v>6557797896</v>
      </c>
      <c r="F10" s="92">
        <v>8748824583</v>
      </c>
      <c r="G10" s="92">
        <v>3989454740</v>
      </c>
      <c r="H10" s="92">
        <v>5742554386</v>
      </c>
      <c r="I10" s="92">
        <v>6726681797</v>
      </c>
      <c r="J10" s="92">
        <v>2562092085</v>
      </c>
      <c r="K10" s="92">
        <v>6030056822</v>
      </c>
      <c r="L10" s="92">
        <v>6890036260</v>
      </c>
      <c r="M10" s="93">
        <v>3831607302.934</v>
      </c>
      <c r="N10" s="93">
        <v>0</v>
      </c>
      <c r="O10" s="93">
        <v>0</v>
      </c>
      <c r="P10" s="94">
        <v>0</v>
      </c>
      <c r="Q10" s="94">
        <v>0</v>
      </c>
      <c r="R10" s="93">
        <v>0</v>
      </c>
      <c r="S10" s="93">
        <v>0</v>
      </c>
      <c r="T10" s="93">
        <v>0</v>
      </c>
    </row>
    <row r="11" spans="1:20">
      <c r="A11" s="89" t="s">
        <v>232</v>
      </c>
      <c r="B11" s="89" t="s">
        <v>165</v>
      </c>
      <c r="C11" s="92">
        <v>5431531348</v>
      </c>
      <c r="D11" s="92">
        <v>1388455552</v>
      </c>
      <c r="E11" s="92">
        <v>1019624547</v>
      </c>
      <c r="F11" s="92">
        <v>2585052991</v>
      </c>
      <c r="G11" s="92">
        <v>3665642000</v>
      </c>
      <c r="H11" s="92">
        <v>2528881000</v>
      </c>
      <c r="I11" s="92">
        <v>4210324827</v>
      </c>
      <c r="J11" s="92">
        <v>6919775595</v>
      </c>
      <c r="K11" s="92">
        <v>6931004833</v>
      </c>
      <c r="L11" s="92">
        <v>5903890922</v>
      </c>
      <c r="M11" s="93">
        <v>4176625965.6620002</v>
      </c>
      <c r="N11" s="93">
        <v>0</v>
      </c>
      <c r="O11" s="93">
        <v>0</v>
      </c>
      <c r="P11" s="94">
        <v>0</v>
      </c>
      <c r="Q11" s="94">
        <v>0</v>
      </c>
      <c r="R11" s="93">
        <v>0</v>
      </c>
      <c r="S11" s="93">
        <v>0</v>
      </c>
      <c r="T11" s="93">
        <v>0</v>
      </c>
    </row>
    <row r="12" spans="1:20">
      <c r="A12" s="89" t="s">
        <v>233</v>
      </c>
      <c r="B12" s="89" t="s">
        <v>150</v>
      </c>
      <c r="C12" s="92">
        <v>1454949856</v>
      </c>
      <c r="D12" s="92">
        <v>1357352096</v>
      </c>
      <c r="E12" s="92">
        <v>1427129294</v>
      </c>
      <c r="F12" s="92">
        <v>832855677</v>
      </c>
      <c r="G12" s="92">
        <v>566619760</v>
      </c>
      <c r="H12" s="92">
        <v>460081284</v>
      </c>
      <c r="I12" s="92">
        <v>488743900</v>
      </c>
      <c r="J12" s="92">
        <v>1615457704</v>
      </c>
      <c r="K12" s="92">
        <v>642998218</v>
      </c>
      <c r="L12" s="92">
        <v>1118083164</v>
      </c>
      <c r="M12" s="93">
        <v>1650417765.3110001</v>
      </c>
      <c r="N12" s="93">
        <v>4441018960.8433895</v>
      </c>
      <c r="O12" s="93">
        <v>1351765851.9757099</v>
      </c>
      <c r="P12" s="93">
        <v>1233236078.875</v>
      </c>
      <c r="Q12" s="93">
        <v>1985038196.9513402</v>
      </c>
      <c r="R12" s="93">
        <v>1853334106.9133601</v>
      </c>
      <c r="S12" s="93">
        <v>2141544001.8699999</v>
      </c>
      <c r="T12" s="93">
        <v>1139523588.22</v>
      </c>
    </row>
    <row r="13" spans="1:20">
      <c r="A13" s="89" t="s">
        <v>527</v>
      </c>
      <c r="B13" s="89" t="s">
        <v>528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3">
        <v>9515486105.2434292</v>
      </c>
      <c r="O13" s="93">
        <v>3159725435.6430602</v>
      </c>
      <c r="P13" s="93">
        <v>1576247537.85374</v>
      </c>
      <c r="Q13" s="93">
        <v>2166110237.6668</v>
      </c>
      <c r="R13" s="93">
        <v>1199693957.8498101</v>
      </c>
      <c r="S13" s="93">
        <v>1414089994.9200001</v>
      </c>
      <c r="T13" s="93">
        <v>1280096831.75</v>
      </c>
    </row>
    <row r="14" spans="1:20">
      <c r="A14" s="89" t="s">
        <v>532</v>
      </c>
      <c r="B14" s="89" t="s">
        <v>533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3">
        <v>11833890621.4394</v>
      </c>
      <c r="O14" s="93">
        <v>12511512587.370399</v>
      </c>
      <c r="P14" s="93">
        <v>9953991315.2427311</v>
      </c>
      <c r="Q14" s="93">
        <v>10672663650.430901</v>
      </c>
      <c r="R14" s="93">
        <v>10709950887.863901</v>
      </c>
      <c r="S14" s="93">
        <v>13608480990.309999</v>
      </c>
      <c r="T14" s="93">
        <v>15575996070.889999</v>
      </c>
    </row>
    <row r="15" spans="1:20">
      <c r="A15" s="89" t="s">
        <v>234</v>
      </c>
      <c r="B15" s="89" t="s">
        <v>207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10722435</v>
      </c>
      <c r="I15" s="92">
        <v>7338857</v>
      </c>
      <c r="J15" s="92">
        <v>15225823</v>
      </c>
      <c r="K15" s="92">
        <v>1423653</v>
      </c>
      <c r="L15" s="92">
        <v>8251045</v>
      </c>
      <c r="M15" s="93">
        <v>76015.087</v>
      </c>
      <c r="N15" s="93">
        <v>17580937.310830001</v>
      </c>
      <c r="O15" s="93">
        <v>6409209.8948500007</v>
      </c>
      <c r="P15" s="93">
        <v>302161685.75452</v>
      </c>
      <c r="Q15" s="93">
        <v>195365723.13056999</v>
      </c>
      <c r="R15" s="93">
        <v>658170154.55285001</v>
      </c>
      <c r="S15" s="93">
        <v>666552649.53999996</v>
      </c>
      <c r="T15" s="93">
        <v>1666082021.53</v>
      </c>
    </row>
    <row r="16" spans="1:20">
      <c r="A16" s="89" t="s">
        <v>235</v>
      </c>
      <c r="B16" s="89" t="s">
        <v>149</v>
      </c>
      <c r="C16" s="92">
        <v>70851185265</v>
      </c>
      <c r="D16" s="92">
        <v>90472315919</v>
      </c>
      <c r="E16" s="92">
        <v>92873233689</v>
      </c>
      <c r="F16" s="92">
        <v>92649150201</v>
      </c>
      <c r="G16" s="92">
        <v>108005557295</v>
      </c>
      <c r="H16" s="92">
        <v>147028967032</v>
      </c>
      <c r="I16" s="92">
        <v>168432276324</v>
      </c>
      <c r="J16" s="92">
        <v>208330544003</v>
      </c>
      <c r="K16" s="92">
        <v>260239131244</v>
      </c>
      <c r="L16" s="92">
        <v>273900606295</v>
      </c>
      <c r="M16" s="93">
        <v>279471952656.32001</v>
      </c>
      <c r="N16" s="93">
        <v>276256434347.33398</v>
      </c>
      <c r="O16" s="93">
        <v>311153126058.83801</v>
      </c>
      <c r="P16" s="93">
        <v>343205254481.75403</v>
      </c>
      <c r="Q16" s="93">
        <v>361150640266.32001</v>
      </c>
      <c r="R16" s="93">
        <v>424924004362.00598</v>
      </c>
      <c r="S16" s="93">
        <v>392521474033.58002</v>
      </c>
      <c r="T16" s="93">
        <v>463062621524.58002</v>
      </c>
    </row>
    <row r="17" spans="1:20" ht="28">
      <c r="A17" s="89" t="s">
        <v>236</v>
      </c>
      <c r="B17" s="89" t="s">
        <v>148</v>
      </c>
      <c r="C17" s="92">
        <v>18217390460</v>
      </c>
      <c r="D17" s="92">
        <v>22086212444</v>
      </c>
      <c r="E17" s="92">
        <v>25186395163</v>
      </c>
      <c r="F17" s="92">
        <v>23000320296</v>
      </c>
      <c r="G17" s="92">
        <v>26178219501</v>
      </c>
      <c r="H17" s="92">
        <v>44869809195</v>
      </c>
      <c r="I17" s="92">
        <v>40973184477</v>
      </c>
      <c r="J17" s="92">
        <v>40748703310</v>
      </c>
      <c r="K17" s="92">
        <v>41798590025</v>
      </c>
      <c r="L17" s="92">
        <v>62259837696</v>
      </c>
      <c r="M17" s="93">
        <v>63902956334.4347</v>
      </c>
      <c r="N17" s="93">
        <v>0</v>
      </c>
      <c r="O17" s="93">
        <v>0</v>
      </c>
      <c r="P17" s="94">
        <v>0</v>
      </c>
      <c r="Q17" s="94">
        <v>0</v>
      </c>
      <c r="R17" s="93">
        <v>0</v>
      </c>
      <c r="S17" s="93">
        <v>0</v>
      </c>
      <c r="T17" s="93">
        <v>0</v>
      </c>
    </row>
    <row r="18" spans="1:20" ht="28">
      <c r="A18" s="89" t="s">
        <v>237</v>
      </c>
      <c r="B18" s="89" t="s">
        <v>147</v>
      </c>
      <c r="C18" s="92">
        <v>1415341612</v>
      </c>
      <c r="D18" s="92">
        <v>1132937386</v>
      </c>
      <c r="E18" s="92">
        <v>1732583741</v>
      </c>
      <c r="F18" s="92">
        <v>1347736653</v>
      </c>
      <c r="G18" s="92">
        <v>1570594637</v>
      </c>
      <c r="H18" s="92">
        <v>2256159018</v>
      </c>
      <c r="I18" s="92">
        <v>1796412640</v>
      </c>
      <c r="J18" s="92">
        <v>2496134007</v>
      </c>
      <c r="K18" s="92">
        <v>2954664375</v>
      </c>
      <c r="L18" s="92">
        <v>2544866310</v>
      </c>
      <c r="M18" s="93">
        <v>3774022197.6201401</v>
      </c>
      <c r="N18" s="93">
        <v>0</v>
      </c>
      <c r="O18" s="93">
        <v>0</v>
      </c>
      <c r="P18" s="94">
        <v>0</v>
      </c>
      <c r="Q18" s="94">
        <v>0</v>
      </c>
      <c r="R18" s="93">
        <v>0</v>
      </c>
      <c r="S18" s="93">
        <v>0</v>
      </c>
      <c r="T18" s="93">
        <v>0</v>
      </c>
    </row>
    <row r="19" spans="1:20">
      <c r="A19" s="89" t="s">
        <v>238</v>
      </c>
      <c r="B19" s="89" t="s">
        <v>146</v>
      </c>
      <c r="C19" s="92">
        <v>1137278272</v>
      </c>
      <c r="D19" s="92">
        <v>1384406275</v>
      </c>
      <c r="E19" s="92">
        <v>616894770</v>
      </c>
      <c r="F19" s="92">
        <v>535871630</v>
      </c>
      <c r="G19" s="92">
        <v>519475855</v>
      </c>
      <c r="H19" s="92">
        <v>14885547189</v>
      </c>
      <c r="I19" s="92">
        <v>15097410944</v>
      </c>
      <c r="J19" s="92">
        <v>17980994514</v>
      </c>
      <c r="K19" s="92">
        <v>16162884006</v>
      </c>
      <c r="L19" s="92">
        <v>16228348314</v>
      </c>
      <c r="M19" s="93">
        <v>14982185481.211901</v>
      </c>
      <c r="N19" s="93">
        <v>0</v>
      </c>
      <c r="O19" s="93">
        <v>0</v>
      </c>
      <c r="P19" s="94">
        <v>0</v>
      </c>
      <c r="Q19" s="94">
        <v>0</v>
      </c>
      <c r="R19" s="93">
        <v>0</v>
      </c>
      <c r="S19" s="93">
        <v>0</v>
      </c>
      <c r="T19" s="93">
        <v>0</v>
      </c>
    </row>
    <row r="20" spans="1:20" ht="28">
      <c r="A20" s="89" t="s">
        <v>239</v>
      </c>
      <c r="B20" s="89" t="s">
        <v>145</v>
      </c>
      <c r="C20" s="92">
        <v>2027100</v>
      </c>
      <c r="D20" s="92">
        <v>-1469623</v>
      </c>
      <c r="E20" s="92">
        <v>27736887</v>
      </c>
      <c r="F20" s="92">
        <v>100656562</v>
      </c>
      <c r="G20" s="92">
        <v>101574823</v>
      </c>
      <c r="H20" s="92">
        <v>133038707</v>
      </c>
      <c r="I20" s="92">
        <v>17408834</v>
      </c>
      <c r="J20" s="92">
        <v>171423639</v>
      </c>
      <c r="K20" s="92">
        <v>107248738</v>
      </c>
      <c r="L20" s="92">
        <v>134681903</v>
      </c>
      <c r="M20" s="93">
        <v>32376434.081020001</v>
      </c>
      <c r="N20" s="93">
        <v>0</v>
      </c>
      <c r="O20" s="93">
        <v>0</v>
      </c>
      <c r="P20" s="94">
        <v>0</v>
      </c>
      <c r="Q20" s="94">
        <v>0</v>
      </c>
      <c r="R20" s="93">
        <v>0</v>
      </c>
      <c r="S20" s="93">
        <v>0</v>
      </c>
      <c r="T20" s="93">
        <v>0</v>
      </c>
    </row>
    <row r="21" spans="1:20">
      <c r="A21" s="89" t="s">
        <v>240</v>
      </c>
      <c r="B21" s="89" t="s">
        <v>144</v>
      </c>
      <c r="C21" s="92">
        <v>9309800903</v>
      </c>
      <c r="D21" s="92">
        <v>8658367063</v>
      </c>
      <c r="E21" s="92">
        <v>10843195133</v>
      </c>
      <c r="F21" s="92">
        <v>8818981389</v>
      </c>
      <c r="G21" s="92">
        <v>9358626888</v>
      </c>
      <c r="H21" s="92">
        <v>8781296515</v>
      </c>
      <c r="I21" s="92">
        <v>9421313912</v>
      </c>
      <c r="J21" s="92">
        <v>10605311848</v>
      </c>
      <c r="K21" s="92">
        <v>16727562728</v>
      </c>
      <c r="L21" s="92">
        <v>24861538702</v>
      </c>
      <c r="M21" s="93">
        <v>28413568365.307701</v>
      </c>
      <c r="N21" s="93">
        <v>0</v>
      </c>
      <c r="O21" s="93">
        <v>0</v>
      </c>
      <c r="P21" s="94">
        <v>0</v>
      </c>
      <c r="Q21" s="94">
        <v>0</v>
      </c>
      <c r="R21" s="93">
        <v>0</v>
      </c>
      <c r="S21" s="93">
        <v>0</v>
      </c>
      <c r="T21" s="93">
        <v>0</v>
      </c>
    </row>
    <row r="22" spans="1:20" ht="26.25" customHeight="1">
      <c r="A22" s="89" t="s">
        <v>241</v>
      </c>
      <c r="B22" s="89" t="s">
        <v>143</v>
      </c>
      <c r="C22" s="92">
        <v>2309949498</v>
      </c>
      <c r="D22" s="92">
        <v>6666920745</v>
      </c>
      <c r="E22" s="92">
        <v>7381704527</v>
      </c>
      <c r="F22" s="92">
        <v>9608990807</v>
      </c>
      <c r="G22" s="92">
        <v>13691584417</v>
      </c>
      <c r="H22" s="92">
        <v>15401368555</v>
      </c>
      <c r="I22" s="92">
        <v>22694236622</v>
      </c>
      <c r="J22" s="92">
        <v>22814773075</v>
      </c>
      <c r="K22" s="92">
        <v>32570741224</v>
      </c>
      <c r="L22" s="92">
        <v>29990453914</v>
      </c>
      <c r="M22" s="93">
        <v>31024525613.070602</v>
      </c>
      <c r="N22" s="93">
        <v>0</v>
      </c>
      <c r="O22" s="93">
        <v>0</v>
      </c>
      <c r="P22" s="94">
        <v>0</v>
      </c>
      <c r="Q22" s="94">
        <v>0</v>
      </c>
      <c r="R22" s="93">
        <v>0</v>
      </c>
      <c r="S22" s="93">
        <v>0</v>
      </c>
      <c r="T22" s="93">
        <v>0</v>
      </c>
    </row>
    <row r="23" spans="1:20" ht="42">
      <c r="A23" s="89" t="s">
        <v>242</v>
      </c>
      <c r="B23" s="89" t="s">
        <v>7662</v>
      </c>
      <c r="C23" s="92">
        <v>77325030</v>
      </c>
      <c r="D23" s="92">
        <v>590813598</v>
      </c>
      <c r="E23" s="92">
        <v>574357546</v>
      </c>
      <c r="F23" s="92">
        <v>131478774</v>
      </c>
      <c r="G23" s="92">
        <v>76738975</v>
      </c>
      <c r="H23" s="92">
        <v>139911004</v>
      </c>
      <c r="I23" s="92">
        <v>396609411</v>
      </c>
      <c r="J23" s="92">
        <v>778453107</v>
      </c>
      <c r="K23" s="92">
        <v>1188387969</v>
      </c>
      <c r="L23" s="92">
        <v>13803</v>
      </c>
      <c r="M23" s="93">
        <v>14523.933999999999</v>
      </c>
      <c r="N23" s="93">
        <v>636203837.58169997</v>
      </c>
      <c r="O23" s="93">
        <v>476377860.32218999</v>
      </c>
      <c r="P23" s="93">
        <v>1095107177.10901</v>
      </c>
      <c r="Q23" s="93">
        <v>15702552.296840001</v>
      </c>
      <c r="R23" s="93">
        <v>43187405.77132</v>
      </c>
      <c r="S23" s="93">
        <v>19342412282.830002</v>
      </c>
      <c r="T23" s="93">
        <v>16347660382.93</v>
      </c>
    </row>
    <row r="24" spans="1:20">
      <c r="A24" s="89" t="s">
        <v>243</v>
      </c>
      <c r="B24" s="89" t="s">
        <v>209</v>
      </c>
      <c r="C24" s="92">
        <v>39575461464</v>
      </c>
      <c r="D24" s="92">
        <v>50839623923</v>
      </c>
      <c r="E24" s="92">
        <v>47241313891</v>
      </c>
      <c r="F24" s="92">
        <v>50343121320</v>
      </c>
      <c r="G24" s="92">
        <v>57949842607</v>
      </c>
      <c r="H24" s="92">
        <v>61636873826</v>
      </c>
      <c r="I24" s="92">
        <v>79224565686</v>
      </c>
      <c r="J24" s="92">
        <v>114294904498</v>
      </c>
      <c r="K24" s="92">
        <v>150994475482</v>
      </c>
      <c r="L24" s="92">
        <v>141188695899</v>
      </c>
      <c r="M24" s="93">
        <v>140137327587.521</v>
      </c>
      <c r="N24" s="93">
        <v>154940452187.30099</v>
      </c>
      <c r="O24" s="93">
        <v>169929730727.71701</v>
      </c>
      <c r="P24" s="93">
        <v>201018333884.35599</v>
      </c>
      <c r="Q24" s="93">
        <v>219338331499.24701</v>
      </c>
      <c r="R24" s="93">
        <v>261600667874.58401</v>
      </c>
      <c r="S24" s="93">
        <v>214490121467.56</v>
      </c>
      <c r="T24" s="93">
        <v>258725000851.73001</v>
      </c>
    </row>
    <row r="25" spans="1:20">
      <c r="A25" s="89" t="s">
        <v>244</v>
      </c>
      <c r="B25" s="89" t="s">
        <v>578</v>
      </c>
      <c r="C25" s="92">
        <v>607997549</v>
      </c>
      <c r="D25" s="92">
        <v>134343493</v>
      </c>
      <c r="E25" s="92">
        <v>56920518</v>
      </c>
      <c r="F25" s="92">
        <v>43832048</v>
      </c>
      <c r="G25" s="92">
        <v>47650410</v>
      </c>
      <c r="H25" s="92">
        <v>56875084</v>
      </c>
      <c r="I25" s="92">
        <v>73265889</v>
      </c>
      <c r="J25" s="92">
        <v>79547140</v>
      </c>
      <c r="K25" s="92">
        <v>142077559</v>
      </c>
      <c r="L25" s="92">
        <v>109299507</v>
      </c>
      <c r="M25" s="93">
        <v>183536514.77649</v>
      </c>
      <c r="N25" s="93">
        <v>602260815.91768992</v>
      </c>
      <c r="O25" s="93">
        <v>595456507.64318991</v>
      </c>
      <c r="P25" s="93">
        <v>678966375.80325997</v>
      </c>
      <c r="Q25" s="93">
        <v>753327239.76938999</v>
      </c>
      <c r="R25" s="93">
        <v>775808097.96063006</v>
      </c>
      <c r="S25" s="93">
        <v>843633568.04999995</v>
      </c>
      <c r="T25" s="93">
        <v>889930283.98000002</v>
      </c>
    </row>
    <row r="26" spans="1:20" ht="28">
      <c r="A26" s="89" t="s">
        <v>245</v>
      </c>
      <c r="B26" s="89" t="s">
        <v>141</v>
      </c>
      <c r="C26" s="92">
        <v>-2195557</v>
      </c>
      <c r="D26" s="92">
        <v>226996</v>
      </c>
      <c r="E26" s="92">
        <v>2488362</v>
      </c>
      <c r="F26" s="92">
        <v>11080498</v>
      </c>
      <c r="G26" s="92">
        <v>4669563</v>
      </c>
      <c r="H26" s="92">
        <v>1125869</v>
      </c>
      <c r="I26" s="92">
        <v>1677024</v>
      </c>
      <c r="J26" s="92">
        <v>18428365</v>
      </c>
      <c r="K26" s="92">
        <v>36927103</v>
      </c>
      <c r="L26" s="92">
        <v>67423640</v>
      </c>
      <c r="M26" s="93">
        <v>97227089.428330004</v>
      </c>
      <c r="N26" s="93">
        <v>0</v>
      </c>
      <c r="O26" s="93">
        <v>0</v>
      </c>
      <c r="P26" s="94">
        <v>0</v>
      </c>
      <c r="Q26" s="94">
        <v>0</v>
      </c>
      <c r="R26" s="93">
        <v>0</v>
      </c>
      <c r="S26" s="93">
        <v>0</v>
      </c>
      <c r="T26" s="93">
        <v>0</v>
      </c>
    </row>
    <row r="27" spans="1:20">
      <c r="A27" s="89" t="s">
        <v>246</v>
      </c>
      <c r="B27" s="89" t="s">
        <v>140</v>
      </c>
      <c r="C27" s="92">
        <v>260000</v>
      </c>
      <c r="D27" s="92">
        <v>32673196</v>
      </c>
      <c r="E27" s="92">
        <v>0</v>
      </c>
      <c r="F27" s="92">
        <v>351580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12269743</v>
      </c>
      <c r="M27" s="93">
        <v>15315625</v>
      </c>
      <c r="N27" s="93">
        <v>340782063.23749</v>
      </c>
      <c r="O27" s="93">
        <v>850387357.44172001</v>
      </c>
      <c r="P27" s="93">
        <v>312909353.45491999</v>
      </c>
      <c r="Q27" s="93">
        <v>293842991.12599999</v>
      </c>
      <c r="R27" s="93">
        <v>2123391.15</v>
      </c>
      <c r="S27" s="93">
        <v>273706.37</v>
      </c>
      <c r="T27" s="93">
        <v>397134352.67000002</v>
      </c>
    </row>
    <row r="28" spans="1:20" ht="28">
      <c r="A28" s="89" t="s">
        <v>595</v>
      </c>
      <c r="B28" s="89" t="s">
        <v>590</v>
      </c>
      <c r="C28" s="92">
        <v>0</v>
      </c>
      <c r="D28" s="92">
        <v>0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93">
        <v>54624215764.8078</v>
      </c>
      <c r="O28" s="93">
        <v>47720838526.760498</v>
      </c>
      <c r="P28" s="93">
        <v>50344446368.277901</v>
      </c>
      <c r="Q28" s="93">
        <v>51014277826.079201</v>
      </c>
      <c r="R28" s="93">
        <v>54845231608.602798</v>
      </c>
      <c r="S28" s="93">
        <v>58315125078.93</v>
      </c>
      <c r="T28" s="93">
        <v>62109221296.150002</v>
      </c>
    </row>
    <row r="29" spans="1:20" ht="42">
      <c r="A29" s="89" t="s">
        <v>621</v>
      </c>
      <c r="B29" s="89" t="s">
        <v>592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3">
        <v>10602336722.662199</v>
      </c>
      <c r="O29" s="93">
        <v>27107096017.6609</v>
      </c>
      <c r="P29" s="93">
        <v>17455926284.463001</v>
      </c>
      <c r="Q29" s="93">
        <v>5508525005.6461201</v>
      </c>
      <c r="R29" s="93">
        <v>5114547223.4687405</v>
      </c>
      <c r="S29" s="93">
        <v>3812540530</v>
      </c>
      <c r="T29" s="93">
        <v>4547159321.9799995</v>
      </c>
    </row>
    <row r="30" spans="1:20" ht="28">
      <c r="A30" s="89" t="s">
        <v>639</v>
      </c>
      <c r="B30" s="89" t="s">
        <v>640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3">
        <v>13264480860.3181</v>
      </c>
      <c r="O30" s="93">
        <v>15625454862.621199</v>
      </c>
      <c r="P30" s="93">
        <v>12609466620.5634</v>
      </c>
      <c r="Q30" s="93">
        <v>16961078787.130699</v>
      </c>
      <c r="R30" s="93">
        <v>13587297559.743401</v>
      </c>
      <c r="S30" s="93">
        <v>20022572895.900002</v>
      </c>
      <c r="T30" s="93">
        <v>32736188449.490002</v>
      </c>
    </row>
    <row r="31" spans="1:20">
      <c r="A31" s="89" t="s">
        <v>655</v>
      </c>
      <c r="B31" s="89" t="s">
        <v>594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3">
        <v>9357432782.2071304</v>
      </c>
      <c r="O31" s="93">
        <v>9871628425.7964611</v>
      </c>
      <c r="P31" s="93">
        <v>11091494536.664801</v>
      </c>
      <c r="Q31" s="93">
        <v>12281419240.8095</v>
      </c>
      <c r="R31" s="93">
        <v>16588968952.349199</v>
      </c>
      <c r="S31" s="93">
        <v>14517104164.41</v>
      </c>
      <c r="T31" s="93">
        <v>16615463672.24</v>
      </c>
    </row>
    <row r="32" spans="1:20">
      <c r="A32" s="89" t="s">
        <v>676</v>
      </c>
      <c r="B32" s="89" t="s">
        <v>677</v>
      </c>
      <c r="C32" s="92">
        <v>0</v>
      </c>
      <c r="D32" s="92">
        <v>0</v>
      </c>
      <c r="E32" s="92">
        <v>0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  <c r="L32" s="92">
        <v>0</v>
      </c>
      <c r="M32" s="92">
        <v>0</v>
      </c>
      <c r="N32" s="93">
        <v>4229121870.8340001</v>
      </c>
      <c r="O32" s="93">
        <v>5247498955.7720003</v>
      </c>
      <c r="P32" s="93">
        <v>3736351567.0489998</v>
      </c>
      <c r="Q32" s="93">
        <v>979382932.08000004</v>
      </c>
      <c r="R32" s="93">
        <v>1052085663.7610301</v>
      </c>
      <c r="S32" s="93">
        <v>1097051179.77</v>
      </c>
      <c r="T32" s="93">
        <v>1903413719.0999999</v>
      </c>
    </row>
    <row r="33" spans="1:20">
      <c r="A33" s="89" t="s">
        <v>682</v>
      </c>
      <c r="B33" s="89" t="s">
        <v>683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3">
        <v>0</v>
      </c>
      <c r="O33" s="93">
        <v>0</v>
      </c>
      <c r="P33" s="93">
        <v>0</v>
      </c>
      <c r="Q33" s="93">
        <v>1E-3</v>
      </c>
      <c r="R33" s="93">
        <v>0</v>
      </c>
      <c r="S33" s="93">
        <v>0</v>
      </c>
      <c r="T33" s="93">
        <v>0</v>
      </c>
    </row>
    <row r="34" spans="1:20" ht="28">
      <c r="A34" s="89" t="s">
        <v>685</v>
      </c>
      <c r="B34" s="89" t="s">
        <v>686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0</v>
      </c>
      <c r="L34" s="92">
        <v>0</v>
      </c>
      <c r="M34" s="92">
        <v>0</v>
      </c>
      <c r="N34" s="93">
        <v>25471788062.877499</v>
      </c>
      <c r="O34" s="93">
        <v>32503911013.9207</v>
      </c>
      <c r="P34" s="93">
        <v>44392906367.540604</v>
      </c>
      <c r="Q34" s="93">
        <v>44465354164.525795</v>
      </c>
      <c r="R34" s="93">
        <v>58041265404.096298</v>
      </c>
      <c r="S34" s="93">
        <v>48083538137.879997</v>
      </c>
      <c r="T34" s="93">
        <v>56122531197.169998</v>
      </c>
    </row>
    <row r="35" spans="1:20">
      <c r="A35" s="89" t="s">
        <v>692</v>
      </c>
      <c r="B35" s="89" t="s">
        <v>693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3">
        <v>285925562.49900001</v>
      </c>
      <c r="O35" s="93">
        <v>313284816.58999997</v>
      </c>
      <c r="P35" s="93">
        <v>113750453.65000001</v>
      </c>
      <c r="Q35" s="93">
        <v>103486057.046</v>
      </c>
      <c r="R35" s="93">
        <v>120103856.73217</v>
      </c>
      <c r="S35" s="93">
        <v>136328896.31</v>
      </c>
      <c r="T35" s="93">
        <v>98965404.140000001</v>
      </c>
    </row>
    <row r="36" spans="1:20">
      <c r="A36" s="89" t="s">
        <v>697</v>
      </c>
      <c r="B36" s="89" t="s">
        <v>698</v>
      </c>
      <c r="C36" s="92">
        <v>0</v>
      </c>
      <c r="D36" s="92">
        <v>0</v>
      </c>
      <c r="E36" s="92">
        <v>0</v>
      </c>
      <c r="F36" s="92">
        <v>0</v>
      </c>
      <c r="G36" s="92">
        <v>0</v>
      </c>
      <c r="H36" s="92">
        <v>0</v>
      </c>
      <c r="I36" s="92">
        <v>0</v>
      </c>
      <c r="J36" s="92">
        <v>0</v>
      </c>
      <c r="K36" s="92">
        <v>0</v>
      </c>
      <c r="L36" s="92">
        <v>0</v>
      </c>
      <c r="M36" s="92">
        <v>0</v>
      </c>
      <c r="N36" s="93">
        <v>1531.835</v>
      </c>
      <c r="O36" s="93">
        <v>1531.8340000000001</v>
      </c>
      <c r="P36" s="93">
        <v>1531.8340000000001</v>
      </c>
      <c r="Q36" s="93">
        <v>1531.835</v>
      </c>
      <c r="R36" s="93">
        <v>1531.835</v>
      </c>
      <c r="S36" s="93">
        <v>1531.85</v>
      </c>
      <c r="T36" s="93">
        <v>0</v>
      </c>
    </row>
    <row r="37" spans="1:20" ht="28">
      <c r="A37" s="89" t="s">
        <v>701</v>
      </c>
      <c r="B37" s="89" t="s">
        <v>702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0</v>
      </c>
      <c r="N37" s="93">
        <v>1907183852.2751598</v>
      </c>
      <c r="O37" s="93">
        <v>1673512122.2249699</v>
      </c>
      <c r="P37" s="93">
        <v>1686634683.24669</v>
      </c>
      <c r="Q37" s="93">
        <v>9065670882.8680706</v>
      </c>
      <c r="R37" s="93">
        <v>11705901951.2073</v>
      </c>
      <c r="S37" s="93">
        <v>11448094141.389999</v>
      </c>
      <c r="T37" s="93">
        <v>12280545831.84</v>
      </c>
    </row>
    <row r="38" spans="1:20">
      <c r="A38" s="89" t="s">
        <v>708</v>
      </c>
      <c r="B38" s="89" t="s">
        <v>709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3">
        <v>290350.30197000003</v>
      </c>
      <c r="O38" s="93">
        <v>902514.77225000004</v>
      </c>
      <c r="P38" s="93">
        <v>342464.39692999999</v>
      </c>
      <c r="Q38" s="93">
        <v>30422130.998939998</v>
      </c>
      <c r="R38" s="93">
        <v>17938035.681709997</v>
      </c>
      <c r="S38" s="93">
        <v>19233715.16</v>
      </c>
      <c r="T38" s="93">
        <v>22824397.449999999</v>
      </c>
    </row>
    <row r="39" spans="1:20">
      <c r="A39" s="89" t="s">
        <v>712</v>
      </c>
      <c r="B39" s="89" t="s">
        <v>713</v>
      </c>
      <c r="C39" s="92">
        <v>0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92">
        <v>0</v>
      </c>
      <c r="N39" s="93">
        <v>250</v>
      </c>
      <c r="O39" s="93">
        <v>250</v>
      </c>
      <c r="P39" s="93">
        <v>250</v>
      </c>
      <c r="Q39" s="93">
        <v>250</v>
      </c>
      <c r="R39" s="93">
        <v>250</v>
      </c>
      <c r="S39" s="93">
        <v>250</v>
      </c>
      <c r="T39" s="93">
        <v>68873</v>
      </c>
    </row>
    <row r="40" spans="1:20" ht="28">
      <c r="A40" s="89" t="s">
        <v>715</v>
      </c>
      <c r="B40" s="89" t="s">
        <v>716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92">
        <v>0</v>
      </c>
      <c r="N40" s="93">
        <v>2191319992.1535001</v>
      </c>
      <c r="O40" s="93">
        <v>2330485763.2802701</v>
      </c>
      <c r="P40" s="93">
        <v>2359387224.5247302</v>
      </c>
      <c r="Q40" s="93">
        <v>3368204425.8292599</v>
      </c>
      <c r="R40" s="93">
        <v>4319930363.4188395</v>
      </c>
      <c r="S40" s="93">
        <v>3960113590.8699999</v>
      </c>
      <c r="T40" s="93">
        <v>3863772865.4400001</v>
      </c>
    </row>
    <row r="41" spans="1:20">
      <c r="A41" s="89" t="s">
        <v>722</v>
      </c>
      <c r="B41" s="89" t="s">
        <v>723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3">
        <v>175775777.64701</v>
      </c>
      <c r="O41" s="93">
        <v>98543095.180000007</v>
      </c>
      <c r="P41" s="93">
        <v>220360920.47194001</v>
      </c>
      <c r="Q41" s="93">
        <v>348254244.46871996</v>
      </c>
      <c r="R41" s="93">
        <v>288118580.28696996</v>
      </c>
      <c r="S41" s="93">
        <v>119388434.78</v>
      </c>
      <c r="T41" s="93">
        <v>233239251.31999999</v>
      </c>
    </row>
    <row r="42" spans="1:20" ht="28">
      <c r="A42" s="89" t="s">
        <v>738</v>
      </c>
      <c r="B42" s="89" t="s">
        <v>739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3">
        <v>1E-3</v>
      </c>
      <c r="O42" s="93">
        <v>0</v>
      </c>
      <c r="P42" s="93">
        <v>5056727.5580000002</v>
      </c>
      <c r="Q42" s="93">
        <v>0</v>
      </c>
      <c r="R42" s="93">
        <v>0</v>
      </c>
      <c r="S42" s="93">
        <v>0</v>
      </c>
      <c r="T42" s="93">
        <v>312290.09000000003</v>
      </c>
    </row>
    <row r="43" spans="1:20" ht="28">
      <c r="A43" s="89" t="s">
        <v>742</v>
      </c>
      <c r="B43" s="89" t="s">
        <v>743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3">
        <v>453561697.03869998</v>
      </c>
      <c r="O43" s="93">
        <v>230980098.93461999</v>
      </c>
      <c r="P43" s="93">
        <v>277654427.55461001</v>
      </c>
      <c r="Q43" s="93">
        <v>266075074.48423001</v>
      </c>
      <c r="R43" s="93">
        <v>602611119.95740998</v>
      </c>
      <c r="S43" s="93">
        <v>281316577.94999999</v>
      </c>
      <c r="T43" s="93">
        <v>321437068.94999999</v>
      </c>
    </row>
    <row r="44" spans="1:20" ht="28">
      <c r="A44" s="89" t="s">
        <v>747</v>
      </c>
      <c r="B44" s="89" t="s">
        <v>748</v>
      </c>
      <c r="C44" s="92">
        <v>0</v>
      </c>
      <c r="D44" s="92">
        <v>0</v>
      </c>
      <c r="E44" s="92">
        <v>0</v>
      </c>
      <c r="F44" s="92">
        <v>0</v>
      </c>
      <c r="G44" s="92">
        <v>0</v>
      </c>
      <c r="H44" s="92">
        <v>0</v>
      </c>
      <c r="I44" s="92">
        <v>0</v>
      </c>
      <c r="J44" s="92">
        <v>0</v>
      </c>
      <c r="K44" s="92">
        <v>0</v>
      </c>
      <c r="L44" s="92">
        <v>0</v>
      </c>
      <c r="M44" s="92">
        <v>0</v>
      </c>
      <c r="N44" s="93">
        <v>413</v>
      </c>
      <c r="O44" s="93">
        <v>0</v>
      </c>
      <c r="P44" s="94">
        <v>0</v>
      </c>
      <c r="Q44" s="94">
        <v>0</v>
      </c>
      <c r="R44" s="93">
        <v>0</v>
      </c>
      <c r="S44" s="93">
        <v>0</v>
      </c>
      <c r="T44" s="93">
        <v>0</v>
      </c>
    </row>
    <row r="45" spans="1:20">
      <c r="A45" s="89" t="s">
        <v>247</v>
      </c>
      <c r="B45" s="89" t="s">
        <v>751</v>
      </c>
      <c r="C45" s="92">
        <v>-1799451066</v>
      </c>
      <c r="D45" s="92">
        <v>-1052739577</v>
      </c>
      <c r="E45" s="92">
        <v>-790356849</v>
      </c>
      <c r="F45" s="92">
        <v>-1293271356</v>
      </c>
      <c r="G45" s="92">
        <v>-1493420381</v>
      </c>
      <c r="H45" s="92">
        <v>-1133037930</v>
      </c>
      <c r="I45" s="92">
        <v>-1263809115</v>
      </c>
      <c r="J45" s="92">
        <v>-1658129500</v>
      </c>
      <c r="K45" s="92">
        <v>-2444427965</v>
      </c>
      <c r="L45" s="92">
        <v>-3496823136</v>
      </c>
      <c r="M45" s="93">
        <v>-3091103110.0663099</v>
      </c>
      <c r="N45" s="93">
        <v>-2826700047.1620202</v>
      </c>
      <c r="O45" s="93">
        <v>-3422964389.6339202</v>
      </c>
      <c r="P45" s="93">
        <v>-4193842736.7646999</v>
      </c>
      <c r="Q45" s="93">
        <v>-3642716569.9217</v>
      </c>
      <c r="R45" s="93">
        <v>-3781784508.6003299</v>
      </c>
      <c r="S45" s="93">
        <v>-3967376116.4400001</v>
      </c>
      <c r="T45" s="93">
        <v>-4152247985.0700002</v>
      </c>
    </row>
    <row r="46" spans="1:20">
      <c r="A46" s="89" t="s">
        <v>248</v>
      </c>
      <c r="B46" s="89" t="s">
        <v>760</v>
      </c>
      <c r="C46" s="92">
        <v>13684960394</v>
      </c>
      <c r="D46" s="92">
        <v>9217038499</v>
      </c>
      <c r="E46" s="92">
        <v>10736747672</v>
      </c>
      <c r="F46" s="92">
        <v>12196269629</v>
      </c>
      <c r="G46" s="92">
        <v>23975240616</v>
      </c>
      <c r="H46" s="92">
        <v>19819964472</v>
      </c>
      <c r="I46" s="92">
        <v>17261468271</v>
      </c>
      <c r="J46" s="92">
        <v>17669938340</v>
      </c>
      <c r="K46" s="92">
        <v>20826575083</v>
      </c>
      <c r="L46" s="92">
        <v>24694664274</v>
      </c>
      <c r="M46" s="93">
        <v>27651600374.729698</v>
      </c>
      <c r="N46" s="93">
        <v>90982522138.665207</v>
      </c>
      <c r="O46" s="93">
        <v>93442267823.860092</v>
      </c>
      <c r="P46" s="93">
        <v>93305924881.841599</v>
      </c>
      <c r="Q46" s="93">
        <v>116465198604.811</v>
      </c>
      <c r="R46" s="93">
        <v>142719536168.944</v>
      </c>
      <c r="S46" s="93">
        <v>159662844787.10999</v>
      </c>
      <c r="T46" s="93">
        <v>156965268603.16</v>
      </c>
    </row>
    <row r="47" spans="1:20">
      <c r="A47" s="89" t="s">
        <v>249</v>
      </c>
      <c r="B47" s="89" t="s">
        <v>761</v>
      </c>
      <c r="C47" s="92">
        <v>6508988165</v>
      </c>
      <c r="D47" s="92">
        <v>4658048579</v>
      </c>
      <c r="E47" s="92">
        <v>4950563347</v>
      </c>
      <c r="F47" s="92">
        <v>3997437705</v>
      </c>
      <c r="G47" s="92">
        <v>15066575794</v>
      </c>
      <c r="H47" s="92">
        <v>4543944656</v>
      </c>
      <c r="I47" s="92">
        <v>5174452131</v>
      </c>
      <c r="J47" s="92">
        <v>5725673977</v>
      </c>
      <c r="K47" s="92">
        <v>7522244146</v>
      </c>
      <c r="L47" s="92">
        <v>7198234250</v>
      </c>
      <c r="M47" s="93">
        <v>8109089784.1359406</v>
      </c>
      <c r="N47" s="93">
        <v>26953985287.150501</v>
      </c>
      <c r="O47" s="93">
        <v>28940586265.119499</v>
      </c>
      <c r="P47" s="93">
        <v>29706262401.036198</v>
      </c>
      <c r="Q47" s="93">
        <v>34395773871.215401</v>
      </c>
      <c r="R47" s="93">
        <v>37291809339.849503</v>
      </c>
      <c r="S47" s="93">
        <v>44837903903.800003</v>
      </c>
      <c r="T47" s="93">
        <v>53621250675.889999</v>
      </c>
    </row>
    <row r="48" spans="1:20">
      <c r="A48" s="89" t="s">
        <v>250</v>
      </c>
      <c r="B48" s="89" t="s">
        <v>136</v>
      </c>
      <c r="C48" s="92">
        <v>7175972229</v>
      </c>
      <c r="D48" s="92">
        <v>4558989920</v>
      </c>
      <c r="E48" s="92">
        <v>5786184325</v>
      </c>
      <c r="F48" s="92">
        <v>8198831924</v>
      </c>
      <c r="G48" s="92">
        <v>8908664822</v>
      </c>
      <c r="H48" s="92">
        <v>15276019816</v>
      </c>
      <c r="I48" s="92">
        <v>12087016140</v>
      </c>
      <c r="J48" s="92">
        <v>11944264363</v>
      </c>
      <c r="K48" s="92">
        <v>13304330937</v>
      </c>
      <c r="L48" s="92">
        <v>17496430024</v>
      </c>
      <c r="M48" s="93">
        <v>19542510590.5938</v>
      </c>
      <c r="N48" s="93">
        <v>0</v>
      </c>
      <c r="O48" s="93">
        <v>0</v>
      </c>
      <c r="P48" s="94">
        <v>0</v>
      </c>
      <c r="Q48" s="94">
        <v>0</v>
      </c>
      <c r="R48" s="93">
        <v>0</v>
      </c>
      <c r="S48" s="93">
        <v>0</v>
      </c>
      <c r="T48" s="93">
        <v>0</v>
      </c>
    </row>
    <row r="49" spans="1:20">
      <c r="A49" s="89" t="s">
        <v>860</v>
      </c>
      <c r="B49" s="89" t="s">
        <v>861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3">
        <v>66429515404.8144</v>
      </c>
      <c r="O49" s="93">
        <v>83972944124.6698</v>
      </c>
      <c r="P49" s="93">
        <v>27727208404.349701</v>
      </c>
      <c r="Q49" s="93">
        <v>30474822732.577801</v>
      </c>
      <c r="R49" s="93">
        <v>30511045637.3787</v>
      </c>
      <c r="S49" s="93">
        <v>39622346914.089996</v>
      </c>
      <c r="T49" s="93">
        <v>45872134538.830002</v>
      </c>
    </row>
    <row r="50" spans="1:20">
      <c r="A50" s="89" t="s">
        <v>934</v>
      </c>
      <c r="B50" s="89" t="s">
        <v>133</v>
      </c>
      <c r="C50" s="92">
        <v>0</v>
      </c>
      <c r="D50" s="92">
        <v>0</v>
      </c>
      <c r="E50" s="92">
        <v>0</v>
      </c>
      <c r="F50" s="92">
        <v>0</v>
      </c>
      <c r="G50" s="92">
        <v>0</v>
      </c>
      <c r="H50" s="92">
        <v>0</v>
      </c>
      <c r="I50" s="92">
        <v>0</v>
      </c>
      <c r="J50" s="92">
        <v>0</v>
      </c>
      <c r="K50" s="92">
        <v>0</v>
      </c>
      <c r="L50" s="92">
        <v>0</v>
      </c>
      <c r="M50" s="92">
        <v>0</v>
      </c>
      <c r="N50" s="93">
        <v>144855394.6753</v>
      </c>
      <c r="O50" s="93">
        <v>143251152.21612</v>
      </c>
      <c r="P50" s="93">
        <v>121862406.30400999</v>
      </c>
      <c r="Q50" s="93">
        <v>113862780.66461</v>
      </c>
      <c r="R50" s="93">
        <v>112955234.67774001</v>
      </c>
      <c r="S50" s="93">
        <v>119569936.16</v>
      </c>
      <c r="T50" s="93">
        <v>101913339.55</v>
      </c>
    </row>
    <row r="51" spans="1:20">
      <c r="A51" s="89" t="s">
        <v>943</v>
      </c>
      <c r="B51" s="89" t="s">
        <v>166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3">
        <v>257455.31200000001</v>
      </c>
      <c r="O51" s="93">
        <v>7789608.6109300004</v>
      </c>
      <c r="P51" s="93">
        <v>10429910.392000001</v>
      </c>
      <c r="Q51" s="93">
        <v>15146836.895</v>
      </c>
      <c r="R51" s="93">
        <v>14508043.205</v>
      </c>
      <c r="S51" s="93">
        <v>20972940.260000002</v>
      </c>
      <c r="T51" s="93">
        <v>24638895.57</v>
      </c>
    </row>
    <row r="52" spans="1:20">
      <c r="A52" s="89" t="s">
        <v>946</v>
      </c>
      <c r="B52" s="89" t="s">
        <v>154</v>
      </c>
      <c r="C52" s="92">
        <v>0</v>
      </c>
      <c r="D52" s="92">
        <v>0</v>
      </c>
      <c r="E52" s="92">
        <v>0</v>
      </c>
      <c r="F52" s="92">
        <v>0</v>
      </c>
      <c r="G52" s="92">
        <v>0</v>
      </c>
      <c r="H52" s="92">
        <v>0</v>
      </c>
      <c r="I52" s="92">
        <v>0</v>
      </c>
      <c r="J52" s="92">
        <v>0</v>
      </c>
      <c r="K52" s="92">
        <v>0</v>
      </c>
      <c r="L52" s="92">
        <v>0</v>
      </c>
      <c r="M52" s="92">
        <v>0</v>
      </c>
      <c r="N52" s="93">
        <v>1372618.8759100002</v>
      </c>
      <c r="O52" s="93">
        <v>13333520.582</v>
      </c>
      <c r="P52" s="93">
        <v>14245410.691</v>
      </c>
      <c r="Q52" s="93">
        <v>75368506.322999999</v>
      </c>
      <c r="R52" s="93">
        <v>75537808.474000007</v>
      </c>
      <c r="S52" s="93">
        <v>75254826.099999994</v>
      </c>
      <c r="T52" s="93">
        <v>67854906.299999997</v>
      </c>
    </row>
    <row r="53" spans="1:20">
      <c r="A53" s="89" t="s">
        <v>949</v>
      </c>
      <c r="B53" s="89" t="s">
        <v>132</v>
      </c>
      <c r="C53" s="92">
        <v>0</v>
      </c>
      <c r="D53" s="92">
        <v>0</v>
      </c>
      <c r="E53" s="92">
        <v>0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  <c r="L53" s="92">
        <v>0</v>
      </c>
      <c r="M53" s="92">
        <v>0</v>
      </c>
      <c r="N53" s="93">
        <v>4023277161.2462001</v>
      </c>
      <c r="O53" s="93">
        <v>4379137925.2762003</v>
      </c>
      <c r="P53" s="93">
        <v>3782493314.8118701</v>
      </c>
      <c r="Q53" s="93">
        <v>5775333117.4752998</v>
      </c>
      <c r="R53" s="93">
        <v>6427081722.7120304</v>
      </c>
      <c r="S53" s="93">
        <v>6766989277.1999998</v>
      </c>
      <c r="T53" s="93">
        <v>6752399321.3199997</v>
      </c>
    </row>
    <row r="54" spans="1:20">
      <c r="A54" s="89" t="s">
        <v>962</v>
      </c>
      <c r="B54" s="89" t="s">
        <v>131</v>
      </c>
      <c r="C54" s="92">
        <v>0</v>
      </c>
      <c r="D54" s="92">
        <v>0</v>
      </c>
      <c r="E54" s="92">
        <v>0</v>
      </c>
      <c r="F54" s="92">
        <v>0</v>
      </c>
      <c r="G54" s="92">
        <v>0</v>
      </c>
      <c r="H54" s="92">
        <v>0</v>
      </c>
      <c r="I54" s="92">
        <v>0</v>
      </c>
      <c r="J54" s="92">
        <v>0</v>
      </c>
      <c r="K54" s="92">
        <v>0</v>
      </c>
      <c r="L54" s="92">
        <v>0</v>
      </c>
      <c r="M54" s="92">
        <v>0</v>
      </c>
      <c r="N54" s="93">
        <v>2704254973.4559302</v>
      </c>
      <c r="O54" s="93">
        <v>2962944433.8729401</v>
      </c>
      <c r="P54" s="93">
        <v>3322251141.4653902</v>
      </c>
      <c r="Q54" s="93">
        <v>3572390612.3915496</v>
      </c>
      <c r="R54" s="93">
        <v>3995715731.27527</v>
      </c>
      <c r="S54" s="93">
        <v>4712067348.6199999</v>
      </c>
      <c r="T54" s="93">
        <v>5695298238.2799997</v>
      </c>
    </row>
    <row r="55" spans="1:20">
      <c r="A55" s="89" t="s">
        <v>1021</v>
      </c>
      <c r="B55" s="89" t="s">
        <v>1022</v>
      </c>
      <c r="C55" s="92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2">
        <v>0</v>
      </c>
      <c r="M55" s="92">
        <v>0</v>
      </c>
      <c r="N55" s="93">
        <v>2897986183.98736</v>
      </c>
      <c r="O55" s="93">
        <v>3445158959.3334703</v>
      </c>
      <c r="P55" s="93">
        <v>3520558740.5978303</v>
      </c>
      <c r="Q55" s="93">
        <v>4026723584.3357902</v>
      </c>
      <c r="R55" s="93">
        <v>5075812140.3768206</v>
      </c>
      <c r="S55" s="93">
        <v>5887056037.0500002</v>
      </c>
      <c r="T55" s="93">
        <v>7268979615.4200001</v>
      </c>
    </row>
    <row r="56" spans="1:20">
      <c r="A56" s="89" t="s">
        <v>1047</v>
      </c>
      <c r="B56" s="89" t="s">
        <v>1048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3">
        <v>7618018151.2044601</v>
      </c>
      <c r="O56" s="93">
        <v>8135035622.90063</v>
      </c>
      <c r="P56" s="93">
        <v>8102511218.6101503</v>
      </c>
      <c r="Q56" s="93">
        <v>8799297199.8685703</v>
      </c>
      <c r="R56" s="93">
        <v>9169615400.5737</v>
      </c>
      <c r="S56" s="93">
        <v>10471137198.280001</v>
      </c>
      <c r="T56" s="93">
        <v>12521971903.290001</v>
      </c>
    </row>
    <row r="57" spans="1:20" ht="28">
      <c r="A57" s="89" t="s">
        <v>1113</v>
      </c>
      <c r="B57" s="89" t="s">
        <v>1114</v>
      </c>
      <c r="C57" s="92">
        <v>0</v>
      </c>
      <c r="D57" s="92">
        <v>0</v>
      </c>
      <c r="E57" s="92">
        <v>0</v>
      </c>
      <c r="F57" s="92">
        <v>0</v>
      </c>
      <c r="G57" s="92">
        <v>0</v>
      </c>
      <c r="H57" s="92">
        <v>0</v>
      </c>
      <c r="I57" s="92">
        <v>0</v>
      </c>
      <c r="J57" s="92">
        <v>0</v>
      </c>
      <c r="K57" s="92">
        <v>0</v>
      </c>
      <c r="L57" s="92">
        <v>0</v>
      </c>
      <c r="M57" s="92">
        <v>0</v>
      </c>
      <c r="N57" s="93">
        <v>454737862.27399999</v>
      </c>
      <c r="O57" s="93">
        <v>1269893233.1585701</v>
      </c>
      <c r="P57" s="93">
        <v>181594284.45401001</v>
      </c>
      <c r="Q57" s="93">
        <v>14119697.671969999</v>
      </c>
      <c r="R57" s="93">
        <v>282287.39620999998</v>
      </c>
      <c r="S57" s="93">
        <v>37937.67</v>
      </c>
      <c r="T57" s="93">
        <v>1280389.8</v>
      </c>
    </row>
    <row r="58" spans="1:20">
      <c r="A58" s="89" t="s">
        <v>1125</v>
      </c>
      <c r="B58" s="89" t="s">
        <v>176</v>
      </c>
      <c r="C58" s="92">
        <v>0</v>
      </c>
      <c r="D58" s="92">
        <v>0</v>
      </c>
      <c r="E58" s="92">
        <v>0</v>
      </c>
      <c r="F58" s="92">
        <v>0</v>
      </c>
      <c r="G58" s="92">
        <v>0</v>
      </c>
      <c r="H58" s="92">
        <v>0</v>
      </c>
      <c r="I58" s="92">
        <v>0</v>
      </c>
      <c r="J58" s="92">
        <v>0</v>
      </c>
      <c r="K58" s="92">
        <v>0</v>
      </c>
      <c r="L58" s="92">
        <v>0</v>
      </c>
      <c r="M58" s="92">
        <v>0</v>
      </c>
      <c r="N58" s="93">
        <v>493775606.66863</v>
      </c>
      <c r="O58" s="93">
        <v>198253879.24939999</v>
      </c>
      <c r="P58" s="93">
        <v>199518285.93607</v>
      </c>
      <c r="Q58" s="93">
        <v>315726456.32754999</v>
      </c>
      <c r="R58" s="93">
        <v>344002486.93034005</v>
      </c>
      <c r="S58" s="93">
        <v>351639530.13</v>
      </c>
      <c r="T58" s="93">
        <v>338973113.19999999</v>
      </c>
    </row>
    <row r="59" spans="1:20">
      <c r="A59" s="89" t="s">
        <v>1162</v>
      </c>
      <c r="B59" s="89" t="s">
        <v>1163</v>
      </c>
      <c r="C59" s="92">
        <v>0</v>
      </c>
      <c r="D59" s="92">
        <v>0</v>
      </c>
      <c r="E59" s="92">
        <v>0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  <c r="L59" s="92">
        <v>0</v>
      </c>
      <c r="M59" s="92">
        <v>0</v>
      </c>
      <c r="N59" s="93">
        <v>4040753.8820000002</v>
      </c>
      <c r="O59" s="93">
        <v>0</v>
      </c>
      <c r="P59" s="94">
        <v>0</v>
      </c>
      <c r="Q59" s="94">
        <v>0</v>
      </c>
      <c r="R59" s="93">
        <v>0</v>
      </c>
      <c r="S59" s="93">
        <v>0</v>
      </c>
      <c r="T59" s="93">
        <v>0</v>
      </c>
    </row>
    <row r="60" spans="1:20">
      <c r="A60" s="89" t="s">
        <v>1168</v>
      </c>
      <c r="B60" s="89" t="s">
        <v>1169</v>
      </c>
      <c r="C60" s="92">
        <v>0</v>
      </c>
      <c r="D60" s="92">
        <v>0</v>
      </c>
      <c r="E60" s="92">
        <v>0</v>
      </c>
      <c r="F60" s="92">
        <v>0</v>
      </c>
      <c r="G60" s="92">
        <v>0</v>
      </c>
      <c r="H60" s="92">
        <v>0</v>
      </c>
      <c r="I60" s="92">
        <v>0</v>
      </c>
      <c r="J60" s="92">
        <v>0</v>
      </c>
      <c r="K60" s="92">
        <v>0</v>
      </c>
      <c r="L60" s="92">
        <v>0</v>
      </c>
      <c r="M60" s="92">
        <v>0</v>
      </c>
      <c r="N60" s="93">
        <v>81838161.032859996</v>
      </c>
      <c r="O60" s="93">
        <v>204290171.74188</v>
      </c>
      <c r="P60" s="93">
        <v>33751557.700959995</v>
      </c>
      <c r="Q60" s="93">
        <v>26377010.251709998</v>
      </c>
      <c r="R60" s="93">
        <v>157802053.50007999</v>
      </c>
      <c r="S60" s="93">
        <v>173689718.84</v>
      </c>
      <c r="T60" s="93">
        <v>69742753.239999995</v>
      </c>
    </row>
    <row r="61" spans="1:20" ht="28">
      <c r="A61" s="89" t="s">
        <v>1176</v>
      </c>
      <c r="B61" s="89" t="s">
        <v>7663</v>
      </c>
      <c r="C61" s="92">
        <v>0</v>
      </c>
      <c r="D61" s="92">
        <v>0</v>
      </c>
      <c r="E61" s="92">
        <v>0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92">
        <v>0</v>
      </c>
      <c r="N61" s="93">
        <v>3635069144.7776003</v>
      </c>
      <c r="O61" s="93">
        <v>2942051242.4945898</v>
      </c>
      <c r="P61" s="93">
        <v>3196734916.776</v>
      </c>
      <c r="Q61" s="93">
        <v>6698767996.7679996</v>
      </c>
      <c r="R61" s="93">
        <v>7642256583.7620001</v>
      </c>
      <c r="S61" s="93">
        <v>8767987338.7399998</v>
      </c>
      <c r="T61" s="93">
        <v>10065532538.49</v>
      </c>
    </row>
    <row r="62" spans="1:20" ht="28">
      <c r="A62" s="89" t="s">
        <v>1185</v>
      </c>
      <c r="B62" s="89" t="s">
        <v>1186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3">
        <v>78872135.966000006</v>
      </c>
      <c r="O62" s="93">
        <v>65681596.041000001</v>
      </c>
      <c r="P62" s="93">
        <v>71863822.167999998</v>
      </c>
      <c r="Q62" s="93">
        <v>88253988.840000004</v>
      </c>
      <c r="R62" s="93">
        <v>95014250.642000005</v>
      </c>
      <c r="S62" s="93">
        <v>122415801.56999999</v>
      </c>
      <c r="T62" s="93">
        <v>128789124.59</v>
      </c>
    </row>
    <row r="63" spans="1:20">
      <c r="A63" s="89" t="s">
        <v>1189</v>
      </c>
      <c r="B63" s="89" t="s">
        <v>191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3">
        <v>223204212.01894</v>
      </c>
      <c r="O63" s="93">
        <v>563705.60962</v>
      </c>
      <c r="P63" s="93">
        <v>514030.69164999999</v>
      </c>
      <c r="Q63" s="93">
        <v>189000</v>
      </c>
      <c r="R63" s="93">
        <v>189000</v>
      </c>
      <c r="S63" s="93">
        <v>189000</v>
      </c>
      <c r="T63" s="93">
        <v>189000</v>
      </c>
    </row>
    <row r="64" spans="1:20">
      <c r="A64" s="89" t="s">
        <v>1194</v>
      </c>
      <c r="B64" s="89" t="s">
        <v>1195</v>
      </c>
      <c r="C64" s="92">
        <v>0</v>
      </c>
      <c r="D64" s="92">
        <v>0</v>
      </c>
      <c r="E64" s="92">
        <v>0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3">
        <v>1242.5</v>
      </c>
      <c r="O64" s="93">
        <v>2069041.247</v>
      </c>
      <c r="P64" s="93">
        <v>46842.119079999997</v>
      </c>
      <c r="Q64" s="93">
        <v>214047.03353000002</v>
      </c>
      <c r="R64" s="93">
        <v>212566.22736000002</v>
      </c>
      <c r="S64" s="93">
        <v>2052332.81</v>
      </c>
      <c r="T64" s="93">
        <v>163500.9</v>
      </c>
    </row>
    <row r="65" spans="1:20">
      <c r="A65" s="89" t="s">
        <v>1197</v>
      </c>
      <c r="B65" s="89" t="s">
        <v>210</v>
      </c>
      <c r="C65" s="92">
        <v>0</v>
      </c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92">
        <v>0</v>
      </c>
      <c r="N65" s="93">
        <v>562234255.38151002</v>
      </c>
      <c r="O65" s="93">
        <v>578177296.31646001</v>
      </c>
      <c r="P65" s="93">
        <v>743619293.88402998</v>
      </c>
      <c r="Q65" s="93">
        <v>781368840.80596995</v>
      </c>
      <c r="R65" s="93">
        <v>885579608.89388001</v>
      </c>
      <c r="S65" s="93">
        <v>1037724305.38</v>
      </c>
      <c r="T65" s="93">
        <v>1086621348.5699999</v>
      </c>
    </row>
    <row r="66" spans="1:20" ht="28">
      <c r="A66" s="89" t="s">
        <v>1202</v>
      </c>
      <c r="B66" s="89" t="s">
        <v>185</v>
      </c>
      <c r="C66" s="92">
        <v>0</v>
      </c>
      <c r="D66" s="92">
        <v>0</v>
      </c>
      <c r="E66" s="92">
        <v>0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92">
        <v>0</v>
      </c>
      <c r="N66" s="93">
        <v>84862778.493029997</v>
      </c>
      <c r="O66" s="93">
        <v>249918334.00902</v>
      </c>
      <c r="P66" s="93">
        <v>120713907.15038</v>
      </c>
      <c r="Q66" s="93">
        <v>278542613.07308</v>
      </c>
      <c r="R66" s="93">
        <v>10961472.534559999</v>
      </c>
      <c r="S66" s="93">
        <v>7334729.0599999996</v>
      </c>
      <c r="T66" s="93">
        <v>5747125.2300000004</v>
      </c>
    </row>
    <row r="67" spans="1:20">
      <c r="A67" s="89" t="s">
        <v>1207</v>
      </c>
      <c r="B67" s="89" t="s">
        <v>126</v>
      </c>
      <c r="C67" s="92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3">
        <v>990765374.46973002</v>
      </c>
      <c r="O67" s="93">
        <v>863935859.95429003</v>
      </c>
      <c r="P67" s="93">
        <v>1154637775.6654799</v>
      </c>
      <c r="Q67" s="93">
        <v>1723351068.7721698</v>
      </c>
      <c r="R67" s="93">
        <v>2102909719.49965</v>
      </c>
      <c r="S67" s="93">
        <v>2606454543.77</v>
      </c>
      <c r="T67" s="93">
        <v>2398785855.5900002</v>
      </c>
    </row>
    <row r="68" spans="1:20" ht="28">
      <c r="A68" s="89" t="s">
        <v>7654</v>
      </c>
      <c r="B68" s="89" t="s">
        <v>7655</v>
      </c>
      <c r="C68" s="92">
        <v>0</v>
      </c>
      <c r="D68" s="92">
        <v>0</v>
      </c>
      <c r="E68" s="92">
        <v>0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2">
        <v>0</v>
      </c>
      <c r="N68" s="93">
        <v>0</v>
      </c>
      <c r="O68" s="93">
        <v>0</v>
      </c>
      <c r="P68" s="93">
        <v>0</v>
      </c>
      <c r="Q68" s="93">
        <v>183100067.94589999</v>
      </c>
      <c r="R68" s="93">
        <v>244580021.29988</v>
      </c>
      <c r="S68" s="93">
        <v>177659245.99000001</v>
      </c>
      <c r="T68" s="93">
        <v>289510953.72000003</v>
      </c>
    </row>
    <row r="69" spans="1:20">
      <c r="A69" s="89" t="s">
        <v>1231</v>
      </c>
      <c r="B69" s="89" t="s">
        <v>1232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3">
        <v>22318244675.902897</v>
      </c>
      <c r="O69" s="93">
        <v>20028904626.584999</v>
      </c>
      <c r="P69" s="93">
        <v>20110160898.787998</v>
      </c>
      <c r="Q69" s="93">
        <v>27810435657.219101</v>
      </c>
      <c r="R69" s="93">
        <v>47323426294.279503</v>
      </c>
      <c r="S69" s="93">
        <v>45146952662.599998</v>
      </c>
      <c r="T69" s="93">
        <v>28579645293.540001</v>
      </c>
    </row>
    <row r="70" spans="1:20">
      <c r="A70" s="89" t="s">
        <v>1320</v>
      </c>
      <c r="B70" s="89" t="s">
        <v>1321</v>
      </c>
      <c r="C70" s="92">
        <v>0</v>
      </c>
      <c r="D70" s="92">
        <v>0</v>
      </c>
      <c r="E70" s="92">
        <v>0</v>
      </c>
      <c r="F70" s="92">
        <v>0</v>
      </c>
      <c r="G70" s="92">
        <v>0</v>
      </c>
      <c r="H70" s="92">
        <v>0</v>
      </c>
      <c r="I70" s="92">
        <v>0</v>
      </c>
      <c r="J70" s="92">
        <v>0</v>
      </c>
      <c r="K70" s="92">
        <v>0</v>
      </c>
      <c r="L70" s="92">
        <v>0</v>
      </c>
      <c r="M70" s="92">
        <v>0</v>
      </c>
      <c r="N70" s="93">
        <v>10311481871.7092</v>
      </c>
      <c r="O70" s="93">
        <v>10754873581.455198</v>
      </c>
      <c r="P70" s="93">
        <v>12632183219.551802</v>
      </c>
      <c r="Q70" s="93">
        <v>16856162326.362301</v>
      </c>
      <c r="R70" s="93">
        <v>19927640159.6982</v>
      </c>
      <c r="S70" s="93">
        <v>23858331753.029999</v>
      </c>
      <c r="T70" s="93">
        <v>26393700598.189999</v>
      </c>
    </row>
    <row r="71" spans="1:20">
      <c r="A71" s="89" t="s">
        <v>1340</v>
      </c>
      <c r="B71" s="89" t="s">
        <v>1341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3">
        <v>-60778936868.447197</v>
      </c>
      <c r="O71" s="93">
        <v>-77249859127.907593</v>
      </c>
      <c r="P71" s="93">
        <v>-23205846207.0802</v>
      </c>
      <c r="Q71" s="93">
        <v>-28603970059.688999</v>
      </c>
      <c r="R71" s="93">
        <v>-33346756127.2616</v>
      </c>
      <c r="S71" s="93">
        <v>-41790661291.989998</v>
      </c>
      <c r="T71" s="93">
        <v>-50410640071.099998</v>
      </c>
    </row>
    <row r="72" spans="1:20">
      <c r="A72" s="89" t="s">
        <v>1359</v>
      </c>
      <c r="B72" s="89" t="s">
        <v>1360</v>
      </c>
      <c r="C72" s="92">
        <v>0</v>
      </c>
      <c r="D72" s="92">
        <v>0</v>
      </c>
      <c r="E72" s="92">
        <v>0</v>
      </c>
      <c r="F72" s="92">
        <v>0</v>
      </c>
      <c r="G72" s="92">
        <v>0</v>
      </c>
      <c r="H72" s="92">
        <v>0</v>
      </c>
      <c r="I72" s="92">
        <v>0</v>
      </c>
      <c r="J72" s="92">
        <v>0</v>
      </c>
      <c r="K72" s="92">
        <v>0</v>
      </c>
      <c r="L72" s="92">
        <v>0</v>
      </c>
      <c r="M72" s="92">
        <v>0</v>
      </c>
      <c r="N72" s="93">
        <v>1829374646.4753101</v>
      </c>
      <c r="O72" s="93">
        <v>2077296720.2522099</v>
      </c>
      <c r="P72" s="93">
        <v>2329197453.6985803</v>
      </c>
      <c r="Q72" s="93">
        <v>4886497939.7814198</v>
      </c>
      <c r="R72" s="93">
        <v>7004839589.0251999</v>
      </c>
      <c r="S72" s="93">
        <v>9510773570.2900009</v>
      </c>
      <c r="T72" s="93">
        <v>9345017932.2000008</v>
      </c>
    </row>
    <row r="73" spans="1:20" ht="28">
      <c r="A73" s="89" t="s">
        <v>1372</v>
      </c>
      <c r="B73" s="89" t="s">
        <v>1373</v>
      </c>
      <c r="C73" s="92">
        <v>0</v>
      </c>
      <c r="D73" s="92">
        <v>0</v>
      </c>
      <c r="E73" s="92">
        <v>0</v>
      </c>
      <c r="F73" s="92">
        <v>0</v>
      </c>
      <c r="G73" s="92">
        <v>0</v>
      </c>
      <c r="H73" s="92">
        <v>0</v>
      </c>
      <c r="I73" s="92">
        <v>0</v>
      </c>
      <c r="J73" s="92">
        <v>0</v>
      </c>
      <c r="K73" s="92">
        <v>0</v>
      </c>
      <c r="L73" s="92">
        <v>0</v>
      </c>
      <c r="M73" s="92">
        <v>0</v>
      </c>
      <c r="N73" s="93">
        <v>-80566345.161400005</v>
      </c>
      <c r="O73" s="93">
        <v>-543963948.92803001</v>
      </c>
      <c r="P73" s="93">
        <v>-570588147.92042994</v>
      </c>
      <c r="Q73" s="93">
        <v>-1842657288.0999801</v>
      </c>
      <c r="R73" s="93">
        <v>-2347484856.0064702</v>
      </c>
      <c r="S73" s="93">
        <v>-2823034772.3499999</v>
      </c>
      <c r="T73" s="93">
        <v>-3254232287.46</v>
      </c>
    </row>
    <row r="74" spans="1:20">
      <c r="A74" s="89" t="s">
        <v>251</v>
      </c>
      <c r="B74" s="89" t="s">
        <v>1383</v>
      </c>
      <c r="C74" s="92">
        <v>77844866920</v>
      </c>
      <c r="D74" s="92">
        <v>76956836059</v>
      </c>
      <c r="E74" s="92">
        <v>86994478737</v>
      </c>
      <c r="F74" s="92">
        <v>113315166416</v>
      </c>
      <c r="G74" s="92">
        <v>100633375710</v>
      </c>
      <c r="H74" s="92">
        <v>128868385132</v>
      </c>
      <c r="I74" s="92">
        <v>140970448526</v>
      </c>
      <c r="J74" s="92">
        <v>151101172975</v>
      </c>
      <c r="K74" s="92">
        <v>176993245646</v>
      </c>
      <c r="L74" s="92">
        <v>186722267881</v>
      </c>
      <c r="M74" s="93">
        <v>201364054529.05899</v>
      </c>
      <c r="N74" s="93">
        <v>62134339811.683296</v>
      </c>
      <c r="O74" s="93">
        <v>55497486498.827599</v>
      </c>
      <c r="P74" s="93">
        <v>59192421128.080605</v>
      </c>
      <c r="Q74" s="93">
        <v>54951703508.722206</v>
      </c>
      <c r="R74" s="93">
        <v>65411225321.064499</v>
      </c>
      <c r="S74" s="93">
        <v>70973710447.669998</v>
      </c>
      <c r="T74" s="93">
        <v>73278599193.570007</v>
      </c>
    </row>
    <row r="75" spans="1:20">
      <c r="A75" s="89" t="s">
        <v>252</v>
      </c>
      <c r="B75" s="89" t="s">
        <v>134</v>
      </c>
      <c r="C75" s="92">
        <v>10304331546</v>
      </c>
      <c r="D75" s="92">
        <v>11547411360</v>
      </c>
      <c r="E75" s="92">
        <v>15231090350</v>
      </c>
      <c r="F75" s="92">
        <v>16913706696</v>
      </c>
      <c r="G75" s="92">
        <v>17364786920</v>
      </c>
      <c r="H75" s="92">
        <v>38636982529</v>
      </c>
      <c r="I75" s="92">
        <v>40533958984</v>
      </c>
      <c r="J75" s="92">
        <v>47129855522</v>
      </c>
      <c r="K75" s="92">
        <v>51914536251</v>
      </c>
      <c r="L75" s="92">
        <v>58380845364</v>
      </c>
      <c r="M75" s="93">
        <v>65778035912.526604</v>
      </c>
      <c r="N75" s="93">
        <v>0</v>
      </c>
      <c r="O75" s="93">
        <v>0</v>
      </c>
      <c r="P75" s="94">
        <v>0</v>
      </c>
      <c r="Q75" s="94">
        <v>0</v>
      </c>
      <c r="R75" s="93">
        <v>0</v>
      </c>
      <c r="S75" s="93">
        <v>0</v>
      </c>
      <c r="T75" s="93">
        <v>0</v>
      </c>
    </row>
    <row r="76" spans="1:20">
      <c r="A76" s="89" t="s">
        <v>253</v>
      </c>
      <c r="B76" s="89" t="s">
        <v>133</v>
      </c>
      <c r="C76" s="92">
        <v>142551544</v>
      </c>
      <c r="D76" s="92">
        <v>133902272</v>
      </c>
      <c r="E76" s="92">
        <v>133123654</v>
      </c>
      <c r="F76" s="92">
        <v>81981095</v>
      </c>
      <c r="G76" s="92">
        <v>103978770</v>
      </c>
      <c r="H76" s="92">
        <v>114689425</v>
      </c>
      <c r="I76" s="92">
        <v>91621261</v>
      </c>
      <c r="J76" s="92">
        <v>87983913</v>
      </c>
      <c r="K76" s="92">
        <v>75919932</v>
      </c>
      <c r="L76" s="92">
        <v>248718475</v>
      </c>
      <c r="M76" s="93">
        <v>176902916.36623999</v>
      </c>
      <c r="N76" s="93">
        <v>0</v>
      </c>
      <c r="O76" s="93">
        <v>0</v>
      </c>
      <c r="P76" s="94">
        <v>0</v>
      </c>
      <c r="Q76" s="94">
        <v>0</v>
      </c>
      <c r="R76" s="93">
        <v>0</v>
      </c>
      <c r="S76" s="93">
        <v>0</v>
      </c>
      <c r="T76" s="93">
        <v>0</v>
      </c>
    </row>
    <row r="77" spans="1:20">
      <c r="A77" s="89" t="s">
        <v>254</v>
      </c>
      <c r="B77" s="89" t="s">
        <v>166</v>
      </c>
      <c r="C77" s="92">
        <v>1550154</v>
      </c>
      <c r="D77" s="92">
        <v>53593</v>
      </c>
      <c r="E77" s="92">
        <v>20</v>
      </c>
      <c r="F77" s="92">
        <v>0</v>
      </c>
      <c r="G77" s="92">
        <v>20004</v>
      </c>
      <c r="H77" s="92">
        <v>453050</v>
      </c>
      <c r="I77" s="92">
        <v>0</v>
      </c>
      <c r="J77" s="92">
        <v>53096</v>
      </c>
      <c r="K77" s="92">
        <v>53096</v>
      </c>
      <c r="L77" s="92">
        <v>93419</v>
      </c>
      <c r="M77" s="93">
        <v>172252.12</v>
      </c>
      <c r="N77" s="93">
        <v>0</v>
      </c>
      <c r="O77" s="93">
        <v>0</v>
      </c>
      <c r="P77" s="94">
        <v>0</v>
      </c>
      <c r="Q77" s="94">
        <v>0</v>
      </c>
      <c r="R77" s="93">
        <v>0</v>
      </c>
      <c r="S77" s="93">
        <v>0</v>
      </c>
      <c r="T77" s="93">
        <v>0</v>
      </c>
    </row>
    <row r="78" spans="1:20">
      <c r="A78" s="89" t="s">
        <v>255</v>
      </c>
      <c r="B78" s="89" t="s">
        <v>154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2855416702</v>
      </c>
      <c r="I78" s="92">
        <v>2085504665</v>
      </c>
      <c r="J78" s="92">
        <v>410283479</v>
      </c>
      <c r="K78" s="92">
        <v>115580361</v>
      </c>
      <c r="L78" s="92">
        <v>186764226</v>
      </c>
      <c r="M78" s="93">
        <v>181743037.12514001</v>
      </c>
      <c r="N78" s="93">
        <v>0</v>
      </c>
      <c r="O78" s="93">
        <v>0</v>
      </c>
      <c r="P78" s="94">
        <v>0</v>
      </c>
      <c r="Q78" s="94">
        <v>0</v>
      </c>
      <c r="R78" s="93">
        <v>0</v>
      </c>
      <c r="S78" s="93">
        <v>0</v>
      </c>
      <c r="T78" s="93">
        <v>0</v>
      </c>
    </row>
    <row r="79" spans="1:20">
      <c r="A79" s="89" t="s">
        <v>256</v>
      </c>
      <c r="B79" s="89" t="s">
        <v>132</v>
      </c>
      <c r="C79" s="92">
        <v>1826753261</v>
      </c>
      <c r="D79" s="92">
        <v>1357410156</v>
      </c>
      <c r="E79" s="92">
        <v>2134314282</v>
      </c>
      <c r="F79" s="92">
        <v>2482135101</v>
      </c>
      <c r="G79" s="92">
        <v>3556054462</v>
      </c>
      <c r="H79" s="92">
        <v>3766253306</v>
      </c>
      <c r="I79" s="92">
        <v>4635856691</v>
      </c>
      <c r="J79" s="92">
        <v>3230391335</v>
      </c>
      <c r="K79" s="92">
        <v>2964969838</v>
      </c>
      <c r="L79" s="92">
        <v>2646426042</v>
      </c>
      <c r="M79" s="93">
        <v>3649656481.3938599</v>
      </c>
      <c r="N79" s="93">
        <v>0</v>
      </c>
      <c r="O79" s="93">
        <v>0</v>
      </c>
      <c r="P79" s="94">
        <v>0</v>
      </c>
      <c r="Q79" s="94">
        <v>0</v>
      </c>
      <c r="R79" s="93">
        <v>0</v>
      </c>
      <c r="S79" s="93">
        <v>0</v>
      </c>
      <c r="T79" s="93">
        <v>0</v>
      </c>
    </row>
    <row r="80" spans="1:20">
      <c r="A80" s="89" t="s">
        <v>257</v>
      </c>
      <c r="B80" s="89" t="s">
        <v>131</v>
      </c>
      <c r="C80" s="92">
        <v>1039110479</v>
      </c>
      <c r="D80" s="92">
        <v>1054680915</v>
      </c>
      <c r="E80" s="92">
        <v>1138532475</v>
      </c>
      <c r="F80" s="92">
        <v>1077710110</v>
      </c>
      <c r="G80" s="92">
        <v>1300078777</v>
      </c>
      <c r="H80" s="92">
        <v>1070738286</v>
      </c>
      <c r="I80" s="92">
        <v>1157628139</v>
      </c>
      <c r="J80" s="92">
        <v>1373664514</v>
      </c>
      <c r="K80" s="92">
        <v>1481827270</v>
      </c>
      <c r="L80" s="92">
        <v>1992467855</v>
      </c>
      <c r="M80" s="93">
        <v>2233427750.53088</v>
      </c>
      <c r="N80" s="93">
        <v>0</v>
      </c>
      <c r="O80" s="93">
        <v>0</v>
      </c>
      <c r="P80" s="94">
        <v>0</v>
      </c>
      <c r="Q80" s="94">
        <v>0</v>
      </c>
      <c r="R80" s="93">
        <v>0</v>
      </c>
      <c r="S80" s="93">
        <v>0</v>
      </c>
      <c r="T80" s="93">
        <v>0</v>
      </c>
    </row>
    <row r="81" spans="1:20">
      <c r="A81" s="89" t="s">
        <v>258</v>
      </c>
      <c r="B81" s="89" t="s">
        <v>130</v>
      </c>
      <c r="C81" s="92">
        <v>3091853834</v>
      </c>
      <c r="D81" s="92">
        <v>3387517289</v>
      </c>
      <c r="E81" s="92">
        <v>3664908028</v>
      </c>
      <c r="F81" s="92">
        <v>3636403572</v>
      </c>
      <c r="G81" s="92">
        <v>4143447700</v>
      </c>
      <c r="H81" s="92">
        <v>3664009386</v>
      </c>
      <c r="I81" s="92">
        <v>3735136110</v>
      </c>
      <c r="J81" s="92">
        <v>3828951863</v>
      </c>
      <c r="K81" s="92">
        <v>4422750131</v>
      </c>
      <c r="L81" s="92">
        <v>4205525265</v>
      </c>
      <c r="M81" s="93">
        <v>4459030877.9625397</v>
      </c>
      <c r="N81" s="93">
        <v>0</v>
      </c>
      <c r="O81" s="93">
        <v>0</v>
      </c>
      <c r="P81" s="94">
        <v>0</v>
      </c>
      <c r="Q81" s="94">
        <v>0</v>
      </c>
      <c r="R81" s="93">
        <v>0</v>
      </c>
      <c r="S81" s="93">
        <v>0</v>
      </c>
      <c r="T81" s="93">
        <v>0</v>
      </c>
    </row>
    <row r="82" spans="1:20">
      <c r="A82" s="89" t="s">
        <v>259</v>
      </c>
      <c r="B82" s="89" t="s">
        <v>129</v>
      </c>
      <c r="C82" s="92">
        <v>1518303343</v>
      </c>
      <c r="D82" s="92">
        <v>1709035386</v>
      </c>
      <c r="E82" s="92">
        <v>1985127217</v>
      </c>
      <c r="F82" s="92">
        <v>2431699629</v>
      </c>
      <c r="G82" s="92">
        <v>3211554078</v>
      </c>
      <c r="H82" s="92">
        <v>3542755609</v>
      </c>
      <c r="I82" s="92">
        <v>3702431105</v>
      </c>
      <c r="J82" s="92">
        <v>3846306339</v>
      </c>
      <c r="K82" s="92">
        <v>4385943252</v>
      </c>
      <c r="L82" s="92">
        <v>5081000524</v>
      </c>
      <c r="M82" s="93">
        <v>5455987909.7077799</v>
      </c>
      <c r="N82" s="93">
        <v>0</v>
      </c>
      <c r="O82" s="93">
        <v>0</v>
      </c>
      <c r="P82" s="94">
        <v>0</v>
      </c>
      <c r="Q82" s="94">
        <v>0</v>
      </c>
      <c r="R82" s="93">
        <v>0</v>
      </c>
      <c r="S82" s="93">
        <v>0</v>
      </c>
      <c r="T82" s="93">
        <v>0</v>
      </c>
    </row>
    <row r="83" spans="1:20">
      <c r="A83" s="89" t="s">
        <v>260</v>
      </c>
      <c r="B83" s="89" t="s">
        <v>128</v>
      </c>
      <c r="C83" s="92">
        <v>23542348</v>
      </c>
      <c r="D83" s="92">
        <v>18523391</v>
      </c>
      <c r="E83" s="92">
        <v>17873683</v>
      </c>
      <c r="F83" s="92">
        <v>5241986</v>
      </c>
      <c r="G83" s="92">
        <v>0</v>
      </c>
      <c r="H83" s="92">
        <v>0</v>
      </c>
      <c r="I83" s="92">
        <v>5446</v>
      </c>
      <c r="J83" s="92">
        <v>0</v>
      </c>
      <c r="K83" s="92">
        <v>0</v>
      </c>
      <c r="L83" s="92">
        <v>0</v>
      </c>
      <c r="M83" s="93">
        <v>0</v>
      </c>
      <c r="N83" s="93">
        <v>0</v>
      </c>
      <c r="O83" s="93">
        <v>0</v>
      </c>
      <c r="P83" s="94">
        <v>0</v>
      </c>
      <c r="Q83" s="94">
        <v>0</v>
      </c>
      <c r="R83" s="93">
        <v>0</v>
      </c>
      <c r="S83" s="93">
        <v>0</v>
      </c>
      <c r="T83" s="93">
        <v>0</v>
      </c>
    </row>
    <row r="84" spans="1:20">
      <c r="A84" s="89" t="s">
        <v>261</v>
      </c>
      <c r="B84" s="89" t="s">
        <v>127</v>
      </c>
      <c r="C84" s="92">
        <v>349763359</v>
      </c>
      <c r="D84" s="92">
        <v>68275955</v>
      </c>
      <c r="E84" s="92">
        <v>122476856</v>
      </c>
      <c r="F84" s="92">
        <v>205425313</v>
      </c>
      <c r="G84" s="92">
        <v>275830719</v>
      </c>
      <c r="H84" s="92">
        <v>335198099</v>
      </c>
      <c r="I84" s="92">
        <v>299317451</v>
      </c>
      <c r="J84" s="92">
        <v>293487447</v>
      </c>
      <c r="K84" s="92">
        <v>550371861</v>
      </c>
      <c r="L84" s="92">
        <v>246184694</v>
      </c>
      <c r="M84" s="93">
        <v>215391608.41020998</v>
      </c>
      <c r="N84" s="93">
        <v>0</v>
      </c>
      <c r="O84" s="93">
        <v>0</v>
      </c>
      <c r="P84" s="94">
        <v>0</v>
      </c>
      <c r="Q84" s="94">
        <v>0</v>
      </c>
      <c r="R84" s="93">
        <v>0</v>
      </c>
      <c r="S84" s="93">
        <v>0</v>
      </c>
      <c r="T84" s="93">
        <v>0</v>
      </c>
    </row>
    <row r="85" spans="1:20">
      <c r="A85" s="89" t="s">
        <v>262</v>
      </c>
      <c r="B85" s="89" t="s">
        <v>126</v>
      </c>
      <c r="C85" s="92">
        <v>19864319</v>
      </c>
      <c r="D85" s="92">
        <v>320103778</v>
      </c>
      <c r="E85" s="92">
        <v>460445579</v>
      </c>
      <c r="F85" s="92">
        <v>613426007</v>
      </c>
      <c r="G85" s="92">
        <v>878677834</v>
      </c>
      <c r="H85" s="92">
        <v>1247909257</v>
      </c>
      <c r="I85" s="92">
        <v>1258983699</v>
      </c>
      <c r="J85" s="92">
        <v>1693806317</v>
      </c>
      <c r="K85" s="92">
        <v>991741882</v>
      </c>
      <c r="L85" s="92">
        <v>1210778264</v>
      </c>
      <c r="M85" s="93">
        <v>745045319.17812002</v>
      </c>
      <c r="N85" s="93">
        <v>0</v>
      </c>
      <c r="O85" s="93">
        <v>0</v>
      </c>
      <c r="P85" s="94">
        <v>0</v>
      </c>
      <c r="Q85" s="94">
        <v>0</v>
      </c>
      <c r="R85" s="93">
        <v>0</v>
      </c>
      <c r="S85" s="93">
        <v>0</v>
      </c>
      <c r="T85" s="93">
        <v>0</v>
      </c>
    </row>
    <row r="86" spans="1:20">
      <c r="A86" s="89" t="s">
        <v>263</v>
      </c>
      <c r="B86" s="89" t="s">
        <v>125</v>
      </c>
      <c r="C86" s="92">
        <v>15611483681</v>
      </c>
      <c r="D86" s="92">
        <v>18967059943</v>
      </c>
      <c r="E86" s="92">
        <v>19874464140</v>
      </c>
      <c r="F86" s="92">
        <v>20075241441</v>
      </c>
      <c r="G86" s="92">
        <v>24936678027</v>
      </c>
      <c r="H86" s="92">
        <v>26197121755</v>
      </c>
      <c r="I86" s="92">
        <v>28936212923</v>
      </c>
      <c r="J86" s="92">
        <v>30326868446</v>
      </c>
      <c r="K86" s="92">
        <v>33050442326</v>
      </c>
      <c r="L86" s="92">
        <v>36959149658</v>
      </c>
      <c r="M86" s="93">
        <v>38797482841.875603</v>
      </c>
      <c r="N86" s="93">
        <v>65148553808.948105</v>
      </c>
      <c r="O86" s="93">
        <v>57211563400.822998</v>
      </c>
      <c r="P86" s="93">
        <v>63248011707.497398</v>
      </c>
      <c r="Q86" s="93">
        <v>61580246984.785599</v>
      </c>
      <c r="R86" s="93">
        <v>69672925899.9823</v>
      </c>
      <c r="S86" s="93">
        <v>76285891215.919998</v>
      </c>
      <c r="T86" s="93">
        <v>79352840602.179993</v>
      </c>
    </row>
    <row r="87" spans="1:20">
      <c r="A87" s="89" t="s">
        <v>264</v>
      </c>
      <c r="B87" s="89" t="s">
        <v>124</v>
      </c>
      <c r="C87" s="92">
        <v>1737216414</v>
      </c>
      <c r="D87" s="92">
        <v>1837681405</v>
      </c>
      <c r="E87" s="92">
        <v>1884994379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819146922</v>
      </c>
      <c r="L87" s="92">
        <v>997684848</v>
      </c>
      <c r="M87" s="93">
        <v>1213582759.767</v>
      </c>
      <c r="N87" s="93">
        <v>500000</v>
      </c>
      <c r="O87" s="93">
        <v>1562420994.40592</v>
      </c>
      <c r="P87" s="93">
        <v>450000</v>
      </c>
      <c r="Q87" s="93">
        <v>64403.968090000002</v>
      </c>
      <c r="R87" s="93">
        <v>-1.0000000000000001E-5</v>
      </c>
      <c r="S87" s="93">
        <v>0</v>
      </c>
      <c r="T87" s="93">
        <v>0</v>
      </c>
    </row>
    <row r="88" spans="1:20">
      <c r="A88" s="89" t="s">
        <v>265</v>
      </c>
      <c r="B88" s="89" t="s">
        <v>184</v>
      </c>
      <c r="C88" s="92">
        <v>234647721</v>
      </c>
      <c r="D88" s="92">
        <v>1258755173</v>
      </c>
      <c r="E88" s="92">
        <v>1566489351</v>
      </c>
      <c r="F88" s="92">
        <v>1841012318</v>
      </c>
      <c r="G88" s="92">
        <v>1985173465</v>
      </c>
      <c r="H88" s="92">
        <v>2404065276</v>
      </c>
      <c r="I88" s="92">
        <v>1395436700</v>
      </c>
      <c r="J88" s="92">
        <v>1231473122</v>
      </c>
      <c r="K88" s="92">
        <v>1160626262</v>
      </c>
      <c r="L88" s="92">
        <v>1161682549</v>
      </c>
      <c r="M88" s="93">
        <v>1303745947.3281202</v>
      </c>
      <c r="N88" s="93">
        <v>0</v>
      </c>
      <c r="O88" s="93">
        <v>0</v>
      </c>
      <c r="P88" s="94">
        <v>0</v>
      </c>
      <c r="Q88" s="94">
        <v>0</v>
      </c>
      <c r="R88" s="93">
        <v>0</v>
      </c>
      <c r="S88" s="93">
        <v>0</v>
      </c>
      <c r="T88" s="93">
        <v>0</v>
      </c>
    </row>
    <row r="89" spans="1:20" ht="28">
      <c r="A89" s="89" t="s">
        <v>266</v>
      </c>
      <c r="B89" s="89" t="s">
        <v>123</v>
      </c>
      <c r="C89" s="92">
        <v>23147469</v>
      </c>
      <c r="D89" s="92">
        <v>13884483</v>
      </c>
      <c r="E89" s="92">
        <v>3311601</v>
      </c>
      <c r="F89" s="92">
        <v>67162937</v>
      </c>
      <c r="G89" s="92">
        <v>60946933</v>
      </c>
      <c r="H89" s="92">
        <v>53714597</v>
      </c>
      <c r="I89" s="92">
        <v>57382515</v>
      </c>
      <c r="J89" s="92">
        <v>110150767</v>
      </c>
      <c r="K89" s="92">
        <v>76471959</v>
      </c>
      <c r="L89" s="92">
        <v>66731538</v>
      </c>
      <c r="M89" s="93">
        <v>60914523.397</v>
      </c>
      <c r="N89" s="93">
        <v>0</v>
      </c>
      <c r="O89" s="93">
        <v>0</v>
      </c>
      <c r="P89" s="94">
        <v>0</v>
      </c>
      <c r="Q89" s="94">
        <v>0</v>
      </c>
      <c r="R89" s="93">
        <v>0</v>
      </c>
      <c r="S89" s="93">
        <v>0</v>
      </c>
      <c r="T89" s="93">
        <v>0</v>
      </c>
    </row>
    <row r="90" spans="1:20">
      <c r="A90" s="89" t="s">
        <v>267</v>
      </c>
      <c r="B90" s="89" t="s">
        <v>122</v>
      </c>
      <c r="C90" s="92">
        <v>7281714673</v>
      </c>
      <c r="D90" s="92">
        <v>7368694149</v>
      </c>
      <c r="E90" s="92">
        <v>8796601645</v>
      </c>
      <c r="F90" s="92">
        <v>9312786726</v>
      </c>
      <c r="G90" s="92">
        <v>7781983246</v>
      </c>
      <c r="H90" s="92">
        <v>7010149832</v>
      </c>
      <c r="I90" s="92">
        <v>8398888826</v>
      </c>
      <c r="J90" s="92">
        <v>8941891966</v>
      </c>
      <c r="K90" s="92">
        <v>9143723113</v>
      </c>
      <c r="L90" s="92">
        <v>8297398520</v>
      </c>
      <c r="M90" s="93">
        <v>8264631838.8326597</v>
      </c>
      <c r="N90" s="93">
        <v>0</v>
      </c>
      <c r="O90" s="93">
        <v>0</v>
      </c>
      <c r="P90" s="94">
        <v>0</v>
      </c>
      <c r="Q90" s="94">
        <v>0</v>
      </c>
      <c r="R90" s="93">
        <v>0</v>
      </c>
      <c r="S90" s="93">
        <v>0</v>
      </c>
      <c r="T90" s="93">
        <v>0</v>
      </c>
    </row>
    <row r="91" spans="1:20" ht="28">
      <c r="A91" s="89" t="s">
        <v>268</v>
      </c>
      <c r="B91" s="89" t="s">
        <v>121</v>
      </c>
      <c r="C91" s="92">
        <v>1491342039</v>
      </c>
      <c r="D91" s="92">
        <v>1736958972</v>
      </c>
      <c r="E91" s="92">
        <v>2519194467</v>
      </c>
      <c r="F91" s="92">
        <v>522697901</v>
      </c>
      <c r="G91" s="92">
        <v>1298806449</v>
      </c>
      <c r="H91" s="92">
        <v>1579733202</v>
      </c>
      <c r="I91" s="92">
        <v>3582433805</v>
      </c>
      <c r="J91" s="92">
        <v>2171447401</v>
      </c>
      <c r="K91" s="92">
        <v>3080918300</v>
      </c>
      <c r="L91" s="92">
        <v>1812590235</v>
      </c>
      <c r="M91" s="93">
        <v>2246789407.86833</v>
      </c>
      <c r="N91" s="93">
        <v>0</v>
      </c>
      <c r="O91" s="93">
        <v>0</v>
      </c>
      <c r="P91" s="94">
        <v>0</v>
      </c>
      <c r="Q91" s="94">
        <v>0</v>
      </c>
      <c r="R91" s="93">
        <v>0</v>
      </c>
      <c r="S91" s="93">
        <v>0</v>
      </c>
      <c r="T91" s="93">
        <v>0</v>
      </c>
    </row>
    <row r="92" spans="1:20">
      <c r="A92" s="89" t="s">
        <v>269</v>
      </c>
      <c r="B92" s="89" t="s">
        <v>120</v>
      </c>
      <c r="C92" s="92">
        <v>24845966820</v>
      </c>
      <c r="D92" s="92">
        <v>15408081799</v>
      </c>
      <c r="E92" s="92">
        <v>13272668257</v>
      </c>
      <c r="F92" s="92">
        <v>36885079516</v>
      </c>
      <c r="G92" s="92">
        <v>19825832026</v>
      </c>
      <c r="H92" s="92">
        <v>21297116335</v>
      </c>
      <c r="I92" s="92">
        <v>24558565679</v>
      </c>
      <c r="J92" s="92">
        <v>27104308181</v>
      </c>
      <c r="K92" s="92">
        <v>44615538279</v>
      </c>
      <c r="L92" s="92">
        <v>43845550559</v>
      </c>
      <c r="M92" s="93">
        <v>46856047024.950798</v>
      </c>
      <c r="N92" s="93">
        <v>0</v>
      </c>
      <c r="O92" s="93">
        <v>0</v>
      </c>
      <c r="P92" s="94">
        <v>0</v>
      </c>
      <c r="Q92" s="94">
        <v>0</v>
      </c>
      <c r="R92" s="93">
        <v>0</v>
      </c>
      <c r="S92" s="93">
        <v>0</v>
      </c>
      <c r="T92" s="93">
        <v>0</v>
      </c>
    </row>
    <row r="93" spans="1:20">
      <c r="A93" s="89" t="s">
        <v>270</v>
      </c>
      <c r="B93" s="89" t="s">
        <v>119</v>
      </c>
      <c r="C93" s="92">
        <v>1494478106</v>
      </c>
      <c r="D93" s="92">
        <v>1594640765</v>
      </c>
      <c r="E93" s="92">
        <v>1702059985</v>
      </c>
      <c r="F93" s="92">
        <v>1895070489</v>
      </c>
      <c r="G93" s="92">
        <v>2429369215</v>
      </c>
      <c r="H93" s="92">
        <v>2659281747</v>
      </c>
      <c r="I93" s="92">
        <v>2825355012</v>
      </c>
      <c r="J93" s="92">
        <v>3436660521</v>
      </c>
      <c r="K93" s="92">
        <v>3817189169</v>
      </c>
      <c r="L93" s="92">
        <v>3895179043</v>
      </c>
      <c r="M93" s="93">
        <v>4294413053.98248</v>
      </c>
      <c r="N93" s="93">
        <v>0</v>
      </c>
      <c r="O93" s="93">
        <v>0</v>
      </c>
      <c r="P93" s="94">
        <v>0</v>
      </c>
      <c r="Q93" s="94">
        <v>0</v>
      </c>
      <c r="R93" s="93">
        <v>0</v>
      </c>
      <c r="S93" s="93">
        <v>0</v>
      </c>
      <c r="T93" s="93">
        <v>0</v>
      </c>
    </row>
    <row r="94" spans="1:20">
      <c r="A94" s="89" t="s">
        <v>271</v>
      </c>
      <c r="B94" s="89" t="s">
        <v>191</v>
      </c>
      <c r="C94" s="92">
        <v>15866715</v>
      </c>
      <c r="D94" s="92">
        <v>180221085</v>
      </c>
      <c r="E94" s="92">
        <v>177037532</v>
      </c>
      <c r="F94" s="92">
        <v>190611038</v>
      </c>
      <c r="G94" s="92">
        <v>239911532</v>
      </c>
      <c r="H94" s="92">
        <v>813965916</v>
      </c>
      <c r="I94" s="92">
        <v>715654135</v>
      </c>
      <c r="J94" s="92">
        <v>912544008</v>
      </c>
      <c r="K94" s="92">
        <v>1486894741</v>
      </c>
      <c r="L94" s="92">
        <v>625364034</v>
      </c>
      <c r="M94" s="93">
        <v>407468998.47452003</v>
      </c>
      <c r="N94" s="93">
        <v>0</v>
      </c>
      <c r="O94" s="93">
        <v>0</v>
      </c>
      <c r="P94" s="94">
        <v>0</v>
      </c>
      <c r="Q94" s="94">
        <v>0</v>
      </c>
      <c r="R94" s="93">
        <v>0</v>
      </c>
      <c r="S94" s="93">
        <v>0</v>
      </c>
      <c r="T94" s="93">
        <v>0</v>
      </c>
    </row>
    <row r="95" spans="1:20">
      <c r="A95" s="89" t="s">
        <v>1424</v>
      </c>
      <c r="B95" s="89" t="s">
        <v>1425</v>
      </c>
      <c r="C95" s="92">
        <v>0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>
        <v>0</v>
      </c>
      <c r="K95" s="92">
        <v>0</v>
      </c>
      <c r="L95" s="92">
        <v>0</v>
      </c>
      <c r="M95" s="93">
        <v>0</v>
      </c>
      <c r="N95" s="93">
        <v>801.73</v>
      </c>
      <c r="O95" s="93">
        <v>72623.577000000005</v>
      </c>
      <c r="P95" s="93">
        <v>149846.24002</v>
      </c>
      <c r="Q95" s="93">
        <v>75059.538</v>
      </c>
      <c r="R95" s="93">
        <v>260823.872</v>
      </c>
      <c r="S95" s="93">
        <v>334851.94</v>
      </c>
      <c r="T95" s="93">
        <v>995020.17</v>
      </c>
    </row>
    <row r="96" spans="1:20">
      <c r="A96" s="89" t="s">
        <v>272</v>
      </c>
      <c r="B96" s="89" t="s">
        <v>210</v>
      </c>
      <c r="C96" s="92">
        <v>8069003</v>
      </c>
      <c r="D96" s="92">
        <v>9342441</v>
      </c>
      <c r="E96" s="92">
        <v>14458714</v>
      </c>
      <c r="F96" s="92">
        <v>144596727</v>
      </c>
      <c r="G96" s="92">
        <v>146974239</v>
      </c>
      <c r="H96" s="92">
        <v>172925915</v>
      </c>
      <c r="I96" s="92">
        <v>205960533</v>
      </c>
      <c r="J96" s="92">
        <v>395350398</v>
      </c>
      <c r="K96" s="92">
        <v>452539495</v>
      </c>
      <c r="L96" s="92">
        <v>471248290</v>
      </c>
      <c r="M96" s="93">
        <v>531956302.18471003</v>
      </c>
      <c r="N96" s="93">
        <v>0</v>
      </c>
      <c r="O96" s="93">
        <v>0</v>
      </c>
      <c r="P96" s="94">
        <v>0</v>
      </c>
      <c r="Q96" s="94">
        <v>0</v>
      </c>
      <c r="R96" s="93">
        <v>0</v>
      </c>
      <c r="S96" s="93">
        <v>0</v>
      </c>
      <c r="T96" s="93">
        <v>0</v>
      </c>
    </row>
    <row r="97" spans="1:20" ht="28">
      <c r="A97" s="89" t="s">
        <v>273</v>
      </c>
      <c r="B97" s="89" t="s">
        <v>185</v>
      </c>
      <c r="C97" s="92">
        <v>0</v>
      </c>
      <c r="D97" s="92">
        <v>0</v>
      </c>
      <c r="E97" s="92">
        <v>0</v>
      </c>
      <c r="F97" s="92">
        <v>0</v>
      </c>
      <c r="G97" s="92">
        <v>0</v>
      </c>
      <c r="H97" s="92">
        <v>0</v>
      </c>
      <c r="I97" s="92">
        <v>0</v>
      </c>
      <c r="J97" s="92">
        <v>0</v>
      </c>
      <c r="K97" s="92">
        <v>0</v>
      </c>
      <c r="L97" s="92">
        <v>102382</v>
      </c>
      <c r="M97" s="93">
        <v>167354.65100000001</v>
      </c>
      <c r="N97" s="93">
        <v>0</v>
      </c>
      <c r="O97" s="93">
        <v>0</v>
      </c>
      <c r="P97" s="94">
        <v>0</v>
      </c>
      <c r="Q97" s="94">
        <v>0</v>
      </c>
      <c r="R97" s="93">
        <v>0</v>
      </c>
      <c r="S97" s="93">
        <v>0</v>
      </c>
      <c r="T97" s="93">
        <v>0</v>
      </c>
    </row>
    <row r="98" spans="1:20">
      <c r="A98" s="89" t="s">
        <v>274</v>
      </c>
      <c r="B98" s="89" t="s">
        <v>118</v>
      </c>
      <c r="C98" s="92">
        <v>10377765222</v>
      </c>
      <c r="D98" s="92">
        <v>12114788323</v>
      </c>
      <c r="E98" s="92">
        <v>14720306571</v>
      </c>
      <c r="F98" s="92">
        <v>18673538464</v>
      </c>
      <c r="G98" s="92">
        <v>16058262664</v>
      </c>
      <c r="H98" s="92">
        <v>16209318468</v>
      </c>
      <c r="I98" s="92">
        <v>16751812226</v>
      </c>
      <c r="J98" s="92">
        <v>19695700362</v>
      </c>
      <c r="K98" s="92">
        <v>20843613746</v>
      </c>
      <c r="L98" s="92">
        <v>23476707391</v>
      </c>
      <c r="M98" s="93">
        <v>22403958811.6511</v>
      </c>
      <c r="N98" s="93">
        <v>0</v>
      </c>
      <c r="O98" s="93">
        <v>0</v>
      </c>
      <c r="P98" s="94">
        <v>0</v>
      </c>
      <c r="Q98" s="94">
        <v>0</v>
      </c>
      <c r="R98" s="93">
        <v>0</v>
      </c>
      <c r="S98" s="93">
        <v>0</v>
      </c>
      <c r="T98" s="93">
        <v>0</v>
      </c>
    </row>
    <row r="99" spans="1:20">
      <c r="A99" s="89" t="s">
        <v>275</v>
      </c>
      <c r="B99" s="89" t="s">
        <v>155</v>
      </c>
      <c r="C99" s="92">
        <v>2414377733</v>
      </c>
      <c r="D99" s="92">
        <v>2508320598</v>
      </c>
      <c r="E99" s="92">
        <v>2725188990</v>
      </c>
      <c r="F99" s="92">
        <v>2409901766</v>
      </c>
      <c r="G99" s="92">
        <v>2617459003</v>
      </c>
      <c r="H99" s="92">
        <v>3069463407</v>
      </c>
      <c r="I99" s="92">
        <v>3186955820</v>
      </c>
      <c r="J99" s="92">
        <v>3639463510</v>
      </c>
      <c r="K99" s="92">
        <v>3963278489</v>
      </c>
      <c r="L99" s="92">
        <v>4043629632</v>
      </c>
      <c r="M99" s="93">
        <v>4729646121.76439</v>
      </c>
      <c r="N99" s="93">
        <v>0</v>
      </c>
      <c r="O99" s="93">
        <v>0</v>
      </c>
      <c r="P99" s="94">
        <v>0</v>
      </c>
      <c r="Q99" s="94">
        <v>0</v>
      </c>
      <c r="R99" s="93">
        <v>0</v>
      </c>
      <c r="S99" s="93">
        <v>0</v>
      </c>
      <c r="T99" s="93">
        <v>0</v>
      </c>
    </row>
    <row r="100" spans="1:20">
      <c r="A100" s="89" t="s">
        <v>276</v>
      </c>
      <c r="B100" s="89" t="s">
        <v>167</v>
      </c>
      <c r="C100" s="92">
        <v>444589493</v>
      </c>
      <c r="D100" s="92">
        <v>813496168</v>
      </c>
      <c r="E100" s="92">
        <v>1536874242</v>
      </c>
      <c r="F100" s="92">
        <v>1673954672</v>
      </c>
      <c r="G100" s="92">
        <v>1746425072</v>
      </c>
      <c r="H100" s="92">
        <v>2039915119</v>
      </c>
      <c r="I100" s="92">
        <v>3039394400</v>
      </c>
      <c r="J100" s="92">
        <v>2977269788</v>
      </c>
      <c r="K100" s="92">
        <v>69567152</v>
      </c>
      <c r="L100" s="92">
        <v>63137630</v>
      </c>
      <c r="M100" s="93">
        <v>57593966.383000001</v>
      </c>
      <c r="N100" s="93">
        <v>0</v>
      </c>
      <c r="O100" s="93">
        <v>0</v>
      </c>
      <c r="P100" s="94">
        <v>0</v>
      </c>
      <c r="Q100" s="94">
        <v>0</v>
      </c>
      <c r="R100" s="93">
        <v>0</v>
      </c>
      <c r="S100" s="93">
        <v>0</v>
      </c>
      <c r="T100" s="93">
        <v>0</v>
      </c>
    </row>
    <row r="101" spans="1:20">
      <c r="A101" s="89" t="s">
        <v>1427</v>
      </c>
      <c r="B101" s="89" t="s">
        <v>1428</v>
      </c>
      <c r="C101" s="92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3">
        <v>0</v>
      </c>
      <c r="N101" s="93">
        <v>581548601.94861996</v>
      </c>
      <c r="O101" s="93">
        <v>724660338.84890008</v>
      </c>
      <c r="P101" s="93">
        <v>5509737462.0345097</v>
      </c>
      <c r="Q101" s="93">
        <v>5662271958.2529202</v>
      </c>
      <c r="R101" s="93">
        <v>5679066495.1444302</v>
      </c>
      <c r="S101" s="93">
        <v>5721819467.46</v>
      </c>
      <c r="T101" s="93">
        <v>5728799487.0600004</v>
      </c>
    </row>
    <row r="102" spans="1:20">
      <c r="A102" s="89" t="s">
        <v>277</v>
      </c>
      <c r="B102" s="89" t="s">
        <v>1431</v>
      </c>
      <c r="C102" s="92">
        <v>-6453422356</v>
      </c>
      <c r="D102" s="92">
        <v>-6452003340</v>
      </c>
      <c r="E102" s="92">
        <v>-6687063281</v>
      </c>
      <c r="F102" s="92">
        <v>-7824217088</v>
      </c>
      <c r="G102" s="92">
        <v>-9328875425</v>
      </c>
      <c r="H102" s="92">
        <v>-9872792086</v>
      </c>
      <c r="I102" s="92">
        <v>-10184047599</v>
      </c>
      <c r="J102" s="92">
        <v>-11736739320</v>
      </c>
      <c r="K102" s="92">
        <v>-12490398181</v>
      </c>
      <c r="L102" s="92">
        <v>-13192692556</v>
      </c>
      <c r="M102" s="93">
        <v>-12699738489.373301</v>
      </c>
      <c r="N102" s="93">
        <v>-3596263400.9433899</v>
      </c>
      <c r="O102" s="93">
        <v>-4001230858.82724</v>
      </c>
      <c r="P102" s="93">
        <v>-9565927887.6913395</v>
      </c>
      <c r="Q102" s="93">
        <v>-12290954897.822399</v>
      </c>
      <c r="R102" s="93">
        <v>-9941027897.9341602</v>
      </c>
      <c r="S102" s="93">
        <v>-11034335087.65</v>
      </c>
      <c r="T102" s="93">
        <v>-11804035915.85</v>
      </c>
    </row>
    <row r="103" spans="1:20">
      <c r="A103" s="89" t="s">
        <v>278</v>
      </c>
      <c r="B103" s="89" t="s">
        <v>116</v>
      </c>
      <c r="C103" s="92">
        <v>4944242703</v>
      </c>
      <c r="D103" s="92">
        <v>4757467990</v>
      </c>
      <c r="E103" s="92">
        <v>5096293422</v>
      </c>
      <c r="F103" s="92">
        <v>6326023493</v>
      </c>
      <c r="G103" s="92">
        <v>6907966664</v>
      </c>
      <c r="H103" s="92">
        <v>7618680587</v>
      </c>
      <c r="I103" s="92">
        <v>8354375021</v>
      </c>
      <c r="J103" s="92">
        <v>8707484578</v>
      </c>
      <c r="K103" s="92">
        <v>9014366564</v>
      </c>
      <c r="L103" s="92">
        <v>9124544125</v>
      </c>
      <c r="M103" s="93">
        <v>9983963920.1105385</v>
      </c>
      <c r="N103" s="93">
        <v>13581714019.106001</v>
      </c>
      <c r="O103" s="93">
        <v>15760931120.257198</v>
      </c>
      <c r="P103" s="93">
        <v>16400914458.414801</v>
      </c>
      <c r="Q103" s="93">
        <v>21064911558.796803</v>
      </c>
      <c r="R103" s="93">
        <v>25075711658.247799</v>
      </c>
      <c r="S103" s="93">
        <v>23999767595.189999</v>
      </c>
      <c r="T103" s="93">
        <v>25134610472.150002</v>
      </c>
    </row>
    <row r="104" spans="1:20">
      <c r="A104" s="89" t="s">
        <v>279</v>
      </c>
      <c r="B104" s="89" t="s">
        <v>115</v>
      </c>
      <c r="C104" s="92">
        <v>1096032608</v>
      </c>
      <c r="D104" s="92">
        <v>1262095196</v>
      </c>
      <c r="E104" s="92">
        <v>1566059431</v>
      </c>
      <c r="F104" s="92">
        <v>2442627279</v>
      </c>
      <c r="G104" s="92">
        <v>2987281106</v>
      </c>
      <c r="H104" s="92">
        <v>3007270226</v>
      </c>
      <c r="I104" s="92">
        <v>3172521648</v>
      </c>
      <c r="J104" s="92">
        <v>2976354446</v>
      </c>
      <c r="K104" s="92">
        <v>2941573048</v>
      </c>
      <c r="L104" s="92">
        <v>1260738099</v>
      </c>
      <c r="M104" s="93">
        <v>1424187613.6895301</v>
      </c>
      <c r="N104" s="93">
        <v>1261913158.60675</v>
      </c>
      <c r="O104" s="93">
        <v>1960726877.3057199</v>
      </c>
      <c r="P104" s="93">
        <v>1129404480.8522501</v>
      </c>
      <c r="Q104" s="93">
        <v>2068375429.70874</v>
      </c>
      <c r="R104" s="93">
        <v>2343310390.5731401</v>
      </c>
      <c r="S104" s="93">
        <v>2315774762.8499999</v>
      </c>
      <c r="T104" s="93">
        <v>3033056260.9299998</v>
      </c>
    </row>
    <row r="105" spans="1:20">
      <c r="A105" s="89" t="s">
        <v>280</v>
      </c>
      <c r="B105" s="89" t="s">
        <v>114</v>
      </c>
      <c r="C105" s="92">
        <v>1913911111</v>
      </c>
      <c r="D105" s="92">
        <v>2014707659</v>
      </c>
      <c r="E105" s="92">
        <v>1657698673</v>
      </c>
      <c r="F105" s="92">
        <v>1783356969</v>
      </c>
      <c r="G105" s="92">
        <v>1518319271</v>
      </c>
      <c r="H105" s="92">
        <v>2117817257</v>
      </c>
      <c r="I105" s="92">
        <v>2632624338</v>
      </c>
      <c r="J105" s="92">
        <v>2915062046</v>
      </c>
      <c r="K105" s="92">
        <v>2874592974</v>
      </c>
      <c r="L105" s="92">
        <v>3126449530</v>
      </c>
      <c r="M105" s="93">
        <v>3060716605.3207102</v>
      </c>
      <c r="N105" s="93">
        <v>2327315576.5680499</v>
      </c>
      <c r="O105" s="93">
        <v>2445762412.0083699</v>
      </c>
      <c r="P105" s="93">
        <v>2588561562.6988902</v>
      </c>
      <c r="Q105" s="93">
        <v>3338092889.5615201</v>
      </c>
      <c r="R105" s="93">
        <v>3248204394.4994397</v>
      </c>
      <c r="S105" s="93">
        <v>3440956122.4000001</v>
      </c>
      <c r="T105" s="93">
        <v>4137979281.1300001</v>
      </c>
    </row>
    <row r="106" spans="1:20">
      <c r="A106" s="89" t="s">
        <v>1517</v>
      </c>
      <c r="B106" s="89" t="s">
        <v>1518</v>
      </c>
      <c r="C106" s="92">
        <v>0</v>
      </c>
      <c r="D106" s="92">
        <v>0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3">
        <v>0</v>
      </c>
      <c r="N106" s="93">
        <v>153227820.875</v>
      </c>
      <c r="O106" s="93">
        <v>76455724.124539986</v>
      </c>
      <c r="P106" s="93">
        <v>14942035.82557</v>
      </c>
      <c r="Q106" s="93">
        <v>105507207.17374</v>
      </c>
      <c r="R106" s="93">
        <v>545927437.26962996</v>
      </c>
      <c r="S106" s="93">
        <v>612473426.61000001</v>
      </c>
      <c r="T106" s="93">
        <v>839249959.44000006</v>
      </c>
    </row>
    <row r="107" spans="1:20">
      <c r="A107" s="89" t="s">
        <v>281</v>
      </c>
      <c r="B107" s="89" t="s">
        <v>113</v>
      </c>
      <c r="C107" s="92">
        <v>243487024</v>
      </c>
      <c r="D107" s="92">
        <v>239105736</v>
      </c>
      <c r="E107" s="92">
        <v>356788310</v>
      </c>
      <c r="F107" s="92">
        <v>398561946</v>
      </c>
      <c r="G107" s="92">
        <v>443918496</v>
      </c>
      <c r="H107" s="92">
        <v>410203154</v>
      </c>
      <c r="I107" s="92">
        <v>506666275</v>
      </c>
      <c r="J107" s="92">
        <v>484388490</v>
      </c>
      <c r="K107" s="92">
        <v>612539695</v>
      </c>
      <c r="L107" s="92">
        <v>692450479</v>
      </c>
      <c r="M107" s="93">
        <v>828358105.92358994</v>
      </c>
      <c r="N107" s="93">
        <v>811504118.20828998</v>
      </c>
      <c r="O107" s="93">
        <v>853205846.60279</v>
      </c>
      <c r="P107" s="93">
        <v>923998121.53493989</v>
      </c>
      <c r="Q107" s="93">
        <v>1203983486.80462</v>
      </c>
      <c r="R107" s="93">
        <v>1859093810.7760501</v>
      </c>
      <c r="S107" s="93">
        <v>1418455272.3499999</v>
      </c>
      <c r="T107" s="93">
        <v>1481559703.8399999</v>
      </c>
    </row>
    <row r="108" spans="1:20">
      <c r="A108" s="89" t="s">
        <v>1526</v>
      </c>
      <c r="B108" s="89" t="s">
        <v>1527</v>
      </c>
      <c r="C108" s="92">
        <v>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>
        <v>0</v>
      </c>
      <c r="K108" s="92">
        <v>0</v>
      </c>
      <c r="L108" s="92">
        <v>0</v>
      </c>
      <c r="M108" s="93">
        <v>0</v>
      </c>
      <c r="N108" s="93">
        <v>6007643086.8211508</v>
      </c>
      <c r="O108" s="93">
        <v>6590012163.0487099</v>
      </c>
      <c r="P108" s="93">
        <v>7599699085.14993</v>
      </c>
      <c r="Q108" s="93">
        <v>8016544516.5599403</v>
      </c>
      <c r="R108" s="93">
        <v>8718018737.8986511</v>
      </c>
      <c r="S108" s="93">
        <v>9119684235.5499992</v>
      </c>
      <c r="T108" s="93">
        <v>8952004978.75</v>
      </c>
    </row>
    <row r="109" spans="1:20">
      <c r="A109" s="89" t="s">
        <v>282</v>
      </c>
      <c r="B109" s="89" t="s">
        <v>112</v>
      </c>
      <c r="C109" s="92">
        <v>22460710</v>
      </c>
      <c r="D109" s="92">
        <v>22865141</v>
      </c>
      <c r="E109" s="92">
        <v>22010637</v>
      </c>
      <c r="F109" s="92">
        <v>27632761</v>
      </c>
      <c r="G109" s="92">
        <v>42374769</v>
      </c>
      <c r="H109" s="92">
        <v>39421959</v>
      </c>
      <c r="I109" s="92">
        <v>31041713</v>
      </c>
      <c r="J109" s="92">
        <v>30360892</v>
      </c>
      <c r="K109" s="92">
        <v>36421531</v>
      </c>
      <c r="L109" s="92">
        <v>35354006</v>
      </c>
      <c r="M109" s="93">
        <v>43403072.577769995</v>
      </c>
      <c r="N109" s="93">
        <v>0</v>
      </c>
      <c r="O109" s="93">
        <v>0</v>
      </c>
      <c r="P109" s="94">
        <v>0</v>
      </c>
      <c r="Q109" s="94">
        <v>0</v>
      </c>
      <c r="R109" s="93">
        <v>0</v>
      </c>
      <c r="S109" s="93">
        <v>0</v>
      </c>
      <c r="T109" s="93">
        <v>0</v>
      </c>
    </row>
    <row r="110" spans="1:20">
      <c r="A110" s="89" t="s">
        <v>283</v>
      </c>
      <c r="B110" s="89" t="s">
        <v>111</v>
      </c>
      <c r="C110" s="92">
        <v>55557210</v>
      </c>
      <c r="D110" s="92">
        <v>74544482</v>
      </c>
      <c r="E110" s="92">
        <v>62793255</v>
      </c>
      <c r="F110" s="92">
        <v>66299747</v>
      </c>
      <c r="G110" s="92">
        <v>82311307</v>
      </c>
      <c r="H110" s="92">
        <v>87214091</v>
      </c>
      <c r="I110" s="92">
        <v>100630098</v>
      </c>
      <c r="J110" s="92">
        <v>486754058</v>
      </c>
      <c r="K110" s="92">
        <v>513279412</v>
      </c>
      <c r="L110" s="92">
        <v>210874512</v>
      </c>
      <c r="M110" s="93">
        <v>321176169.80641997</v>
      </c>
      <c r="N110" s="93">
        <v>0</v>
      </c>
      <c r="O110" s="93">
        <v>0</v>
      </c>
      <c r="P110" s="94">
        <v>0</v>
      </c>
      <c r="Q110" s="94">
        <v>0</v>
      </c>
      <c r="R110" s="93">
        <v>0</v>
      </c>
      <c r="S110" s="93">
        <v>0</v>
      </c>
      <c r="T110" s="93">
        <v>0</v>
      </c>
    </row>
    <row r="111" spans="1:20">
      <c r="A111" s="89" t="s">
        <v>284</v>
      </c>
      <c r="B111" s="89" t="s">
        <v>110</v>
      </c>
      <c r="C111" s="92">
        <v>711322360</v>
      </c>
      <c r="D111" s="92">
        <v>693783059</v>
      </c>
      <c r="E111" s="92">
        <v>761820370</v>
      </c>
      <c r="F111" s="92">
        <v>756514805</v>
      </c>
      <c r="G111" s="92">
        <v>852811084</v>
      </c>
      <c r="H111" s="92">
        <v>912182987</v>
      </c>
      <c r="I111" s="92">
        <v>1023344646</v>
      </c>
      <c r="J111" s="92">
        <v>1054698376</v>
      </c>
      <c r="K111" s="92">
        <v>1144481133</v>
      </c>
      <c r="L111" s="92">
        <v>2072703961</v>
      </c>
      <c r="M111" s="93">
        <v>1730469964.9974198</v>
      </c>
      <c r="N111" s="93">
        <v>0</v>
      </c>
      <c r="O111" s="93">
        <v>0</v>
      </c>
      <c r="P111" s="94">
        <v>0</v>
      </c>
      <c r="Q111" s="94">
        <v>0</v>
      </c>
      <c r="R111" s="93">
        <v>0</v>
      </c>
      <c r="S111" s="93">
        <v>0</v>
      </c>
      <c r="T111" s="93">
        <v>0</v>
      </c>
    </row>
    <row r="112" spans="1:20">
      <c r="A112" s="89" t="s">
        <v>285</v>
      </c>
      <c r="B112" s="89" t="s">
        <v>192</v>
      </c>
      <c r="C112" s="92">
        <v>17465</v>
      </c>
      <c r="D112" s="92">
        <v>26367</v>
      </c>
      <c r="E112" s="92">
        <v>12387</v>
      </c>
      <c r="F112" s="92">
        <v>12327</v>
      </c>
      <c r="G112" s="92">
        <v>143799</v>
      </c>
      <c r="H112" s="92">
        <v>470010</v>
      </c>
      <c r="I112" s="92">
        <v>679888</v>
      </c>
      <c r="J112" s="92">
        <v>565967</v>
      </c>
      <c r="K112" s="92">
        <v>2145847</v>
      </c>
      <c r="L112" s="92">
        <v>741961</v>
      </c>
      <c r="M112" s="93">
        <v>910684.47927999997</v>
      </c>
      <c r="N112" s="93">
        <v>0</v>
      </c>
      <c r="O112" s="93">
        <v>0</v>
      </c>
      <c r="P112" s="94">
        <v>0</v>
      </c>
      <c r="Q112" s="94">
        <v>0</v>
      </c>
      <c r="R112" s="93">
        <v>0</v>
      </c>
      <c r="S112" s="93">
        <v>0</v>
      </c>
      <c r="T112" s="93">
        <v>0</v>
      </c>
    </row>
    <row r="113" spans="1:23">
      <c r="A113" s="89" t="s">
        <v>286</v>
      </c>
      <c r="B113" s="89" t="s">
        <v>109</v>
      </c>
      <c r="C113" s="92">
        <v>413232168</v>
      </c>
      <c r="D113" s="92">
        <v>458402440</v>
      </c>
      <c r="E113" s="92">
        <v>597225522</v>
      </c>
      <c r="F113" s="92">
        <v>769995601</v>
      </c>
      <c r="G113" s="92">
        <v>899999709</v>
      </c>
      <c r="H113" s="92">
        <v>962293671</v>
      </c>
      <c r="I113" s="92">
        <v>781996344</v>
      </c>
      <c r="J113" s="92">
        <v>743175726</v>
      </c>
      <c r="K113" s="92">
        <v>870542912</v>
      </c>
      <c r="L113" s="92">
        <v>736478887</v>
      </c>
      <c r="M113" s="93">
        <v>877703206.14333999</v>
      </c>
      <c r="N113" s="93">
        <v>1334958556.1101899</v>
      </c>
      <c r="O113" s="93">
        <v>1970388519.0963702</v>
      </c>
      <c r="P113" s="93">
        <v>2626011993.47294</v>
      </c>
      <c r="Q113" s="93">
        <v>3731028385.7488699</v>
      </c>
      <c r="R113" s="93">
        <v>4337354708.5142698</v>
      </c>
      <c r="S113" s="93">
        <v>3677446271.6599998</v>
      </c>
      <c r="T113" s="93">
        <v>3685960250.6900001</v>
      </c>
    </row>
    <row r="114" spans="1:23">
      <c r="A114" s="89" t="s">
        <v>287</v>
      </c>
      <c r="B114" s="89" t="s">
        <v>156</v>
      </c>
      <c r="C114" s="92">
        <v>47453974</v>
      </c>
      <c r="D114" s="92">
        <v>47456753</v>
      </c>
      <c r="E114" s="92">
        <v>65161526</v>
      </c>
      <c r="F114" s="92">
        <v>71148380</v>
      </c>
      <c r="G114" s="92">
        <v>62928038</v>
      </c>
      <c r="H114" s="92">
        <v>68108281</v>
      </c>
      <c r="I114" s="92">
        <v>88960863</v>
      </c>
      <c r="J114" s="92">
        <v>67524305</v>
      </c>
      <c r="K114" s="92">
        <v>64436106</v>
      </c>
      <c r="L114" s="92">
        <v>151307443</v>
      </c>
      <c r="M114" s="93">
        <v>596073748.02214003</v>
      </c>
      <c r="N114" s="93">
        <v>116196802.81400999</v>
      </c>
      <c r="O114" s="93">
        <v>169800929.54879001</v>
      </c>
      <c r="P114" s="93">
        <v>196577504.95973</v>
      </c>
      <c r="Q114" s="93">
        <v>401928541.77432001</v>
      </c>
      <c r="R114" s="93">
        <v>867269572.25618005</v>
      </c>
      <c r="S114" s="93">
        <v>790164057.12</v>
      </c>
      <c r="T114" s="93">
        <v>485937996.26999998</v>
      </c>
    </row>
    <row r="115" spans="1:23">
      <c r="A115" s="89" t="s">
        <v>288</v>
      </c>
      <c r="B115" s="89" t="s">
        <v>108</v>
      </c>
      <c r="C115" s="92">
        <v>638843856</v>
      </c>
      <c r="D115" s="92">
        <v>149128252</v>
      </c>
      <c r="E115" s="92">
        <v>106248587</v>
      </c>
      <c r="F115" s="92">
        <v>87690954</v>
      </c>
      <c r="G115" s="92">
        <v>88378728</v>
      </c>
      <c r="H115" s="92">
        <v>102528660</v>
      </c>
      <c r="I115" s="92">
        <v>111711889</v>
      </c>
      <c r="J115" s="92">
        <v>156034082</v>
      </c>
      <c r="K115" s="92">
        <v>197395978</v>
      </c>
      <c r="L115" s="92">
        <v>1151276192</v>
      </c>
      <c r="M115" s="93">
        <v>1365583884.16997</v>
      </c>
      <c r="N115" s="93">
        <v>1747422571.8546102</v>
      </c>
      <c r="O115" s="93">
        <v>1888048413.23473</v>
      </c>
      <c r="P115" s="93">
        <v>1604113534.1143999</v>
      </c>
      <c r="Q115" s="93">
        <v>2836887290.7958598</v>
      </c>
      <c r="R115" s="93">
        <v>3893626574.63026</v>
      </c>
      <c r="S115" s="93">
        <v>3143900409.02</v>
      </c>
      <c r="T115" s="93">
        <v>3178626326.0500002</v>
      </c>
    </row>
    <row r="116" spans="1:23">
      <c r="A116" s="89" t="s">
        <v>289</v>
      </c>
      <c r="B116" s="89" t="s">
        <v>1624</v>
      </c>
      <c r="C116" s="92">
        <v>-198075783</v>
      </c>
      <c r="D116" s="92">
        <v>-204647095</v>
      </c>
      <c r="E116" s="92">
        <v>-99525276</v>
      </c>
      <c r="F116" s="92">
        <v>-77817276</v>
      </c>
      <c r="G116" s="92">
        <v>-70499643</v>
      </c>
      <c r="H116" s="92">
        <v>-88829709</v>
      </c>
      <c r="I116" s="92">
        <v>-95802681</v>
      </c>
      <c r="J116" s="92">
        <v>-207433810</v>
      </c>
      <c r="K116" s="92">
        <v>-243042072</v>
      </c>
      <c r="L116" s="92">
        <v>-313830945</v>
      </c>
      <c r="M116" s="93">
        <v>-264619135.01963001</v>
      </c>
      <c r="N116" s="93">
        <v>-178467672.75206</v>
      </c>
      <c r="O116" s="93">
        <v>-193469764.71278</v>
      </c>
      <c r="P116" s="93">
        <v>-282393860.19389999</v>
      </c>
      <c r="Q116" s="93">
        <v>-637436189.33082998</v>
      </c>
      <c r="R116" s="93">
        <v>-737093968.16982996</v>
      </c>
      <c r="S116" s="93">
        <v>-519086962.37</v>
      </c>
      <c r="T116" s="93">
        <v>-659764284.96000004</v>
      </c>
    </row>
    <row r="117" spans="1:23">
      <c r="A117" s="89" t="s">
        <v>290</v>
      </c>
      <c r="B117" s="89" t="s">
        <v>193</v>
      </c>
      <c r="C117" s="92">
        <v>78885865112</v>
      </c>
      <c r="D117" s="92">
        <v>82186264147</v>
      </c>
      <c r="E117" s="92">
        <v>98474599590</v>
      </c>
      <c r="F117" s="92">
        <v>107485913148</v>
      </c>
      <c r="G117" s="92">
        <v>124419753869</v>
      </c>
      <c r="H117" s="92">
        <v>136453831174</v>
      </c>
      <c r="I117" s="92">
        <v>151607919349</v>
      </c>
      <c r="J117" s="92">
        <v>163954989413</v>
      </c>
      <c r="K117" s="92">
        <v>204343859781</v>
      </c>
      <c r="L117" s="92">
        <v>212645854788</v>
      </c>
      <c r="M117" s="93">
        <v>224581115732.66699</v>
      </c>
      <c r="N117" s="93">
        <v>327648752532.67798</v>
      </c>
      <c r="O117" s="93">
        <v>341380078750.99298</v>
      </c>
      <c r="P117" s="93">
        <v>354973091768.39697</v>
      </c>
      <c r="Q117" s="93">
        <v>374490072014.63397</v>
      </c>
      <c r="R117" s="93">
        <v>400137018691.58099</v>
      </c>
      <c r="S117" s="93">
        <v>412783082183.04999</v>
      </c>
      <c r="T117" s="93">
        <v>437571790701.47998</v>
      </c>
      <c r="V117" s="144"/>
      <c r="W117" s="6"/>
    </row>
    <row r="118" spans="1:23">
      <c r="A118" s="89" t="s">
        <v>291</v>
      </c>
      <c r="B118" s="89" t="s">
        <v>106</v>
      </c>
      <c r="C118" s="92">
        <v>12536129450</v>
      </c>
      <c r="D118" s="92">
        <v>12739373182</v>
      </c>
      <c r="E118" s="92">
        <v>13475018922</v>
      </c>
      <c r="F118" s="92">
        <v>14648972433</v>
      </c>
      <c r="G118" s="92">
        <v>15428867340</v>
      </c>
      <c r="H118" s="92">
        <v>16537643218</v>
      </c>
      <c r="I118" s="92">
        <v>17402484323</v>
      </c>
      <c r="J118" s="92">
        <v>18291331982</v>
      </c>
      <c r="K118" s="92">
        <v>23788267840</v>
      </c>
      <c r="L118" s="92">
        <v>26970068670</v>
      </c>
      <c r="M118" s="93">
        <v>30435196371.610001</v>
      </c>
      <c r="N118" s="93">
        <v>83525265634.399399</v>
      </c>
      <c r="O118" s="93">
        <v>86131310250.576508</v>
      </c>
      <c r="P118" s="93">
        <v>87382448280.390701</v>
      </c>
      <c r="Q118" s="93">
        <v>88278352699.668701</v>
      </c>
      <c r="R118" s="93">
        <v>89133470584.264297</v>
      </c>
      <c r="S118" s="93">
        <v>89776677897.529999</v>
      </c>
      <c r="T118" s="93">
        <v>89192670676.830002</v>
      </c>
    </row>
    <row r="119" spans="1:23">
      <c r="A119" s="89" t="s">
        <v>292</v>
      </c>
      <c r="B119" s="89" t="s">
        <v>1648</v>
      </c>
      <c r="C119" s="92">
        <v>36332635</v>
      </c>
      <c r="D119" s="92">
        <v>43735150</v>
      </c>
      <c r="E119" s="92">
        <v>59967738</v>
      </c>
      <c r="F119" s="92">
        <v>66858155</v>
      </c>
      <c r="G119" s="92">
        <v>68332816</v>
      </c>
      <c r="H119" s="92">
        <v>70958320</v>
      </c>
      <c r="I119" s="92">
        <v>70260665</v>
      </c>
      <c r="J119" s="92">
        <v>72498251</v>
      </c>
      <c r="K119" s="92">
        <v>71869005</v>
      </c>
      <c r="L119" s="92">
        <v>73609320</v>
      </c>
      <c r="M119" s="93">
        <v>72622391.411720008</v>
      </c>
      <c r="N119" s="93">
        <v>108335361.27702001</v>
      </c>
      <c r="O119" s="93">
        <v>111409164.64005999</v>
      </c>
      <c r="P119" s="93">
        <v>114037579.82067999</v>
      </c>
      <c r="Q119" s="93">
        <v>144817643.81593999</v>
      </c>
      <c r="R119" s="93">
        <v>144737549.72001001</v>
      </c>
      <c r="S119" s="93">
        <v>155452277.11000001</v>
      </c>
      <c r="T119" s="93">
        <v>140748138.62</v>
      </c>
    </row>
    <row r="120" spans="1:23">
      <c r="A120" s="89" t="s">
        <v>293</v>
      </c>
      <c r="B120" s="89" t="s">
        <v>1661</v>
      </c>
      <c r="C120" s="92">
        <v>40267794</v>
      </c>
      <c r="D120" s="92">
        <v>52000069</v>
      </c>
      <c r="E120" s="92">
        <v>65098417</v>
      </c>
      <c r="F120" s="92">
        <v>81252959</v>
      </c>
      <c r="G120" s="92">
        <v>91777344</v>
      </c>
      <c r="H120" s="92">
        <v>117495741</v>
      </c>
      <c r="I120" s="92">
        <v>140073278</v>
      </c>
      <c r="J120" s="92">
        <v>42673736</v>
      </c>
      <c r="K120" s="92">
        <v>51035512</v>
      </c>
      <c r="L120" s="92">
        <v>70369523</v>
      </c>
      <c r="M120" s="93">
        <v>79301271.640369996</v>
      </c>
      <c r="N120" s="93">
        <v>76725136.482999995</v>
      </c>
      <c r="O120" s="93">
        <v>5815944.8401199998</v>
      </c>
      <c r="P120" s="93">
        <v>5848615.5377000002</v>
      </c>
      <c r="Q120" s="93">
        <v>5302073.4117299998</v>
      </c>
      <c r="R120" s="93">
        <v>7253976.9955200003</v>
      </c>
      <c r="S120" s="93">
        <v>9249611.3200000003</v>
      </c>
      <c r="T120" s="93">
        <v>5386430.8300000001</v>
      </c>
    </row>
    <row r="121" spans="1:23">
      <c r="A121" s="89" t="s">
        <v>294</v>
      </c>
      <c r="B121" s="89" t="s">
        <v>103</v>
      </c>
      <c r="C121" s="92">
        <v>6681806526</v>
      </c>
      <c r="D121" s="92">
        <v>9423041651</v>
      </c>
      <c r="E121" s="92">
        <v>15280294625</v>
      </c>
      <c r="F121" s="92">
        <v>16164810125</v>
      </c>
      <c r="G121" s="92">
        <v>20412429561</v>
      </c>
      <c r="H121" s="92">
        <v>25452686986</v>
      </c>
      <c r="I121" s="92">
        <v>33243297211</v>
      </c>
      <c r="J121" s="92">
        <v>36916133175</v>
      </c>
      <c r="K121" s="92">
        <v>28902442333</v>
      </c>
      <c r="L121" s="92">
        <v>27185262892</v>
      </c>
      <c r="M121" s="93">
        <v>29341018333.0317</v>
      </c>
      <c r="N121" s="93">
        <v>31324081747.0434</v>
      </c>
      <c r="O121" s="93">
        <v>35305653523.337204</v>
      </c>
      <c r="P121" s="93">
        <v>40342865695.1455</v>
      </c>
      <c r="Q121" s="93">
        <v>40518662996.730598</v>
      </c>
      <c r="R121" s="93">
        <v>43658743549.647202</v>
      </c>
      <c r="S121" s="93">
        <v>50800017174.660004</v>
      </c>
      <c r="T121" s="93">
        <v>54486623443.589996</v>
      </c>
    </row>
    <row r="122" spans="1:23">
      <c r="A122" s="89" t="s">
        <v>295</v>
      </c>
      <c r="B122" s="89" t="s">
        <v>102</v>
      </c>
      <c r="C122" s="92">
        <v>639780581</v>
      </c>
      <c r="D122" s="92">
        <v>804142205</v>
      </c>
      <c r="E122" s="92">
        <v>1141344983</v>
      </c>
      <c r="F122" s="92">
        <v>2205745840</v>
      </c>
      <c r="G122" s="92">
        <v>2936335902</v>
      </c>
      <c r="H122" s="92">
        <v>2918068414</v>
      </c>
      <c r="I122" s="92">
        <v>2587161372</v>
      </c>
      <c r="J122" s="92">
        <v>3187884912</v>
      </c>
      <c r="K122" s="92">
        <v>3656941547</v>
      </c>
      <c r="L122" s="92">
        <v>4083603363</v>
      </c>
      <c r="M122" s="93">
        <v>3208232907.9940801</v>
      </c>
      <c r="N122" s="93">
        <v>2229172286.0689802</v>
      </c>
      <c r="O122" s="93">
        <v>2724261195.0587502</v>
      </c>
      <c r="P122" s="93">
        <v>3076585170.5300298</v>
      </c>
      <c r="Q122" s="93">
        <v>4579766109.4517994</v>
      </c>
      <c r="R122" s="93">
        <v>5493207850.2630796</v>
      </c>
      <c r="S122" s="93">
        <v>6788557982.0500002</v>
      </c>
      <c r="T122" s="93">
        <v>6621907737.9200001</v>
      </c>
    </row>
    <row r="123" spans="1:23">
      <c r="A123" s="89" t="s">
        <v>296</v>
      </c>
      <c r="B123" s="89" t="s">
        <v>194</v>
      </c>
      <c r="C123" s="92">
        <v>748783471</v>
      </c>
      <c r="D123" s="92">
        <v>612639215</v>
      </c>
      <c r="E123" s="92">
        <v>515971675</v>
      </c>
      <c r="F123" s="92">
        <v>451664235</v>
      </c>
      <c r="G123" s="92">
        <v>351196377</v>
      </c>
      <c r="H123" s="92">
        <v>296752795</v>
      </c>
      <c r="I123" s="92">
        <v>560450485</v>
      </c>
      <c r="J123" s="92">
        <v>843785465</v>
      </c>
      <c r="K123" s="92">
        <v>1065738637</v>
      </c>
      <c r="L123" s="92">
        <v>261111721</v>
      </c>
      <c r="M123" s="93">
        <v>284984585.60940003</v>
      </c>
      <c r="N123" s="93">
        <v>249638873.07529998</v>
      </c>
      <c r="O123" s="93">
        <v>232169399.67456999</v>
      </c>
      <c r="P123" s="93">
        <v>212019573.22217003</v>
      </c>
      <c r="Q123" s="93">
        <v>421958357.17650002</v>
      </c>
      <c r="R123" s="93">
        <v>382129861.60582</v>
      </c>
      <c r="S123" s="93">
        <v>523180823.17000002</v>
      </c>
      <c r="T123" s="93">
        <v>384634448.97000003</v>
      </c>
    </row>
    <row r="124" spans="1:23">
      <c r="A124" s="89" t="s">
        <v>297</v>
      </c>
      <c r="B124" s="89" t="s">
        <v>101</v>
      </c>
      <c r="C124" s="92">
        <v>1827531652</v>
      </c>
      <c r="D124" s="92">
        <v>1975277162</v>
      </c>
      <c r="E124" s="92">
        <v>2269471079</v>
      </c>
      <c r="F124" s="92">
        <v>2364208188</v>
      </c>
      <c r="G124" s="92">
        <v>2409830777</v>
      </c>
      <c r="H124" s="92">
        <v>2801330688</v>
      </c>
      <c r="I124" s="92">
        <v>3495682222</v>
      </c>
      <c r="J124" s="92">
        <v>3391448669</v>
      </c>
      <c r="K124" s="92">
        <v>3133229965</v>
      </c>
      <c r="L124" s="92">
        <v>2909137379</v>
      </c>
      <c r="M124" s="93">
        <v>2730274141.3201604</v>
      </c>
      <c r="N124" s="93">
        <v>1709615519.0127099</v>
      </c>
      <c r="O124" s="93">
        <v>1675752329.5623899</v>
      </c>
      <c r="P124" s="93">
        <v>1851937062.7179999</v>
      </c>
      <c r="Q124" s="93">
        <v>2158344954.9363499</v>
      </c>
      <c r="R124" s="93">
        <v>2522052255.7822204</v>
      </c>
      <c r="S124" s="93">
        <v>2485977075.9699998</v>
      </c>
      <c r="T124" s="93">
        <v>2742282940.27</v>
      </c>
    </row>
    <row r="125" spans="1:23">
      <c r="A125" s="89" t="s">
        <v>298</v>
      </c>
      <c r="B125" s="89" t="s">
        <v>100</v>
      </c>
      <c r="C125" s="92">
        <v>289371894</v>
      </c>
      <c r="D125" s="92">
        <v>367032628</v>
      </c>
      <c r="E125" s="92">
        <v>779880428</v>
      </c>
      <c r="F125" s="92">
        <v>2152577600</v>
      </c>
      <c r="G125" s="92">
        <v>2880715099</v>
      </c>
      <c r="H125" s="92">
        <v>3218627137</v>
      </c>
      <c r="I125" s="92">
        <v>2631168636</v>
      </c>
      <c r="J125" s="92">
        <v>2444960489</v>
      </c>
      <c r="K125" s="92">
        <v>2497798305</v>
      </c>
      <c r="L125" s="92">
        <v>2237232252</v>
      </c>
      <c r="M125" s="93">
        <v>2768263739.1263399</v>
      </c>
      <c r="N125" s="93">
        <v>2030794484.7741399</v>
      </c>
      <c r="O125" s="93">
        <v>2376565304.2263503</v>
      </c>
      <c r="P125" s="93">
        <v>2904205943.92836</v>
      </c>
      <c r="Q125" s="93">
        <v>3281764273.7253199</v>
      </c>
      <c r="R125" s="93">
        <v>3244518082.1427698</v>
      </c>
      <c r="S125" s="93">
        <v>3524308817.73</v>
      </c>
      <c r="T125" s="93">
        <v>3747392651.5599999</v>
      </c>
    </row>
    <row r="126" spans="1:23">
      <c r="A126" s="89" t="s">
        <v>299</v>
      </c>
      <c r="B126" s="89" t="s">
        <v>99</v>
      </c>
      <c r="C126" s="92">
        <v>618636823</v>
      </c>
      <c r="D126" s="92">
        <v>736399277</v>
      </c>
      <c r="E126" s="92">
        <v>848213131</v>
      </c>
      <c r="F126" s="92">
        <v>954568754</v>
      </c>
      <c r="G126" s="92">
        <v>1421394498</v>
      </c>
      <c r="H126" s="92">
        <v>1524555742</v>
      </c>
      <c r="I126" s="92">
        <v>1434388010</v>
      </c>
      <c r="J126" s="92">
        <v>1732469955</v>
      </c>
      <c r="K126" s="92">
        <v>1722284274</v>
      </c>
      <c r="L126" s="92">
        <v>1964929419</v>
      </c>
      <c r="M126" s="93">
        <v>1848636482.5404699</v>
      </c>
      <c r="N126" s="93">
        <v>2174981372.3249798</v>
      </c>
      <c r="O126" s="93">
        <v>2024682845.82039</v>
      </c>
      <c r="P126" s="93">
        <v>2170113631.3940802</v>
      </c>
      <c r="Q126" s="93">
        <v>2520679271.9916601</v>
      </c>
      <c r="R126" s="93">
        <v>3479119941.1845999</v>
      </c>
      <c r="S126" s="93">
        <v>4211232495.02</v>
      </c>
      <c r="T126" s="93">
        <v>4583625960.9099998</v>
      </c>
    </row>
    <row r="127" spans="1:23">
      <c r="A127" s="89" t="s">
        <v>300</v>
      </c>
      <c r="B127" s="89" t="s">
        <v>98</v>
      </c>
      <c r="C127" s="92">
        <v>24077533525</v>
      </c>
      <c r="D127" s="92">
        <v>25285362430</v>
      </c>
      <c r="E127" s="92">
        <v>27238723519</v>
      </c>
      <c r="F127" s="92">
        <v>30271768733</v>
      </c>
      <c r="G127" s="92">
        <v>34762281537</v>
      </c>
      <c r="H127" s="92">
        <v>38108605422</v>
      </c>
      <c r="I127" s="92">
        <v>40868838948</v>
      </c>
      <c r="J127" s="92">
        <v>43613081487</v>
      </c>
      <c r="K127" s="92">
        <v>48937924684</v>
      </c>
      <c r="L127" s="92">
        <v>54618931031</v>
      </c>
      <c r="M127" s="93">
        <v>60575943770.432701</v>
      </c>
      <c r="N127" s="93">
        <v>86860394405.440399</v>
      </c>
      <c r="O127" s="93">
        <v>91638128214.142792</v>
      </c>
      <c r="P127" s="93">
        <v>95228797334.093201</v>
      </c>
      <c r="Q127" s="93">
        <v>99633062855.695206</v>
      </c>
      <c r="R127" s="93">
        <v>110974489781.728</v>
      </c>
      <c r="S127" s="93">
        <v>116608142038.97</v>
      </c>
      <c r="T127" s="93">
        <v>123691228821.64999</v>
      </c>
    </row>
    <row r="128" spans="1:23">
      <c r="A128" s="89" t="s">
        <v>1780</v>
      </c>
      <c r="B128" s="89" t="s">
        <v>1540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3">
        <v>0</v>
      </c>
      <c r="N128" s="93">
        <v>1331501217.0938401</v>
      </c>
      <c r="O128" s="93">
        <v>1385312295.22328</v>
      </c>
      <c r="P128" s="93">
        <v>1658240150.67735</v>
      </c>
      <c r="Q128" s="93">
        <v>1640319979.07972</v>
      </c>
      <c r="R128" s="93">
        <v>1454460072.43169</v>
      </c>
      <c r="S128" s="93">
        <v>1618181344.53</v>
      </c>
      <c r="T128" s="93">
        <v>1673864238.6400001</v>
      </c>
    </row>
    <row r="129" spans="1:20">
      <c r="A129" s="89" t="s">
        <v>301</v>
      </c>
      <c r="B129" s="89" t="s">
        <v>195</v>
      </c>
      <c r="C129" s="92">
        <v>25567721634</v>
      </c>
      <c r="D129" s="92">
        <v>26662708819</v>
      </c>
      <c r="E129" s="92">
        <v>35751647251</v>
      </c>
      <c r="F129" s="92">
        <v>37047382763</v>
      </c>
      <c r="G129" s="92">
        <v>44336804931</v>
      </c>
      <c r="H129" s="92">
        <v>45857565360</v>
      </c>
      <c r="I129" s="92">
        <v>45968172483</v>
      </c>
      <c r="J129" s="92">
        <v>50105532627</v>
      </c>
      <c r="K129" s="92">
        <v>54817146890</v>
      </c>
      <c r="L129" s="92">
        <v>46513054656</v>
      </c>
      <c r="M129" s="93">
        <v>48948939027.278793</v>
      </c>
      <c r="N129" s="93">
        <v>57121732692.655296</v>
      </c>
      <c r="O129" s="93">
        <v>58472373245.773796</v>
      </c>
      <c r="P129" s="93">
        <v>61776350053.3619</v>
      </c>
      <c r="Q129" s="93">
        <v>71091938506.617096</v>
      </c>
      <c r="R129" s="93">
        <v>79411300771.029205</v>
      </c>
      <c r="S129" s="93">
        <v>80056861963.740005</v>
      </c>
      <c r="T129" s="93">
        <v>88840477134.479996</v>
      </c>
    </row>
    <row r="130" spans="1:20">
      <c r="A130" s="89" t="s">
        <v>302</v>
      </c>
      <c r="B130" s="89" t="s">
        <v>97</v>
      </c>
      <c r="C130" s="92">
        <v>16307716747</v>
      </c>
      <c r="D130" s="92">
        <v>17365531237</v>
      </c>
      <c r="E130" s="92">
        <v>18819544847</v>
      </c>
      <c r="F130" s="92">
        <v>20845445538</v>
      </c>
      <c r="G130" s="92">
        <v>22594827008</v>
      </c>
      <c r="H130" s="92">
        <v>24379237851</v>
      </c>
      <c r="I130" s="92">
        <v>27200449233</v>
      </c>
      <c r="J130" s="92">
        <v>27032950237</v>
      </c>
      <c r="K130" s="92">
        <v>28442591940</v>
      </c>
      <c r="L130" s="92">
        <v>31755541358</v>
      </c>
      <c r="M130" s="93">
        <v>35853661495.433601</v>
      </c>
      <c r="N130" s="93">
        <v>47961154272.155602</v>
      </c>
      <c r="O130" s="93">
        <v>50659768312.8825</v>
      </c>
      <c r="P130" s="93">
        <v>54359374871.395294</v>
      </c>
      <c r="Q130" s="93">
        <v>60038718501.786705</v>
      </c>
      <c r="R130" s="93">
        <v>64341185421.591797</v>
      </c>
      <c r="S130" s="93">
        <v>68559026965.419998</v>
      </c>
      <c r="T130" s="93">
        <v>72715544271.940002</v>
      </c>
    </row>
    <row r="131" spans="1:20">
      <c r="A131" s="89" t="s">
        <v>303</v>
      </c>
      <c r="B131" s="89" t="s">
        <v>196</v>
      </c>
      <c r="C131" s="92">
        <v>15219112242</v>
      </c>
      <c r="D131" s="92">
        <v>15815699710</v>
      </c>
      <c r="E131" s="92">
        <v>18699643036</v>
      </c>
      <c r="F131" s="92">
        <v>21519840068</v>
      </c>
      <c r="G131" s="92">
        <v>22272127076</v>
      </c>
      <c r="H131" s="92">
        <v>24211067487</v>
      </c>
      <c r="I131" s="92">
        <v>24081632229</v>
      </c>
      <c r="J131" s="92">
        <v>25516271787</v>
      </c>
      <c r="K131" s="92">
        <v>44624633350</v>
      </c>
      <c r="L131" s="92">
        <v>51916700025</v>
      </c>
      <c r="M131" s="93">
        <v>56740001621.067902</v>
      </c>
      <c r="N131" s="93">
        <v>59432858068.671104</v>
      </c>
      <c r="O131" s="93">
        <v>61712621616.700203</v>
      </c>
      <c r="P131" s="93">
        <v>64923620862.416794</v>
      </c>
      <c r="Q131" s="93">
        <v>71688025696.326401</v>
      </c>
      <c r="R131" s="93">
        <v>77504561990.369797</v>
      </c>
      <c r="S131" s="93">
        <v>70615524679</v>
      </c>
      <c r="T131" s="93">
        <v>79574953092.779999</v>
      </c>
    </row>
    <row r="132" spans="1:20">
      <c r="A132" s="89" t="s">
        <v>304</v>
      </c>
      <c r="B132" s="89" t="s">
        <v>96</v>
      </c>
      <c r="C132" s="92">
        <v>2208069739</v>
      </c>
      <c r="D132" s="92">
        <v>2268080515</v>
      </c>
      <c r="E132" s="92">
        <v>2505056641</v>
      </c>
      <c r="F132" s="92">
        <v>2679276165</v>
      </c>
      <c r="G132" s="92">
        <v>2925144903</v>
      </c>
      <c r="H132" s="92">
        <v>3146979595</v>
      </c>
      <c r="I132" s="92">
        <v>3438364966</v>
      </c>
      <c r="J132" s="92">
        <v>3763091846</v>
      </c>
      <c r="K132" s="92">
        <v>4437188570</v>
      </c>
      <c r="L132" s="92">
        <v>4893139464</v>
      </c>
      <c r="M132" s="93">
        <v>4940641266.28228</v>
      </c>
      <c r="N132" s="93">
        <v>4767194997.6934195</v>
      </c>
      <c r="O132" s="93">
        <v>5087496501.1355801</v>
      </c>
      <c r="P132" s="93">
        <v>5869951618.9391909</v>
      </c>
      <c r="Q132" s="93">
        <v>6499858566.3033199</v>
      </c>
      <c r="R132" s="93">
        <v>7222256498.4994497</v>
      </c>
      <c r="S132" s="93">
        <v>7821570766.6800003</v>
      </c>
      <c r="T132" s="93">
        <v>8316733442.3599997</v>
      </c>
    </row>
    <row r="133" spans="1:20">
      <c r="A133" s="89" t="s">
        <v>305</v>
      </c>
      <c r="B133" s="89" t="s">
        <v>197</v>
      </c>
      <c r="C133" s="92">
        <v>1973231349</v>
      </c>
      <c r="D133" s="92">
        <v>2143457948</v>
      </c>
      <c r="E133" s="92">
        <v>2422736385</v>
      </c>
      <c r="F133" s="92">
        <v>2614047301</v>
      </c>
      <c r="G133" s="92">
        <v>2848084590</v>
      </c>
      <c r="H133" s="92">
        <v>3163254961</v>
      </c>
      <c r="I133" s="92">
        <v>3463224316</v>
      </c>
      <c r="J133" s="92">
        <v>3702396610</v>
      </c>
      <c r="K133" s="92">
        <v>4201457636</v>
      </c>
      <c r="L133" s="92">
        <v>4401707039</v>
      </c>
      <c r="M133" s="93">
        <v>4253354374.4960299</v>
      </c>
      <c r="N133" s="93">
        <v>3434642380.13239</v>
      </c>
      <c r="O133" s="93">
        <v>3610557382.8575201</v>
      </c>
      <c r="P133" s="93">
        <v>3874136803.2393103</v>
      </c>
      <c r="Q133" s="93">
        <v>4122797043.4186802</v>
      </c>
      <c r="R133" s="93">
        <v>4415546994.5231905</v>
      </c>
      <c r="S133" s="93">
        <v>4811167461</v>
      </c>
      <c r="T133" s="93">
        <v>5169200421.0900002</v>
      </c>
    </row>
    <row r="134" spans="1:20">
      <c r="A134" s="89" t="s">
        <v>306</v>
      </c>
      <c r="B134" s="89" t="s">
        <v>95</v>
      </c>
      <c r="C134" s="92">
        <v>6626770970</v>
      </c>
      <c r="D134" s="92">
        <v>7068343982</v>
      </c>
      <c r="E134" s="92">
        <v>7649367809</v>
      </c>
      <c r="F134" s="92">
        <v>8307595167</v>
      </c>
      <c r="G134" s="92">
        <v>8497518909</v>
      </c>
      <c r="H134" s="92">
        <v>9105548963</v>
      </c>
      <c r="I134" s="92">
        <v>9674474003</v>
      </c>
      <c r="J134" s="92">
        <v>10364732277</v>
      </c>
      <c r="K134" s="92">
        <v>13317322356</v>
      </c>
      <c r="L134" s="92">
        <v>14648543831</v>
      </c>
      <c r="M134" s="93">
        <v>15518914421.2868</v>
      </c>
      <c r="N134" s="93">
        <v>14447065930.445099</v>
      </c>
      <c r="O134" s="93">
        <v>15747481752.423</v>
      </c>
      <c r="P134" s="93">
        <v>16004658666.145</v>
      </c>
      <c r="Q134" s="93">
        <v>17797169617.050999</v>
      </c>
      <c r="R134" s="93">
        <v>19446007417.898602</v>
      </c>
      <c r="S134" s="93">
        <v>21456550536.220001</v>
      </c>
      <c r="T134" s="93">
        <v>22380538184.57</v>
      </c>
    </row>
    <row r="135" spans="1:20">
      <c r="A135" s="89" t="s">
        <v>307</v>
      </c>
      <c r="B135" s="89" t="s">
        <v>198</v>
      </c>
      <c r="C135" s="92">
        <v>6858863991</v>
      </c>
      <c r="D135" s="92">
        <v>7785170964</v>
      </c>
      <c r="E135" s="92">
        <v>9159978550</v>
      </c>
      <c r="F135" s="92">
        <v>9237385332</v>
      </c>
      <c r="G135" s="92">
        <v>9597014041</v>
      </c>
      <c r="H135" s="92">
        <v>9885793621</v>
      </c>
      <c r="I135" s="92">
        <v>12124051008</v>
      </c>
      <c r="J135" s="92">
        <v>13644566437</v>
      </c>
      <c r="K135" s="92">
        <v>14999408004</v>
      </c>
      <c r="L135" s="92">
        <v>13890698575</v>
      </c>
      <c r="M135" s="93">
        <v>9562807202.1540794</v>
      </c>
      <c r="N135" s="93">
        <v>8013743142.0824203</v>
      </c>
      <c r="O135" s="93">
        <v>8307057913.1028299</v>
      </c>
      <c r="P135" s="93">
        <v>8880292807.0374813</v>
      </c>
      <c r="Q135" s="93">
        <v>9557979946.0139904</v>
      </c>
      <c r="R135" s="93">
        <v>10174050634.3997</v>
      </c>
      <c r="S135" s="93">
        <v>11206563774.139999</v>
      </c>
      <c r="T135" s="93">
        <v>12198981182.92</v>
      </c>
    </row>
    <row r="136" spans="1:20">
      <c r="A136" s="89" t="s">
        <v>308</v>
      </c>
      <c r="B136" s="89" t="s">
        <v>94</v>
      </c>
      <c r="C136" s="92">
        <v>142296593</v>
      </c>
      <c r="D136" s="92">
        <v>161329005</v>
      </c>
      <c r="E136" s="92">
        <v>172780822</v>
      </c>
      <c r="F136" s="92">
        <v>192113342</v>
      </c>
      <c r="G136" s="92">
        <v>209227329</v>
      </c>
      <c r="H136" s="92">
        <v>229847053</v>
      </c>
      <c r="I136" s="92">
        <v>245308575</v>
      </c>
      <c r="J136" s="92">
        <v>278422058</v>
      </c>
      <c r="K136" s="92">
        <v>301624770</v>
      </c>
      <c r="L136" s="92">
        <v>323450708</v>
      </c>
      <c r="M136" s="93">
        <v>335854485.07244003</v>
      </c>
      <c r="N136" s="93">
        <v>279711432.20921004</v>
      </c>
      <c r="O136" s="93">
        <v>305177710.8635</v>
      </c>
      <c r="P136" s="93">
        <v>321807871.82384002</v>
      </c>
      <c r="Q136" s="93">
        <v>339000917.70453</v>
      </c>
      <c r="R136" s="93">
        <v>356365467.36922997</v>
      </c>
      <c r="S136" s="93">
        <v>386344730.44</v>
      </c>
      <c r="T136" s="93">
        <v>413431606.64999998</v>
      </c>
    </row>
    <row r="137" spans="1:20">
      <c r="A137" s="89" t="s">
        <v>1963</v>
      </c>
      <c r="B137" s="89" t="s">
        <v>70</v>
      </c>
      <c r="C137" s="92">
        <v>0</v>
      </c>
      <c r="D137" s="92">
        <v>0</v>
      </c>
      <c r="E137" s="92">
        <v>0</v>
      </c>
      <c r="F137" s="92">
        <v>0</v>
      </c>
      <c r="G137" s="92">
        <v>0</v>
      </c>
      <c r="H137" s="92">
        <v>0</v>
      </c>
      <c r="I137" s="92">
        <v>0</v>
      </c>
      <c r="J137" s="92">
        <v>0</v>
      </c>
      <c r="K137" s="92">
        <v>0</v>
      </c>
      <c r="L137" s="92">
        <v>0</v>
      </c>
      <c r="M137" s="93">
        <v>0</v>
      </c>
      <c r="N137" s="93">
        <v>653872790.4361701</v>
      </c>
      <c r="O137" s="93">
        <v>683720682.44946992</v>
      </c>
      <c r="P137" s="93">
        <v>694239312.4570601</v>
      </c>
      <c r="Q137" s="93">
        <v>708603537.56649995</v>
      </c>
      <c r="R137" s="93">
        <v>726661607.38841009</v>
      </c>
      <c r="S137" s="93">
        <v>748011589.49000001</v>
      </c>
      <c r="T137" s="93">
        <v>789067021.75</v>
      </c>
    </row>
    <row r="138" spans="1:20">
      <c r="A138" s="89" t="s">
        <v>309</v>
      </c>
      <c r="B138" s="89" t="s">
        <v>93</v>
      </c>
      <c r="C138" s="92">
        <v>435254868</v>
      </c>
      <c r="D138" s="92">
        <v>475512765</v>
      </c>
      <c r="E138" s="92">
        <v>502183133</v>
      </c>
      <c r="F138" s="92">
        <v>700118315</v>
      </c>
      <c r="G138" s="92">
        <v>754493970</v>
      </c>
      <c r="H138" s="92">
        <v>991930571</v>
      </c>
      <c r="I138" s="92">
        <v>1066308156</v>
      </c>
      <c r="J138" s="92">
        <v>1134943210</v>
      </c>
      <c r="K138" s="92">
        <v>1654482305</v>
      </c>
      <c r="L138" s="92">
        <v>1858523089</v>
      </c>
      <c r="M138" s="93">
        <v>1847439109.5063999</v>
      </c>
      <c r="N138" s="93">
        <v>0</v>
      </c>
      <c r="O138" s="93">
        <v>0</v>
      </c>
      <c r="P138" s="94">
        <v>0</v>
      </c>
      <c r="Q138" s="94">
        <v>0</v>
      </c>
      <c r="R138" s="93">
        <v>0</v>
      </c>
      <c r="S138" s="93">
        <v>0</v>
      </c>
      <c r="T138" s="93">
        <v>0</v>
      </c>
    </row>
    <row r="139" spans="1:20">
      <c r="A139" s="89" t="s">
        <v>1978</v>
      </c>
      <c r="B139" s="89" t="s">
        <v>1979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3">
        <v>0</v>
      </c>
      <c r="N139" s="93">
        <v>5789405425.8308802</v>
      </c>
      <c r="O139" s="93">
        <v>8239323225.7556505</v>
      </c>
      <c r="P139" s="93">
        <v>8516795688.9223204</v>
      </c>
      <c r="Q139" s="93">
        <v>13979712076.896</v>
      </c>
      <c r="R139" s="93">
        <v>15550830800.777401</v>
      </c>
      <c r="S139" s="93">
        <v>16023042936.9</v>
      </c>
      <c r="T139" s="93">
        <v>18776473008.099998</v>
      </c>
    </row>
    <row r="140" spans="1:20" ht="28">
      <c r="A140" s="89" t="s">
        <v>310</v>
      </c>
      <c r="B140" s="89" t="s">
        <v>1992</v>
      </c>
      <c r="C140" s="92">
        <v>-44155938625</v>
      </c>
      <c r="D140" s="92">
        <v>-48875616926</v>
      </c>
      <c r="E140" s="92">
        <v>-59009992017</v>
      </c>
      <c r="F140" s="92">
        <v>-64657344131</v>
      </c>
      <c r="G140" s="92">
        <v>-70994055250</v>
      </c>
      <c r="H140" s="92">
        <v>-76995816826</v>
      </c>
      <c r="I140" s="92">
        <v>-79626993076</v>
      </c>
      <c r="J140" s="92">
        <v>-83579871746</v>
      </c>
      <c r="K140" s="92">
        <v>-67764120168</v>
      </c>
      <c r="L140" s="92">
        <v>-67903063330</v>
      </c>
      <c r="M140" s="93">
        <v>-75690282162.825104</v>
      </c>
      <c r="N140" s="93">
        <v>-77206070371.940002</v>
      </c>
      <c r="O140" s="93">
        <v>-86834172579.507202</v>
      </c>
      <c r="P140" s="93">
        <v>-97143689832.476807</v>
      </c>
      <c r="Q140" s="93">
        <v>-114511395541.991</v>
      </c>
      <c r="R140" s="93">
        <v>-129249575296.80099</v>
      </c>
      <c r="S140" s="93">
        <v>-136865804568.74001</v>
      </c>
      <c r="T140" s="93">
        <v>-152716024446.67001</v>
      </c>
    </row>
    <row r="141" spans="1:20">
      <c r="A141" s="89" t="s">
        <v>311</v>
      </c>
      <c r="B141" s="89" t="s">
        <v>91</v>
      </c>
      <c r="C141" s="92">
        <v>-17480850</v>
      </c>
      <c r="D141" s="92">
        <v>-19794907</v>
      </c>
      <c r="E141" s="92">
        <v>-21899992</v>
      </c>
      <c r="F141" s="92">
        <v>-26811735</v>
      </c>
      <c r="G141" s="92">
        <v>-33377273</v>
      </c>
      <c r="H141" s="92">
        <v>-42889977</v>
      </c>
      <c r="I141" s="92">
        <v>-49929742</v>
      </c>
      <c r="J141" s="92">
        <v>-57537219</v>
      </c>
      <c r="K141" s="92">
        <v>-65416762</v>
      </c>
      <c r="L141" s="92">
        <v>-74162914</v>
      </c>
      <c r="M141" s="93">
        <v>-77755294.719740003</v>
      </c>
      <c r="N141" s="93">
        <v>0</v>
      </c>
      <c r="O141" s="93">
        <v>0</v>
      </c>
      <c r="P141" s="94">
        <v>0</v>
      </c>
      <c r="Q141" s="94">
        <v>0</v>
      </c>
      <c r="R141" s="93">
        <v>0</v>
      </c>
      <c r="S141" s="93">
        <v>0</v>
      </c>
      <c r="T141" s="93">
        <v>0</v>
      </c>
    </row>
    <row r="142" spans="1:20">
      <c r="A142" s="89" t="s">
        <v>312</v>
      </c>
      <c r="B142" s="89" t="s">
        <v>90</v>
      </c>
      <c r="C142" s="92">
        <v>3071237540</v>
      </c>
      <c r="D142" s="92">
        <v>3450347569</v>
      </c>
      <c r="E142" s="92">
        <v>2855167280</v>
      </c>
      <c r="F142" s="92">
        <v>3327311167</v>
      </c>
      <c r="G142" s="92">
        <v>4465974014</v>
      </c>
      <c r="H142" s="92">
        <v>5068015154</v>
      </c>
      <c r="I142" s="92">
        <v>5205997405</v>
      </c>
      <c r="J142" s="92">
        <v>5336623980</v>
      </c>
      <c r="K142" s="92">
        <v>338641489</v>
      </c>
      <c r="L142" s="92">
        <v>75484549</v>
      </c>
      <c r="M142" s="93">
        <v>65840560.005230002</v>
      </c>
      <c r="N142" s="93">
        <v>0</v>
      </c>
      <c r="O142" s="93">
        <v>0</v>
      </c>
      <c r="P142" s="94">
        <v>0</v>
      </c>
      <c r="Q142" s="94">
        <v>0</v>
      </c>
      <c r="R142" s="93">
        <v>0</v>
      </c>
      <c r="S142" s="93">
        <v>0</v>
      </c>
      <c r="T142" s="93">
        <v>0</v>
      </c>
    </row>
    <row r="143" spans="1:20" ht="28">
      <c r="A143" s="89" t="s">
        <v>313</v>
      </c>
      <c r="B143" s="89" t="s">
        <v>2009</v>
      </c>
      <c r="C143" s="92">
        <v>-2847165437</v>
      </c>
      <c r="D143" s="92">
        <v>-4153509503</v>
      </c>
      <c r="E143" s="92">
        <v>-2705598672</v>
      </c>
      <c r="F143" s="92">
        <v>-3662873166</v>
      </c>
      <c r="G143" s="92">
        <v>-3817191630</v>
      </c>
      <c r="H143" s="92">
        <v>-3593427102</v>
      </c>
      <c r="I143" s="92">
        <v>-3616945357</v>
      </c>
      <c r="J143" s="92">
        <v>-3823400812</v>
      </c>
      <c r="K143" s="92">
        <v>-8788632701</v>
      </c>
      <c r="L143" s="92">
        <v>-10028017832</v>
      </c>
      <c r="M143" s="93">
        <v>-9062774367.0886898</v>
      </c>
      <c r="N143" s="93">
        <v>-8777214550.2840405</v>
      </c>
      <c r="O143" s="93">
        <v>-8341906728.0637302</v>
      </c>
      <c r="P143" s="93">
        <v>-8258510906.2640696</v>
      </c>
      <c r="Q143" s="93">
        <v>-10213203816.2542</v>
      </c>
      <c r="R143" s="93">
        <v>-10459124259.3176</v>
      </c>
      <c r="S143" s="93">
        <v>-9791809485.2800007</v>
      </c>
      <c r="T143" s="93">
        <v>-7878705386.8599997</v>
      </c>
    </row>
    <row r="144" spans="1:20">
      <c r="A144" s="89" t="s">
        <v>2032</v>
      </c>
      <c r="B144" s="89" t="s">
        <v>2033</v>
      </c>
      <c r="C144" s="92">
        <v>0</v>
      </c>
      <c r="D144" s="92">
        <v>0</v>
      </c>
      <c r="E144" s="92">
        <v>0</v>
      </c>
      <c r="F144" s="92">
        <v>0</v>
      </c>
      <c r="G144" s="92">
        <v>0</v>
      </c>
      <c r="H144" s="92">
        <v>0</v>
      </c>
      <c r="I144" s="92">
        <v>0</v>
      </c>
      <c r="J144" s="92">
        <v>0</v>
      </c>
      <c r="K144" s="92">
        <v>0</v>
      </c>
      <c r="L144" s="92">
        <v>0</v>
      </c>
      <c r="M144" s="92">
        <v>0</v>
      </c>
      <c r="N144" s="93">
        <v>112397601.46147001</v>
      </c>
      <c r="O144" s="93">
        <v>122543690.02547</v>
      </c>
      <c r="P144" s="93">
        <v>211788971.25981</v>
      </c>
      <c r="Q144" s="93">
        <v>213200348.91981</v>
      </c>
      <c r="R144" s="93">
        <v>208884376.55410001</v>
      </c>
      <c r="S144" s="93">
        <v>1262982205.5</v>
      </c>
      <c r="T144" s="93">
        <v>1729398783.6500001</v>
      </c>
    </row>
    <row r="145" spans="1:20" ht="28">
      <c r="A145" s="89" t="s">
        <v>2036</v>
      </c>
      <c r="B145" s="89" t="s">
        <v>2037</v>
      </c>
      <c r="C145" s="92">
        <v>0</v>
      </c>
      <c r="D145" s="92">
        <v>0</v>
      </c>
      <c r="E145" s="92">
        <v>0</v>
      </c>
      <c r="F145" s="92">
        <v>0</v>
      </c>
      <c r="G145" s="92">
        <v>0</v>
      </c>
      <c r="H145" s="92">
        <v>0</v>
      </c>
      <c r="I145" s="92">
        <v>0</v>
      </c>
      <c r="J145" s="92">
        <v>0</v>
      </c>
      <c r="K145" s="92">
        <v>0</v>
      </c>
      <c r="L145" s="92">
        <v>0</v>
      </c>
      <c r="M145" s="92">
        <v>0</v>
      </c>
      <c r="N145" s="93">
        <v>-1790654.8589999999</v>
      </c>
      <c r="O145" s="93">
        <v>-2449753.8066400001</v>
      </c>
      <c r="P145" s="93">
        <v>-4133616.9747500001</v>
      </c>
      <c r="Q145" s="93">
        <v>-4554755.4620000003</v>
      </c>
      <c r="R145" s="93">
        <v>-5185635.4406500002</v>
      </c>
      <c r="S145" s="93">
        <v>-6875542.7000000002</v>
      </c>
      <c r="T145" s="93">
        <v>-7461974.6600000001</v>
      </c>
    </row>
    <row r="146" spans="1:20" ht="28">
      <c r="A146" s="89" t="s">
        <v>2039</v>
      </c>
      <c r="B146" s="89" t="s">
        <v>2040</v>
      </c>
      <c r="C146" s="92">
        <v>0</v>
      </c>
      <c r="D146" s="92">
        <v>0</v>
      </c>
      <c r="E146" s="92">
        <v>0</v>
      </c>
      <c r="F146" s="92">
        <v>0</v>
      </c>
      <c r="G146" s="92">
        <v>0</v>
      </c>
      <c r="H146" s="92">
        <v>0</v>
      </c>
      <c r="I146" s="92">
        <v>0</v>
      </c>
      <c r="J146" s="92">
        <v>0</v>
      </c>
      <c r="K146" s="92">
        <v>0</v>
      </c>
      <c r="L146" s="92">
        <v>0</v>
      </c>
      <c r="M146" s="92">
        <v>0</v>
      </c>
      <c r="N146" s="93">
        <v>-456661.005</v>
      </c>
      <c r="O146" s="93">
        <v>-574688.701</v>
      </c>
      <c r="P146" s="93">
        <v>-690440.34299999999</v>
      </c>
      <c r="Q146" s="93">
        <v>-809845.946</v>
      </c>
      <c r="R146" s="93">
        <v>-931603.02500000002</v>
      </c>
      <c r="S146" s="93">
        <v>-1053366.82</v>
      </c>
      <c r="T146" s="93">
        <v>-1181130.42</v>
      </c>
    </row>
    <row r="147" spans="1:20">
      <c r="A147" s="89" t="s">
        <v>314</v>
      </c>
      <c r="B147" s="89" t="s">
        <v>211</v>
      </c>
      <c r="C147" s="92">
        <v>40168113294</v>
      </c>
      <c r="D147" s="92">
        <v>49646502172</v>
      </c>
      <c r="E147" s="92">
        <v>64261085568</v>
      </c>
      <c r="F147" s="92">
        <v>64864903906</v>
      </c>
      <c r="G147" s="92">
        <v>80295661683</v>
      </c>
      <c r="H147" s="92">
        <v>95452478869</v>
      </c>
      <c r="I147" s="92">
        <v>105897310254</v>
      </c>
      <c r="J147" s="92">
        <v>116892830566</v>
      </c>
      <c r="K147" s="92">
        <v>176845826677</v>
      </c>
      <c r="L147" s="92">
        <v>193493228477</v>
      </c>
      <c r="M147" s="93">
        <v>212470174805.97299</v>
      </c>
      <c r="N147" s="93">
        <v>331674090310.51398</v>
      </c>
      <c r="O147" s="93">
        <v>344365050853.27399</v>
      </c>
      <c r="P147" s="93">
        <v>356857568040.25299</v>
      </c>
      <c r="Q147" s="93">
        <v>366207634282.76099</v>
      </c>
      <c r="R147" s="93">
        <v>380036379752.72101</v>
      </c>
      <c r="S147" s="93">
        <v>398440915448.69</v>
      </c>
      <c r="T147" s="93">
        <v>423175070797.04999</v>
      </c>
    </row>
    <row r="148" spans="1:20">
      <c r="A148" s="89" t="s">
        <v>315</v>
      </c>
      <c r="B148" s="89" t="s">
        <v>199</v>
      </c>
      <c r="C148" s="92">
        <v>3435202</v>
      </c>
      <c r="D148" s="92">
        <v>3109851</v>
      </c>
      <c r="E148" s="92">
        <v>2252425</v>
      </c>
      <c r="F148" s="92">
        <v>2147756</v>
      </c>
      <c r="G148" s="92">
        <v>2636724</v>
      </c>
      <c r="H148" s="92">
        <v>1889971</v>
      </c>
      <c r="I148" s="92">
        <v>2060992</v>
      </c>
      <c r="J148" s="92">
        <v>2413748</v>
      </c>
      <c r="K148" s="92">
        <v>2844378</v>
      </c>
      <c r="L148" s="92">
        <v>2929276</v>
      </c>
      <c r="M148" s="93">
        <v>2945469.9309999999</v>
      </c>
      <c r="N148" s="93">
        <v>4321553.6780000003</v>
      </c>
      <c r="O148" s="93">
        <v>20753774.236139998</v>
      </c>
      <c r="P148" s="93">
        <v>23218403.24814</v>
      </c>
      <c r="Q148" s="93">
        <v>29268322.086139999</v>
      </c>
      <c r="R148" s="93">
        <v>43998114.623089999</v>
      </c>
      <c r="S148" s="93">
        <v>69370339.799999997</v>
      </c>
      <c r="T148" s="93">
        <v>70696706.579999998</v>
      </c>
    </row>
    <row r="149" spans="1:20">
      <c r="A149" s="89" t="s">
        <v>316</v>
      </c>
      <c r="B149" s="89" t="s">
        <v>200</v>
      </c>
      <c r="C149" s="92">
        <v>0</v>
      </c>
      <c r="D149" s="92">
        <v>91553</v>
      </c>
      <c r="E149" s="92">
        <v>6227</v>
      </c>
      <c r="F149" s="92">
        <v>6227</v>
      </c>
      <c r="G149" s="92">
        <v>6227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3">
        <v>0</v>
      </c>
      <c r="N149" s="93">
        <v>0</v>
      </c>
      <c r="O149" s="93">
        <v>0</v>
      </c>
      <c r="P149" s="93">
        <v>3737.904</v>
      </c>
      <c r="Q149" s="93">
        <v>3737.904</v>
      </c>
      <c r="R149" s="93">
        <v>3737.904</v>
      </c>
      <c r="S149" s="93">
        <v>1224786.08</v>
      </c>
      <c r="T149" s="93">
        <v>1224786.08</v>
      </c>
    </row>
    <row r="150" spans="1:20">
      <c r="A150" s="89" t="s">
        <v>317</v>
      </c>
      <c r="B150" s="89" t="s">
        <v>2046</v>
      </c>
      <c r="C150" s="92">
        <v>8045321601</v>
      </c>
      <c r="D150" s="92">
        <v>9291431098</v>
      </c>
      <c r="E150" s="92">
        <v>11350421198</v>
      </c>
      <c r="F150" s="92">
        <v>12132257817</v>
      </c>
      <c r="G150" s="92">
        <v>14346240946</v>
      </c>
      <c r="H150" s="92">
        <v>14253550068</v>
      </c>
      <c r="I150" s="92">
        <v>15071761061</v>
      </c>
      <c r="J150" s="92">
        <v>16480793043</v>
      </c>
      <c r="K150" s="92">
        <v>20985301125</v>
      </c>
      <c r="L150" s="92">
        <v>24736773539</v>
      </c>
      <c r="M150" s="93">
        <v>25421504700.077698</v>
      </c>
      <c r="N150" s="93">
        <v>28626030815.078999</v>
      </c>
      <c r="O150" s="93">
        <v>30109243784.729801</v>
      </c>
      <c r="P150" s="93">
        <v>24640054670.5644</v>
      </c>
      <c r="Q150" s="93">
        <v>24335609605.269199</v>
      </c>
      <c r="R150" s="93">
        <v>29585510436.4067</v>
      </c>
      <c r="S150" s="93">
        <v>35349312042.089996</v>
      </c>
      <c r="T150" s="93">
        <v>40631619066.720001</v>
      </c>
    </row>
    <row r="151" spans="1:20">
      <c r="A151" s="89" t="s">
        <v>318</v>
      </c>
      <c r="B151" s="89" t="s">
        <v>169</v>
      </c>
      <c r="C151" s="92">
        <v>467351382</v>
      </c>
      <c r="D151" s="92">
        <v>1371087510</v>
      </c>
      <c r="E151" s="92">
        <v>2401757111</v>
      </c>
      <c r="F151" s="92">
        <v>3528481360</v>
      </c>
      <c r="G151" s="92">
        <v>7273660243</v>
      </c>
      <c r="H151" s="92">
        <v>12084058241</v>
      </c>
      <c r="I151" s="92">
        <v>15408910080</v>
      </c>
      <c r="J151" s="92">
        <v>16634583165</v>
      </c>
      <c r="K151" s="92">
        <v>13279804562</v>
      </c>
      <c r="L151" s="92">
        <v>16665164390</v>
      </c>
      <c r="M151" s="93">
        <v>17764666074.320698</v>
      </c>
      <c r="N151" s="93">
        <v>13551582428.992699</v>
      </c>
      <c r="O151" s="93">
        <v>13805624918.225698</v>
      </c>
      <c r="P151" s="93">
        <v>18745731518.919899</v>
      </c>
      <c r="Q151" s="93">
        <v>24285626447.564602</v>
      </c>
      <c r="R151" s="93">
        <v>28814926482.786499</v>
      </c>
      <c r="S151" s="93">
        <v>37658604431.120003</v>
      </c>
      <c r="T151" s="93">
        <v>44460345232.949997</v>
      </c>
    </row>
    <row r="152" spans="1:20">
      <c r="A152" s="89" t="s">
        <v>319</v>
      </c>
      <c r="B152" s="89" t="s">
        <v>88</v>
      </c>
      <c r="C152" s="92">
        <v>37411039793</v>
      </c>
      <c r="D152" s="92">
        <v>38471652107</v>
      </c>
      <c r="E152" s="92">
        <v>47098751153</v>
      </c>
      <c r="F152" s="92">
        <v>50131714661</v>
      </c>
      <c r="G152" s="92">
        <v>58159302928</v>
      </c>
      <c r="H152" s="92">
        <v>67850995170</v>
      </c>
      <c r="I152" s="92">
        <v>73226297087</v>
      </c>
      <c r="J152" s="92">
        <v>78550820833</v>
      </c>
      <c r="K152" s="92">
        <v>131231347376</v>
      </c>
      <c r="L152" s="92">
        <v>142126302218</v>
      </c>
      <c r="M152" s="93">
        <v>161466415558.99301</v>
      </c>
      <c r="N152" s="93">
        <v>282382338132.84698</v>
      </c>
      <c r="O152" s="93">
        <v>295515689094.80499</v>
      </c>
      <c r="P152" s="93">
        <v>308610702079.13</v>
      </c>
      <c r="Q152" s="93">
        <v>320697975238.86401</v>
      </c>
      <c r="R152" s="93">
        <v>323348682983.328</v>
      </c>
      <c r="S152" s="93">
        <v>332569097444.62</v>
      </c>
      <c r="T152" s="93">
        <v>343872204300.59003</v>
      </c>
    </row>
    <row r="153" spans="1:20">
      <c r="A153" s="89" t="s">
        <v>320</v>
      </c>
      <c r="B153" s="89" t="s">
        <v>2092</v>
      </c>
      <c r="C153" s="92">
        <v>1583120921</v>
      </c>
      <c r="D153" s="92">
        <v>8140864025</v>
      </c>
      <c r="E153" s="92">
        <v>12308004785</v>
      </c>
      <c r="F153" s="92">
        <v>8687994484</v>
      </c>
      <c r="G153" s="92">
        <v>11939273803</v>
      </c>
      <c r="H153" s="92">
        <v>14344358691</v>
      </c>
      <c r="I153" s="92">
        <v>14926918274</v>
      </c>
      <c r="J153" s="92">
        <v>19505547497</v>
      </c>
      <c r="K153" s="92">
        <v>26585584127</v>
      </c>
      <c r="L153" s="92">
        <v>26148508731</v>
      </c>
      <c r="M153" s="93">
        <v>26086548545.2691</v>
      </c>
      <c r="N153" s="93">
        <v>30482220978.9758</v>
      </c>
      <c r="O153" s="93">
        <v>32331592921.9412</v>
      </c>
      <c r="P153" s="93">
        <v>38608009954.3181</v>
      </c>
      <c r="Q153" s="93">
        <v>36504112661.152397</v>
      </c>
      <c r="R153" s="93">
        <v>41276472005.3339</v>
      </c>
      <c r="S153" s="93">
        <v>38713798969.879997</v>
      </c>
      <c r="T153" s="93">
        <v>38800699526.75</v>
      </c>
    </row>
    <row r="154" spans="1:20">
      <c r="A154" s="89" t="s">
        <v>321</v>
      </c>
      <c r="B154" s="89" t="s">
        <v>87</v>
      </c>
      <c r="C154" s="92">
        <v>352364495</v>
      </c>
      <c r="D154" s="92">
        <v>416799319</v>
      </c>
      <c r="E154" s="92">
        <v>485663457</v>
      </c>
      <c r="F154" s="92">
        <v>406965876</v>
      </c>
      <c r="G154" s="92">
        <v>444857433</v>
      </c>
      <c r="H154" s="92">
        <v>572149558</v>
      </c>
      <c r="I154" s="92">
        <v>656627313</v>
      </c>
      <c r="J154" s="92">
        <v>1250401141</v>
      </c>
      <c r="K154" s="92">
        <v>1426035271</v>
      </c>
      <c r="L154" s="92">
        <v>1537090540</v>
      </c>
      <c r="M154" s="93">
        <v>1518518539.5586798</v>
      </c>
      <c r="N154" s="93">
        <v>1180111555.9843602</v>
      </c>
      <c r="O154" s="93">
        <v>1171454714.8383</v>
      </c>
      <c r="P154" s="93">
        <v>1170661196.6563301</v>
      </c>
      <c r="Q154" s="93">
        <v>1172771553.5281398</v>
      </c>
      <c r="R154" s="93">
        <v>1189145529.1152101</v>
      </c>
      <c r="S154" s="93">
        <v>1203292224.6700001</v>
      </c>
      <c r="T154" s="93">
        <v>1194904926.8800001</v>
      </c>
    </row>
    <row r="155" spans="1:20" ht="28">
      <c r="A155" s="89" t="s">
        <v>322</v>
      </c>
      <c r="B155" s="89" t="s">
        <v>170</v>
      </c>
      <c r="C155" s="92">
        <v>170833153</v>
      </c>
      <c r="D155" s="92">
        <v>1781069766</v>
      </c>
      <c r="E155" s="92">
        <v>1789727300</v>
      </c>
      <c r="F155" s="92">
        <v>1785087560</v>
      </c>
      <c r="G155" s="92">
        <v>2109094032</v>
      </c>
      <c r="H155" s="92">
        <v>2296232145</v>
      </c>
      <c r="I155" s="92">
        <v>4740119940</v>
      </c>
      <c r="J155" s="92">
        <v>4953981106</v>
      </c>
      <c r="K155" s="92">
        <v>5749747056</v>
      </c>
      <c r="L155" s="92">
        <v>8299731309</v>
      </c>
      <c r="M155" s="93">
        <v>9240904191.1721191</v>
      </c>
      <c r="N155" s="93">
        <v>0</v>
      </c>
      <c r="O155" s="93">
        <v>0</v>
      </c>
      <c r="P155" s="94">
        <v>0</v>
      </c>
      <c r="Q155" s="94">
        <v>0</v>
      </c>
      <c r="R155" s="93">
        <v>0</v>
      </c>
      <c r="S155" s="93">
        <v>0</v>
      </c>
      <c r="T155" s="93">
        <v>0</v>
      </c>
    </row>
    <row r="156" spans="1:20" ht="28">
      <c r="A156" s="89" t="s">
        <v>2112</v>
      </c>
      <c r="B156" s="89" t="s">
        <v>2113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3">
        <v>74022598.16742</v>
      </c>
      <c r="O156" s="93">
        <v>77873385.0273</v>
      </c>
      <c r="P156" s="93">
        <v>80406554.25650999</v>
      </c>
      <c r="Q156" s="93">
        <v>82208895.808929995</v>
      </c>
      <c r="R156" s="93">
        <v>83254186.428800002</v>
      </c>
      <c r="S156" s="93">
        <v>83179538.450000003</v>
      </c>
      <c r="T156" s="93">
        <v>83544225.349999994</v>
      </c>
    </row>
    <row r="157" spans="1:20" ht="28">
      <c r="A157" s="89" t="s">
        <v>323</v>
      </c>
      <c r="B157" s="89" t="s">
        <v>2120</v>
      </c>
      <c r="C157" s="92">
        <v>-7865353253</v>
      </c>
      <c r="D157" s="92">
        <v>-9829603057</v>
      </c>
      <c r="E157" s="92">
        <v>-11175498088</v>
      </c>
      <c r="F157" s="92">
        <v>-11809751835</v>
      </c>
      <c r="G157" s="92">
        <v>-13979410653</v>
      </c>
      <c r="H157" s="92">
        <v>-15950754975</v>
      </c>
      <c r="I157" s="92">
        <v>-18135384493</v>
      </c>
      <c r="J157" s="92">
        <v>-20485709967</v>
      </c>
      <c r="K157" s="92">
        <v>-22414837218</v>
      </c>
      <c r="L157" s="92">
        <v>-26023271526</v>
      </c>
      <c r="M157" s="93">
        <v>-29031328273.3493</v>
      </c>
      <c r="N157" s="93">
        <v>-24454835271.133499</v>
      </c>
      <c r="O157" s="93">
        <v>-28381920779.691502</v>
      </c>
      <c r="P157" s="93">
        <v>-34665956894.964401</v>
      </c>
      <c r="Q157" s="93">
        <v>-40217072867.405701</v>
      </c>
      <c r="R157" s="93">
        <v>-43275793184.702599</v>
      </c>
      <c r="S157" s="93">
        <v>-45856439133.540001</v>
      </c>
      <c r="T157" s="93">
        <v>-44341075827.849998</v>
      </c>
    </row>
    <row r="158" spans="1:20" ht="28">
      <c r="A158" s="89" t="s">
        <v>2133</v>
      </c>
      <c r="B158" s="89" t="s">
        <v>2134</v>
      </c>
      <c r="C158" s="92">
        <v>0</v>
      </c>
      <c r="D158" s="92">
        <v>0</v>
      </c>
      <c r="E158" s="92">
        <v>0</v>
      </c>
      <c r="F158" s="92">
        <v>0</v>
      </c>
      <c r="G158" s="92">
        <v>0</v>
      </c>
      <c r="H158" s="92">
        <v>0</v>
      </c>
      <c r="I158" s="92">
        <v>0</v>
      </c>
      <c r="J158" s="92">
        <v>0</v>
      </c>
      <c r="K158" s="92">
        <v>0</v>
      </c>
      <c r="L158" s="92">
        <v>0</v>
      </c>
      <c r="M158" s="92">
        <v>0</v>
      </c>
      <c r="N158" s="93">
        <v>-1728316.53902</v>
      </c>
      <c r="O158" s="93">
        <v>-1979508.82626</v>
      </c>
      <c r="P158" s="93">
        <v>-2805244.1474700002</v>
      </c>
      <c r="Q158" s="93">
        <v>-2532334.4042600002</v>
      </c>
      <c r="R158" s="93">
        <v>-4452362.47609</v>
      </c>
      <c r="S158" s="93">
        <v>-9362060.5299999993</v>
      </c>
      <c r="T158" s="93">
        <v>-12668173.73</v>
      </c>
    </row>
    <row r="159" spans="1:20" ht="28">
      <c r="A159" s="89" t="s">
        <v>2140</v>
      </c>
      <c r="B159" s="89" t="s">
        <v>2141</v>
      </c>
      <c r="C159" s="92">
        <v>0</v>
      </c>
      <c r="D159" s="92">
        <v>0</v>
      </c>
      <c r="E159" s="92">
        <v>0</v>
      </c>
      <c r="F159" s="92">
        <v>0</v>
      </c>
      <c r="G159" s="92">
        <v>0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92">
        <v>0</v>
      </c>
      <c r="N159" s="93">
        <v>-127309874.11300001</v>
      </c>
      <c r="O159" s="93">
        <v>-133898086.24076</v>
      </c>
      <c r="P159" s="93">
        <v>-213830616.28417999</v>
      </c>
      <c r="Q159" s="93">
        <v>-421442725.07371002</v>
      </c>
      <c r="R159" s="93">
        <v>-647428446.09949005</v>
      </c>
      <c r="S159" s="93">
        <v>-886341977.28999996</v>
      </c>
      <c r="T159" s="93">
        <v>-1072096419.67</v>
      </c>
    </row>
    <row r="160" spans="1:20">
      <c r="A160" s="89" t="s">
        <v>2145</v>
      </c>
      <c r="B160" s="89" t="s">
        <v>2146</v>
      </c>
      <c r="C160" s="92">
        <v>0</v>
      </c>
      <c r="D160" s="92">
        <v>0</v>
      </c>
      <c r="E160" s="92">
        <v>0</v>
      </c>
      <c r="F160" s="92">
        <v>0</v>
      </c>
      <c r="G160" s="92">
        <v>0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92">
        <v>0</v>
      </c>
      <c r="N160" s="93">
        <v>-42664291.425169997</v>
      </c>
      <c r="O160" s="93">
        <v>-136884365.77090999</v>
      </c>
      <c r="P160" s="93">
        <v>-138627319.34873</v>
      </c>
      <c r="Q160" s="93">
        <v>-258894252.53228</v>
      </c>
      <c r="R160" s="93">
        <v>-377927729.92664999</v>
      </c>
      <c r="S160" s="93">
        <v>-454809156.67000002</v>
      </c>
      <c r="T160" s="93">
        <v>-513317564.66000003</v>
      </c>
    </row>
    <row r="161" spans="1:20" ht="28">
      <c r="A161" s="89" t="s">
        <v>7656</v>
      </c>
      <c r="B161" s="89" t="s">
        <v>7657</v>
      </c>
      <c r="C161" s="92">
        <v>0</v>
      </c>
      <c r="D161" s="92">
        <v>0</v>
      </c>
      <c r="E161" s="92">
        <v>0</v>
      </c>
      <c r="F161" s="92">
        <v>0</v>
      </c>
      <c r="G161" s="92">
        <v>0</v>
      </c>
      <c r="H161" s="92">
        <v>0</v>
      </c>
      <c r="I161" s="92">
        <v>0</v>
      </c>
      <c r="J161" s="92">
        <v>0</v>
      </c>
      <c r="K161" s="92">
        <v>0</v>
      </c>
      <c r="L161" s="92">
        <v>0</v>
      </c>
      <c r="M161" s="92">
        <v>0</v>
      </c>
      <c r="N161" s="93">
        <v>0</v>
      </c>
      <c r="O161" s="93">
        <v>-12499000</v>
      </c>
      <c r="P161" s="93"/>
      <c r="Q161" s="93"/>
      <c r="R161" s="93">
        <v>-12000</v>
      </c>
      <c r="S161" s="93">
        <v>-12000</v>
      </c>
      <c r="T161" s="93">
        <v>-1009988.94</v>
      </c>
    </row>
    <row r="162" spans="1:20">
      <c r="A162" s="89" t="s">
        <v>324</v>
      </c>
      <c r="B162" s="89" t="s">
        <v>2156</v>
      </c>
      <c r="C162" s="92">
        <v>30287912100</v>
      </c>
      <c r="D162" s="92">
        <v>29606843598</v>
      </c>
      <c r="E162" s="92">
        <v>30078664479</v>
      </c>
      <c r="F162" s="92">
        <v>39260187790</v>
      </c>
      <c r="G162" s="92">
        <v>56305560115</v>
      </c>
      <c r="H162" s="92">
        <v>64609554622</v>
      </c>
      <c r="I162" s="92">
        <v>77045027274</v>
      </c>
      <c r="J162" s="92">
        <v>77007178781</v>
      </c>
      <c r="K162" s="92">
        <v>65375747606</v>
      </c>
      <c r="L162" s="92">
        <v>68331607886</v>
      </c>
      <c r="M162" s="93">
        <v>55533591218.944298</v>
      </c>
      <c r="N162" s="93">
        <v>61140989044.128998</v>
      </c>
      <c r="O162" s="93">
        <v>70084141720.798004</v>
      </c>
      <c r="P162" s="93">
        <v>65762990016.842796</v>
      </c>
      <c r="Q162" s="93">
        <v>63737950697.9272</v>
      </c>
      <c r="R162" s="93">
        <v>163983845323.06</v>
      </c>
      <c r="S162" s="93">
        <v>95134038320.979996</v>
      </c>
      <c r="T162" s="93">
        <v>63217581731.610001</v>
      </c>
    </row>
    <row r="163" spans="1:20">
      <c r="A163" s="89" t="s">
        <v>325</v>
      </c>
      <c r="B163" s="89" t="s">
        <v>2157</v>
      </c>
      <c r="C163" s="92">
        <v>27657687838</v>
      </c>
      <c r="D163" s="92">
        <v>26823748183</v>
      </c>
      <c r="E163" s="92">
        <v>29435679765</v>
      </c>
      <c r="F163" s="92">
        <v>43335742540</v>
      </c>
      <c r="G163" s="92">
        <v>67511360236</v>
      </c>
      <c r="H163" s="92">
        <v>84474014165</v>
      </c>
      <c r="I163" s="92">
        <v>104874229731</v>
      </c>
      <c r="J163" s="92">
        <v>102938642665</v>
      </c>
      <c r="K163" s="92">
        <v>102988904939</v>
      </c>
      <c r="L163" s="92">
        <v>112356158824</v>
      </c>
      <c r="M163" s="93">
        <v>124356795283.705</v>
      </c>
      <c r="N163" s="93">
        <v>138091347220.19299</v>
      </c>
      <c r="O163" s="93">
        <v>154799391913.272</v>
      </c>
      <c r="P163" s="93">
        <v>155623976246.16699</v>
      </c>
      <c r="Q163" s="93">
        <v>161867050345.07401</v>
      </c>
      <c r="R163" s="93">
        <v>278274007817.75702</v>
      </c>
      <c r="S163" s="93">
        <v>222002414862.25</v>
      </c>
      <c r="T163" s="93">
        <v>201027396256.97</v>
      </c>
    </row>
    <row r="164" spans="1:20">
      <c r="A164" s="89" t="s">
        <v>326</v>
      </c>
      <c r="B164" s="89" t="s">
        <v>2162</v>
      </c>
      <c r="C164" s="92">
        <v>-2150729672</v>
      </c>
      <c r="D164" s="92">
        <v>-3710133143</v>
      </c>
      <c r="E164" s="92">
        <v>-8389808991</v>
      </c>
      <c r="F164" s="92">
        <v>-14817110240</v>
      </c>
      <c r="G164" s="92">
        <v>-24079679253</v>
      </c>
      <c r="H164" s="92">
        <v>-34387419549</v>
      </c>
      <c r="I164" s="92">
        <v>-43647363205</v>
      </c>
      <c r="J164" s="92">
        <v>-52314665116</v>
      </c>
      <c r="K164" s="92">
        <v>-57458287050</v>
      </c>
      <c r="L164" s="92">
        <v>-62365921497</v>
      </c>
      <c r="M164" s="93">
        <v>-68840285777.132599</v>
      </c>
      <c r="N164" s="93">
        <v>-76950358176.063995</v>
      </c>
      <c r="O164" s="93">
        <v>-84715250192.473999</v>
      </c>
      <c r="P164" s="93">
        <v>-89860986229.323898</v>
      </c>
      <c r="Q164" s="93">
        <v>-98129099647.146393</v>
      </c>
      <c r="R164" s="93">
        <v>-114290162494.69701</v>
      </c>
      <c r="S164" s="93">
        <v>-126868376541.25999</v>
      </c>
      <c r="T164" s="93">
        <v>-137809814525.35999</v>
      </c>
    </row>
    <row r="165" spans="1:20" ht="28">
      <c r="A165" s="89" t="s">
        <v>327</v>
      </c>
      <c r="B165" s="89" t="s">
        <v>84</v>
      </c>
      <c r="C165" s="92">
        <v>11815637040</v>
      </c>
      <c r="D165" s="92">
        <v>14591336187</v>
      </c>
      <c r="E165" s="92">
        <v>18413406321</v>
      </c>
      <c r="F165" s="92">
        <v>22003072380</v>
      </c>
      <c r="G165" s="92">
        <v>25974773544</v>
      </c>
      <c r="H165" s="92">
        <v>30299199019</v>
      </c>
      <c r="I165" s="92">
        <v>34292833302</v>
      </c>
      <c r="J165" s="92">
        <v>48364401669</v>
      </c>
      <c r="K165" s="92">
        <v>43624655855</v>
      </c>
      <c r="L165" s="92">
        <v>45046785134</v>
      </c>
      <c r="M165" s="93">
        <v>17151710.739330001</v>
      </c>
      <c r="N165" s="93">
        <v>0</v>
      </c>
      <c r="O165" s="93">
        <v>0</v>
      </c>
      <c r="P165" s="94">
        <v>0</v>
      </c>
      <c r="Q165" s="94">
        <v>0</v>
      </c>
      <c r="R165" s="93">
        <v>0</v>
      </c>
      <c r="S165" s="93">
        <v>0</v>
      </c>
      <c r="T165" s="93">
        <v>0</v>
      </c>
    </row>
    <row r="166" spans="1:20" ht="28">
      <c r="A166" s="89" t="s">
        <v>328</v>
      </c>
      <c r="B166" s="89" t="s">
        <v>83</v>
      </c>
      <c r="C166" s="92">
        <v>-7034683106</v>
      </c>
      <c r="D166" s="92">
        <v>-8098107629</v>
      </c>
      <c r="E166" s="92">
        <v>-9380612616</v>
      </c>
      <c r="F166" s="92">
        <v>-11261516890</v>
      </c>
      <c r="G166" s="92">
        <v>-13100894412</v>
      </c>
      <c r="H166" s="92">
        <v>-15776239013</v>
      </c>
      <c r="I166" s="92">
        <v>-18474672554</v>
      </c>
      <c r="J166" s="92">
        <v>-21981200437</v>
      </c>
      <c r="K166" s="92">
        <v>-23779526138</v>
      </c>
      <c r="L166" s="92">
        <v>-26705414575</v>
      </c>
      <c r="M166" s="93">
        <v>-69998.367329999994</v>
      </c>
      <c r="N166" s="93">
        <v>0</v>
      </c>
      <c r="O166" s="93">
        <v>0</v>
      </c>
      <c r="P166" s="94">
        <v>0</v>
      </c>
      <c r="Q166" s="94">
        <v>0</v>
      </c>
      <c r="R166" s="93">
        <v>0</v>
      </c>
      <c r="S166" s="93">
        <v>0</v>
      </c>
      <c r="T166" s="93">
        <v>0</v>
      </c>
    </row>
    <row r="167" spans="1:20">
      <c r="A167" s="89" t="s">
        <v>7807</v>
      </c>
      <c r="B167" s="89" t="s">
        <v>82</v>
      </c>
      <c r="C167" s="92">
        <v>76990764913</v>
      </c>
      <c r="D167" s="92">
        <v>89748986269</v>
      </c>
      <c r="E167" s="92">
        <v>94546121840</v>
      </c>
      <c r="F167" s="92">
        <v>104426279084</v>
      </c>
      <c r="G167" s="92">
        <v>130599364161</v>
      </c>
      <c r="H167" s="92">
        <v>152873312555</v>
      </c>
      <c r="I167" s="92">
        <v>169757522407</v>
      </c>
      <c r="J167" s="92">
        <v>185903085027</v>
      </c>
      <c r="K167" s="92">
        <v>165478777931</v>
      </c>
      <c r="L167" s="92">
        <v>162015842361</v>
      </c>
      <c r="M167" s="93">
        <v>198451394173.82199</v>
      </c>
      <c r="N167" s="93">
        <v>109972529947.78993</v>
      </c>
      <c r="O167" s="93">
        <v>123516805690.39301</v>
      </c>
      <c r="P167" s="93">
        <v>143580728920.13699</v>
      </c>
      <c r="Q167" s="93">
        <v>155933795625.461</v>
      </c>
      <c r="R167" s="93">
        <v>180353369956.94699</v>
      </c>
      <c r="S167" s="93">
        <v>195520436158.45999</v>
      </c>
      <c r="T167" s="93">
        <v>234227499537.07001</v>
      </c>
    </row>
    <row r="168" spans="1:20">
      <c r="A168" s="89" t="s">
        <v>330</v>
      </c>
      <c r="B168" s="89" t="s">
        <v>81</v>
      </c>
      <c r="C168" s="92">
        <v>3136161560</v>
      </c>
      <c r="D168" s="92">
        <v>7789920270</v>
      </c>
      <c r="E168" s="92">
        <v>13792931078</v>
      </c>
      <c r="F168" s="92">
        <v>13672377509</v>
      </c>
      <c r="G168" s="92">
        <v>24334198191</v>
      </c>
      <c r="H168" s="92">
        <v>35156734702</v>
      </c>
      <c r="I168" s="92">
        <v>36806620596</v>
      </c>
      <c r="J168" s="92">
        <v>42774623132</v>
      </c>
      <c r="K168" s="92">
        <v>43283833298</v>
      </c>
      <c r="L168" s="92">
        <v>49061515451</v>
      </c>
      <c r="M168" s="93">
        <v>58053797775.651199</v>
      </c>
      <c r="N168" s="93">
        <v>0</v>
      </c>
      <c r="O168" s="93"/>
      <c r="P168" s="93">
        <v>0</v>
      </c>
      <c r="Q168" s="93">
        <v>0</v>
      </c>
      <c r="R168" s="93">
        <v>0</v>
      </c>
      <c r="S168" s="93">
        <v>0</v>
      </c>
      <c r="T168" s="93">
        <v>0</v>
      </c>
    </row>
    <row r="169" spans="1:20" ht="28">
      <c r="A169" s="89" t="s">
        <v>2166</v>
      </c>
      <c r="B169" s="89" t="s">
        <v>2167</v>
      </c>
      <c r="C169" s="92">
        <v>0</v>
      </c>
      <c r="D169" s="92">
        <v>0</v>
      </c>
      <c r="E169" s="92">
        <v>0</v>
      </c>
      <c r="F169" s="92">
        <v>0</v>
      </c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3">
        <v>0</v>
      </c>
      <c r="O169" s="93"/>
      <c r="P169" s="93">
        <v>0</v>
      </c>
      <c r="Q169" s="93">
        <v>0</v>
      </c>
      <c r="R169" s="93">
        <v>0</v>
      </c>
      <c r="S169" s="93">
        <v>0</v>
      </c>
      <c r="T169" s="93">
        <v>0</v>
      </c>
    </row>
    <row r="170" spans="1:20" ht="28">
      <c r="A170" s="89" t="s">
        <v>2177</v>
      </c>
      <c r="B170" s="89" t="s">
        <v>2178</v>
      </c>
      <c r="C170" s="92">
        <v>0</v>
      </c>
      <c r="D170" s="92">
        <v>0</v>
      </c>
      <c r="E170" s="92">
        <v>0</v>
      </c>
      <c r="F170" s="92">
        <v>0</v>
      </c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3">
        <v>0</v>
      </c>
      <c r="O170" s="93">
        <v>248959.7740020752</v>
      </c>
      <c r="P170" s="93">
        <v>0</v>
      </c>
      <c r="Q170" s="93">
        <v>0</v>
      </c>
      <c r="R170" s="93">
        <v>0</v>
      </c>
      <c r="S170" s="93">
        <v>0</v>
      </c>
      <c r="T170" s="93">
        <v>0</v>
      </c>
    </row>
    <row r="171" spans="1:20">
      <c r="A171" s="89" t="s">
        <v>2183</v>
      </c>
      <c r="B171" s="89" t="s">
        <v>2184</v>
      </c>
      <c r="C171" s="92">
        <v>0</v>
      </c>
      <c r="D171" s="92">
        <v>0</v>
      </c>
      <c r="E171" s="92">
        <v>0</v>
      </c>
      <c r="F171" s="92">
        <v>0</v>
      </c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3">
        <v>0</v>
      </c>
      <c r="O171" s="93"/>
      <c r="P171" s="93">
        <v>0</v>
      </c>
      <c r="Q171" s="93">
        <v>0</v>
      </c>
      <c r="R171" s="93">
        <v>0</v>
      </c>
      <c r="S171" s="93">
        <v>0</v>
      </c>
      <c r="T171" s="93">
        <v>0</v>
      </c>
    </row>
    <row r="172" spans="1:20">
      <c r="A172" s="89" t="s">
        <v>331</v>
      </c>
      <c r="B172" s="89" t="s">
        <v>80</v>
      </c>
      <c r="C172" s="92">
        <v>1453079003</v>
      </c>
      <c r="D172" s="92">
        <v>2595952359</v>
      </c>
      <c r="E172" s="92">
        <v>2476949463</v>
      </c>
      <c r="F172" s="92">
        <v>1790201274</v>
      </c>
      <c r="G172" s="92">
        <v>1757074911</v>
      </c>
      <c r="H172" s="92">
        <v>2051031247</v>
      </c>
      <c r="I172" s="92">
        <v>2189346809</v>
      </c>
      <c r="J172" s="92">
        <v>2017923145</v>
      </c>
      <c r="K172" s="92">
        <v>2138926862</v>
      </c>
      <c r="L172" s="92">
        <v>1744715262</v>
      </c>
      <c r="M172" s="93">
        <v>1564976044.7930801</v>
      </c>
      <c r="N172" s="93">
        <v>2201768048.8756499</v>
      </c>
      <c r="O172" s="93">
        <v>2747633659.0062799</v>
      </c>
      <c r="P172" s="93">
        <v>3028547863.0493398</v>
      </c>
      <c r="Q172" s="93">
        <v>3381452377.2916098</v>
      </c>
      <c r="R172" s="93">
        <v>4257946663.8802996</v>
      </c>
      <c r="S172" s="93">
        <v>5494382772.79</v>
      </c>
      <c r="T172" s="93">
        <v>5089776204.8400002</v>
      </c>
    </row>
    <row r="173" spans="1:20">
      <c r="A173" s="89" t="s">
        <v>2225</v>
      </c>
      <c r="B173" s="89" t="s">
        <v>122</v>
      </c>
      <c r="C173" s="92">
        <v>0</v>
      </c>
      <c r="D173" s="92">
        <v>0</v>
      </c>
      <c r="E173" s="92">
        <v>0</v>
      </c>
      <c r="F173" s="92">
        <v>0</v>
      </c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3">
        <v>9796813313.8233204</v>
      </c>
      <c r="O173" s="93">
        <v>8873176762.3734894</v>
      </c>
      <c r="P173" s="93">
        <v>8920468510.5320892</v>
      </c>
      <c r="Q173" s="93">
        <v>10846007545.058901</v>
      </c>
      <c r="R173" s="93">
        <v>12251540031.526901</v>
      </c>
      <c r="S173" s="93">
        <v>12660526849.790001</v>
      </c>
      <c r="T173" s="93">
        <v>14073731854.77</v>
      </c>
    </row>
    <row r="174" spans="1:20" ht="28">
      <c r="A174" s="89" t="s">
        <v>2238</v>
      </c>
      <c r="B174" s="89" t="s">
        <v>7664</v>
      </c>
      <c r="C174" s="92">
        <v>0</v>
      </c>
      <c r="D174" s="92">
        <v>0</v>
      </c>
      <c r="E174" s="92">
        <v>0</v>
      </c>
      <c r="F174" s="92">
        <v>0</v>
      </c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3">
        <v>2088419821.4289799</v>
      </c>
      <c r="O174" s="93">
        <v>1762565720.8599</v>
      </c>
      <c r="P174" s="93">
        <v>2453624886.1594801</v>
      </c>
      <c r="Q174" s="93">
        <v>3392963113.2465696</v>
      </c>
      <c r="R174" s="93">
        <v>4041548384.5169101</v>
      </c>
      <c r="S174" s="93">
        <v>4994225664.0500002</v>
      </c>
      <c r="T174" s="93">
        <v>6356665797.0900002</v>
      </c>
    </row>
    <row r="175" spans="1:20">
      <c r="A175" s="89" t="s">
        <v>2260</v>
      </c>
      <c r="B175" s="89" t="s">
        <v>120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3">
        <v>34649194614.988098</v>
      </c>
      <c r="O175" s="93">
        <v>39495627473.098099</v>
      </c>
      <c r="P175" s="93">
        <v>52355869838.470795</v>
      </c>
      <c r="Q175" s="93">
        <v>39178860981.216003</v>
      </c>
      <c r="R175" s="93">
        <v>47110176627.617798</v>
      </c>
      <c r="S175" s="93">
        <v>55130071792.599998</v>
      </c>
      <c r="T175" s="93">
        <v>74134804502.710007</v>
      </c>
    </row>
    <row r="176" spans="1:20">
      <c r="A176" s="89" t="s">
        <v>2273</v>
      </c>
      <c r="B176" s="89" t="s">
        <v>119</v>
      </c>
      <c r="C176" s="92">
        <v>0</v>
      </c>
      <c r="D176" s="92">
        <v>0</v>
      </c>
      <c r="E176" s="92">
        <v>0</v>
      </c>
      <c r="F176" s="92">
        <v>0</v>
      </c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3">
        <v>6578933377.8429298</v>
      </c>
      <c r="O176" s="93">
        <v>3642748478.7817402</v>
      </c>
      <c r="P176" s="93">
        <v>3376924397.8868899</v>
      </c>
      <c r="Q176" s="93">
        <v>3311428958.1433196</v>
      </c>
      <c r="R176" s="93">
        <v>4132818245.0430598</v>
      </c>
      <c r="S176" s="93">
        <v>3524136601.6399999</v>
      </c>
      <c r="T176" s="93">
        <v>3902073838.79</v>
      </c>
    </row>
    <row r="177" spans="1:20">
      <c r="A177" s="89" t="s">
        <v>332</v>
      </c>
      <c r="B177" s="89" t="s">
        <v>79</v>
      </c>
      <c r="C177" s="92">
        <v>10386205703</v>
      </c>
      <c r="D177" s="92">
        <v>10227924338</v>
      </c>
      <c r="E177" s="92">
        <v>9790217130</v>
      </c>
      <c r="F177" s="92">
        <v>10603875057</v>
      </c>
      <c r="G177" s="92">
        <v>12936136377</v>
      </c>
      <c r="H177" s="92">
        <v>13507356620</v>
      </c>
      <c r="I177" s="92">
        <v>14529309967</v>
      </c>
      <c r="J177" s="92">
        <v>12507646300</v>
      </c>
      <c r="K177" s="92">
        <v>19199712507</v>
      </c>
      <c r="L177" s="92">
        <v>20035819143</v>
      </c>
      <c r="M177" s="93">
        <v>22154942944.766701</v>
      </c>
      <c r="N177" s="93">
        <v>0</v>
      </c>
      <c r="O177" s="93">
        <v>0</v>
      </c>
      <c r="P177" s="93">
        <v>0</v>
      </c>
      <c r="Q177" s="94">
        <v>0</v>
      </c>
      <c r="R177" s="93">
        <v>0</v>
      </c>
      <c r="S177" s="93">
        <v>0</v>
      </c>
      <c r="T177" s="93">
        <v>0</v>
      </c>
    </row>
    <row r="178" spans="1:20">
      <c r="A178" s="89" t="s">
        <v>333</v>
      </c>
      <c r="B178" s="89" t="s">
        <v>78</v>
      </c>
      <c r="C178" s="92">
        <v>1000697381</v>
      </c>
      <c r="D178" s="92">
        <v>1414046598</v>
      </c>
      <c r="E178" s="92">
        <v>1223379269</v>
      </c>
      <c r="F178" s="92">
        <v>1758774190</v>
      </c>
      <c r="G178" s="92">
        <v>2135493453</v>
      </c>
      <c r="H178" s="92">
        <v>2567015234</v>
      </c>
      <c r="I178" s="92">
        <v>3131284733</v>
      </c>
      <c r="J178" s="92">
        <v>3539916853</v>
      </c>
      <c r="K178" s="92">
        <v>4273688098</v>
      </c>
      <c r="L178" s="92">
        <v>4123424792</v>
      </c>
      <c r="M178" s="93">
        <v>2523817825.5964198</v>
      </c>
      <c r="N178" s="93">
        <v>0</v>
      </c>
      <c r="O178" s="93">
        <v>0</v>
      </c>
      <c r="P178" s="93">
        <v>0</v>
      </c>
      <c r="Q178" s="94">
        <v>0</v>
      </c>
      <c r="R178" s="93">
        <v>0</v>
      </c>
      <c r="S178" s="93">
        <v>0</v>
      </c>
      <c r="T178" s="93">
        <v>0</v>
      </c>
    </row>
    <row r="179" spans="1:20">
      <c r="A179" s="89" t="s">
        <v>334</v>
      </c>
      <c r="B179" s="89" t="s">
        <v>77</v>
      </c>
      <c r="C179" s="92">
        <v>10490225976</v>
      </c>
      <c r="D179" s="92">
        <v>8596117561</v>
      </c>
      <c r="E179" s="92">
        <v>8346383379</v>
      </c>
      <c r="F179" s="92">
        <v>8520505891</v>
      </c>
      <c r="G179" s="92">
        <v>9230492380</v>
      </c>
      <c r="H179" s="92">
        <v>8324244157</v>
      </c>
      <c r="I179" s="92">
        <v>9109110780</v>
      </c>
      <c r="J179" s="92">
        <v>13933639585</v>
      </c>
      <c r="K179" s="92">
        <v>23885977590</v>
      </c>
      <c r="L179" s="92">
        <v>24959437311</v>
      </c>
      <c r="M179" s="93">
        <v>23260205219.320103</v>
      </c>
      <c r="N179" s="93">
        <v>0</v>
      </c>
      <c r="O179" s="93">
        <v>0</v>
      </c>
      <c r="P179" s="93">
        <v>0</v>
      </c>
      <c r="Q179" s="94">
        <v>0</v>
      </c>
      <c r="R179" s="93">
        <v>0</v>
      </c>
      <c r="S179" s="93">
        <v>0</v>
      </c>
      <c r="T179" s="93">
        <v>0</v>
      </c>
    </row>
    <row r="180" spans="1:20" ht="28">
      <c r="A180" s="89" t="s">
        <v>335</v>
      </c>
      <c r="B180" s="89" t="s">
        <v>76</v>
      </c>
      <c r="C180" s="92">
        <v>-26961435</v>
      </c>
      <c r="D180" s="92">
        <v>-22772822</v>
      </c>
      <c r="E180" s="92">
        <v>-21115975</v>
      </c>
      <c r="F180" s="92">
        <v>-23085622</v>
      </c>
      <c r="G180" s="92">
        <v>-22826108</v>
      </c>
      <c r="H180" s="92">
        <v>-48630503</v>
      </c>
      <c r="I180" s="92">
        <v>-36268700</v>
      </c>
      <c r="J180" s="92">
        <v>-193336049</v>
      </c>
      <c r="K180" s="92">
        <v>-275337252</v>
      </c>
      <c r="L180" s="92">
        <v>-279642072</v>
      </c>
      <c r="M180" s="93">
        <v>-136997395.40544999</v>
      </c>
      <c r="N180" s="93">
        <v>0</v>
      </c>
      <c r="O180" s="93">
        <v>0</v>
      </c>
      <c r="P180" s="93">
        <v>0</v>
      </c>
      <c r="Q180" s="94">
        <v>0</v>
      </c>
      <c r="R180" s="93">
        <v>0</v>
      </c>
      <c r="S180" s="93">
        <v>0</v>
      </c>
      <c r="T180" s="93">
        <v>0</v>
      </c>
    </row>
    <row r="181" spans="1:20" ht="28">
      <c r="A181" s="89" t="s">
        <v>336</v>
      </c>
      <c r="B181" s="89" t="s">
        <v>75</v>
      </c>
      <c r="C181" s="92">
        <v>-1257306264</v>
      </c>
      <c r="D181" s="92">
        <v>-962719620</v>
      </c>
      <c r="E181" s="92">
        <v>-1087662327</v>
      </c>
      <c r="F181" s="92">
        <v>-930460087</v>
      </c>
      <c r="G181" s="92">
        <v>-1076547950</v>
      </c>
      <c r="H181" s="92">
        <v>-1605624874</v>
      </c>
      <c r="I181" s="92">
        <v>-1853396506</v>
      </c>
      <c r="J181" s="92">
        <v>-3953752802</v>
      </c>
      <c r="K181" s="92">
        <v>-11201801509</v>
      </c>
      <c r="L181" s="92">
        <v>-11386979205</v>
      </c>
      <c r="M181" s="93">
        <v>-10978486928.0434</v>
      </c>
      <c r="N181" s="93">
        <v>0</v>
      </c>
      <c r="O181" s="93">
        <v>0</v>
      </c>
      <c r="P181" s="93">
        <v>0</v>
      </c>
      <c r="Q181" s="94">
        <v>0</v>
      </c>
      <c r="R181" s="93">
        <v>0</v>
      </c>
      <c r="S181" s="93">
        <v>0</v>
      </c>
      <c r="T181" s="93">
        <v>0</v>
      </c>
    </row>
    <row r="182" spans="1:20">
      <c r="A182" s="89" t="s">
        <v>337</v>
      </c>
      <c r="B182" s="89" t="s">
        <v>74</v>
      </c>
      <c r="C182" s="92">
        <v>1694420754</v>
      </c>
      <c r="D182" s="92">
        <v>1880893634</v>
      </c>
      <c r="E182" s="92">
        <v>865586283</v>
      </c>
      <c r="F182" s="92">
        <v>1299772786</v>
      </c>
      <c r="G182" s="92">
        <v>2248289945</v>
      </c>
      <c r="H182" s="92">
        <v>3778022079</v>
      </c>
      <c r="I182" s="92">
        <v>4948489297</v>
      </c>
      <c r="J182" s="92">
        <v>3784694490</v>
      </c>
      <c r="K182" s="92">
        <v>5568616693</v>
      </c>
      <c r="L182" s="92">
        <v>4935714857</v>
      </c>
      <c r="M182" s="93">
        <v>6322607558.8510895</v>
      </c>
      <c r="N182" s="93">
        <v>7839021980.1663799</v>
      </c>
      <c r="O182" s="93">
        <v>6546079704.76826</v>
      </c>
      <c r="P182" s="93">
        <v>7828532355.1105099</v>
      </c>
      <c r="Q182" s="93">
        <v>24016634836.632301</v>
      </c>
      <c r="R182" s="93">
        <v>26921813979.835197</v>
      </c>
      <c r="S182" s="93">
        <v>30636696462.119999</v>
      </c>
      <c r="T182" s="93">
        <v>35597410103.190002</v>
      </c>
    </row>
    <row r="183" spans="1:20">
      <c r="A183" s="89" t="s">
        <v>338</v>
      </c>
      <c r="B183" s="89" t="s">
        <v>73</v>
      </c>
      <c r="C183" s="92">
        <v>278891767</v>
      </c>
      <c r="D183" s="92">
        <v>256343310</v>
      </c>
      <c r="E183" s="92">
        <v>308316732</v>
      </c>
      <c r="F183" s="92">
        <v>317369663</v>
      </c>
      <c r="G183" s="92">
        <v>267162174</v>
      </c>
      <c r="H183" s="92">
        <v>253427230</v>
      </c>
      <c r="I183" s="92">
        <v>271744613</v>
      </c>
      <c r="J183" s="92">
        <v>252820645</v>
      </c>
      <c r="K183" s="92">
        <v>293571418</v>
      </c>
      <c r="L183" s="92">
        <v>315281677</v>
      </c>
      <c r="M183" s="93">
        <v>328865618.39713001</v>
      </c>
      <c r="N183" s="93">
        <v>0</v>
      </c>
      <c r="O183" s="93">
        <v>0</v>
      </c>
      <c r="P183" s="93">
        <v>0</v>
      </c>
      <c r="Q183" s="94">
        <v>0</v>
      </c>
      <c r="R183" s="93">
        <v>0</v>
      </c>
      <c r="S183" s="93">
        <v>0</v>
      </c>
      <c r="T183" s="93">
        <v>0</v>
      </c>
    </row>
    <row r="184" spans="1:20">
      <c r="A184" s="89" t="s">
        <v>339</v>
      </c>
      <c r="B184" s="89" t="s">
        <v>72</v>
      </c>
      <c r="C184" s="92">
        <v>-117030368</v>
      </c>
      <c r="D184" s="92">
        <v>-95327384</v>
      </c>
      <c r="E184" s="92">
        <v>-101079954</v>
      </c>
      <c r="F184" s="92">
        <v>-120570338</v>
      </c>
      <c r="G184" s="92">
        <v>-126513958</v>
      </c>
      <c r="H184" s="92">
        <v>-109873824</v>
      </c>
      <c r="I184" s="92">
        <v>-92291824</v>
      </c>
      <c r="J184" s="92">
        <v>-93334877</v>
      </c>
      <c r="K184" s="92">
        <v>-103572180</v>
      </c>
      <c r="L184" s="92">
        <v>-87232996</v>
      </c>
      <c r="M184" s="93">
        <v>-89627899.630899996</v>
      </c>
      <c r="N184" s="93">
        <v>0</v>
      </c>
      <c r="O184" s="93">
        <v>0</v>
      </c>
      <c r="P184" s="93">
        <v>0</v>
      </c>
      <c r="Q184" s="94">
        <v>0</v>
      </c>
      <c r="R184" s="93">
        <v>0</v>
      </c>
      <c r="S184" s="93">
        <v>0</v>
      </c>
      <c r="T184" s="93">
        <v>0</v>
      </c>
    </row>
    <row r="185" spans="1:20">
      <c r="A185" s="89" t="s">
        <v>340</v>
      </c>
      <c r="B185" s="89" t="s">
        <v>214</v>
      </c>
      <c r="C185" s="92">
        <v>341303</v>
      </c>
      <c r="D185" s="95">
        <v>341300</v>
      </c>
      <c r="E185" s="95">
        <v>341300</v>
      </c>
      <c r="F185" s="95">
        <v>357300</v>
      </c>
      <c r="G185" s="95">
        <v>16000</v>
      </c>
      <c r="H185" s="95">
        <v>16000</v>
      </c>
      <c r="I185" s="95">
        <v>0</v>
      </c>
      <c r="J185" s="95">
        <v>0</v>
      </c>
      <c r="K185" s="95">
        <v>6011718</v>
      </c>
      <c r="L185" s="95">
        <v>0</v>
      </c>
      <c r="M185" s="93">
        <v>0</v>
      </c>
      <c r="N185" s="93">
        <v>0</v>
      </c>
      <c r="O185" s="93">
        <v>0</v>
      </c>
      <c r="P185" s="93">
        <v>0</v>
      </c>
      <c r="Q185" s="94">
        <v>0</v>
      </c>
      <c r="R185" s="93">
        <v>0</v>
      </c>
      <c r="S185" s="93">
        <v>0</v>
      </c>
      <c r="T185" s="93">
        <v>0</v>
      </c>
    </row>
    <row r="186" spans="1:20">
      <c r="A186" s="89" t="s">
        <v>341</v>
      </c>
      <c r="B186" s="89" t="s">
        <v>71</v>
      </c>
      <c r="C186" s="92">
        <v>95728693</v>
      </c>
      <c r="D186" s="92">
        <v>125430307</v>
      </c>
      <c r="E186" s="92">
        <v>195404301</v>
      </c>
      <c r="F186" s="92">
        <v>265081890</v>
      </c>
      <c r="G186" s="92">
        <v>504001476</v>
      </c>
      <c r="H186" s="92">
        <v>726051195</v>
      </c>
      <c r="I186" s="92">
        <v>831818323</v>
      </c>
      <c r="J186" s="92">
        <v>820283425</v>
      </c>
      <c r="K186" s="92">
        <v>512773129</v>
      </c>
      <c r="L186" s="92">
        <v>535274298</v>
      </c>
      <c r="M186" s="93">
        <v>158780375.11500001</v>
      </c>
      <c r="N186" s="93">
        <v>0</v>
      </c>
      <c r="O186" s="93">
        <v>0</v>
      </c>
      <c r="P186" s="93">
        <v>0</v>
      </c>
      <c r="Q186" s="94">
        <v>0</v>
      </c>
      <c r="R186" s="93">
        <v>0</v>
      </c>
      <c r="S186" s="93">
        <v>0</v>
      </c>
      <c r="T186" s="93">
        <v>0</v>
      </c>
    </row>
    <row r="187" spans="1:20" ht="28">
      <c r="A187" s="89" t="s">
        <v>342</v>
      </c>
      <c r="B187" s="89" t="s">
        <v>172</v>
      </c>
      <c r="C187" s="92">
        <v>-6031790</v>
      </c>
      <c r="D187" s="92">
        <v>-8930829</v>
      </c>
      <c r="E187" s="92">
        <v>-14515493</v>
      </c>
      <c r="F187" s="92">
        <v>-21161370</v>
      </c>
      <c r="G187" s="92">
        <v>-30790497</v>
      </c>
      <c r="H187" s="92">
        <v>-68724364</v>
      </c>
      <c r="I187" s="92">
        <v>-85595410</v>
      </c>
      <c r="J187" s="92">
        <v>-93617573</v>
      </c>
      <c r="K187" s="92">
        <v>-96838909</v>
      </c>
      <c r="L187" s="92">
        <v>-30323507</v>
      </c>
      <c r="M187" s="93">
        <v>-24783980.932659999</v>
      </c>
      <c r="N187" s="93">
        <v>0</v>
      </c>
      <c r="O187" s="93">
        <v>0</v>
      </c>
      <c r="P187" s="93">
        <v>0</v>
      </c>
      <c r="Q187" s="94">
        <v>0</v>
      </c>
      <c r="R187" s="93">
        <v>0</v>
      </c>
      <c r="S187" s="93">
        <v>0</v>
      </c>
      <c r="T187" s="93">
        <v>0</v>
      </c>
    </row>
    <row r="188" spans="1:20">
      <c r="A188" s="89" t="s">
        <v>2298</v>
      </c>
      <c r="B188" s="89" t="s">
        <v>2299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3">
        <v>353932786.45300001</v>
      </c>
      <c r="O188" s="93">
        <v>331952474.67799997</v>
      </c>
      <c r="P188" s="93">
        <v>416056660.26440996</v>
      </c>
      <c r="Q188" s="93">
        <v>521146772.85299999</v>
      </c>
      <c r="R188" s="93">
        <v>491143378.75099999</v>
      </c>
      <c r="S188" s="93">
        <v>304397228.33999997</v>
      </c>
      <c r="T188" s="93">
        <v>3026888338.7800002</v>
      </c>
    </row>
    <row r="189" spans="1:20" ht="28">
      <c r="A189" s="89" t="s">
        <v>2305</v>
      </c>
      <c r="B189" s="89" t="s">
        <v>2306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3">
        <v>-105447290.199</v>
      </c>
      <c r="O189" s="93">
        <v>-105871876.84100001</v>
      </c>
      <c r="P189" s="93">
        <v>-141918749.07800001</v>
      </c>
      <c r="Q189" s="93">
        <v>-142064840.73199999</v>
      </c>
      <c r="R189" s="93">
        <v>-140616015.98500001</v>
      </c>
      <c r="S189" s="93">
        <v>-129876255.65000001</v>
      </c>
      <c r="T189" s="93">
        <v>-149049891.93000001</v>
      </c>
    </row>
    <row r="190" spans="1:20" s="111" customFormat="1" ht="28">
      <c r="A190" s="108" t="s">
        <v>7785</v>
      </c>
      <c r="B190" s="108" t="s">
        <v>7786</v>
      </c>
      <c r="C190" s="109">
        <v>0</v>
      </c>
      <c r="D190" s="109">
        <v>0</v>
      </c>
      <c r="E190" s="109">
        <v>0</v>
      </c>
      <c r="F190" s="109"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10">
        <v>0</v>
      </c>
      <c r="O190" s="110">
        <v>0</v>
      </c>
      <c r="P190" s="110">
        <v>0</v>
      </c>
      <c r="Q190" s="110">
        <v>0</v>
      </c>
      <c r="R190" s="110">
        <v>0</v>
      </c>
      <c r="S190" s="110">
        <v>-166789.57</v>
      </c>
      <c r="T190" s="110">
        <v>0</v>
      </c>
    </row>
    <row r="191" spans="1:20">
      <c r="A191" s="89" t="s">
        <v>2311</v>
      </c>
      <c r="B191" s="89" t="s">
        <v>93</v>
      </c>
      <c r="C191" s="92">
        <v>0</v>
      </c>
      <c r="D191" s="92">
        <v>0</v>
      </c>
      <c r="E191" s="92">
        <v>0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3">
        <v>4345650093.5138102</v>
      </c>
      <c r="O191" s="93">
        <v>5366974188.9262104</v>
      </c>
      <c r="P191" s="93">
        <v>5108406608.7332001</v>
      </c>
      <c r="Q191" s="93">
        <v>5205062019.4614105</v>
      </c>
      <c r="R191" s="93">
        <v>5057982221.1854296</v>
      </c>
      <c r="S191" s="93">
        <v>5000597649.75</v>
      </c>
      <c r="T191" s="93">
        <v>5227727643.4899998</v>
      </c>
    </row>
    <row r="192" spans="1:20">
      <c r="A192" s="89" t="s">
        <v>2318</v>
      </c>
      <c r="B192" s="89" t="s">
        <v>2319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3">
        <v>-43731009.30539</v>
      </c>
      <c r="O192" s="93">
        <v>-129489867.98634</v>
      </c>
      <c r="P192" s="93">
        <v>-158699069.30548999</v>
      </c>
      <c r="Q192" s="93">
        <v>-191589312.36930001</v>
      </c>
      <c r="R192" s="93">
        <v>-197697958.54756999</v>
      </c>
      <c r="S192" s="93">
        <v>-223607574.44</v>
      </c>
      <c r="T192" s="93">
        <v>-266027445.94</v>
      </c>
    </row>
    <row r="193" spans="1:20">
      <c r="A193" s="89" t="s">
        <v>2322</v>
      </c>
      <c r="B193" s="89" t="s">
        <v>2323</v>
      </c>
      <c r="C193" s="92">
        <v>0</v>
      </c>
      <c r="D193" s="92">
        <v>0</v>
      </c>
      <c r="E193" s="92">
        <v>0</v>
      </c>
      <c r="F193" s="92">
        <v>0</v>
      </c>
      <c r="G193" s="92">
        <v>0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92">
        <v>0</v>
      </c>
      <c r="N193" s="93">
        <v>-5881660.9560700003</v>
      </c>
      <c r="O193" s="93">
        <v>-22467903.199069999</v>
      </c>
      <c r="P193" s="93">
        <v>-23084738.417070001</v>
      </c>
      <c r="Q193" s="93">
        <v>-52106325.471069999</v>
      </c>
      <c r="R193" s="93">
        <v>-68524589.882070005</v>
      </c>
      <c r="S193" s="93">
        <v>-87331775.400000006</v>
      </c>
      <c r="T193" s="93">
        <v>-71740788.099999994</v>
      </c>
    </row>
    <row r="194" spans="1:20">
      <c r="A194" s="89" t="s">
        <v>2326</v>
      </c>
      <c r="B194" s="89" t="s">
        <v>2327</v>
      </c>
      <c r="C194" s="92">
        <v>0</v>
      </c>
      <c r="D194" s="92">
        <v>0</v>
      </c>
      <c r="E194" s="92">
        <v>0</v>
      </c>
      <c r="F194" s="92">
        <v>0</v>
      </c>
      <c r="G194" s="92">
        <v>0</v>
      </c>
      <c r="H194" s="92">
        <v>0</v>
      </c>
      <c r="I194" s="92">
        <v>0</v>
      </c>
      <c r="J194" s="92">
        <v>0</v>
      </c>
      <c r="K194" s="92">
        <v>0</v>
      </c>
      <c r="L194" s="92">
        <v>0</v>
      </c>
      <c r="M194" s="92">
        <v>0</v>
      </c>
      <c r="N194" s="93">
        <v>84844998.146570012</v>
      </c>
      <c r="O194" s="93">
        <v>130808269.1442</v>
      </c>
      <c r="P194" s="93">
        <v>339983739.51771003</v>
      </c>
      <c r="Q194" s="93">
        <v>318833514.84768999</v>
      </c>
      <c r="R194" s="93">
        <v>315891493.82553005</v>
      </c>
      <c r="S194" s="93">
        <v>336136164.38</v>
      </c>
      <c r="T194" s="93">
        <v>487683993.20999998</v>
      </c>
    </row>
    <row r="195" spans="1:20">
      <c r="A195" s="89" t="s">
        <v>343</v>
      </c>
      <c r="B195" s="89" t="s">
        <v>70</v>
      </c>
      <c r="C195" s="92">
        <v>688361064</v>
      </c>
      <c r="D195" s="92">
        <v>734809810</v>
      </c>
      <c r="E195" s="92">
        <v>766609419</v>
      </c>
      <c r="F195" s="92">
        <v>820769163</v>
      </c>
      <c r="G195" s="92">
        <v>831533138</v>
      </c>
      <c r="H195" s="92">
        <v>858341964</v>
      </c>
      <c r="I195" s="92">
        <v>895099491</v>
      </c>
      <c r="J195" s="92">
        <v>931887669</v>
      </c>
      <c r="K195" s="92">
        <v>940767341</v>
      </c>
      <c r="L195" s="92">
        <v>987926426</v>
      </c>
      <c r="M195" s="93">
        <v>1017359246.88416</v>
      </c>
      <c r="N195" s="93">
        <v>0</v>
      </c>
      <c r="O195" s="93">
        <v>0</v>
      </c>
      <c r="P195" s="93">
        <v>0</v>
      </c>
      <c r="Q195" s="94">
        <v>0</v>
      </c>
      <c r="R195" s="93">
        <v>0</v>
      </c>
      <c r="S195" s="93">
        <v>0</v>
      </c>
      <c r="T195" s="93">
        <v>0</v>
      </c>
    </row>
    <row r="196" spans="1:20">
      <c r="A196" s="89" t="s">
        <v>344</v>
      </c>
      <c r="B196" s="89" t="s">
        <v>2330</v>
      </c>
      <c r="C196" s="92">
        <v>5976994297</v>
      </c>
      <c r="D196" s="92">
        <v>7906516343</v>
      </c>
      <c r="E196" s="92">
        <v>9747604069</v>
      </c>
      <c r="F196" s="92">
        <v>11094942997</v>
      </c>
      <c r="G196" s="92">
        <v>12401807036</v>
      </c>
      <c r="H196" s="92">
        <v>12831580078</v>
      </c>
      <c r="I196" s="92">
        <v>12933053553</v>
      </c>
      <c r="J196" s="92">
        <v>13826591228</v>
      </c>
      <c r="K196" s="92">
        <v>10212160892</v>
      </c>
      <c r="L196" s="92">
        <v>11486277301</v>
      </c>
      <c r="M196" s="93">
        <v>56967349420.876205</v>
      </c>
      <c r="N196" s="93">
        <v>64996771289.111099</v>
      </c>
      <c r="O196" s="93">
        <v>79891869650.56929</v>
      </c>
      <c r="P196" s="93">
        <v>87605379709.117203</v>
      </c>
      <c r="Q196" s="93">
        <v>93502172224.246094</v>
      </c>
      <c r="R196" s="93">
        <v>101856305921.508</v>
      </c>
      <c r="S196" s="93">
        <v>113223159061.27</v>
      </c>
      <c r="T196" s="93">
        <v>116500718580.19</v>
      </c>
    </row>
    <row r="197" spans="1:20">
      <c r="A197" s="89" t="s">
        <v>345</v>
      </c>
      <c r="B197" s="89" t="s">
        <v>2351</v>
      </c>
      <c r="C197" s="92">
        <v>-2006216135</v>
      </c>
      <c r="D197" s="92">
        <v>-2390205953</v>
      </c>
      <c r="E197" s="92">
        <v>-2962241082</v>
      </c>
      <c r="F197" s="92">
        <v>-3406684884</v>
      </c>
      <c r="G197" s="92">
        <v>-3999457716</v>
      </c>
      <c r="H197" s="92">
        <v>-4492676004</v>
      </c>
      <c r="I197" s="92">
        <v>-4986137827</v>
      </c>
      <c r="J197" s="92">
        <v>-5564476805</v>
      </c>
      <c r="K197" s="92">
        <v>-4308464811</v>
      </c>
      <c r="L197" s="92">
        <v>-5099878854</v>
      </c>
      <c r="M197" s="93">
        <v>-33134694368.806</v>
      </c>
      <c r="N197" s="93">
        <v>-35552825236.023003</v>
      </c>
      <c r="O197" s="93">
        <v>-39868086308.194199</v>
      </c>
      <c r="P197" s="93">
        <v>-44604690747.990097</v>
      </c>
      <c r="Q197" s="93">
        <v>-50296135061.5466</v>
      </c>
      <c r="R197" s="93">
        <v>-55481516344.1735</v>
      </c>
      <c r="S197" s="93">
        <v>-60637125024.860001</v>
      </c>
      <c r="T197" s="93">
        <v>-65803558515.440002</v>
      </c>
    </row>
    <row r="198" spans="1:20">
      <c r="A198" s="89" t="s">
        <v>2361</v>
      </c>
      <c r="B198" s="89" t="s">
        <v>2362</v>
      </c>
      <c r="C198" s="92">
        <v>0</v>
      </c>
      <c r="D198" s="92">
        <v>0</v>
      </c>
      <c r="E198" s="92">
        <v>0</v>
      </c>
      <c r="F198" s="92">
        <v>0</v>
      </c>
      <c r="G198" s="92">
        <v>0</v>
      </c>
      <c r="H198" s="92">
        <v>0</v>
      </c>
      <c r="I198" s="92">
        <v>0</v>
      </c>
      <c r="J198" s="92">
        <v>0</v>
      </c>
      <c r="K198" s="92">
        <v>0</v>
      </c>
      <c r="L198" s="92">
        <v>0</v>
      </c>
      <c r="M198" s="92">
        <v>0</v>
      </c>
      <c r="N198" s="93">
        <v>-2286895840.17697</v>
      </c>
      <c r="O198" s="93">
        <v>-3213045875.2614899</v>
      </c>
      <c r="P198" s="93">
        <v>-3613348263.6039</v>
      </c>
      <c r="Q198" s="93">
        <v>-3387939701.9207301</v>
      </c>
      <c r="R198" s="93">
        <v>-3782410463.6113601</v>
      </c>
      <c r="S198" s="93">
        <v>-5671216301.7700005</v>
      </c>
      <c r="T198" s="93">
        <v>-5630493523.1899996</v>
      </c>
    </row>
    <row r="199" spans="1:20" ht="28">
      <c r="A199" s="89" t="s">
        <v>2372</v>
      </c>
      <c r="B199" s="89" t="s">
        <v>2373</v>
      </c>
      <c r="C199" s="92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2">
        <v>0</v>
      </c>
      <c r="N199" s="93">
        <v>22529678.609999999</v>
      </c>
      <c r="O199" s="93">
        <v>11092905.53902</v>
      </c>
      <c r="P199" s="93">
        <v>10111250.68252</v>
      </c>
      <c r="Q199" s="93">
        <v>13786958.244000001</v>
      </c>
      <c r="R199" s="93">
        <v>12677944.77523</v>
      </c>
      <c r="S199" s="93">
        <v>9952207.0399999991</v>
      </c>
      <c r="T199" s="93">
        <v>8246096.2300000004</v>
      </c>
    </row>
    <row r="200" spans="1:20">
      <c r="A200" s="89" t="s">
        <v>2380</v>
      </c>
      <c r="B200" s="89" t="s">
        <v>2381</v>
      </c>
      <c r="C200" s="92">
        <v>0</v>
      </c>
      <c r="D200" s="92">
        <v>0</v>
      </c>
      <c r="E200" s="92">
        <v>0</v>
      </c>
      <c r="F200" s="92">
        <v>0</v>
      </c>
      <c r="G200" s="92">
        <v>0</v>
      </c>
      <c r="H200" s="92">
        <v>0</v>
      </c>
      <c r="I200" s="92">
        <v>0</v>
      </c>
      <c r="J200" s="92">
        <v>0</v>
      </c>
      <c r="K200" s="92">
        <v>0</v>
      </c>
      <c r="L200" s="92">
        <v>0</v>
      </c>
      <c r="M200" s="92">
        <v>0</v>
      </c>
      <c r="N200" s="93">
        <v>120639314.92200999</v>
      </c>
      <c r="O200" s="93">
        <v>126261110.96699999</v>
      </c>
      <c r="P200" s="93">
        <v>128753109.82600001</v>
      </c>
      <c r="Q200" s="93">
        <v>125632640.167</v>
      </c>
      <c r="R200" s="93">
        <v>108659562.332</v>
      </c>
      <c r="S200" s="93">
        <v>138965124.87</v>
      </c>
      <c r="T200" s="93">
        <v>131180745.16</v>
      </c>
    </row>
    <row r="201" spans="1:20">
      <c r="A201" s="89" t="s">
        <v>2386</v>
      </c>
      <c r="B201" s="89" t="s">
        <v>2387</v>
      </c>
      <c r="C201" s="92">
        <v>0</v>
      </c>
      <c r="D201" s="92">
        <v>0</v>
      </c>
      <c r="E201" s="92">
        <v>0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3">
        <v>1527469.5249999999</v>
      </c>
      <c r="O201" s="93">
        <v>1917845.73</v>
      </c>
      <c r="P201" s="93">
        <v>2615767.7298300001</v>
      </c>
      <c r="Q201" s="93">
        <v>2354855.22578</v>
      </c>
      <c r="R201" s="93">
        <v>2349816.8257800001</v>
      </c>
      <c r="S201" s="93">
        <v>2362311.7400000002</v>
      </c>
      <c r="T201" s="93">
        <v>2361478.7999999998</v>
      </c>
    </row>
    <row r="202" spans="1:20" s="111" customFormat="1" ht="28">
      <c r="A202" s="108" t="s">
        <v>7783</v>
      </c>
      <c r="B202" s="108" t="s">
        <v>7784</v>
      </c>
      <c r="C202" s="109">
        <v>0</v>
      </c>
      <c r="D202" s="109">
        <v>0</v>
      </c>
      <c r="E202" s="109">
        <v>0</v>
      </c>
      <c r="F202" s="109"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10">
        <v>0</v>
      </c>
      <c r="O202" s="110">
        <v>-98610.04</v>
      </c>
      <c r="P202" s="110">
        <v>0</v>
      </c>
      <c r="Q202" s="110">
        <v>0</v>
      </c>
      <c r="R202" s="110">
        <v>0</v>
      </c>
      <c r="S202" s="110">
        <v>0</v>
      </c>
      <c r="T202" s="110">
        <v>0</v>
      </c>
    </row>
    <row r="203" spans="1:20">
      <c r="A203" s="89" t="s">
        <v>2390</v>
      </c>
      <c r="B203" s="89" t="s">
        <v>2391</v>
      </c>
      <c r="C203" s="92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2">
        <v>0</v>
      </c>
      <c r="N203" s="93">
        <v>9940337879.7610302</v>
      </c>
      <c r="O203" s="93">
        <v>10250644319.118</v>
      </c>
      <c r="P203" s="93">
        <v>12132914310.246698</v>
      </c>
      <c r="Q203" s="93">
        <v>14947320235.3323</v>
      </c>
      <c r="R203" s="93">
        <v>20621644379.686302</v>
      </c>
      <c r="S203" s="93">
        <v>17692134069.759998</v>
      </c>
      <c r="T203" s="93">
        <v>22622131295.200001</v>
      </c>
    </row>
    <row r="204" spans="1:20">
      <c r="A204" s="89" t="s">
        <v>2417</v>
      </c>
      <c r="B204" s="89" t="s">
        <v>2418</v>
      </c>
      <c r="C204" s="92">
        <v>0</v>
      </c>
      <c r="D204" s="92">
        <v>0</v>
      </c>
      <c r="E204" s="92">
        <v>0</v>
      </c>
      <c r="F204" s="92">
        <v>0</v>
      </c>
      <c r="G204" s="92">
        <v>0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2">
        <v>0</v>
      </c>
      <c r="N204" s="93">
        <v>1348225850.3201399</v>
      </c>
      <c r="O204" s="93">
        <v>1395683586.19855</v>
      </c>
      <c r="P204" s="93">
        <v>496454649.60694003</v>
      </c>
      <c r="Q204" s="93">
        <v>1136801636.51319</v>
      </c>
      <c r="R204" s="93">
        <v>1721419332.5660701</v>
      </c>
      <c r="S204" s="93">
        <v>1995441790.8599999</v>
      </c>
      <c r="T204" s="93">
        <v>2975380305.1100001</v>
      </c>
    </row>
    <row r="205" spans="1:20">
      <c r="A205" s="89" t="s">
        <v>2427</v>
      </c>
      <c r="B205" s="89" t="s">
        <v>2428</v>
      </c>
      <c r="C205" s="92">
        <v>0</v>
      </c>
      <c r="D205" s="92">
        <v>0</v>
      </c>
      <c r="E205" s="92">
        <v>0</v>
      </c>
      <c r="F205" s="92">
        <v>0</v>
      </c>
      <c r="G205" s="92">
        <v>0</v>
      </c>
      <c r="H205" s="92">
        <v>0</v>
      </c>
      <c r="I205" s="92">
        <v>0</v>
      </c>
      <c r="J205" s="92">
        <v>0</v>
      </c>
      <c r="K205" s="92">
        <v>0</v>
      </c>
      <c r="L205" s="92">
        <v>0</v>
      </c>
      <c r="M205" s="92">
        <v>0</v>
      </c>
      <c r="N205" s="93">
        <v>273177382.79842001</v>
      </c>
      <c r="O205" s="93">
        <v>797480607.87829006</v>
      </c>
      <c r="P205" s="93">
        <v>236320320.3308</v>
      </c>
      <c r="Q205" s="93">
        <v>434099563.30219001</v>
      </c>
      <c r="R205" s="93">
        <v>536724085.22093999</v>
      </c>
      <c r="S205" s="93">
        <v>575894479.10000002</v>
      </c>
      <c r="T205" s="93">
        <v>428026379.82999998</v>
      </c>
    </row>
    <row r="206" spans="1:20">
      <c r="A206" s="89" t="s">
        <v>2439</v>
      </c>
      <c r="B206" s="89" t="s">
        <v>2440</v>
      </c>
      <c r="C206" s="92">
        <v>0</v>
      </c>
      <c r="D206" s="92">
        <v>0</v>
      </c>
      <c r="E206" s="92">
        <v>0</v>
      </c>
      <c r="F206" s="92">
        <v>0</v>
      </c>
      <c r="G206" s="92">
        <v>0</v>
      </c>
      <c r="H206" s="92">
        <v>0</v>
      </c>
      <c r="I206" s="92">
        <v>0</v>
      </c>
      <c r="J206" s="92">
        <v>0</v>
      </c>
      <c r="K206" s="92">
        <v>0</v>
      </c>
      <c r="L206" s="92">
        <v>0</v>
      </c>
      <c r="M206" s="92">
        <v>0</v>
      </c>
      <c r="N206" s="93">
        <v>236132955.93195999</v>
      </c>
      <c r="O206" s="93">
        <v>41910533.247669995</v>
      </c>
      <c r="P206" s="93">
        <v>29398047.871080004</v>
      </c>
      <c r="Q206" s="93">
        <v>3069144.8280000002</v>
      </c>
      <c r="R206" s="93">
        <v>31816419.574999999</v>
      </c>
      <c r="S206" s="93">
        <v>13654066.1</v>
      </c>
      <c r="T206" s="93">
        <v>41985577.189999998</v>
      </c>
    </row>
    <row r="207" spans="1:20" ht="28">
      <c r="A207" s="89" t="s">
        <v>2450</v>
      </c>
      <c r="B207" s="89" t="s">
        <v>7665</v>
      </c>
      <c r="C207" s="92">
        <v>0</v>
      </c>
      <c r="D207" s="92">
        <v>0</v>
      </c>
      <c r="E207" s="92">
        <v>0</v>
      </c>
      <c r="F207" s="92">
        <v>0</v>
      </c>
      <c r="G207" s="92">
        <v>0</v>
      </c>
      <c r="H207" s="92">
        <v>0</v>
      </c>
      <c r="I207" s="92">
        <v>0</v>
      </c>
      <c r="J207" s="92">
        <v>0</v>
      </c>
      <c r="K207" s="92">
        <v>0</v>
      </c>
      <c r="L207" s="92">
        <v>0</v>
      </c>
      <c r="M207" s="92">
        <v>0</v>
      </c>
      <c r="N207" s="93">
        <v>3089390128.2322798</v>
      </c>
      <c r="O207" s="93">
        <v>5159342616.5438395</v>
      </c>
      <c r="P207" s="93">
        <v>7495204495.26542</v>
      </c>
      <c r="Q207" s="93">
        <v>9590063652.7268906</v>
      </c>
      <c r="R207" s="93">
        <v>10449784163.5508</v>
      </c>
      <c r="S207" s="93">
        <v>10368414906.99</v>
      </c>
      <c r="T207" s="93">
        <v>15231720663.940001</v>
      </c>
    </row>
    <row r="208" spans="1:20" ht="28">
      <c r="A208" s="89" t="s">
        <v>7658</v>
      </c>
      <c r="B208" s="89" t="s">
        <v>7659</v>
      </c>
      <c r="C208" s="92">
        <v>0</v>
      </c>
      <c r="D208" s="92">
        <v>0</v>
      </c>
      <c r="E208" s="92">
        <v>0</v>
      </c>
      <c r="F208" s="92">
        <v>0</v>
      </c>
      <c r="G208" s="92">
        <v>0</v>
      </c>
      <c r="H208" s="92">
        <v>0</v>
      </c>
      <c r="I208" s="92">
        <v>0</v>
      </c>
      <c r="J208" s="92">
        <v>0</v>
      </c>
      <c r="K208" s="92">
        <v>0</v>
      </c>
      <c r="L208" s="92">
        <v>0</v>
      </c>
      <c r="M208" s="92">
        <v>0</v>
      </c>
      <c r="N208" s="93"/>
      <c r="O208" s="93">
        <v>281847264.71313</v>
      </c>
      <c r="P208" s="93">
        <v>156903968.13034001</v>
      </c>
      <c r="Q208" s="93">
        <v>75939838.164119989</v>
      </c>
      <c r="R208" s="93">
        <v>101892676.92403999</v>
      </c>
      <c r="S208" s="93">
        <v>168610676.97</v>
      </c>
      <c r="T208" s="93">
        <v>309856303.13999999</v>
      </c>
    </row>
    <row r="209" spans="1:20">
      <c r="A209" s="89" t="s">
        <v>346</v>
      </c>
      <c r="B209" s="89" t="s">
        <v>67</v>
      </c>
      <c r="C209" s="92">
        <v>45203203404</v>
      </c>
      <c r="D209" s="92">
        <v>51700647047</v>
      </c>
      <c r="E209" s="92">
        <v>51219014248</v>
      </c>
      <c r="F209" s="92">
        <v>58784213665</v>
      </c>
      <c r="G209" s="92">
        <v>69209295309</v>
      </c>
      <c r="H209" s="92">
        <v>79145021618</v>
      </c>
      <c r="I209" s="92">
        <v>91165334512</v>
      </c>
      <c r="J209" s="92">
        <v>101411576661</v>
      </c>
      <c r="K209" s="92">
        <v>71148753046</v>
      </c>
      <c r="L209" s="92">
        <v>60714512477</v>
      </c>
      <c r="M209" s="93">
        <v>70463282716.389099</v>
      </c>
      <c r="N209" s="93">
        <v>0</v>
      </c>
      <c r="O209" s="93">
        <v>0</v>
      </c>
      <c r="P209" s="93">
        <v>0</v>
      </c>
      <c r="Q209" s="93">
        <v>0</v>
      </c>
      <c r="R209" s="93">
        <v>0</v>
      </c>
      <c r="S209" s="93">
        <v>0</v>
      </c>
      <c r="T209" s="93">
        <v>0</v>
      </c>
    </row>
    <row r="210" spans="1:20">
      <c r="A210" s="89" t="s">
        <v>347</v>
      </c>
      <c r="B210" s="89" t="s">
        <v>173</v>
      </c>
      <c r="C210" s="92">
        <v>-11148533588</v>
      </c>
      <c r="D210" s="92">
        <v>-11539913854</v>
      </c>
      <c r="E210" s="92">
        <v>-12140662877</v>
      </c>
      <c r="F210" s="92">
        <v>-24466246402</v>
      </c>
      <c r="G210" s="92">
        <v>-16623104406</v>
      </c>
      <c r="H210" s="92">
        <v>-17610650575</v>
      </c>
      <c r="I210" s="92">
        <v>-24458174677</v>
      </c>
      <c r="J210" s="92">
        <v>-25232704637</v>
      </c>
      <c r="K210" s="92">
        <v>-29004071392</v>
      </c>
      <c r="L210" s="92">
        <v>-15726585252</v>
      </c>
      <c r="M210" s="93">
        <v>-15443437253.5494</v>
      </c>
      <c r="N210" s="93">
        <v>0</v>
      </c>
      <c r="O210" s="93">
        <v>0</v>
      </c>
      <c r="P210" s="93">
        <v>0</v>
      </c>
      <c r="Q210" s="93">
        <v>0</v>
      </c>
      <c r="R210" s="93">
        <v>0</v>
      </c>
      <c r="S210" s="93">
        <v>0</v>
      </c>
      <c r="T210" s="93">
        <v>0</v>
      </c>
    </row>
    <row r="211" spans="1:20" ht="28">
      <c r="A211" s="92" t="s">
        <v>7775</v>
      </c>
      <c r="B211" s="89" t="s">
        <v>7776</v>
      </c>
      <c r="C211" s="92">
        <v>10123900257.559999</v>
      </c>
      <c r="D211" s="92">
        <v>5022471748.7799997</v>
      </c>
      <c r="E211" s="92">
        <v>1130544162.48</v>
      </c>
      <c r="F211" s="92">
        <v>2813567438.5799999</v>
      </c>
      <c r="G211" s="92">
        <v>28137711.530000001</v>
      </c>
      <c r="H211" s="92">
        <v>-262693313.22</v>
      </c>
      <c r="I211" s="92">
        <v>1499236960.1900001</v>
      </c>
      <c r="J211" s="92">
        <v>-1815428495.27</v>
      </c>
      <c r="K211" s="92">
        <v>3398396445.0700002</v>
      </c>
      <c r="L211" s="92">
        <v>2735784883.8600001</v>
      </c>
      <c r="M211" s="93">
        <v>1205987757.07145</v>
      </c>
      <c r="N211" s="93">
        <v>0</v>
      </c>
      <c r="O211" s="93">
        <v>0</v>
      </c>
      <c r="P211" s="93">
        <v>0</v>
      </c>
      <c r="Q211" s="93">
        <v>0</v>
      </c>
      <c r="R211" s="93">
        <v>0</v>
      </c>
      <c r="S211" s="93">
        <v>0</v>
      </c>
      <c r="T211" s="93">
        <v>0</v>
      </c>
    </row>
    <row r="212" spans="1:20">
      <c r="A212" s="87">
        <v>2</v>
      </c>
      <c r="B212" s="88" t="s">
        <v>157</v>
      </c>
      <c r="C212" s="96">
        <v>409476058235.01001</v>
      </c>
      <c r="D212" s="96">
        <v>440014645033</v>
      </c>
      <c r="E212" s="96">
        <v>499506507997</v>
      </c>
      <c r="F212" s="96">
        <v>546591559630</v>
      </c>
      <c r="G212" s="96">
        <v>593863581730</v>
      </c>
      <c r="H212" s="96">
        <v>658455998246</v>
      </c>
      <c r="I212" s="96">
        <v>731784922643.01001</v>
      </c>
      <c r="J212" s="96">
        <v>841325381865.01001</v>
      </c>
      <c r="K212" s="96">
        <v>875362324491.98999</v>
      </c>
      <c r="L212" s="96">
        <v>953510581689</v>
      </c>
      <c r="M212" s="97">
        <v>1019943933356.99</v>
      </c>
      <c r="N212" s="97">
        <v>1270864238127</v>
      </c>
      <c r="O212" s="97">
        <v>1614122034433.29</v>
      </c>
      <c r="P212" s="97">
        <v>1789146499572.71</v>
      </c>
      <c r="Q212" s="97">
        <v>2044787467113.28</v>
      </c>
      <c r="R212" s="97">
        <v>2319637288744.4302</v>
      </c>
      <c r="S212" s="91">
        <v>2442462347086.6899</v>
      </c>
      <c r="T212" s="91">
        <v>2707931679803.1699</v>
      </c>
    </row>
    <row r="213" spans="1:20">
      <c r="A213" s="89" t="s">
        <v>348</v>
      </c>
      <c r="B213" s="89" t="s">
        <v>66</v>
      </c>
      <c r="C213" s="92">
        <v>49389917609</v>
      </c>
      <c r="D213" s="92">
        <v>53156716003</v>
      </c>
      <c r="E213" s="92">
        <v>59737926919</v>
      </c>
      <c r="F213" s="92">
        <v>67177716983</v>
      </c>
      <c r="G213" s="92">
        <v>76178552110</v>
      </c>
      <c r="H213" s="92">
        <v>85075618351</v>
      </c>
      <c r="I213" s="92">
        <v>100076449402</v>
      </c>
      <c r="J213" s="92">
        <v>118479721160</v>
      </c>
      <c r="K213" s="92">
        <v>125966489664</v>
      </c>
      <c r="L213" s="92">
        <v>135641433111</v>
      </c>
      <c r="M213" s="93">
        <v>137747271814.41299</v>
      </c>
      <c r="N213" s="93">
        <v>142494813436.51599</v>
      </c>
      <c r="O213" s="93">
        <v>161190888502.92401</v>
      </c>
      <c r="P213" s="93">
        <v>192861226610.58899</v>
      </c>
      <c r="Q213" s="93">
        <v>216018023797.534</v>
      </c>
      <c r="R213" s="93">
        <v>226045618753.79001</v>
      </c>
      <c r="S213" s="93">
        <v>229395057469.42001</v>
      </c>
      <c r="T213" s="93">
        <v>247197058092.73001</v>
      </c>
    </row>
    <row r="214" spans="1:20">
      <c r="A214" s="89" t="s">
        <v>349</v>
      </c>
      <c r="B214" s="89" t="s">
        <v>215</v>
      </c>
      <c r="C214" s="92">
        <v>39804063995</v>
      </c>
      <c r="D214" s="92">
        <v>41333876357</v>
      </c>
      <c r="E214" s="92">
        <v>46417850578</v>
      </c>
      <c r="F214" s="92">
        <v>52052339617</v>
      </c>
      <c r="G214" s="92">
        <v>60017129714</v>
      </c>
      <c r="H214" s="92">
        <v>67685566632</v>
      </c>
      <c r="I214" s="92">
        <v>81842502182</v>
      </c>
      <c r="J214" s="92">
        <v>99559371145</v>
      </c>
      <c r="K214" s="92">
        <v>105024062157</v>
      </c>
      <c r="L214" s="92">
        <v>114494695103</v>
      </c>
      <c r="M214" s="93">
        <v>116558857709.464</v>
      </c>
      <c r="N214" s="93">
        <v>121095135098.533</v>
      </c>
      <c r="O214" s="93">
        <v>138288438243.43399</v>
      </c>
      <c r="P214" s="93">
        <v>166612608758.05301</v>
      </c>
      <c r="Q214" s="93">
        <v>188039869134.492</v>
      </c>
      <c r="R214" s="93">
        <v>196783029462.68301</v>
      </c>
      <c r="S214" s="93">
        <v>196534866620.20999</v>
      </c>
      <c r="T214" s="93">
        <v>211528167399.95999</v>
      </c>
    </row>
    <row r="215" spans="1:20">
      <c r="A215" s="92" t="s">
        <v>7777</v>
      </c>
      <c r="B215" s="89" t="s">
        <v>7780</v>
      </c>
      <c r="C215" s="92">
        <v>266631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  <c r="J215" s="92">
        <v>0</v>
      </c>
      <c r="K215" s="92">
        <v>0</v>
      </c>
      <c r="L215" s="92">
        <v>0</v>
      </c>
      <c r="M215" s="93">
        <v>0</v>
      </c>
      <c r="N215" s="93">
        <v>0</v>
      </c>
      <c r="O215" s="93">
        <v>0</v>
      </c>
      <c r="P215" s="93">
        <v>0</v>
      </c>
      <c r="Q215" s="93">
        <v>0</v>
      </c>
      <c r="R215" s="93">
        <v>0</v>
      </c>
      <c r="S215" s="93">
        <v>0</v>
      </c>
      <c r="T215" s="93">
        <v>0</v>
      </c>
    </row>
    <row r="216" spans="1:20">
      <c r="A216" s="89" t="s">
        <v>350</v>
      </c>
      <c r="B216" s="89" t="s">
        <v>65</v>
      </c>
      <c r="C216" s="92">
        <v>9585586983</v>
      </c>
      <c r="D216" s="92">
        <v>11822839646</v>
      </c>
      <c r="E216" s="92">
        <v>13320076341</v>
      </c>
      <c r="F216" s="92">
        <v>15125377366</v>
      </c>
      <c r="G216" s="92">
        <v>16161422396</v>
      </c>
      <c r="H216" s="92">
        <v>17390051719</v>
      </c>
      <c r="I216" s="92">
        <v>18233947220</v>
      </c>
      <c r="J216" s="92">
        <v>18920350015</v>
      </c>
      <c r="K216" s="92">
        <v>20942427507</v>
      </c>
      <c r="L216" s="92">
        <v>21146738008</v>
      </c>
      <c r="M216" s="93">
        <v>21188414104.948898</v>
      </c>
      <c r="N216" s="93">
        <v>21399678337.983101</v>
      </c>
      <c r="O216" s="93">
        <v>22902450259.489799</v>
      </c>
      <c r="P216" s="93">
        <v>26248617852.5359</v>
      </c>
      <c r="Q216" s="93">
        <v>27978154663.042301</v>
      </c>
      <c r="R216" s="93">
        <v>29262589291.106499</v>
      </c>
      <c r="S216" s="93">
        <v>32860190849.209999</v>
      </c>
      <c r="T216" s="93">
        <v>35668890692.769997</v>
      </c>
    </row>
    <row r="217" spans="1:20">
      <c r="A217" s="89" t="s">
        <v>351</v>
      </c>
      <c r="B217" s="89" t="s">
        <v>2406</v>
      </c>
      <c r="C217" s="92">
        <v>125228279051</v>
      </c>
      <c r="D217" s="92">
        <v>139070302465</v>
      </c>
      <c r="E217" s="92">
        <v>159258527161</v>
      </c>
      <c r="F217" s="92">
        <v>176498959843</v>
      </c>
      <c r="G217" s="92">
        <v>193073222194</v>
      </c>
      <c r="H217" s="92">
        <v>235363355081</v>
      </c>
      <c r="I217" s="92">
        <v>270569211276</v>
      </c>
      <c r="J217" s="92">
        <v>335104625685</v>
      </c>
      <c r="K217" s="92">
        <v>402310536222</v>
      </c>
      <c r="L217" s="92">
        <v>441840622349</v>
      </c>
      <c r="M217" s="93">
        <v>470323368825.70398</v>
      </c>
      <c r="N217" s="93">
        <v>416473541409.43298</v>
      </c>
      <c r="O217" s="93">
        <v>455459014549.005</v>
      </c>
      <c r="P217" s="93">
        <v>512962612498.237</v>
      </c>
      <c r="Q217" s="93">
        <v>596457339126.99194</v>
      </c>
      <c r="R217" s="93">
        <v>682467919943.73206</v>
      </c>
      <c r="S217" s="93">
        <v>670050597952.58997</v>
      </c>
      <c r="T217" s="93">
        <v>805474106836.42004</v>
      </c>
    </row>
    <row r="218" spans="1:20">
      <c r="A218" s="89" t="s">
        <v>352</v>
      </c>
      <c r="B218" s="89" t="s">
        <v>64</v>
      </c>
      <c r="C218" s="92">
        <v>2150538235</v>
      </c>
      <c r="D218" s="92">
        <v>1036259129</v>
      </c>
      <c r="E218" s="92">
        <v>1261841677</v>
      </c>
      <c r="F218" s="92">
        <v>4670294391</v>
      </c>
      <c r="G218" s="92">
        <v>7438220461</v>
      </c>
      <c r="H218" s="92">
        <v>1221267039</v>
      </c>
      <c r="I218" s="92">
        <v>3444890979</v>
      </c>
      <c r="J218" s="92">
        <v>546501202</v>
      </c>
      <c r="K218" s="92">
        <v>2849220281</v>
      </c>
      <c r="L218" s="92">
        <v>9538268441</v>
      </c>
      <c r="M218" s="93">
        <v>9750745816.6273308</v>
      </c>
      <c r="N218" s="93">
        <v>0</v>
      </c>
      <c r="O218" s="93">
        <v>0</v>
      </c>
      <c r="P218" s="94">
        <v>0</v>
      </c>
      <c r="Q218" s="94">
        <v>0</v>
      </c>
      <c r="R218" s="93">
        <v>0</v>
      </c>
      <c r="S218" s="93">
        <v>0</v>
      </c>
      <c r="T218" s="93">
        <v>0</v>
      </c>
    </row>
    <row r="219" spans="1:20">
      <c r="A219" s="89" t="s">
        <v>353</v>
      </c>
      <c r="B219" s="89" t="s">
        <v>63</v>
      </c>
      <c r="C219" s="92">
        <v>68181370159</v>
      </c>
      <c r="D219" s="92">
        <v>78156584480</v>
      </c>
      <c r="E219" s="92">
        <v>89505527831</v>
      </c>
      <c r="F219" s="92">
        <v>103405620306</v>
      </c>
      <c r="G219" s="92">
        <v>112588665479</v>
      </c>
      <c r="H219" s="92">
        <v>158472685729</v>
      </c>
      <c r="I219" s="92">
        <v>173905016209</v>
      </c>
      <c r="J219" s="92">
        <v>203998156535</v>
      </c>
      <c r="K219" s="92">
        <v>211128337225</v>
      </c>
      <c r="L219" s="92">
        <v>240177089141</v>
      </c>
      <c r="M219" s="93">
        <v>265475201292.86099</v>
      </c>
      <c r="N219" s="93">
        <v>0</v>
      </c>
      <c r="O219" s="93">
        <v>0</v>
      </c>
      <c r="P219" s="94">
        <v>0</v>
      </c>
      <c r="Q219" s="94">
        <v>0</v>
      </c>
      <c r="R219" s="93">
        <v>0</v>
      </c>
      <c r="S219" s="93">
        <v>0</v>
      </c>
      <c r="T219" s="93">
        <v>0</v>
      </c>
    </row>
    <row r="220" spans="1:20">
      <c r="A220" s="89" t="s">
        <v>354</v>
      </c>
      <c r="B220" s="89" t="s">
        <v>62</v>
      </c>
      <c r="C220" s="92">
        <v>798956199</v>
      </c>
      <c r="D220" s="92">
        <v>225665383</v>
      </c>
      <c r="E220" s="92">
        <v>124295953</v>
      </c>
      <c r="F220" s="92">
        <v>552849528</v>
      </c>
      <c r="G220" s="92">
        <v>129479745</v>
      </c>
      <c r="H220" s="92">
        <v>137897662</v>
      </c>
      <c r="I220" s="92">
        <v>442183252</v>
      </c>
      <c r="J220" s="92">
        <v>977264894</v>
      </c>
      <c r="K220" s="92">
        <v>1620933789</v>
      </c>
      <c r="L220" s="92">
        <v>1404987472</v>
      </c>
      <c r="M220" s="93">
        <v>4881579065.8803301</v>
      </c>
      <c r="N220" s="93">
        <v>0</v>
      </c>
      <c r="O220" s="93">
        <v>0</v>
      </c>
      <c r="P220" s="94">
        <v>0</v>
      </c>
      <c r="Q220" s="94">
        <v>0</v>
      </c>
      <c r="R220" s="93">
        <v>0</v>
      </c>
      <c r="S220" s="93">
        <v>0</v>
      </c>
      <c r="T220" s="93">
        <v>0</v>
      </c>
    </row>
    <row r="221" spans="1:20">
      <c r="A221" s="89" t="s">
        <v>355</v>
      </c>
      <c r="B221" s="89" t="s">
        <v>61</v>
      </c>
      <c r="C221" s="92">
        <v>54097414458</v>
      </c>
      <c r="D221" s="92">
        <v>59651793473</v>
      </c>
      <c r="E221" s="92">
        <v>68366861700</v>
      </c>
      <c r="F221" s="92">
        <v>67870195618</v>
      </c>
      <c r="G221" s="92">
        <v>72916856509</v>
      </c>
      <c r="H221" s="92">
        <v>75531504651</v>
      </c>
      <c r="I221" s="92">
        <v>92777120836</v>
      </c>
      <c r="J221" s="92">
        <v>129582703054</v>
      </c>
      <c r="K221" s="92">
        <v>186712044927</v>
      </c>
      <c r="L221" s="92">
        <v>190720277295</v>
      </c>
      <c r="M221" s="93">
        <v>190215842650.33499</v>
      </c>
      <c r="N221" s="93">
        <v>0</v>
      </c>
      <c r="O221" s="93">
        <v>0</v>
      </c>
      <c r="P221" s="94">
        <v>0</v>
      </c>
      <c r="Q221" s="94">
        <v>0</v>
      </c>
      <c r="R221" s="93">
        <v>0</v>
      </c>
      <c r="S221" s="93">
        <v>0</v>
      </c>
      <c r="T221" s="93">
        <v>0</v>
      </c>
    </row>
    <row r="222" spans="1:20">
      <c r="A222" s="89" t="s">
        <v>2536</v>
      </c>
      <c r="B222" s="89" t="s">
        <v>2537</v>
      </c>
      <c r="C222" s="92">
        <v>0</v>
      </c>
      <c r="D222" s="92">
        <v>0</v>
      </c>
      <c r="E222" s="92">
        <v>0</v>
      </c>
      <c r="F222" s="92">
        <v>0</v>
      </c>
      <c r="G222" s="92">
        <v>0</v>
      </c>
      <c r="H222" s="92">
        <v>0</v>
      </c>
      <c r="I222" s="92">
        <v>0</v>
      </c>
      <c r="J222" s="92">
        <v>0</v>
      </c>
      <c r="K222" s="92">
        <v>0</v>
      </c>
      <c r="L222" s="92">
        <v>0</v>
      </c>
      <c r="M222" s="92">
        <v>0</v>
      </c>
      <c r="N222" s="93">
        <v>20482819742.191399</v>
      </c>
      <c r="O222" s="93">
        <v>24529497221.132603</v>
      </c>
      <c r="P222" s="93">
        <v>31294342647.599197</v>
      </c>
      <c r="Q222" s="93">
        <v>34939503717.171799</v>
      </c>
      <c r="R222" s="93">
        <v>36153078266.805397</v>
      </c>
      <c r="S222" s="93">
        <v>36352580135.18</v>
      </c>
      <c r="T222" s="93">
        <v>44458537437.199997</v>
      </c>
    </row>
    <row r="223" spans="1:20">
      <c r="A223" s="89" t="s">
        <v>2540</v>
      </c>
      <c r="B223" s="89" t="s">
        <v>2541</v>
      </c>
      <c r="C223" s="92">
        <v>0</v>
      </c>
      <c r="D223" s="92">
        <v>0</v>
      </c>
      <c r="E223" s="92">
        <v>0</v>
      </c>
      <c r="F223" s="92">
        <v>0</v>
      </c>
      <c r="G223" s="92">
        <v>0</v>
      </c>
      <c r="H223" s="92">
        <v>0</v>
      </c>
      <c r="I223" s="92">
        <v>0</v>
      </c>
      <c r="J223" s="92">
        <v>0</v>
      </c>
      <c r="K223" s="92">
        <v>0</v>
      </c>
      <c r="L223" s="92">
        <v>0</v>
      </c>
      <c r="M223" s="92">
        <v>0</v>
      </c>
      <c r="N223" s="93">
        <v>263610831719.76199</v>
      </c>
      <c r="O223" s="93">
        <v>293763545058.539</v>
      </c>
      <c r="P223" s="93">
        <v>314899455462.20099</v>
      </c>
      <c r="Q223" s="93">
        <v>347947447877.97302</v>
      </c>
      <c r="R223" s="93">
        <v>387336244614.76898</v>
      </c>
      <c r="S223" s="93">
        <v>406198386410.07001</v>
      </c>
      <c r="T223" s="93">
        <v>484388229088.85999</v>
      </c>
    </row>
    <row r="224" spans="1:20">
      <c r="A224" s="89" t="s">
        <v>2545</v>
      </c>
      <c r="B224" s="89" t="s">
        <v>2546</v>
      </c>
      <c r="C224" s="92">
        <v>0</v>
      </c>
      <c r="D224" s="92">
        <v>0</v>
      </c>
      <c r="E224" s="92">
        <v>0</v>
      </c>
      <c r="F224" s="92">
        <v>0</v>
      </c>
      <c r="G224" s="92">
        <v>0</v>
      </c>
      <c r="H224" s="92">
        <v>0</v>
      </c>
      <c r="I224" s="92">
        <v>0</v>
      </c>
      <c r="J224" s="92">
        <v>0</v>
      </c>
      <c r="K224" s="92">
        <v>0</v>
      </c>
      <c r="L224" s="92">
        <v>0</v>
      </c>
      <c r="M224" s="92">
        <v>0</v>
      </c>
      <c r="N224" s="93">
        <v>3403777353.51652</v>
      </c>
      <c r="O224" s="93">
        <v>1883707066.7762799</v>
      </c>
      <c r="P224" s="93">
        <v>2226450876.10392</v>
      </c>
      <c r="Q224" s="93">
        <v>2792323223.19136</v>
      </c>
      <c r="R224" s="93">
        <v>12039339584.546099</v>
      </c>
      <c r="S224" s="93">
        <v>4401758705.8800001</v>
      </c>
      <c r="T224" s="93">
        <v>4473438513.29</v>
      </c>
    </row>
    <row r="225" spans="1:20">
      <c r="A225" s="89" t="s">
        <v>2548</v>
      </c>
      <c r="B225" s="89" t="s">
        <v>2549</v>
      </c>
      <c r="C225" s="92">
        <v>0</v>
      </c>
      <c r="D225" s="92">
        <v>0</v>
      </c>
      <c r="E225" s="92">
        <v>0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0</v>
      </c>
      <c r="L225" s="92">
        <v>0</v>
      </c>
      <c r="M225" s="92">
        <v>0</v>
      </c>
      <c r="N225" s="93">
        <v>128126325422.48399</v>
      </c>
      <c r="O225" s="93">
        <v>134324844867.45599</v>
      </c>
      <c r="P225" s="93">
        <v>163324282960.495</v>
      </c>
      <c r="Q225" s="93">
        <v>208659402305.85501</v>
      </c>
      <c r="R225" s="93">
        <v>245017662084.009</v>
      </c>
      <c r="S225" s="93">
        <v>220780968239.64001</v>
      </c>
      <c r="T225" s="93">
        <v>269200967954.62</v>
      </c>
    </row>
    <row r="226" spans="1:20">
      <c r="A226" s="89" t="s">
        <v>2551</v>
      </c>
      <c r="B226" s="89" t="s">
        <v>2552</v>
      </c>
      <c r="C226" s="92">
        <v>0</v>
      </c>
      <c r="D226" s="92">
        <v>0</v>
      </c>
      <c r="E226" s="92">
        <v>0</v>
      </c>
      <c r="F226" s="92">
        <v>0</v>
      </c>
      <c r="G226" s="92">
        <v>0</v>
      </c>
      <c r="H226" s="92">
        <v>0</v>
      </c>
      <c r="I226" s="92">
        <v>0</v>
      </c>
      <c r="J226" s="92">
        <v>0</v>
      </c>
      <c r="K226" s="92">
        <v>0</v>
      </c>
      <c r="L226" s="92">
        <v>0</v>
      </c>
      <c r="M226" s="92">
        <v>0</v>
      </c>
      <c r="N226" s="93">
        <v>849787171.47885001</v>
      </c>
      <c r="O226" s="93">
        <v>957420335.10185003</v>
      </c>
      <c r="P226" s="93">
        <v>1218080551.8383501</v>
      </c>
      <c r="Q226" s="93">
        <v>2118662002.8003502</v>
      </c>
      <c r="R226" s="93">
        <v>1921595393.60235</v>
      </c>
      <c r="S226" s="93">
        <v>2316904461.8099999</v>
      </c>
      <c r="T226" s="93">
        <v>2952933842.46</v>
      </c>
    </row>
    <row r="227" spans="1:20">
      <c r="A227" s="89" t="s">
        <v>356</v>
      </c>
      <c r="B227" s="89" t="s">
        <v>2408</v>
      </c>
      <c r="C227" s="92">
        <v>13068474945</v>
      </c>
      <c r="D227" s="92">
        <v>13761140822</v>
      </c>
      <c r="E227" s="92">
        <v>15055702396</v>
      </c>
      <c r="F227" s="92">
        <v>17926731966</v>
      </c>
      <c r="G227" s="92">
        <v>14233769093</v>
      </c>
      <c r="H227" s="92">
        <v>14086452122</v>
      </c>
      <c r="I227" s="92">
        <v>17253596852</v>
      </c>
      <c r="J227" s="92">
        <v>16925054211</v>
      </c>
      <c r="K227" s="92">
        <v>27389725442</v>
      </c>
      <c r="L227" s="92">
        <v>24961715992</v>
      </c>
      <c r="M227" s="93">
        <v>24374578447.405201</v>
      </c>
      <c r="N227" s="93">
        <v>144419056083.81299</v>
      </c>
      <c r="O227" s="93">
        <v>146606383440.76501</v>
      </c>
      <c r="P227" s="93">
        <v>204229878617.67499</v>
      </c>
      <c r="Q227" s="93">
        <v>248209313794.02499</v>
      </c>
      <c r="R227" s="93">
        <v>327598209158.46399</v>
      </c>
      <c r="S227" s="93">
        <v>290824617465.70001</v>
      </c>
      <c r="T227" s="93">
        <v>326809958643.62</v>
      </c>
    </row>
    <row r="228" spans="1:20">
      <c r="A228" s="89" t="s">
        <v>357</v>
      </c>
      <c r="B228" s="89" t="s">
        <v>216</v>
      </c>
      <c r="C228" s="92">
        <v>7644584410</v>
      </c>
      <c r="D228" s="92">
        <v>6141737627</v>
      </c>
      <c r="E228" s="92">
        <v>7098643037</v>
      </c>
      <c r="F228" s="92">
        <v>9267552611</v>
      </c>
      <c r="G228" s="92">
        <v>3001656976</v>
      </c>
      <c r="H228" s="92">
        <v>4385705723</v>
      </c>
      <c r="I228" s="92">
        <v>6631637499</v>
      </c>
      <c r="J228" s="92">
        <v>2360497728</v>
      </c>
      <c r="K228" s="92">
        <v>7608922020</v>
      </c>
      <c r="L228" s="92">
        <v>7385916822</v>
      </c>
      <c r="M228" s="93">
        <v>4554026615.0213203</v>
      </c>
      <c r="N228" s="93">
        <v>0</v>
      </c>
      <c r="O228" s="93">
        <v>0</v>
      </c>
      <c r="P228" s="94">
        <v>0</v>
      </c>
      <c r="Q228" s="94">
        <v>0</v>
      </c>
      <c r="R228" s="93">
        <v>0</v>
      </c>
      <c r="S228" s="93">
        <v>0</v>
      </c>
      <c r="T228" s="93">
        <v>0</v>
      </c>
    </row>
    <row r="229" spans="1:20">
      <c r="A229" s="89" t="s">
        <v>358</v>
      </c>
      <c r="B229" s="89" t="s">
        <v>60</v>
      </c>
      <c r="C229" s="92">
        <v>1989509012</v>
      </c>
      <c r="D229" s="92">
        <v>1951994958</v>
      </c>
      <c r="E229" s="92">
        <v>2885978069</v>
      </c>
      <c r="F229" s="92">
        <v>3688640894</v>
      </c>
      <c r="G229" s="92">
        <v>3989878951</v>
      </c>
      <c r="H229" s="92">
        <v>5195249505</v>
      </c>
      <c r="I229" s="92">
        <v>5419277323</v>
      </c>
      <c r="J229" s="92">
        <v>6132213372</v>
      </c>
      <c r="K229" s="92">
        <v>7008791975</v>
      </c>
      <c r="L229" s="92">
        <v>5351875434</v>
      </c>
      <c r="M229" s="93">
        <v>5938396679.6680307</v>
      </c>
      <c r="N229" s="93">
        <v>0</v>
      </c>
      <c r="O229" s="93">
        <v>0</v>
      </c>
      <c r="P229" s="94">
        <v>0</v>
      </c>
      <c r="Q229" s="94">
        <v>0</v>
      </c>
      <c r="R229" s="93">
        <v>0</v>
      </c>
      <c r="S229" s="93">
        <v>0</v>
      </c>
      <c r="T229" s="93">
        <v>0</v>
      </c>
    </row>
    <row r="230" spans="1:20">
      <c r="A230" s="89" t="s">
        <v>359</v>
      </c>
      <c r="B230" s="89" t="s">
        <v>217</v>
      </c>
      <c r="C230" s="92">
        <v>1130223792</v>
      </c>
      <c r="D230" s="92">
        <v>1405533541</v>
      </c>
      <c r="E230" s="92">
        <v>601926046</v>
      </c>
      <c r="F230" s="92">
        <v>700417019</v>
      </c>
      <c r="G230" s="92">
        <v>296286399</v>
      </c>
      <c r="H230" s="92">
        <v>466776221</v>
      </c>
      <c r="I230" s="92">
        <v>389009920</v>
      </c>
      <c r="J230" s="92">
        <v>585976056</v>
      </c>
      <c r="K230" s="92">
        <v>717978225</v>
      </c>
      <c r="L230" s="92">
        <v>70251887</v>
      </c>
      <c r="M230" s="93">
        <v>83213558.09582001</v>
      </c>
      <c r="N230" s="93">
        <v>0</v>
      </c>
      <c r="O230" s="93">
        <v>0</v>
      </c>
      <c r="P230" s="94">
        <v>0</v>
      </c>
      <c r="Q230" s="94">
        <v>0</v>
      </c>
      <c r="R230" s="93">
        <v>0</v>
      </c>
      <c r="S230" s="93">
        <v>0</v>
      </c>
      <c r="T230" s="93">
        <v>0</v>
      </c>
    </row>
    <row r="231" spans="1:20">
      <c r="A231" s="89" t="s">
        <v>360</v>
      </c>
      <c r="B231" s="89" t="s">
        <v>202</v>
      </c>
      <c r="C231" s="92">
        <v>1941410005</v>
      </c>
      <c r="D231" s="92">
        <v>4060096426</v>
      </c>
      <c r="E231" s="92">
        <v>3959228033</v>
      </c>
      <c r="F231" s="92">
        <v>3631731044</v>
      </c>
      <c r="G231" s="92">
        <v>6385531962</v>
      </c>
      <c r="H231" s="92">
        <v>3255702573</v>
      </c>
      <c r="I231" s="92">
        <v>4351201900</v>
      </c>
      <c r="J231" s="92">
        <v>7749527014</v>
      </c>
      <c r="K231" s="92">
        <v>11988747413</v>
      </c>
      <c r="L231" s="92">
        <v>12064886072</v>
      </c>
      <c r="M231" s="93">
        <v>13931650361.544802</v>
      </c>
      <c r="N231" s="93">
        <v>0</v>
      </c>
      <c r="O231" s="93">
        <v>0</v>
      </c>
      <c r="P231" s="94">
        <v>0</v>
      </c>
      <c r="Q231" s="94">
        <v>0</v>
      </c>
      <c r="R231" s="93">
        <v>0</v>
      </c>
      <c r="S231" s="93">
        <v>0</v>
      </c>
      <c r="T231" s="93">
        <v>0</v>
      </c>
    </row>
    <row r="232" spans="1:20" ht="28">
      <c r="A232" s="89" t="s">
        <v>361</v>
      </c>
      <c r="B232" s="89" t="s">
        <v>59</v>
      </c>
      <c r="C232" s="92">
        <v>361129026</v>
      </c>
      <c r="D232" s="92">
        <v>194052908</v>
      </c>
      <c r="E232" s="92">
        <v>422770535</v>
      </c>
      <c r="F232" s="92">
        <v>460648227</v>
      </c>
      <c r="G232" s="92">
        <v>430857876</v>
      </c>
      <c r="H232" s="92">
        <v>689358235</v>
      </c>
      <c r="I232" s="92">
        <v>444817232</v>
      </c>
      <c r="J232" s="92">
        <v>-176651326</v>
      </c>
      <c r="K232" s="92">
        <v>-491679275</v>
      </c>
      <c r="L232" s="92">
        <v>-283281603</v>
      </c>
      <c r="M232" s="93">
        <v>-221288922.15178001</v>
      </c>
      <c r="N232" s="93">
        <v>0</v>
      </c>
      <c r="O232" s="93">
        <v>0</v>
      </c>
      <c r="P232" s="94">
        <v>0</v>
      </c>
      <c r="Q232" s="94">
        <v>0</v>
      </c>
      <c r="R232" s="93">
        <v>0</v>
      </c>
      <c r="S232" s="93">
        <v>0</v>
      </c>
      <c r="T232" s="93">
        <v>0</v>
      </c>
    </row>
    <row r="233" spans="1:20" ht="28">
      <c r="A233" s="89" t="s">
        <v>362</v>
      </c>
      <c r="B233" s="89" t="s">
        <v>58</v>
      </c>
      <c r="C233" s="92">
        <v>1618700</v>
      </c>
      <c r="D233" s="92">
        <v>7725362</v>
      </c>
      <c r="E233" s="92">
        <v>87156676</v>
      </c>
      <c r="F233" s="92">
        <v>177742171</v>
      </c>
      <c r="G233" s="92">
        <v>129556929</v>
      </c>
      <c r="H233" s="92">
        <v>93659865</v>
      </c>
      <c r="I233" s="92">
        <v>17652978</v>
      </c>
      <c r="J233" s="92">
        <v>273491367</v>
      </c>
      <c r="K233" s="92">
        <v>556965084</v>
      </c>
      <c r="L233" s="92">
        <v>372067380</v>
      </c>
      <c r="M233" s="93">
        <v>88580155.226999998</v>
      </c>
      <c r="N233" s="93">
        <v>0</v>
      </c>
      <c r="O233" s="93">
        <v>0</v>
      </c>
      <c r="P233" s="94">
        <v>0</v>
      </c>
      <c r="Q233" s="94">
        <v>0</v>
      </c>
      <c r="R233" s="93">
        <v>0</v>
      </c>
      <c r="S233" s="93">
        <v>0</v>
      </c>
      <c r="T233" s="93">
        <v>0</v>
      </c>
    </row>
    <row r="234" spans="1:20">
      <c r="A234" s="89" t="s">
        <v>2557</v>
      </c>
      <c r="B234" s="89" t="s">
        <v>2537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3">
        <v>2860189460.4449201</v>
      </c>
      <c r="O234" s="93">
        <v>4270036647.8464704</v>
      </c>
      <c r="P234" s="93">
        <v>11497998749.3592</v>
      </c>
      <c r="Q234" s="93">
        <v>10108205896.869699</v>
      </c>
      <c r="R234" s="93">
        <v>18892663219.341103</v>
      </c>
      <c r="S234" s="93">
        <v>16983195901.24</v>
      </c>
      <c r="T234" s="93">
        <v>29383188054.279999</v>
      </c>
    </row>
    <row r="235" spans="1:20">
      <c r="A235" s="89" t="s">
        <v>2586</v>
      </c>
      <c r="B235" s="89" t="s">
        <v>2541</v>
      </c>
      <c r="C235" s="92">
        <v>0</v>
      </c>
      <c r="D235" s="92">
        <v>0</v>
      </c>
      <c r="E235" s="92">
        <v>0</v>
      </c>
      <c r="F235" s="92">
        <v>0</v>
      </c>
      <c r="G235" s="92">
        <v>0</v>
      </c>
      <c r="H235" s="92">
        <v>0</v>
      </c>
      <c r="I235" s="92">
        <v>0</v>
      </c>
      <c r="J235" s="92">
        <v>0</v>
      </c>
      <c r="K235" s="92">
        <v>0</v>
      </c>
      <c r="L235" s="92">
        <v>0</v>
      </c>
      <c r="M235" s="92">
        <v>0</v>
      </c>
      <c r="N235" s="93">
        <v>36370930873.568604</v>
      </c>
      <c r="O235" s="93">
        <v>37315491974.5084</v>
      </c>
      <c r="P235" s="93">
        <v>39189460224.806702</v>
      </c>
      <c r="Q235" s="93">
        <v>44482288531.876503</v>
      </c>
      <c r="R235" s="93">
        <v>58446204303.578003</v>
      </c>
      <c r="S235" s="93">
        <v>63140234629.110001</v>
      </c>
      <c r="T235" s="93">
        <v>73378227535</v>
      </c>
    </row>
    <row r="236" spans="1:20">
      <c r="A236" s="89" t="s">
        <v>2602</v>
      </c>
      <c r="B236" s="89" t="s">
        <v>2546</v>
      </c>
      <c r="C236" s="92">
        <v>0</v>
      </c>
      <c r="D236" s="92">
        <v>0</v>
      </c>
      <c r="E236" s="92">
        <v>0</v>
      </c>
      <c r="F236" s="92">
        <v>0</v>
      </c>
      <c r="G236" s="92">
        <v>0</v>
      </c>
      <c r="H236" s="92">
        <v>0</v>
      </c>
      <c r="I236" s="92">
        <v>0</v>
      </c>
      <c r="J236" s="92">
        <v>0</v>
      </c>
      <c r="K236" s="92">
        <v>0</v>
      </c>
      <c r="L236" s="92">
        <v>0</v>
      </c>
      <c r="M236" s="92">
        <v>0</v>
      </c>
      <c r="N236" s="93">
        <v>1811409547.0840299</v>
      </c>
      <c r="O236" s="93">
        <v>1656831448.3675902</v>
      </c>
      <c r="P236" s="93">
        <v>2889123317.1798997</v>
      </c>
      <c r="Q236" s="93">
        <v>3621986656.4070897</v>
      </c>
      <c r="R236" s="93">
        <v>11634293181.51</v>
      </c>
      <c r="S236" s="93">
        <v>11677982526.639999</v>
      </c>
      <c r="T236" s="93">
        <v>6902006383.1199999</v>
      </c>
    </row>
    <row r="237" spans="1:20">
      <c r="A237" s="89" t="s">
        <v>2607</v>
      </c>
      <c r="B237" s="89" t="s">
        <v>2549</v>
      </c>
      <c r="C237" s="92">
        <v>0</v>
      </c>
      <c r="D237" s="92">
        <v>0</v>
      </c>
      <c r="E237" s="92">
        <v>0</v>
      </c>
      <c r="F237" s="92">
        <v>0</v>
      </c>
      <c r="G237" s="92">
        <v>0</v>
      </c>
      <c r="H237" s="92">
        <v>0</v>
      </c>
      <c r="I237" s="92">
        <v>0</v>
      </c>
      <c r="J237" s="92">
        <v>0</v>
      </c>
      <c r="K237" s="92">
        <v>0</v>
      </c>
      <c r="L237" s="92">
        <v>0</v>
      </c>
      <c r="M237" s="92">
        <v>0</v>
      </c>
      <c r="N237" s="93">
        <v>103376526202.716</v>
      </c>
      <c r="O237" s="93">
        <v>103364023370.04201</v>
      </c>
      <c r="P237" s="93">
        <v>150648662299.26599</v>
      </c>
      <c r="Q237" s="93">
        <v>189993379626.03799</v>
      </c>
      <c r="R237" s="93">
        <v>238615692173.60101</v>
      </c>
      <c r="S237" s="93">
        <v>199019607534.48001</v>
      </c>
      <c r="T237" s="93">
        <v>217146534748.06</v>
      </c>
    </row>
    <row r="238" spans="1:20" ht="28">
      <c r="A238" s="89" t="s">
        <v>7644</v>
      </c>
      <c r="B238" s="89" t="s">
        <v>7645</v>
      </c>
      <c r="C238" s="95">
        <v>0</v>
      </c>
      <c r="D238" s="95">
        <v>0</v>
      </c>
      <c r="E238" s="95">
        <v>0</v>
      </c>
      <c r="F238" s="95">
        <v>0</v>
      </c>
      <c r="G238" s="95">
        <v>0</v>
      </c>
      <c r="H238" s="95">
        <v>0</v>
      </c>
      <c r="I238" s="95">
        <v>0</v>
      </c>
      <c r="J238" s="95">
        <v>0</v>
      </c>
      <c r="K238" s="95">
        <v>0</v>
      </c>
      <c r="L238" s="95">
        <v>0</v>
      </c>
      <c r="M238" s="95">
        <v>0</v>
      </c>
      <c r="N238" s="95">
        <v>0</v>
      </c>
      <c r="O238" s="95">
        <v>0</v>
      </c>
      <c r="P238" s="93">
        <v>4634027.0630000001</v>
      </c>
      <c r="Q238" s="93">
        <v>3453082.8339999998</v>
      </c>
      <c r="R238" s="93">
        <v>9356280.4340000004</v>
      </c>
      <c r="S238" s="93">
        <v>3596874.24</v>
      </c>
      <c r="T238" s="93">
        <v>1923.17</v>
      </c>
    </row>
    <row r="239" spans="1:20">
      <c r="A239" s="89" t="s">
        <v>363</v>
      </c>
      <c r="B239" s="89" t="s">
        <v>57</v>
      </c>
      <c r="C239" s="92">
        <v>37887355835</v>
      </c>
      <c r="D239" s="92">
        <v>40589831276</v>
      </c>
      <c r="E239" s="92">
        <v>46530526474</v>
      </c>
      <c r="F239" s="92">
        <v>55338742793</v>
      </c>
      <c r="G239" s="92">
        <v>60045858140</v>
      </c>
      <c r="H239" s="92">
        <v>67727564713</v>
      </c>
      <c r="I239" s="92">
        <v>68154782836</v>
      </c>
      <c r="J239" s="92">
        <v>77548646235</v>
      </c>
      <c r="K239" s="92">
        <v>85693889297</v>
      </c>
      <c r="L239" s="92">
        <v>90553733829</v>
      </c>
      <c r="M239" s="93">
        <v>89434729194.735199</v>
      </c>
      <c r="N239" s="93">
        <v>87888438400.281097</v>
      </c>
      <c r="O239" s="93">
        <v>99535432575.105209</v>
      </c>
      <c r="P239" s="93">
        <v>100282674223.254</v>
      </c>
      <c r="Q239" s="93">
        <v>119441052559.522</v>
      </c>
      <c r="R239" s="93">
        <v>135574391784.584</v>
      </c>
      <c r="S239" s="93">
        <v>145217251048.20001</v>
      </c>
      <c r="T239" s="93">
        <v>183532866165.32001</v>
      </c>
    </row>
    <row r="240" spans="1:20">
      <c r="A240" s="89" t="s">
        <v>364</v>
      </c>
      <c r="B240" s="89" t="s">
        <v>56</v>
      </c>
      <c r="C240" s="92">
        <v>6174050019</v>
      </c>
      <c r="D240" s="92">
        <v>6639966447</v>
      </c>
      <c r="E240" s="92">
        <v>9493253689</v>
      </c>
      <c r="F240" s="92">
        <v>8201994022</v>
      </c>
      <c r="G240" s="92">
        <v>10205411602</v>
      </c>
      <c r="H240" s="92">
        <v>13741108341</v>
      </c>
      <c r="I240" s="92">
        <v>15745000836</v>
      </c>
      <c r="J240" s="92">
        <v>16196241929</v>
      </c>
      <c r="K240" s="92">
        <v>16729289646</v>
      </c>
      <c r="L240" s="92">
        <v>15723227655</v>
      </c>
      <c r="M240" s="93">
        <v>16011873124.096699</v>
      </c>
      <c r="N240" s="93">
        <v>17081502367.364</v>
      </c>
      <c r="O240" s="93">
        <v>19583056084.5597</v>
      </c>
      <c r="P240" s="93">
        <v>17980474571.546501</v>
      </c>
      <c r="Q240" s="93">
        <v>22483514248.969398</v>
      </c>
      <c r="R240" s="93">
        <v>26610902128.014301</v>
      </c>
      <c r="S240" s="93">
        <v>30735227249.450001</v>
      </c>
      <c r="T240" s="93">
        <v>42788060892.57</v>
      </c>
    </row>
    <row r="241" spans="1:20">
      <c r="A241" s="89" t="s">
        <v>2620</v>
      </c>
      <c r="B241" s="89" t="s">
        <v>2621</v>
      </c>
      <c r="C241" s="92">
        <v>0</v>
      </c>
      <c r="D241" s="92">
        <v>0</v>
      </c>
      <c r="E241" s="92">
        <v>0</v>
      </c>
      <c r="F241" s="92">
        <v>0</v>
      </c>
      <c r="G241" s="92">
        <v>0</v>
      </c>
      <c r="H241" s="92">
        <v>0</v>
      </c>
      <c r="I241" s="92">
        <v>0</v>
      </c>
      <c r="J241" s="92">
        <v>0</v>
      </c>
      <c r="K241" s="92">
        <v>0</v>
      </c>
      <c r="L241" s="92">
        <v>0</v>
      </c>
      <c r="M241" s="93">
        <v>0</v>
      </c>
      <c r="N241" s="93">
        <v>225340219.62248001</v>
      </c>
      <c r="O241" s="93">
        <v>306847191.42756999</v>
      </c>
      <c r="P241" s="93">
        <v>354109023.33601999</v>
      </c>
      <c r="Q241" s="93">
        <v>407263207.70584005</v>
      </c>
      <c r="R241" s="93">
        <v>403769912.41830999</v>
      </c>
      <c r="S241" s="93">
        <v>478411318.08999997</v>
      </c>
      <c r="T241" s="93">
        <v>1150972743.48</v>
      </c>
    </row>
    <row r="242" spans="1:20">
      <c r="A242" s="89" t="s">
        <v>365</v>
      </c>
      <c r="B242" s="89" t="s">
        <v>55</v>
      </c>
      <c r="C242" s="92">
        <v>221885269</v>
      </c>
      <c r="D242" s="92">
        <v>794790988</v>
      </c>
      <c r="E242" s="92">
        <v>1018549775</v>
      </c>
      <c r="F242" s="92">
        <v>1670670464</v>
      </c>
      <c r="G242" s="92">
        <v>2608456868</v>
      </c>
      <c r="H242" s="92">
        <v>5553075201</v>
      </c>
      <c r="I242" s="92">
        <v>805105202</v>
      </c>
      <c r="J242" s="92">
        <v>3000919324</v>
      </c>
      <c r="K242" s="92">
        <v>539100983</v>
      </c>
      <c r="L242" s="92">
        <v>668453904</v>
      </c>
      <c r="M242" s="93">
        <v>645362795.52284992</v>
      </c>
      <c r="N242" s="93">
        <v>867404183.65843999</v>
      </c>
      <c r="O242" s="93">
        <v>776804076.47817004</v>
      </c>
      <c r="P242" s="93">
        <v>1411984816.1279199</v>
      </c>
      <c r="Q242" s="93">
        <v>1296965843.5990901</v>
      </c>
      <c r="R242" s="93">
        <v>1296678926.95416</v>
      </c>
      <c r="S242" s="93">
        <v>1420857723.03</v>
      </c>
      <c r="T242" s="93">
        <v>1307860140.0999999</v>
      </c>
    </row>
    <row r="243" spans="1:20">
      <c r="A243" s="89" t="s">
        <v>366</v>
      </c>
      <c r="B243" s="89" t="s">
        <v>54</v>
      </c>
      <c r="C243" s="92">
        <v>309702291</v>
      </c>
      <c r="D243" s="92">
        <v>404454951</v>
      </c>
      <c r="E243" s="92">
        <v>370308824</v>
      </c>
      <c r="F243" s="92">
        <v>990233453</v>
      </c>
      <c r="G243" s="92">
        <v>710303454</v>
      </c>
      <c r="H243" s="92">
        <v>698653677</v>
      </c>
      <c r="I243" s="92">
        <v>676890403</v>
      </c>
      <c r="J243" s="92">
        <v>821212653</v>
      </c>
      <c r="K243" s="92">
        <v>1022374703</v>
      </c>
      <c r="L243" s="92">
        <v>922775141</v>
      </c>
      <c r="M243" s="93">
        <v>875290401.02679002</v>
      </c>
      <c r="N243" s="93">
        <v>787415553.91329002</v>
      </c>
      <c r="O243" s="93">
        <v>754162225.36425996</v>
      </c>
      <c r="P243" s="93">
        <v>747616038.52339005</v>
      </c>
      <c r="Q243" s="93">
        <v>972375967.98111999</v>
      </c>
      <c r="R243" s="93">
        <v>2200439654.7305002</v>
      </c>
      <c r="S243" s="93">
        <v>1146735167.97</v>
      </c>
      <c r="T243" s="93">
        <v>1143372236.6400001</v>
      </c>
    </row>
    <row r="244" spans="1:20">
      <c r="A244" s="89" t="s">
        <v>2642</v>
      </c>
      <c r="B244" s="89" t="s">
        <v>2643</v>
      </c>
      <c r="C244" s="92">
        <v>0</v>
      </c>
      <c r="D244" s="92">
        <v>0</v>
      </c>
      <c r="E244" s="92">
        <v>0</v>
      </c>
      <c r="F244" s="92">
        <v>0</v>
      </c>
      <c r="G244" s="92">
        <v>0</v>
      </c>
      <c r="H244" s="92">
        <v>0</v>
      </c>
      <c r="I244" s="92">
        <v>0</v>
      </c>
      <c r="J244" s="92">
        <v>0</v>
      </c>
      <c r="K244" s="92">
        <v>0</v>
      </c>
      <c r="L244" s="92">
        <v>0</v>
      </c>
      <c r="M244" s="93">
        <v>0</v>
      </c>
      <c r="N244" s="93">
        <v>12538936782.8426</v>
      </c>
      <c r="O244" s="93">
        <v>14255844047.0651</v>
      </c>
      <c r="P244" s="93">
        <v>14691484798.467501</v>
      </c>
      <c r="Q244" s="93">
        <v>15795857877.704399</v>
      </c>
      <c r="R244" s="93">
        <v>18857090595.540699</v>
      </c>
      <c r="S244" s="93">
        <v>21073288997.259998</v>
      </c>
      <c r="T244" s="93">
        <v>25937117594.73</v>
      </c>
    </row>
    <row r="245" spans="1:20">
      <c r="A245" s="89" t="s">
        <v>367</v>
      </c>
      <c r="B245" s="89" t="s">
        <v>218</v>
      </c>
      <c r="C245" s="92">
        <v>0</v>
      </c>
      <c r="D245" s="92">
        <v>0</v>
      </c>
      <c r="E245" s="92">
        <v>0</v>
      </c>
      <c r="F245" s="92">
        <v>0</v>
      </c>
      <c r="G245" s="92">
        <v>0</v>
      </c>
      <c r="H245" s="92">
        <v>0</v>
      </c>
      <c r="I245" s="92">
        <v>21</v>
      </c>
      <c r="J245" s="92">
        <v>33892</v>
      </c>
      <c r="K245" s="92">
        <v>347480</v>
      </c>
      <c r="L245" s="92">
        <v>1929945</v>
      </c>
      <c r="M245" s="93">
        <v>2762011.18</v>
      </c>
      <c r="N245" s="93">
        <v>0</v>
      </c>
      <c r="O245" s="93">
        <v>0</v>
      </c>
      <c r="P245" s="94">
        <v>0</v>
      </c>
      <c r="Q245" s="94">
        <v>0</v>
      </c>
      <c r="R245" s="93">
        <v>0</v>
      </c>
      <c r="S245" s="93">
        <v>0</v>
      </c>
      <c r="T245" s="93">
        <v>0</v>
      </c>
    </row>
    <row r="246" spans="1:20" ht="28">
      <c r="A246" s="89" t="s">
        <v>2677</v>
      </c>
      <c r="B246" s="89" t="s">
        <v>1114</v>
      </c>
      <c r="C246" s="92">
        <v>0</v>
      </c>
      <c r="D246" s="92">
        <v>0</v>
      </c>
      <c r="E246" s="92">
        <v>0</v>
      </c>
      <c r="F246" s="92">
        <v>0</v>
      </c>
      <c r="G246" s="92">
        <v>0</v>
      </c>
      <c r="H246" s="92">
        <v>0</v>
      </c>
      <c r="I246" s="92">
        <v>0</v>
      </c>
      <c r="J246" s="92">
        <v>0</v>
      </c>
      <c r="K246" s="92">
        <v>0</v>
      </c>
      <c r="L246" s="92">
        <v>0</v>
      </c>
      <c r="M246" s="93">
        <v>0</v>
      </c>
      <c r="N246" s="93">
        <v>128037433.126</v>
      </c>
      <c r="O246" s="93">
        <v>151332435.3461</v>
      </c>
      <c r="P246" s="93">
        <v>172682940.69821</v>
      </c>
      <c r="Q246" s="93">
        <v>228277295.05695999</v>
      </c>
      <c r="R246" s="93">
        <v>290274069.45046997</v>
      </c>
      <c r="S246" s="93">
        <v>429019592.35000002</v>
      </c>
      <c r="T246" s="93">
        <v>1326605332.02</v>
      </c>
    </row>
    <row r="247" spans="1:20">
      <c r="A247" s="89" t="s">
        <v>368</v>
      </c>
      <c r="B247" s="89" t="s">
        <v>53</v>
      </c>
      <c r="C247" s="92">
        <v>45358046</v>
      </c>
      <c r="D247" s="92">
        <v>157405528</v>
      </c>
      <c r="E247" s="92">
        <v>72900038</v>
      </c>
      <c r="F247" s="92">
        <v>74787869</v>
      </c>
      <c r="G247" s="92">
        <v>95107435</v>
      </c>
      <c r="H247" s="92">
        <v>92851554</v>
      </c>
      <c r="I247" s="92">
        <v>84413304</v>
      </c>
      <c r="J247" s="92">
        <v>125037551</v>
      </c>
      <c r="K247" s="92">
        <v>192859893</v>
      </c>
      <c r="L247" s="92">
        <v>222073914</v>
      </c>
      <c r="M247" s="93">
        <v>305966152.17400002</v>
      </c>
      <c r="N247" s="93">
        <v>250193869.49900001</v>
      </c>
      <c r="O247" s="93">
        <v>263556250.59900001</v>
      </c>
      <c r="P247" s="93">
        <v>332578052.24199998</v>
      </c>
      <c r="Q247" s="93">
        <v>479204326.40799999</v>
      </c>
      <c r="R247" s="93">
        <v>532668488.03600001</v>
      </c>
      <c r="S247" s="93">
        <v>568153803.10000002</v>
      </c>
      <c r="T247" s="93">
        <v>689380318.62</v>
      </c>
    </row>
    <row r="248" spans="1:20">
      <c r="A248" s="89" t="s">
        <v>369</v>
      </c>
      <c r="B248" s="89" t="s">
        <v>2710</v>
      </c>
      <c r="C248" s="92">
        <v>2626199711</v>
      </c>
      <c r="D248" s="92">
        <v>1573903682</v>
      </c>
      <c r="E248" s="92">
        <v>1810556405</v>
      </c>
      <c r="F248" s="92">
        <v>2043590124</v>
      </c>
      <c r="G248" s="92">
        <v>2235196554</v>
      </c>
      <c r="H248" s="92">
        <v>2534724688</v>
      </c>
      <c r="I248" s="92">
        <v>2875979598</v>
      </c>
      <c r="J248" s="92">
        <v>3295196756</v>
      </c>
      <c r="K248" s="92">
        <v>3774773004</v>
      </c>
      <c r="L248" s="92">
        <v>4108658063</v>
      </c>
      <c r="M248" s="93">
        <v>4396678236.4175997</v>
      </c>
      <c r="N248" s="93">
        <v>4894218963.691</v>
      </c>
      <c r="O248" s="93">
        <v>5419700691.4090004</v>
      </c>
      <c r="P248" s="93">
        <v>6028121670.3889999</v>
      </c>
      <c r="Q248" s="93">
        <v>6578494213.493</v>
      </c>
      <c r="R248" s="93">
        <v>7603919371.6110001</v>
      </c>
      <c r="S248" s="93">
        <v>8564395549.8299999</v>
      </c>
      <c r="T248" s="93">
        <v>9455266903.8600006</v>
      </c>
    </row>
    <row r="249" spans="1:20">
      <c r="A249" s="89" t="s">
        <v>370</v>
      </c>
      <c r="B249" s="89" t="s">
        <v>51</v>
      </c>
      <c r="C249" s="92">
        <v>6479890472</v>
      </c>
      <c r="D249" s="92">
        <v>6701448621</v>
      </c>
      <c r="E249" s="92">
        <v>7194845024</v>
      </c>
      <c r="F249" s="92">
        <v>7693177205</v>
      </c>
      <c r="G249" s="92">
        <v>7531094456</v>
      </c>
      <c r="H249" s="92">
        <v>7033446165</v>
      </c>
      <c r="I249" s="92">
        <v>7952568943</v>
      </c>
      <c r="J249" s="92">
        <v>9007994953</v>
      </c>
      <c r="K249" s="92">
        <v>10467599904</v>
      </c>
      <c r="L249" s="92">
        <v>11178399431</v>
      </c>
      <c r="M249" s="93">
        <v>10239196616.0991</v>
      </c>
      <c r="N249" s="93">
        <v>0</v>
      </c>
      <c r="O249" s="93">
        <v>0</v>
      </c>
      <c r="P249" s="94">
        <v>0</v>
      </c>
      <c r="Q249" s="94">
        <v>0</v>
      </c>
      <c r="R249" s="93">
        <v>0</v>
      </c>
      <c r="S249" s="93">
        <v>0</v>
      </c>
      <c r="T249" s="93">
        <v>0</v>
      </c>
    </row>
    <row r="250" spans="1:20">
      <c r="A250" s="89" t="s">
        <v>371</v>
      </c>
      <c r="B250" s="89" t="s">
        <v>50</v>
      </c>
      <c r="C250" s="92">
        <v>700079</v>
      </c>
      <c r="D250" s="92">
        <v>493860</v>
      </c>
      <c r="E250" s="92">
        <v>11428258</v>
      </c>
      <c r="F250" s="92">
        <v>15065879</v>
      </c>
      <c r="G250" s="92">
        <v>29947399</v>
      </c>
      <c r="H250" s="92">
        <v>18634578</v>
      </c>
      <c r="I250" s="92">
        <v>19449047</v>
      </c>
      <c r="J250" s="92">
        <v>23372140</v>
      </c>
      <c r="K250" s="92">
        <v>22376531</v>
      </c>
      <c r="L250" s="92">
        <v>25965278</v>
      </c>
      <c r="M250" s="93">
        <v>28963605.122139998</v>
      </c>
      <c r="N250" s="93">
        <v>0</v>
      </c>
      <c r="O250" s="93">
        <v>0</v>
      </c>
      <c r="P250" s="94">
        <v>0</v>
      </c>
      <c r="Q250" s="94">
        <v>0</v>
      </c>
      <c r="R250" s="93">
        <v>0</v>
      </c>
      <c r="S250" s="93">
        <v>0</v>
      </c>
      <c r="T250" s="93">
        <v>0</v>
      </c>
    </row>
    <row r="251" spans="1:20">
      <c r="A251" s="89" t="s">
        <v>2723</v>
      </c>
      <c r="B251" s="89" t="s">
        <v>2724</v>
      </c>
      <c r="C251" s="92">
        <v>0</v>
      </c>
      <c r="D251" s="92">
        <v>0</v>
      </c>
      <c r="E251" s="92">
        <v>0</v>
      </c>
      <c r="F251" s="92">
        <v>0</v>
      </c>
      <c r="G251" s="92">
        <v>0</v>
      </c>
      <c r="H251" s="92">
        <v>0</v>
      </c>
      <c r="I251" s="92">
        <v>0</v>
      </c>
      <c r="J251" s="92">
        <v>0</v>
      </c>
      <c r="K251" s="92">
        <v>0</v>
      </c>
      <c r="L251" s="92">
        <v>0</v>
      </c>
      <c r="M251" s="93">
        <v>0</v>
      </c>
      <c r="N251" s="93">
        <v>1292815062.15938</v>
      </c>
      <c r="O251" s="93">
        <v>874416912.36318994</v>
      </c>
      <c r="P251" s="93">
        <v>1085870230.77965</v>
      </c>
      <c r="Q251" s="93">
        <v>1021835836.3690799</v>
      </c>
      <c r="R251" s="93">
        <v>1070999676.4631701</v>
      </c>
      <c r="S251" s="93">
        <v>1295848275.5699999</v>
      </c>
      <c r="T251" s="93">
        <v>1350935628.6500001</v>
      </c>
    </row>
    <row r="252" spans="1:20">
      <c r="A252" s="89" t="s">
        <v>372</v>
      </c>
      <c r="B252" s="89" t="s">
        <v>49</v>
      </c>
      <c r="C252" s="92">
        <v>10720050164</v>
      </c>
      <c r="D252" s="92">
        <v>10448884040</v>
      </c>
      <c r="E252" s="92">
        <v>11319461833</v>
      </c>
      <c r="F252" s="92">
        <v>14633402764</v>
      </c>
      <c r="G252" s="92">
        <v>15894720619</v>
      </c>
      <c r="H252" s="92">
        <v>17980083242</v>
      </c>
      <c r="I252" s="92">
        <v>19310931688</v>
      </c>
      <c r="J252" s="92">
        <v>23196731322</v>
      </c>
      <c r="K252" s="92">
        <v>30433202019</v>
      </c>
      <c r="L252" s="92">
        <v>34782040086</v>
      </c>
      <c r="M252" s="93">
        <v>32824712165.694199</v>
      </c>
      <c r="N252" s="93">
        <v>0</v>
      </c>
      <c r="O252" s="93">
        <v>0</v>
      </c>
      <c r="P252" s="94">
        <v>0</v>
      </c>
      <c r="Q252" s="94">
        <v>0</v>
      </c>
      <c r="R252" s="93">
        <v>0</v>
      </c>
      <c r="S252" s="93">
        <v>0</v>
      </c>
      <c r="T252" s="93">
        <v>0</v>
      </c>
    </row>
    <row r="253" spans="1:20" ht="28">
      <c r="A253" s="89" t="s">
        <v>373</v>
      </c>
      <c r="B253" s="89" t="s">
        <v>203</v>
      </c>
      <c r="C253" s="92">
        <v>27201831</v>
      </c>
      <c r="D253" s="92">
        <v>39243138</v>
      </c>
      <c r="E253" s="92">
        <v>2115692</v>
      </c>
      <c r="F253" s="92">
        <v>8418187</v>
      </c>
      <c r="G253" s="92">
        <v>3117205</v>
      </c>
      <c r="H253" s="92">
        <v>14356779</v>
      </c>
      <c r="I253" s="92">
        <v>132220838</v>
      </c>
      <c r="J253" s="92">
        <v>166280675</v>
      </c>
      <c r="K253" s="92">
        <v>135324979</v>
      </c>
      <c r="L253" s="92">
        <v>17133298</v>
      </c>
      <c r="M253" s="93">
        <v>10397108.388</v>
      </c>
      <c r="N253" s="93">
        <v>101853055.55315</v>
      </c>
      <c r="O253" s="93">
        <v>92816502.571140006</v>
      </c>
      <c r="P253" s="93">
        <v>89746554.908140004</v>
      </c>
      <c r="Q253" s="93">
        <v>93959465.341140002</v>
      </c>
      <c r="R253" s="93">
        <v>158283550.09514001</v>
      </c>
      <c r="S253" s="93">
        <v>228489479.69</v>
      </c>
      <c r="T253" s="93">
        <v>240911857.28</v>
      </c>
    </row>
    <row r="254" spans="1:20" ht="28">
      <c r="A254" s="89" t="s">
        <v>374</v>
      </c>
      <c r="B254" s="89" t="s">
        <v>48</v>
      </c>
      <c r="C254" s="92">
        <v>41545838</v>
      </c>
      <c r="D254" s="92">
        <v>64192493</v>
      </c>
      <c r="E254" s="92">
        <v>46147114</v>
      </c>
      <c r="F254" s="92">
        <v>39394937</v>
      </c>
      <c r="G254" s="92">
        <v>62188264</v>
      </c>
      <c r="H254" s="92">
        <v>102382218</v>
      </c>
      <c r="I254" s="92">
        <v>79990534</v>
      </c>
      <c r="J254" s="92">
        <v>80521891</v>
      </c>
      <c r="K254" s="92">
        <v>74061286</v>
      </c>
      <c r="L254" s="92">
        <v>109150753</v>
      </c>
      <c r="M254" s="93">
        <v>52644571.099019997</v>
      </c>
      <c r="N254" s="93">
        <v>0</v>
      </c>
      <c r="O254" s="93">
        <v>0</v>
      </c>
      <c r="P254" s="94">
        <v>0</v>
      </c>
      <c r="Q254" s="94">
        <v>0</v>
      </c>
      <c r="R254" s="93">
        <v>0</v>
      </c>
      <c r="S254" s="93">
        <v>0</v>
      </c>
      <c r="T254" s="93">
        <v>0</v>
      </c>
    </row>
    <row r="255" spans="1:20">
      <c r="A255" s="89" t="s">
        <v>375</v>
      </c>
      <c r="B255" s="89" t="s">
        <v>47</v>
      </c>
      <c r="C255" s="92">
        <v>638428260</v>
      </c>
      <c r="D255" s="92">
        <v>716495116</v>
      </c>
      <c r="E255" s="92">
        <v>711801639</v>
      </c>
      <c r="F255" s="92">
        <v>863743172</v>
      </c>
      <c r="G255" s="92">
        <v>1062409489</v>
      </c>
      <c r="H255" s="92">
        <v>1391132281</v>
      </c>
      <c r="I255" s="92">
        <v>1091402090</v>
      </c>
      <c r="J255" s="92">
        <v>1034588972</v>
      </c>
      <c r="K255" s="92">
        <v>1108219868</v>
      </c>
      <c r="L255" s="92">
        <v>322668846</v>
      </c>
      <c r="M255" s="93">
        <v>444320069.19696003</v>
      </c>
      <c r="N255" s="93">
        <v>1057746433.332</v>
      </c>
      <c r="O255" s="93">
        <v>1075039438.6251099</v>
      </c>
      <c r="P255" s="93">
        <v>931970025.44856</v>
      </c>
      <c r="Q255" s="93">
        <v>341015940.57905</v>
      </c>
      <c r="R255" s="93">
        <v>1504203928.74931</v>
      </c>
      <c r="S255" s="93">
        <v>426645327.24000001</v>
      </c>
      <c r="T255" s="93">
        <v>2262059217.3099999</v>
      </c>
    </row>
    <row r="256" spans="1:20">
      <c r="A256" s="89" t="s">
        <v>376</v>
      </c>
      <c r="B256" s="89" t="s">
        <v>46</v>
      </c>
      <c r="C256" s="92">
        <v>341011041</v>
      </c>
      <c r="D256" s="92">
        <v>364197876</v>
      </c>
      <c r="E256" s="92">
        <v>915876700</v>
      </c>
      <c r="F256" s="92">
        <v>668557343</v>
      </c>
      <c r="G256" s="92">
        <v>886428160</v>
      </c>
      <c r="H256" s="92">
        <v>903052327</v>
      </c>
      <c r="I256" s="92">
        <v>1021354525</v>
      </c>
      <c r="J256" s="92">
        <v>986806451</v>
      </c>
      <c r="K256" s="92">
        <v>1157534574</v>
      </c>
      <c r="L256" s="92">
        <v>1182452872</v>
      </c>
      <c r="M256" s="93">
        <v>1271999415.5276101</v>
      </c>
      <c r="N256" s="93">
        <v>1329464413.9846001</v>
      </c>
      <c r="O256" s="93">
        <v>2016134154.2326798</v>
      </c>
      <c r="P256" s="93">
        <v>1707010549.82548</v>
      </c>
      <c r="Q256" s="93">
        <v>2262701549.5511603</v>
      </c>
      <c r="R256" s="93">
        <v>3435556532.5181403</v>
      </c>
      <c r="S256" s="93">
        <v>4147592339.1599998</v>
      </c>
      <c r="T256" s="93">
        <v>3476513065.6700001</v>
      </c>
    </row>
    <row r="257" spans="1:20">
      <c r="A257" s="89" t="s">
        <v>377</v>
      </c>
      <c r="B257" s="89" t="s">
        <v>2822</v>
      </c>
      <c r="C257" s="92">
        <v>31484634</v>
      </c>
      <c r="D257" s="92">
        <v>2345055</v>
      </c>
      <c r="E257" s="92">
        <v>14705631</v>
      </c>
      <c r="F257" s="92">
        <v>33763338</v>
      </c>
      <c r="G257" s="92">
        <v>73005098</v>
      </c>
      <c r="H257" s="92">
        <v>56986042</v>
      </c>
      <c r="I257" s="92">
        <v>175433080</v>
      </c>
      <c r="J257" s="92">
        <v>152480499</v>
      </c>
      <c r="K257" s="92">
        <v>608560293</v>
      </c>
      <c r="L257" s="92">
        <v>413932489</v>
      </c>
      <c r="M257" s="93">
        <v>130488812.33411001</v>
      </c>
      <c r="N257" s="93">
        <v>278032354.70107001</v>
      </c>
      <c r="O257" s="93">
        <v>320543692.20340997</v>
      </c>
      <c r="P257" s="93">
        <v>301806068.16689003</v>
      </c>
      <c r="Q257" s="93">
        <v>330458740.99897999</v>
      </c>
      <c r="R257" s="93">
        <v>533862438.05706</v>
      </c>
      <c r="S257" s="93">
        <v>664277736.32000005</v>
      </c>
      <c r="T257" s="93">
        <v>1020307256.38</v>
      </c>
    </row>
    <row r="258" spans="1:20">
      <c r="A258" s="89" t="s">
        <v>378</v>
      </c>
      <c r="B258" s="89" t="s">
        <v>44</v>
      </c>
      <c r="C258" s="92">
        <v>128829351</v>
      </c>
      <c r="D258" s="92">
        <v>17879931</v>
      </c>
      <c r="E258" s="92">
        <v>82160777</v>
      </c>
      <c r="F258" s="92">
        <v>149253860</v>
      </c>
      <c r="G258" s="92">
        <v>117713813</v>
      </c>
      <c r="H258" s="92">
        <v>302354780</v>
      </c>
      <c r="I258" s="92">
        <v>247047250</v>
      </c>
      <c r="J258" s="92">
        <v>133843030</v>
      </c>
      <c r="K258" s="92">
        <v>168442588</v>
      </c>
      <c r="L258" s="92">
        <v>180225914</v>
      </c>
      <c r="M258" s="93">
        <v>190630401.66594002</v>
      </c>
      <c r="N258" s="93">
        <v>321112245.10067999</v>
      </c>
      <c r="O258" s="93">
        <v>255804428.10980999</v>
      </c>
      <c r="P258" s="93">
        <v>188735741.60976002</v>
      </c>
      <c r="Q258" s="93">
        <v>263628569.92447001</v>
      </c>
      <c r="R258" s="93">
        <v>405828535.51965004</v>
      </c>
      <c r="S258" s="93">
        <v>393983530.19999999</v>
      </c>
      <c r="T258" s="93">
        <v>471512149.69999999</v>
      </c>
    </row>
    <row r="259" spans="1:20">
      <c r="A259" s="89" t="s">
        <v>379</v>
      </c>
      <c r="B259" s="89" t="s">
        <v>43</v>
      </c>
      <c r="C259" s="92">
        <v>1289833865</v>
      </c>
      <c r="D259" s="92">
        <v>1562374992</v>
      </c>
      <c r="E259" s="92">
        <v>1330486848</v>
      </c>
      <c r="F259" s="92">
        <v>1339438223</v>
      </c>
      <c r="G259" s="92">
        <v>1427422737</v>
      </c>
      <c r="H259" s="92">
        <v>1587561537</v>
      </c>
      <c r="I259" s="92">
        <v>1891999343</v>
      </c>
      <c r="J259" s="92">
        <v>2419965784</v>
      </c>
      <c r="K259" s="92">
        <v>1867365008</v>
      </c>
      <c r="L259" s="92">
        <v>1683332266</v>
      </c>
      <c r="M259" s="93">
        <v>739474335.26347995</v>
      </c>
      <c r="N259" s="93">
        <v>0</v>
      </c>
      <c r="O259" s="93">
        <v>0</v>
      </c>
      <c r="P259" s="94">
        <v>0</v>
      </c>
      <c r="Q259" s="94">
        <v>0</v>
      </c>
      <c r="R259" s="93">
        <v>0</v>
      </c>
      <c r="S259" s="93">
        <v>0</v>
      </c>
      <c r="T259" s="93">
        <v>0</v>
      </c>
    </row>
    <row r="260" spans="1:20">
      <c r="A260" s="89" t="s">
        <v>380</v>
      </c>
      <c r="B260" s="89" t="s">
        <v>42</v>
      </c>
      <c r="C260" s="92">
        <v>3547101141</v>
      </c>
      <c r="D260" s="92">
        <v>5288224467</v>
      </c>
      <c r="E260" s="92">
        <v>5326543134</v>
      </c>
      <c r="F260" s="92">
        <v>9413221656</v>
      </c>
      <c r="G260" s="92">
        <v>7612197301</v>
      </c>
      <c r="H260" s="92">
        <v>7668028105</v>
      </c>
      <c r="I260" s="92">
        <v>7361196904</v>
      </c>
      <c r="J260" s="92">
        <v>8309299931</v>
      </c>
      <c r="K260" s="92">
        <v>8828197330</v>
      </c>
      <c r="L260" s="92">
        <v>9581938288</v>
      </c>
      <c r="M260" s="93">
        <v>11002827821.9186</v>
      </c>
      <c r="N260" s="93">
        <v>0</v>
      </c>
      <c r="O260" s="93">
        <v>0</v>
      </c>
      <c r="P260" s="94">
        <v>0</v>
      </c>
      <c r="Q260" s="94">
        <v>0</v>
      </c>
      <c r="R260" s="93">
        <v>0</v>
      </c>
      <c r="S260" s="93">
        <v>0</v>
      </c>
      <c r="T260" s="93">
        <v>0</v>
      </c>
    </row>
    <row r="261" spans="1:20">
      <c r="A261" s="89" t="s">
        <v>381</v>
      </c>
      <c r="B261" s="89" t="s">
        <v>41</v>
      </c>
      <c r="C261" s="92">
        <v>642773527</v>
      </c>
      <c r="D261" s="92">
        <v>753880002</v>
      </c>
      <c r="E261" s="92">
        <v>626821454</v>
      </c>
      <c r="F261" s="92">
        <v>790403571</v>
      </c>
      <c r="G261" s="92">
        <v>999316845</v>
      </c>
      <c r="H261" s="92">
        <v>653106037</v>
      </c>
      <c r="I261" s="92">
        <v>1006755109</v>
      </c>
      <c r="J261" s="92">
        <v>703468559</v>
      </c>
      <c r="K261" s="92">
        <v>1265382613</v>
      </c>
      <c r="L261" s="92">
        <v>694596768</v>
      </c>
      <c r="M261" s="93">
        <v>678889161.52929008</v>
      </c>
      <c r="N261" s="93">
        <v>0</v>
      </c>
      <c r="O261" s="93">
        <v>0</v>
      </c>
      <c r="P261" s="94">
        <v>0</v>
      </c>
      <c r="Q261" s="94">
        <v>0</v>
      </c>
      <c r="R261" s="93">
        <v>0</v>
      </c>
      <c r="S261" s="93">
        <v>0</v>
      </c>
      <c r="T261" s="93">
        <v>0</v>
      </c>
    </row>
    <row r="262" spans="1:20" ht="28">
      <c r="A262" s="89" t="s">
        <v>382</v>
      </c>
      <c r="B262" s="89" t="s">
        <v>219</v>
      </c>
      <c r="C262" s="92">
        <v>369453314</v>
      </c>
      <c r="D262" s="92">
        <v>427053351</v>
      </c>
      <c r="E262" s="92">
        <v>541710564</v>
      </c>
      <c r="F262" s="92">
        <v>571362434</v>
      </c>
      <c r="G262" s="92">
        <v>649289452</v>
      </c>
      <c r="H262" s="92">
        <v>911195777</v>
      </c>
      <c r="I262" s="92">
        <v>637983572</v>
      </c>
      <c r="J262" s="92">
        <v>0</v>
      </c>
      <c r="K262" s="92">
        <v>0</v>
      </c>
      <c r="L262" s="92">
        <v>0</v>
      </c>
      <c r="M262" s="93">
        <v>0</v>
      </c>
      <c r="N262" s="93">
        <v>0</v>
      </c>
      <c r="O262" s="93">
        <v>0</v>
      </c>
      <c r="P262" s="94">
        <v>0</v>
      </c>
      <c r="Q262" s="94">
        <v>0</v>
      </c>
      <c r="R262" s="93">
        <v>0</v>
      </c>
      <c r="S262" s="93">
        <v>0</v>
      </c>
      <c r="T262" s="93">
        <v>0</v>
      </c>
    </row>
    <row r="263" spans="1:20">
      <c r="A263" s="89" t="s">
        <v>383</v>
      </c>
      <c r="B263" s="89" t="s">
        <v>40</v>
      </c>
      <c r="C263" s="92">
        <v>987896121</v>
      </c>
      <c r="D263" s="92">
        <v>1214005758</v>
      </c>
      <c r="E263" s="92">
        <v>1383707963</v>
      </c>
      <c r="F263" s="92">
        <v>1492644285</v>
      </c>
      <c r="G263" s="92">
        <v>1540417498</v>
      </c>
      <c r="H263" s="92">
        <v>1824268500</v>
      </c>
      <c r="I263" s="92">
        <v>1899000494</v>
      </c>
      <c r="J263" s="92">
        <v>2575183316</v>
      </c>
      <c r="K263" s="92">
        <v>3450544090</v>
      </c>
      <c r="L263" s="92">
        <v>4370128035</v>
      </c>
      <c r="M263" s="93">
        <v>6388030455.8005095</v>
      </c>
      <c r="N263" s="93">
        <v>9977812099.1290607</v>
      </c>
      <c r="O263" s="93">
        <v>11592340312.707199</v>
      </c>
      <c r="P263" s="93">
        <v>14159756081.2486</v>
      </c>
      <c r="Q263" s="93">
        <v>15125523299.544699</v>
      </c>
      <c r="R263" s="93">
        <v>11556031284.6208</v>
      </c>
      <c r="S263" s="93">
        <v>12572784127.120001</v>
      </c>
      <c r="T263" s="93">
        <v>15349593638.450001</v>
      </c>
    </row>
    <row r="264" spans="1:20">
      <c r="A264" s="89" t="s">
        <v>384</v>
      </c>
      <c r="B264" s="89" t="s">
        <v>39</v>
      </c>
      <c r="C264" s="92">
        <v>44419071</v>
      </c>
      <c r="D264" s="92">
        <v>48031825</v>
      </c>
      <c r="E264" s="92">
        <v>45620800</v>
      </c>
      <c r="F264" s="92">
        <v>54449638</v>
      </c>
      <c r="G264" s="92">
        <v>33142996</v>
      </c>
      <c r="H264" s="92">
        <v>25380505</v>
      </c>
      <c r="I264" s="92">
        <v>28237820</v>
      </c>
      <c r="J264" s="92">
        <v>39576766</v>
      </c>
      <c r="K264" s="92">
        <v>42830803</v>
      </c>
      <c r="L264" s="92">
        <v>42715889</v>
      </c>
      <c r="M264" s="93">
        <v>42825355.836730003</v>
      </c>
      <c r="N264" s="93">
        <v>55272206.049730003</v>
      </c>
      <c r="O264" s="93">
        <v>45686913.587300003</v>
      </c>
      <c r="P264" s="93">
        <v>49829398.031609997</v>
      </c>
      <c r="Q264" s="93">
        <v>67219982.063079998</v>
      </c>
      <c r="R264" s="93">
        <v>57720386.579889998</v>
      </c>
      <c r="S264" s="93">
        <v>101101231.56</v>
      </c>
      <c r="T264" s="93">
        <v>109208481.55</v>
      </c>
    </row>
    <row r="265" spans="1:20" ht="28">
      <c r="A265" s="89" t="s">
        <v>385</v>
      </c>
      <c r="B265" s="89" t="s">
        <v>185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1</v>
      </c>
      <c r="L265" s="92">
        <v>0</v>
      </c>
      <c r="M265" s="93">
        <v>0</v>
      </c>
      <c r="N265" s="93">
        <v>0</v>
      </c>
      <c r="O265" s="93">
        <v>0</v>
      </c>
      <c r="P265" s="93">
        <v>0</v>
      </c>
      <c r="Q265" s="93">
        <v>0</v>
      </c>
      <c r="R265" s="93">
        <v>0</v>
      </c>
      <c r="S265" s="93">
        <v>0</v>
      </c>
      <c r="T265" s="93">
        <v>0</v>
      </c>
    </row>
    <row r="266" spans="1:20" ht="28">
      <c r="A266" s="89" t="s">
        <v>386</v>
      </c>
      <c r="B266" s="89" t="s">
        <v>7666</v>
      </c>
      <c r="C266" s="92">
        <v>1082416454</v>
      </c>
      <c r="D266" s="92">
        <v>1216860776</v>
      </c>
      <c r="E266" s="92">
        <v>1560149795</v>
      </c>
      <c r="F266" s="92">
        <v>1765583337</v>
      </c>
      <c r="G266" s="92">
        <v>1970521304</v>
      </c>
      <c r="H266" s="92">
        <v>2408434089</v>
      </c>
      <c r="I266" s="92">
        <v>2641490568</v>
      </c>
      <c r="J266" s="92">
        <v>2788937805</v>
      </c>
      <c r="K266" s="92">
        <v>15419533</v>
      </c>
      <c r="L266" s="92">
        <v>89096</v>
      </c>
      <c r="M266" s="93">
        <v>86648.920150000005</v>
      </c>
      <c r="N266" s="93">
        <v>1424931.46318</v>
      </c>
      <c r="O266" s="93">
        <v>2778694.6605100003</v>
      </c>
      <c r="P266" s="93">
        <v>1611807.2940100001</v>
      </c>
      <c r="Q266" s="93">
        <v>4416167.8643199997</v>
      </c>
      <c r="R266" s="93">
        <v>1250245.9008499999</v>
      </c>
      <c r="S266" s="93">
        <v>1864173.12</v>
      </c>
      <c r="T266" s="93">
        <v>7994925.7999999998</v>
      </c>
    </row>
    <row r="267" spans="1:20" ht="28">
      <c r="A267" s="89" t="s">
        <v>387</v>
      </c>
      <c r="B267" s="89" t="s">
        <v>7667</v>
      </c>
      <c r="C267" s="92">
        <v>111910307</v>
      </c>
      <c r="D267" s="92">
        <v>9639735</v>
      </c>
      <c r="E267" s="92">
        <v>12600779</v>
      </c>
      <c r="F267" s="92">
        <v>55851898</v>
      </c>
      <c r="G267" s="92">
        <v>3074257</v>
      </c>
      <c r="H267" s="92">
        <v>35847094</v>
      </c>
      <c r="I267" s="92">
        <v>35679260</v>
      </c>
      <c r="J267" s="92">
        <v>11538280</v>
      </c>
      <c r="K267" s="92">
        <v>3591949</v>
      </c>
      <c r="L267" s="92">
        <v>12425562</v>
      </c>
      <c r="M267" s="93">
        <v>19083641.809610002</v>
      </c>
      <c r="N267" s="93">
        <v>42774951.986570001</v>
      </c>
      <c r="O267" s="93">
        <v>53995424.079839997</v>
      </c>
      <c r="P267" s="93">
        <v>11748999.11201</v>
      </c>
      <c r="Q267" s="93">
        <v>10298838.57976</v>
      </c>
      <c r="R267" s="93">
        <v>3903385.7843899997</v>
      </c>
      <c r="S267" s="93">
        <v>4110624.05</v>
      </c>
      <c r="T267" s="93">
        <v>5076555.8600000003</v>
      </c>
    </row>
    <row r="268" spans="1:20">
      <c r="A268" s="89" t="s">
        <v>2918</v>
      </c>
      <c r="B268" s="89" t="s">
        <v>210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93">
        <v>0</v>
      </c>
      <c r="N268" s="93">
        <v>15396343.293</v>
      </c>
      <c r="O268" s="93">
        <v>12510925.225</v>
      </c>
      <c r="P268" s="93">
        <v>17177265.394000001</v>
      </c>
      <c r="Q268" s="93">
        <v>18423551.480999999</v>
      </c>
      <c r="R268" s="93">
        <v>34121266.435000002</v>
      </c>
      <c r="S268" s="93">
        <v>14306504.16</v>
      </c>
      <c r="T268" s="93">
        <v>11453913.34</v>
      </c>
    </row>
    <row r="269" spans="1:20">
      <c r="A269" s="89" t="s">
        <v>388</v>
      </c>
      <c r="B269" s="89" t="s">
        <v>38</v>
      </c>
      <c r="C269" s="92">
        <v>437104489</v>
      </c>
      <c r="D269" s="92">
        <v>549371565</v>
      </c>
      <c r="E269" s="92">
        <v>1011988441</v>
      </c>
      <c r="F269" s="92">
        <v>1107880935</v>
      </c>
      <c r="G269" s="92">
        <v>1048880265</v>
      </c>
      <c r="H269" s="92">
        <v>1075209357</v>
      </c>
      <c r="I269" s="92">
        <v>1117538542</v>
      </c>
      <c r="J269" s="92">
        <v>1066004138</v>
      </c>
      <c r="K269" s="92">
        <v>1055691429</v>
      </c>
      <c r="L269" s="92">
        <v>1256647325</v>
      </c>
      <c r="M269" s="93">
        <v>1546068996.45924</v>
      </c>
      <c r="N269" s="93">
        <v>2065822943.43223</v>
      </c>
      <c r="O269" s="93">
        <v>2381938304.4350801</v>
      </c>
      <c r="P269" s="93">
        <v>2277795046.6297798</v>
      </c>
      <c r="Q269" s="93">
        <v>1365644527.62782</v>
      </c>
      <c r="R269" s="93">
        <v>1494769277.7956002</v>
      </c>
      <c r="S269" s="93">
        <v>1412474033.9300001</v>
      </c>
      <c r="T269" s="93">
        <v>1211344387.53</v>
      </c>
    </row>
    <row r="270" spans="1:20">
      <c r="A270" s="89" t="s">
        <v>2930</v>
      </c>
      <c r="B270" s="89" t="s">
        <v>176</v>
      </c>
      <c r="C270" s="92">
        <v>0</v>
      </c>
      <c r="D270" s="92">
        <v>0</v>
      </c>
      <c r="E270" s="92">
        <v>0</v>
      </c>
      <c r="F270" s="92">
        <v>0</v>
      </c>
      <c r="G270" s="92">
        <v>0</v>
      </c>
      <c r="H270" s="92">
        <v>0</v>
      </c>
      <c r="I270" s="92">
        <v>0</v>
      </c>
      <c r="J270" s="92">
        <v>0</v>
      </c>
      <c r="K270" s="92">
        <v>0</v>
      </c>
      <c r="L270" s="92">
        <v>0</v>
      </c>
      <c r="M270" s="92">
        <v>0</v>
      </c>
      <c r="N270" s="93">
        <v>1642098833.4976001</v>
      </c>
      <c r="O270" s="93">
        <v>1530582050.3620901</v>
      </c>
      <c r="P270" s="93">
        <v>1196767142.1972799</v>
      </c>
      <c r="Q270" s="93">
        <v>1480555943.1612999</v>
      </c>
      <c r="R270" s="93">
        <v>1454385519.6025</v>
      </c>
      <c r="S270" s="93">
        <v>2088879386.1199999</v>
      </c>
      <c r="T270" s="93">
        <v>2595983739.0999999</v>
      </c>
    </row>
    <row r="271" spans="1:20" ht="28">
      <c r="A271" s="89" t="s">
        <v>2961</v>
      </c>
      <c r="B271" s="89" t="s">
        <v>2962</v>
      </c>
      <c r="C271" s="92">
        <v>0</v>
      </c>
      <c r="D271" s="92">
        <v>0</v>
      </c>
      <c r="E271" s="92">
        <v>0</v>
      </c>
      <c r="F271" s="92">
        <v>0</v>
      </c>
      <c r="G271" s="92">
        <v>0</v>
      </c>
      <c r="H271" s="92">
        <v>0</v>
      </c>
      <c r="I271" s="92">
        <v>0</v>
      </c>
      <c r="J271" s="92">
        <v>0</v>
      </c>
      <c r="K271" s="92">
        <v>0</v>
      </c>
      <c r="L271" s="92">
        <v>0</v>
      </c>
      <c r="M271" s="92">
        <v>0</v>
      </c>
      <c r="N271" s="93">
        <v>11056406.244999999</v>
      </c>
      <c r="O271" s="93">
        <v>0</v>
      </c>
      <c r="P271" s="94">
        <v>0</v>
      </c>
      <c r="Q271" s="94">
        <v>119755.3</v>
      </c>
      <c r="R271" s="93">
        <v>201613.6</v>
      </c>
      <c r="S271" s="93">
        <v>241827.48</v>
      </c>
      <c r="T271" s="93">
        <v>246015.7</v>
      </c>
    </row>
    <row r="272" spans="1:20" ht="28">
      <c r="A272" s="89" t="s">
        <v>2965</v>
      </c>
      <c r="B272" s="89" t="s">
        <v>7668</v>
      </c>
      <c r="C272" s="92">
        <v>0</v>
      </c>
      <c r="D272" s="92">
        <v>0</v>
      </c>
      <c r="E272" s="92">
        <v>0</v>
      </c>
      <c r="F272" s="92">
        <v>0</v>
      </c>
      <c r="G272" s="92">
        <v>0</v>
      </c>
      <c r="H272" s="92">
        <v>0</v>
      </c>
      <c r="I272" s="92">
        <v>0</v>
      </c>
      <c r="J272" s="92">
        <v>0</v>
      </c>
      <c r="K272" s="92">
        <v>0</v>
      </c>
      <c r="L272" s="92">
        <v>0</v>
      </c>
      <c r="M272" s="92">
        <v>0</v>
      </c>
      <c r="N272" s="93">
        <v>898397083.89302003</v>
      </c>
      <c r="O272" s="93">
        <v>1081618249.9436898</v>
      </c>
      <c r="P272" s="93">
        <v>430246641.829</v>
      </c>
      <c r="Q272" s="93">
        <v>443625416.29900002</v>
      </c>
      <c r="R272" s="93">
        <v>504503544.62099999</v>
      </c>
      <c r="S272" s="93">
        <v>568405544.20000005</v>
      </c>
      <c r="T272" s="93">
        <v>526552579.29000002</v>
      </c>
    </row>
    <row r="273" spans="1:23">
      <c r="A273" s="89" t="s">
        <v>389</v>
      </c>
      <c r="B273" s="89" t="s">
        <v>37</v>
      </c>
      <c r="C273" s="92">
        <v>1588110540</v>
      </c>
      <c r="D273" s="92">
        <v>1594687079</v>
      </c>
      <c r="E273" s="92">
        <v>1626785297</v>
      </c>
      <c r="F273" s="92">
        <v>1661854199</v>
      </c>
      <c r="G273" s="92">
        <v>3246495069</v>
      </c>
      <c r="H273" s="92">
        <v>1115691839</v>
      </c>
      <c r="I273" s="92">
        <v>1317113865</v>
      </c>
      <c r="J273" s="92">
        <v>1413409618</v>
      </c>
      <c r="K273" s="92">
        <v>2730798790</v>
      </c>
      <c r="L273" s="92">
        <v>3052773011</v>
      </c>
      <c r="M273" s="93">
        <v>1586157291.6526</v>
      </c>
      <c r="N273" s="93">
        <v>31388373890.222198</v>
      </c>
      <c r="O273" s="93">
        <v>35375862541.602104</v>
      </c>
      <c r="P273" s="93">
        <v>34730122942.816002</v>
      </c>
      <c r="Q273" s="93">
        <v>46901736066.878204</v>
      </c>
      <c r="R273" s="93">
        <v>54189661699.266098</v>
      </c>
      <c r="S273" s="93">
        <v>55706176815.419998</v>
      </c>
      <c r="T273" s="93">
        <v>69815948621.940002</v>
      </c>
    </row>
    <row r="274" spans="1:23">
      <c r="A274" s="89" t="s">
        <v>3050</v>
      </c>
      <c r="B274" s="89" t="s">
        <v>3051</v>
      </c>
      <c r="C274" s="92">
        <v>0</v>
      </c>
      <c r="D274" s="92">
        <v>0</v>
      </c>
      <c r="E274" s="92">
        <v>0</v>
      </c>
      <c r="F274" s="92">
        <v>0</v>
      </c>
      <c r="G274" s="92">
        <v>0</v>
      </c>
      <c r="H274" s="92">
        <v>0</v>
      </c>
      <c r="I274" s="92">
        <v>0</v>
      </c>
      <c r="J274" s="92">
        <v>0</v>
      </c>
      <c r="K274" s="92">
        <v>0</v>
      </c>
      <c r="L274" s="92">
        <v>0</v>
      </c>
      <c r="M274" s="93">
        <v>0</v>
      </c>
      <c r="N274" s="93">
        <v>635935772.52175999</v>
      </c>
      <c r="O274" s="93">
        <v>1312061028.14803</v>
      </c>
      <c r="P274" s="93">
        <v>1383427816.63255</v>
      </c>
      <c r="Q274" s="93">
        <v>1467935927.0406499</v>
      </c>
      <c r="R274" s="93">
        <v>1373365752.2195401</v>
      </c>
      <c r="S274" s="93">
        <v>1173980691.78</v>
      </c>
      <c r="T274" s="93">
        <v>1278587969.76</v>
      </c>
    </row>
    <row r="275" spans="1:23">
      <c r="A275" s="89" t="s">
        <v>390</v>
      </c>
      <c r="B275" s="89" t="s">
        <v>3058</v>
      </c>
      <c r="C275" s="92">
        <v>4472309715</v>
      </c>
      <c r="D275" s="92">
        <v>5510331474</v>
      </c>
      <c r="E275" s="92">
        <v>4838196728</v>
      </c>
      <c r="F275" s="92">
        <v>4962871657</v>
      </c>
      <c r="G275" s="92">
        <v>4839853129</v>
      </c>
      <c r="H275" s="92">
        <v>5853475120</v>
      </c>
      <c r="I275" s="92">
        <v>6012524675</v>
      </c>
      <c r="J275" s="92">
        <v>6408548514</v>
      </c>
      <c r="K275" s="92">
        <v>8197690411</v>
      </c>
      <c r="L275" s="92">
        <v>15628565736</v>
      </c>
      <c r="M275" s="93">
        <v>17038682135.677801</v>
      </c>
      <c r="N275" s="93">
        <v>241753109380.98734</v>
      </c>
      <c r="O275" s="93">
        <v>385984119271.12</v>
      </c>
      <c r="P275" s="93">
        <v>523688040004.80298</v>
      </c>
      <c r="Q275" s="93">
        <v>575782317246.31995</v>
      </c>
      <c r="R275" s="93">
        <v>611426638801.198</v>
      </c>
      <c r="S275" s="93">
        <v>668725558318.70996</v>
      </c>
      <c r="T275" s="93">
        <v>686481472196.79004</v>
      </c>
    </row>
    <row r="276" spans="1:23">
      <c r="A276" s="89" t="s">
        <v>391</v>
      </c>
      <c r="B276" s="89" t="s">
        <v>36</v>
      </c>
      <c r="C276" s="92">
        <v>2680363576</v>
      </c>
      <c r="D276" s="92">
        <v>3209692277</v>
      </c>
      <c r="E276" s="92">
        <v>3835261934</v>
      </c>
      <c r="F276" s="92">
        <v>3985568102</v>
      </c>
      <c r="G276" s="92">
        <v>3959809496</v>
      </c>
      <c r="H276" s="92">
        <v>4107024968</v>
      </c>
      <c r="I276" s="92">
        <v>4295097725</v>
      </c>
      <c r="J276" s="92">
        <v>4293406868</v>
      </c>
      <c r="K276" s="92">
        <v>4958639763</v>
      </c>
      <c r="L276" s="92">
        <v>10943788325</v>
      </c>
      <c r="M276" s="93">
        <v>6406117573.5952301</v>
      </c>
      <c r="N276" s="93">
        <v>0</v>
      </c>
      <c r="O276" s="93">
        <v>0</v>
      </c>
      <c r="P276" s="93">
        <v>0</v>
      </c>
      <c r="Q276" s="94">
        <v>0</v>
      </c>
      <c r="R276" s="93">
        <v>0</v>
      </c>
      <c r="S276" s="93">
        <v>0</v>
      </c>
      <c r="T276" s="93">
        <v>0</v>
      </c>
    </row>
    <row r="277" spans="1:23">
      <c r="A277" s="89" t="s">
        <v>392</v>
      </c>
      <c r="B277" s="89" t="s">
        <v>175</v>
      </c>
      <c r="C277" s="92">
        <v>1593544700</v>
      </c>
      <c r="D277" s="92">
        <v>2086353936</v>
      </c>
      <c r="E277" s="92">
        <v>869196419</v>
      </c>
      <c r="F277" s="92">
        <v>846344362</v>
      </c>
      <c r="G277" s="92">
        <v>787382868</v>
      </c>
      <c r="H277" s="92">
        <v>1004268238</v>
      </c>
      <c r="I277" s="92">
        <v>564936921</v>
      </c>
      <c r="J277" s="92">
        <v>821701589</v>
      </c>
      <c r="K277" s="92">
        <v>1799454296</v>
      </c>
      <c r="L277" s="92">
        <v>2647113384</v>
      </c>
      <c r="M277" s="93">
        <v>8790249371.8649406</v>
      </c>
      <c r="N277" s="93">
        <v>0</v>
      </c>
      <c r="O277" s="93">
        <v>0</v>
      </c>
      <c r="P277" s="93">
        <v>0</v>
      </c>
      <c r="Q277" s="94">
        <v>0</v>
      </c>
      <c r="R277" s="93">
        <v>0</v>
      </c>
      <c r="S277" s="93">
        <v>0</v>
      </c>
      <c r="T277" s="93">
        <v>0</v>
      </c>
    </row>
    <row r="278" spans="1:23">
      <c r="A278" s="89" t="s">
        <v>3060</v>
      </c>
      <c r="B278" s="89" t="s">
        <v>3061</v>
      </c>
      <c r="C278" s="92">
        <v>0</v>
      </c>
      <c r="D278" s="92">
        <v>0</v>
      </c>
      <c r="E278" s="92">
        <v>0</v>
      </c>
      <c r="F278" s="92">
        <v>0</v>
      </c>
      <c r="G278" s="92">
        <v>0</v>
      </c>
      <c r="H278" s="92">
        <v>0</v>
      </c>
      <c r="I278" s="92">
        <v>0</v>
      </c>
      <c r="J278" s="92">
        <v>0</v>
      </c>
      <c r="K278" s="92">
        <v>0</v>
      </c>
      <c r="L278" s="92">
        <v>0</v>
      </c>
      <c r="M278" s="92">
        <v>0</v>
      </c>
      <c r="N278" s="93">
        <v>6719806518.7308493</v>
      </c>
      <c r="O278" s="93">
        <v>6798365084.2778702</v>
      </c>
      <c r="P278" s="93">
        <v>7428325699.0800896</v>
      </c>
      <c r="Q278" s="93">
        <v>7610438289.5740099</v>
      </c>
      <c r="R278" s="93">
        <v>8280233735.3185196</v>
      </c>
      <c r="S278" s="93">
        <v>10408336810.23</v>
      </c>
      <c r="T278" s="93">
        <v>11325316685.870001</v>
      </c>
    </row>
    <row r="279" spans="1:23">
      <c r="A279" s="89" t="s">
        <v>3110</v>
      </c>
      <c r="B279" s="89" t="s">
        <v>3111</v>
      </c>
      <c r="C279" s="92">
        <v>0</v>
      </c>
      <c r="D279" s="92">
        <v>0</v>
      </c>
      <c r="E279" s="92">
        <v>0</v>
      </c>
      <c r="F279" s="92">
        <v>0</v>
      </c>
      <c r="G279" s="92">
        <v>0</v>
      </c>
      <c r="H279" s="92">
        <v>0</v>
      </c>
      <c r="I279" s="92">
        <v>0</v>
      </c>
      <c r="J279" s="92">
        <v>0</v>
      </c>
      <c r="K279" s="92">
        <v>0</v>
      </c>
      <c r="L279" s="92">
        <v>0</v>
      </c>
      <c r="M279" s="92">
        <v>0</v>
      </c>
      <c r="N279" s="93">
        <v>4379894841.2261</v>
      </c>
      <c r="O279" s="93">
        <v>3894375926.98948</v>
      </c>
      <c r="P279" s="93">
        <v>4796795186.8402309</v>
      </c>
      <c r="Q279" s="93">
        <v>4773233613.1795702</v>
      </c>
      <c r="R279" s="93">
        <v>6695023201.1311998</v>
      </c>
      <c r="S279" s="93">
        <v>7458554720.71</v>
      </c>
      <c r="T279" s="93">
        <v>7281946773.1499996</v>
      </c>
    </row>
    <row r="280" spans="1:23" ht="28">
      <c r="A280" s="89" t="s">
        <v>3122</v>
      </c>
      <c r="B280" s="89" t="s">
        <v>3123</v>
      </c>
      <c r="C280" s="92">
        <v>0</v>
      </c>
      <c r="D280" s="92">
        <v>0</v>
      </c>
      <c r="E280" s="92">
        <v>0</v>
      </c>
      <c r="F280" s="92">
        <v>0</v>
      </c>
      <c r="G280" s="92">
        <v>0</v>
      </c>
      <c r="H280" s="92">
        <v>0</v>
      </c>
      <c r="I280" s="92">
        <v>0</v>
      </c>
      <c r="J280" s="92">
        <v>0</v>
      </c>
      <c r="K280" s="92">
        <v>0</v>
      </c>
      <c r="L280" s="92">
        <v>0</v>
      </c>
      <c r="M280" s="92">
        <v>0</v>
      </c>
      <c r="N280" s="93">
        <f>-134228011723.13/1000</f>
        <v>-134228011.72313002</v>
      </c>
      <c r="O280" s="93">
        <v>17994424.462972075</v>
      </c>
      <c r="P280" s="93">
        <v>724045997.76907992</v>
      </c>
      <c r="Q280" s="93">
        <v>746185658.02907991</v>
      </c>
      <c r="R280" s="93">
        <v>784971934.49050999</v>
      </c>
      <c r="S280" s="93">
        <v>862330491.82000005</v>
      </c>
      <c r="T280" s="93">
        <v>918632706.29999995</v>
      </c>
    </row>
    <row r="281" spans="1:23">
      <c r="A281" s="89" t="s">
        <v>3130</v>
      </c>
      <c r="B281" s="89" t="s">
        <v>3131</v>
      </c>
      <c r="C281" s="92">
        <v>0</v>
      </c>
      <c r="D281" s="92">
        <v>0</v>
      </c>
      <c r="E281" s="92">
        <v>0</v>
      </c>
      <c r="F281" s="92">
        <v>0</v>
      </c>
      <c r="G281" s="92">
        <v>0</v>
      </c>
      <c r="H281" s="92">
        <v>0</v>
      </c>
      <c r="I281" s="92">
        <v>0</v>
      </c>
      <c r="J281" s="92">
        <v>0</v>
      </c>
      <c r="K281" s="92">
        <v>0</v>
      </c>
      <c r="L281" s="92">
        <v>0</v>
      </c>
      <c r="M281" s="92">
        <v>0</v>
      </c>
      <c r="N281" s="93">
        <v>223493958035.60501</v>
      </c>
      <c r="O281" s="93">
        <f>366145365263553/1000</f>
        <v>366145365263.55298</v>
      </c>
      <c r="P281" s="93">
        <v>485057254422.13</v>
      </c>
      <c r="Q281" s="93">
        <v>539234586274.80798</v>
      </c>
      <c r="R281" s="93">
        <v>568993864809.91699</v>
      </c>
      <c r="S281" s="93">
        <v>615010223169.47998</v>
      </c>
      <c r="T281" s="93">
        <v>632030809204.92004</v>
      </c>
    </row>
    <row r="282" spans="1:23">
      <c r="A282" s="89" t="s">
        <v>3148</v>
      </c>
      <c r="B282" s="89" t="s">
        <v>3149</v>
      </c>
      <c r="C282" s="92">
        <v>0</v>
      </c>
      <c r="D282" s="92">
        <v>0</v>
      </c>
      <c r="E282" s="92">
        <v>0</v>
      </c>
      <c r="F282" s="92">
        <v>0</v>
      </c>
      <c r="G282" s="92">
        <v>0</v>
      </c>
      <c r="H282" s="92">
        <v>0</v>
      </c>
      <c r="I282" s="92">
        <v>0</v>
      </c>
      <c r="J282" s="92">
        <v>0</v>
      </c>
      <c r="K282" s="92">
        <v>0</v>
      </c>
      <c r="L282" s="92">
        <v>0</v>
      </c>
      <c r="M282" s="92">
        <v>0</v>
      </c>
      <c r="N282" s="93">
        <v>7293677997.1479301</v>
      </c>
      <c r="O282" s="93">
        <v>9128018571.8369293</v>
      </c>
      <c r="P282" s="93">
        <v>25681618698.983501</v>
      </c>
      <c r="Q282" s="93">
        <v>23417873410.729198</v>
      </c>
      <c r="R282" s="93">
        <v>26672545120.339802</v>
      </c>
      <c r="S282" s="93">
        <v>34986113126.470001</v>
      </c>
      <c r="T282" s="93">
        <v>34924766826.550003</v>
      </c>
    </row>
    <row r="283" spans="1:23">
      <c r="A283" s="89" t="s">
        <v>393</v>
      </c>
      <c r="B283" s="89" t="s">
        <v>176</v>
      </c>
      <c r="C283" s="92">
        <v>113295985</v>
      </c>
      <c r="D283" s="92">
        <v>105810933</v>
      </c>
      <c r="E283" s="92">
        <v>87427987</v>
      </c>
      <c r="F283" s="92">
        <v>108760164</v>
      </c>
      <c r="G283" s="92">
        <v>78271002</v>
      </c>
      <c r="H283" s="92">
        <v>90653123</v>
      </c>
      <c r="I283" s="92">
        <v>220568504</v>
      </c>
      <c r="J283" s="92">
        <v>269393079</v>
      </c>
      <c r="K283" s="92">
        <v>518652162</v>
      </c>
      <c r="L283" s="92">
        <v>697379209</v>
      </c>
      <c r="M283" s="93">
        <v>816134071.20219994</v>
      </c>
      <c r="N283" s="93">
        <v>0</v>
      </c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V283" s="144"/>
      <c r="W283" s="6"/>
    </row>
    <row r="284" spans="1:23" ht="28">
      <c r="A284" s="89" t="s">
        <v>394</v>
      </c>
      <c r="B284" s="89" t="s">
        <v>177</v>
      </c>
      <c r="C284" s="92">
        <v>10303010</v>
      </c>
      <c r="D284" s="92">
        <v>5542666</v>
      </c>
      <c r="E284" s="92">
        <v>20212</v>
      </c>
      <c r="F284" s="92">
        <v>7163</v>
      </c>
      <c r="G284" s="92">
        <v>1802</v>
      </c>
      <c r="H284" s="92">
        <v>12</v>
      </c>
      <c r="I284" s="92">
        <v>67</v>
      </c>
      <c r="J284" s="92">
        <v>69</v>
      </c>
      <c r="K284" s="92">
        <v>4048</v>
      </c>
      <c r="L284" s="92">
        <v>15824459</v>
      </c>
      <c r="M284" s="93">
        <v>23036917.410999998</v>
      </c>
      <c r="N284" s="93">
        <v>0</v>
      </c>
      <c r="O284" s="93">
        <v>0</v>
      </c>
      <c r="P284" s="93">
        <v>0</v>
      </c>
      <c r="Q284" s="93">
        <v>0</v>
      </c>
      <c r="R284" s="93">
        <v>0</v>
      </c>
      <c r="S284" s="93">
        <v>0</v>
      </c>
      <c r="T284" s="93">
        <v>0</v>
      </c>
    </row>
    <row r="285" spans="1:23">
      <c r="A285" s="89" t="s">
        <v>395</v>
      </c>
      <c r="B285" s="89" t="s">
        <v>186</v>
      </c>
      <c r="C285" s="92">
        <v>74802444</v>
      </c>
      <c r="D285" s="92">
        <v>102931662</v>
      </c>
      <c r="E285" s="92">
        <v>46290176</v>
      </c>
      <c r="F285" s="92">
        <v>22191866</v>
      </c>
      <c r="G285" s="92">
        <v>14387961</v>
      </c>
      <c r="H285" s="92">
        <v>651528779</v>
      </c>
      <c r="I285" s="92">
        <v>931921458</v>
      </c>
      <c r="J285" s="92">
        <v>1024046909</v>
      </c>
      <c r="K285" s="92">
        <v>920940142</v>
      </c>
      <c r="L285" s="92">
        <v>1324460359</v>
      </c>
      <c r="M285" s="93">
        <v>1003144201.6044101</v>
      </c>
      <c r="N285" s="93">
        <v>0</v>
      </c>
      <c r="O285" s="93">
        <v>0</v>
      </c>
      <c r="P285" s="93">
        <v>0</v>
      </c>
      <c r="Q285" s="93">
        <v>0</v>
      </c>
      <c r="R285" s="93">
        <v>0</v>
      </c>
      <c r="S285" s="93">
        <v>0</v>
      </c>
      <c r="T285" s="93">
        <v>0</v>
      </c>
    </row>
    <row r="286" spans="1:23">
      <c r="A286" s="89" t="s">
        <v>396</v>
      </c>
      <c r="B286" s="89" t="s">
        <v>2413</v>
      </c>
      <c r="C286" s="92">
        <v>9115555182</v>
      </c>
      <c r="D286" s="92">
        <v>10747609056</v>
      </c>
      <c r="E286" s="92">
        <v>12554474255</v>
      </c>
      <c r="F286" s="92">
        <v>14151106870</v>
      </c>
      <c r="G286" s="92">
        <v>12454036558</v>
      </c>
      <c r="H286" s="92">
        <v>13279706451</v>
      </c>
      <c r="I286" s="92">
        <v>15648322995</v>
      </c>
      <c r="J286" s="92">
        <v>16558015293</v>
      </c>
      <c r="K286" s="92">
        <v>21599376676</v>
      </c>
      <c r="L286" s="92">
        <v>22860455559</v>
      </c>
      <c r="M286" s="93">
        <v>23479340404.405602</v>
      </c>
      <c r="N286" s="93">
        <v>204785427.84388</v>
      </c>
      <c r="O286" s="93">
        <v>213505041.50269002</v>
      </c>
      <c r="P286" s="93">
        <v>734117781.65111995</v>
      </c>
      <c r="Q286" s="93">
        <v>393556175.34799999</v>
      </c>
      <c r="R286" s="93">
        <v>468161070.92452002</v>
      </c>
      <c r="S286" s="93">
        <v>1240540290.99</v>
      </c>
      <c r="T286" s="93">
        <v>270361527.06999999</v>
      </c>
    </row>
    <row r="287" spans="1:23">
      <c r="A287" s="89" t="s">
        <v>3154</v>
      </c>
      <c r="B287" s="89" t="s">
        <v>723</v>
      </c>
      <c r="C287" s="92">
        <v>0</v>
      </c>
      <c r="D287" s="92">
        <v>0</v>
      </c>
      <c r="E287" s="92">
        <v>0</v>
      </c>
      <c r="F287" s="92">
        <v>0</v>
      </c>
      <c r="G287" s="92">
        <v>0</v>
      </c>
      <c r="H287" s="92">
        <v>0</v>
      </c>
      <c r="I287" s="92">
        <v>0</v>
      </c>
      <c r="J287" s="92">
        <v>0</v>
      </c>
      <c r="K287" s="92">
        <v>0</v>
      </c>
      <c r="L287" s="92">
        <v>0</v>
      </c>
      <c r="M287" s="92">
        <v>0</v>
      </c>
      <c r="N287" s="93">
        <v>117756081.65788001</v>
      </c>
      <c r="O287" s="93">
        <v>174489650.06669</v>
      </c>
      <c r="P287" s="93">
        <v>218283256.25169</v>
      </c>
      <c r="Q287" s="93">
        <v>90774337.396689996</v>
      </c>
      <c r="R287" s="93">
        <v>235595036.63668999</v>
      </c>
      <c r="S287" s="93">
        <v>113236160.62</v>
      </c>
      <c r="T287" s="93">
        <v>75143990.650000006</v>
      </c>
    </row>
    <row r="288" spans="1:23" ht="28">
      <c r="A288" s="89" t="s">
        <v>3171</v>
      </c>
      <c r="B288" s="89" t="s">
        <v>739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92">
        <v>0</v>
      </c>
      <c r="N288" s="93">
        <v>87029346.185000002</v>
      </c>
      <c r="O288" s="93">
        <v>39015391.434</v>
      </c>
      <c r="P288" s="93">
        <v>70953198.155000001</v>
      </c>
      <c r="Q288" s="93">
        <v>99139463.234999999</v>
      </c>
      <c r="R288" s="93">
        <v>184891154.05599999</v>
      </c>
      <c r="S288" s="93">
        <v>208537462.34999999</v>
      </c>
      <c r="T288" s="93">
        <v>80568721.739999995</v>
      </c>
    </row>
    <row r="289" spans="1:20" ht="28">
      <c r="A289" s="89" t="s">
        <v>3175</v>
      </c>
      <c r="B289" s="89" t="s">
        <v>743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92">
        <v>0</v>
      </c>
      <c r="N289" s="93">
        <v>1E-3</v>
      </c>
      <c r="O289" s="93">
        <v>2E-3</v>
      </c>
      <c r="P289" s="93">
        <v>444728725.89542997</v>
      </c>
      <c r="Q289" s="93">
        <v>203642374.71630999</v>
      </c>
      <c r="R289" s="93">
        <v>47521635.093830004</v>
      </c>
      <c r="S289" s="93">
        <v>918244015</v>
      </c>
      <c r="T289" s="93">
        <v>114523028.20999999</v>
      </c>
    </row>
    <row r="290" spans="1:20" ht="42">
      <c r="A290" s="89" t="s">
        <v>7646</v>
      </c>
      <c r="B290" s="89" t="s">
        <v>7647</v>
      </c>
      <c r="C290" s="95">
        <v>0</v>
      </c>
      <c r="D290" s="95">
        <v>0</v>
      </c>
      <c r="E290" s="95">
        <v>0</v>
      </c>
      <c r="F290" s="95">
        <v>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3">
        <v>152601.34899999999</v>
      </c>
      <c r="Q290" s="93">
        <v>0</v>
      </c>
      <c r="R290" s="93">
        <v>153245.13800000001</v>
      </c>
      <c r="S290" s="93">
        <v>522653.02</v>
      </c>
      <c r="T290" s="93">
        <v>125786.48</v>
      </c>
    </row>
    <row r="291" spans="1:20">
      <c r="A291" s="89" t="s">
        <v>397</v>
      </c>
      <c r="B291" s="89" t="s">
        <v>178</v>
      </c>
      <c r="C291" s="92">
        <v>5305639269</v>
      </c>
      <c r="D291" s="92">
        <v>6672357195</v>
      </c>
      <c r="E291" s="92">
        <v>7733780679</v>
      </c>
      <c r="F291" s="92">
        <v>8791643136</v>
      </c>
      <c r="G291" s="92">
        <v>5680130427</v>
      </c>
      <c r="H291" s="92">
        <v>6416868162</v>
      </c>
      <c r="I291" s="92">
        <v>6915333496</v>
      </c>
      <c r="J291" s="92">
        <v>7519509410</v>
      </c>
      <c r="K291" s="92">
        <v>12862105192</v>
      </c>
      <c r="L291" s="92">
        <v>11580337639</v>
      </c>
      <c r="M291" s="93">
        <v>11764212665.5357</v>
      </c>
      <c r="N291" s="93">
        <v>0</v>
      </c>
      <c r="O291" s="93">
        <v>0</v>
      </c>
      <c r="P291" s="94">
        <v>0</v>
      </c>
      <c r="Q291" s="94">
        <v>0</v>
      </c>
      <c r="R291" s="93">
        <v>0</v>
      </c>
      <c r="S291" s="93">
        <v>0</v>
      </c>
      <c r="T291" s="93">
        <v>0</v>
      </c>
    </row>
    <row r="292" spans="1:20">
      <c r="A292" s="89" t="s">
        <v>398</v>
      </c>
      <c r="B292" s="89" t="s">
        <v>35</v>
      </c>
      <c r="C292" s="92">
        <v>3809915913</v>
      </c>
      <c r="D292" s="92">
        <v>4075251861</v>
      </c>
      <c r="E292" s="92">
        <v>4820693576</v>
      </c>
      <c r="F292" s="92">
        <v>5359463734</v>
      </c>
      <c r="G292" s="92">
        <v>6773906131</v>
      </c>
      <c r="H292" s="92">
        <v>6862838289</v>
      </c>
      <c r="I292" s="92">
        <v>8732989499</v>
      </c>
      <c r="J292" s="92">
        <v>9038505883</v>
      </c>
      <c r="K292" s="92">
        <v>8737271484</v>
      </c>
      <c r="L292" s="92">
        <v>11280117920</v>
      </c>
      <c r="M292" s="93">
        <v>11715127738.8699</v>
      </c>
      <c r="N292" s="93">
        <v>0</v>
      </c>
      <c r="O292" s="93">
        <v>0</v>
      </c>
      <c r="P292" s="94">
        <v>0</v>
      </c>
      <c r="Q292" s="94">
        <v>0</v>
      </c>
      <c r="R292" s="93">
        <v>0</v>
      </c>
      <c r="S292" s="93">
        <v>0</v>
      </c>
      <c r="T292" s="93">
        <v>0</v>
      </c>
    </row>
    <row r="293" spans="1:20">
      <c r="A293" s="89" t="s">
        <v>399</v>
      </c>
      <c r="B293" s="89" t="s">
        <v>2415</v>
      </c>
      <c r="C293" s="92">
        <v>143062883590</v>
      </c>
      <c r="D293" s="92">
        <v>143421950445</v>
      </c>
      <c r="E293" s="92">
        <v>161972114359</v>
      </c>
      <c r="F293" s="92">
        <v>166328226570</v>
      </c>
      <c r="G293" s="92">
        <v>177384774217</v>
      </c>
      <c r="H293" s="92">
        <v>182633707071</v>
      </c>
      <c r="I293" s="92">
        <v>194329089536</v>
      </c>
      <c r="J293" s="92">
        <v>204764580014</v>
      </c>
      <c r="K293" s="92">
        <v>134257953753</v>
      </c>
      <c r="L293" s="92">
        <v>125572190814</v>
      </c>
      <c r="M293" s="93">
        <v>144906070326.49399</v>
      </c>
      <c r="N293" s="93">
        <v>80258959891.112503</v>
      </c>
      <c r="O293" s="93">
        <v>211547957406.45499</v>
      </c>
      <c r="P293" s="93">
        <v>92841344551.932907</v>
      </c>
      <c r="Q293" s="93">
        <v>94163354650.035095</v>
      </c>
      <c r="R293" s="93">
        <v>103057053407.83</v>
      </c>
      <c r="S293" s="93">
        <v>114204005529.5</v>
      </c>
      <c r="T293" s="93">
        <v>116164825943.96001</v>
      </c>
    </row>
    <row r="294" spans="1:20">
      <c r="A294" s="89" t="s">
        <v>3177</v>
      </c>
      <c r="B294" s="89" t="s">
        <v>3178</v>
      </c>
      <c r="C294" s="92">
        <v>0</v>
      </c>
      <c r="D294" s="92">
        <v>0</v>
      </c>
      <c r="E294" s="92">
        <v>0</v>
      </c>
      <c r="F294" s="92">
        <v>0</v>
      </c>
      <c r="G294" s="92">
        <v>0</v>
      </c>
      <c r="H294" s="92">
        <v>0</v>
      </c>
      <c r="I294" s="92">
        <v>0</v>
      </c>
      <c r="J294" s="92">
        <v>0</v>
      </c>
      <c r="K294" s="92">
        <v>0</v>
      </c>
      <c r="L294" s="92">
        <v>0</v>
      </c>
      <c r="M294" s="93">
        <v>0</v>
      </c>
      <c r="N294" s="93">
        <v>60645069510.346703</v>
      </c>
      <c r="O294" s="93">
        <v>57267000192.556206</v>
      </c>
      <c r="P294" s="93">
        <v>56221192380.744705</v>
      </c>
      <c r="Q294" s="93">
        <v>55276198461.7938</v>
      </c>
      <c r="R294" s="93">
        <v>65267286935.975601</v>
      </c>
      <c r="S294" s="93">
        <v>67530162722.959999</v>
      </c>
      <c r="T294" s="93">
        <v>65105213276.449997</v>
      </c>
    </row>
    <row r="295" spans="1:20">
      <c r="A295" s="89" t="s">
        <v>400</v>
      </c>
      <c r="B295" s="89" t="s">
        <v>33</v>
      </c>
      <c r="C295" s="92">
        <v>2639807666</v>
      </c>
      <c r="D295" s="92">
        <v>4359230255</v>
      </c>
      <c r="E295" s="92">
        <v>2668498793</v>
      </c>
      <c r="F295" s="92">
        <v>3702079699</v>
      </c>
      <c r="G295" s="92">
        <v>7955669748</v>
      </c>
      <c r="H295" s="92">
        <v>7536677145</v>
      </c>
      <c r="I295" s="92">
        <v>8409167246</v>
      </c>
      <c r="J295" s="92">
        <v>6588976198</v>
      </c>
      <c r="K295" s="92">
        <v>1621503587</v>
      </c>
      <c r="L295" s="92">
        <v>1563438698</v>
      </c>
      <c r="M295" s="93">
        <v>861401238.89880002</v>
      </c>
      <c r="N295" s="93">
        <v>0</v>
      </c>
      <c r="O295" s="93">
        <v>0</v>
      </c>
      <c r="P295" s="94">
        <v>0</v>
      </c>
      <c r="Q295" s="94">
        <v>0</v>
      </c>
      <c r="R295" s="93">
        <v>0</v>
      </c>
      <c r="S295" s="93">
        <v>0</v>
      </c>
      <c r="T295" s="93">
        <v>0</v>
      </c>
    </row>
    <row r="296" spans="1:20">
      <c r="A296" s="89" t="s">
        <v>3191</v>
      </c>
      <c r="B296" s="89" t="s">
        <v>3192</v>
      </c>
      <c r="C296" s="92">
        <v>0</v>
      </c>
      <c r="D296" s="92">
        <v>0</v>
      </c>
      <c r="E296" s="92">
        <v>0</v>
      </c>
      <c r="F296" s="92">
        <v>0</v>
      </c>
      <c r="G296" s="92">
        <v>0</v>
      </c>
      <c r="H296" s="92">
        <v>0</v>
      </c>
      <c r="I296" s="92">
        <v>0</v>
      </c>
      <c r="J296" s="92">
        <v>0</v>
      </c>
      <c r="K296" s="92">
        <v>0</v>
      </c>
      <c r="L296" s="92">
        <v>0</v>
      </c>
      <c r="M296" s="93">
        <v>0</v>
      </c>
      <c r="N296" s="93">
        <v>39154079.185099997</v>
      </c>
      <c r="O296" s="93">
        <v>24199750.6677</v>
      </c>
      <c r="P296" s="93">
        <v>36402026.506269999</v>
      </c>
      <c r="Q296" s="93">
        <v>233130751.23067001</v>
      </c>
      <c r="R296" s="93">
        <v>154807396.87207001</v>
      </c>
      <c r="S296" s="93">
        <v>57290332.990000002</v>
      </c>
      <c r="T296" s="93">
        <v>60897331.219999999</v>
      </c>
    </row>
    <row r="297" spans="1:20">
      <c r="A297" s="89" t="s">
        <v>401</v>
      </c>
      <c r="B297" s="89" t="s">
        <v>32</v>
      </c>
      <c r="C297" s="92">
        <v>14099267936</v>
      </c>
      <c r="D297" s="92">
        <v>11553464704</v>
      </c>
      <c r="E297" s="92">
        <v>13058887762</v>
      </c>
      <c r="F297" s="92">
        <v>13558672683</v>
      </c>
      <c r="G297" s="92">
        <v>19417914998</v>
      </c>
      <c r="H297" s="92">
        <v>21263718047</v>
      </c>
      <c r="I297" s="92">
        <v>23682136375</v>
      </c>
      <c r="J297" s="92">
        <v>33110500683</v>
      </c>
      <c r="K297" s="92">
        <v>30632073271</v>
      </c>
      <c r="L297" s="92">
        <v>40176309399</v>
      </c>
      <c r="M297" s="93">
        <v>49988989582.507599</v>
      </c>
      <c r="N297" s="93">
        <v>0</v>
      </c>
      <c r="O297" s="93">
        <v>0</v>
      </c>
      <c r="P297" s="94">
        <v>0</v>
      </c>
      <c r="Q297" s="94">
        <v>0</v>
      </c>
      <c r="R297" s="93">
        <v>0</v>
      </c>
      <c r="S297" s="93">
        <v>0</v>
      </c>
      <c r="T297" s="93">
        <v>0</v>
      </c>
    </row>
    <row r="298" spans="1:20">
      <c r="A298" s="89" t="s">
        <v>402</v>
      </c>
      <c r="B298" s="89" t="s">
        <v>31</v>
      </c>
      <c r="C298" s="92">
        <v>623365860</v>
      </c>
      <c r="D298" s="92">
        <v>482039369</v>
      </c>
      <c r="E298" s="92">
        <v>3087095737</v>
      </c>
      <c r="F298" s="92">
        <v>2943268681</v>
      </c>
      <c r="G298" s="92">
        <v>3450739267</v>
      </c>
      <c r="H298" s="92">
        <v>4295549220</v>
      </c>
      <c r="I298" s="92">
        <v>4547925454</v>
      </c>
      <c r="J298" s="92">
        <v>4900291309</v>
      </c>
      <c r="K298" s="92">
        <v>4604623158</v>
      </c>
      <c r="L298" s="92">
        <v>221935568</v>
      </c>
      <c r="M298" s="93">
        <v>309007327.74281001</v>
      </c>
      <c r="N298" s="93">
        <v>0</v>
      </c>
      <c r="O298" s="93">
        <v>0</v>
      </c>
      <c r="P298" s="94">
        <v>0</v>
      </c>
      <c r="Q298" s="94">
        <v>0</v>
      </c>
      <c r="R298" s="93">
        <v>0</v>
      </c>
      <c r="S298" s="93">
        <v>0</v>
      </c>
      <c r="T298" s="93">
        <v>0</v>
      </c>
    </row>
    <row r="299" spans="1:20">
      <c r="A299" s="89" t="s">
        <v>403</v>
      </c>
      <c r="B299" s="89" t="s">
        <v>30</v>
      </c>
      <c r="C299" s="92">
        <v>97050595249</v>
      </c>
      <c r="D299" s="92">
        <v>92048737125</v>
      </c>
      <c r="E299" s="92">
        <v>103516214126</v>
      </c>
      <c r="F299" s="92">
        <v>108451690575</v>
      </c>
      <c r="G299" s="92">
        <v>115412788488</v>
      </c>
      <c r="H299" s="92">
        <v>116094298728</v>
      </c>
      <c r="I299" s="92">
        <v>119948559086</v>
      </c>
      <c r="J299" s="92">
        <v>116604950670</v>
      </c>
      <c r="K299" s="92">
        <v>71051334082</v>
      </c>
      <c r="L299" s="92">
        <v>70543342779</v>
      </c>
      <c r="M299" s="93">
        <v>83333730022.136292</v>
      </c>
      <c r="N299" s="93">
        <v>0</v>
      </c>
      <c r="O299" s="93">
        <v>0</v>
      </c>
      <c r="P299" s="94">
        <v>0</v>
      </c>
      <c r="Q299" s="94">
        <v>0</v>
      </c>
      <c r="R299" s="93">
        <v>0</v>
      </c>
      <c r="S299" s="93">
        <v>0</v>
      </c>
      <c r="T299" s="93">
        <v>0</v>
      </c>
    </row>
    <row r="300" spans="1:20">
      <c r="A300" s="89" t="s">
        <v>404</v>
      </c>
      <c r="B300" s="89" t="s">
        <v>29</v>
      </c>
      <c r="C300" s="92">
        <v>19353815719</v>
      </c>
      <c r="D300" s="92">
        <v>21259743202</v>
      </c>
      <c r="E300" s="92">
        <v>24279054343</v>
      </c>
      <c r="F300" s="92">
        <v>21555539833</v>
      </c>
      <c r="G300" s="92">
        <v>14048268524</v>
      </c>
      <c r="H300" s="92">
        <v>15108881185</v>
      </c>
      <c r="I300" s="92">
        <v>15722959950</v>
      </c>
      <c r="J300" s="92">
        <v>17207602144</v>
      </c>
      <c r="K300" s="92">
        <v>0</v>
      </c>
      <c r="L300" s="92">
        <v>0</v>
      </c>
      <c r="M300" s="93">
        <v>0</v>
      </c>
      <c r="N300" s="93">
        <v>0</v>
      </c>
      <c r="O300" s="93">
        <v>0</v>
      </c>
      <c r="P300" s="94">
        <v>0</v>
      </c>
      <c r="Q300" s="94">
        <v>0</v>
      </c>
      <c r="R300" s="93">
        <v>0</v>
      </c>
      <c r="S300" s="93">
        <v>0</v>
      </c>
      <c r="T300" s="93">
        <v>0</v>
      </c>
    </row>
    <row r="301" spans="1:20">
      <c r="A301" s="89" t="s">
        <v>405</v>
      </c>
      <c r="B301" s="89" t="s">
        <v>179</v>
      </c>
      <c r="C301" s="95">
        <v>0</v>
      </c>
      <c r="D301" s="92">
        <v>0</v>
      </c>
      <c r="E301" s="92">
        <v>0</v>
      </c>
      <c r="F301" s="92">
        <v>0</v>
      </c>
      <c r="G301" s="92">
        <v>0</v>
      </c>
      <c r="H301" s="92">
        <v>0</v>
      </c>
      <c r="I301" s="92">
        <v>0</v>
      </c>
      <c r="J301" s="92">
        <v>0</v>
      </c>
      <c r="K301" s="92">
        <v>0</v>
      </c>
      <c r="L301" s="92">
        <v>13915166</v>
      </c>
      <c r="M301" s="93">
        <v>79880028.454999998</v>
      </c>
      <c r="N301" s="93">
        <v>0</v>
      </c>
      <c r="O301" s="93">
        <v>0</v>
      </c>
      <c r="P301" s="94">
        <v>0</v>
      </c>
      <c r="Q301" s="94">
        <v>0</v>
      </c>
      <c r="R301" s="93">
        <v>0</v>
      </c>
      <c r="S301" s="93">
        <v>0</v>
      </c>
      <c r="T301" s="93">
        <v>0</v>
      </c>
    </row>
    <row r="302" spans="1:20">
      <c r="A302" s="89" t="s">
        <v>406</v>
      </c>
      <c r="B302" s="89" t="s">
        <v>28</v>
      </c>
      <c r="C302" s="92">
        <v>567866218</v>
      </c>
      <c r="D302" s="92">
        <v>3921213690</v>
      </c>
      <c r="E302" s="92">
        <v>4177610638</v>
      </c>
      <c r="F302" s="92">
        <v>4229675047</v>
      </c>
      <c r="G302" s="92">
        <v>4391796872</v>
      </c>
      <c r="H302" s="92">
        <v>4610589647</v>
      </c>
      <c r="I302" s="92">
        <v>6174072814</v>
      </c>
      <c r="J302" s="92">
        <v>6442485571</v>
      </c>
      <c r="K302" s="92">
        <v>3183920204</v>
      </c>
      <c r="L302" s="92">
        <v>4010822940</v>
      </c>
      <c r="M302" s="93">
        <v>4381772302.0430002</v>
      </c>
      <c r="N302" s="93">
        <v>4759060346.8330002</v>
      </c>
      <c r="O302" s="93">
        <v>5212447438.8710003</v>
      </c>
      <c r="P302" s="93">
        <v>5887225675.724</v>
      </c>
      <c r="Q302" s="93">
        <v>6494813923.4870005</v>
      </c>
      <c r="R302" s="93">
        <v>7528543447.7849998</v>
      </c>
      <c r="S302" s="93">
        <v>8981879782.1499996</v>
      </c>
      <c r="T302" s="93">
        <v>10318047796.42</v>
      </c>
    </row>
    <row r="303" spans="1:20">
      <c r="A303" s="89" t="s">
        <v>407</v>
      </c>
      <c r="B303" s="89" t="s">
        <v>220</v>
      </c>
      <c r="C303" s="92">
        <v>5435969763</v>
      </c>
      <c r="D303" s="99">
        <v>6742157415</v>
      </c>
      <c r="E303" s="99">
        <v>6830058664</v>
      </c>
      <c r="F303" s="99">
        <v>7159802511</v>
      </c>
      <c r="G303" s="99">
        <v>7098269830</v>
      </c>
      <c r="H303" s="99">
        <v>7262706386</v>
      </c>
      <c r="I303" s="105">
        <v>8511150782</v>
      </c>
      <c r="J303" s="99">
        <v>11097919361</v>
      </c>
      <c r="K303" s="99">
        <v>14935011349</v>
      </c>
      <c r="L303" s="99">
        <v>22849779</v>
      </c>
      <c r="M303" s="93">
        <v>0</v>
      </c>
      <c r="N303" s="93">
        <v>2603042035.961</v>
      </c>
      <c r="O303" s="93">
        <v>2614279319.7709999</v>
      </c>
      <c r="P303" s="93">
        <v>3912182991.5819998</v>
      </c>
      <c r="Q303" s="93">
        <v>4128910136.7490001</v>
      </c>
      <c r="R303" s="93">
        <v>4604239327.099</v>
      </c>
      <c r="S303" s="93">
        <v>5295729151.2799997</v>
      </c>
      <c r="T303" s="93">
        <v>5800565530.6700001</v>
      </c>
    </row>
    <row r="304" spans="1:20">
      <c r="A304" s="89" t="s">
        <v>7648</v>
      </c>
      <c r="B304" s="89" t="s">
        <v>7649</v>
      </c>
      <c r="C304" s="92">
        <v>0</v>
      </c>
      <c r="D304" s="95">
        <v>0</v>
      </c>
      <c r="E304" s="95">
        <v>0</v>
      </c>
      <c r="F304" s="95">
        <v>0</v>
      </c>
      <c r="G304" s="95">
        <v>0</v>
      </c>
      <c r="H304" s="95">
        <v>0</v>
      </c>
      <c r="I304" s="106">
        <v>0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2828068523.7042403</v>
      </c>
      <c r="P304" s="93">
        <v>4161777765.4548502</v>
      </c>
      <c r="Q304" s="93">
        <v>2683965690.2941499</v>
      </c>
      <c r="R304" s="93">
        <v>1892680339.0919099</v>
      </c>
      <c r="S304" s="93">
        <v>2137373147.1500001</v>
      </c>
      <c r="T304" s="93">
        <v>2635287980.1399999</v>
      </c>
    </row>
    <row r="305" spans="1:20">
      <c r="A305" s="89" t="s">
        <v>408</v>
      </c>
      <c r="B305" s="89" t="s">
        <v>27</v>
      </c>
      <c r="C305" s="92">
        <v>3292195179</v>
      </c>
      <c r="D305" s="98">
        <v>3055364685</v>
      </c>
      <c r="E305" s="98">
        <v>4354694296</v>
      </c>
      <c r="F305" s="98">
        <v>4727497541</v>
      </c>
      <c r="G305" s="98">
        <v>5609326490</v>
      </c>
      <c r="H305" s="98">
        <v>6461286713</v>
      </c>
      <c r="I305" s="106">
        <v>7333117829</v>
      </c>
      <c r="J305" s="98">
        <v>8811854078</v>
      </c>
      <c r="K305" s="98">
        <v>8229488102</v>
      </c>
      <c r="L305" s="98">
        <v>9019576485</v>
      </c>
      <c r="M305" s="93">
        <v>5951289824.7107306</v>
      </c>
      <c r="N305" s="93">
        <v>12212633918.7868</v>
      </c>
      <c r="O305" s="93">
        <v>143601962180.88501</v>
      </c>
      <c r="P305" s="93">
        <v>22622563711.921101</v>
      </c>
      <c r="Q305" s="93">
        <v>25346335686.480499</v>
      </c>
      <c r="R305" s="93">
        <v>23609495961.006603</v>
      </c>
      <c r="S305" s="93">
        <v>30201570392.98</v>
      </c>
      <c r="T305" s="93">
        <v>32244814029.07</v>
      </c>
    </row>
    <row r="306" spans="1:20">
      <c r="A306" s="89" t="s">
        <v>409</v>
      </c>
      <c r="B306" s="89" t="s">
        <v>162</v>
      </c>
      <c r="C306" s="92">
        <v>42870637865</v>
      </c>
      <c r="D306" s="92">
        <v>48719607373</v>
      </c>
      <c r="E306" s="92">
        <v>55011509473</v>
      </c>
      <c r="F306" s="92">
        <v>59246144577</v>
      </c>
      <c r="G306" s="92">
        <v>72447594673</v>
      </c>
      <c r="H306" s="92">
        <v>77940679974</v>
      </c>
      <c r="I306" s="92">
        <v>84408711779</v>
      </c>
      <c r="J306" s="92">
        <v>92895255274</v>
      </c>
      <c r="K306" s="92">
        <v>103165087012</v>
      </c>
      <c r="L306" s="92">
        <v>112477317992</v>
      </c>
      <c r="M306" s="93">
        <v>127668640081.916</v>
      </c>
      <c r="N306" s="93">
        <v>157371534097.013</v>
      </c>
      <c r="O306" s="93">
        <v>153584733646.41699</v>
      </c>
      <c r="P306" s="93">
        <v>161546605284.565</v>
      </c>
      <c r="Q306" s="93">
        <v>194322509763.50601</v>
      </c>
      <c r="R306" s="93">
        <v>232999295823.90799</v>
      </c>
      <c r="S306" s="93">
        <v>322804719011.59003</v>
      </c>
      <c r="T306" s="93">
        <v>342001030397.26001</v>
      </c>
    </row>
    <row r="307" spans="1:20">
      <c r="A307" s="89" t="s">
        <v>3235</v>
      </c>
      <c r="B307" s="89" t="s">
        <v>43</v>
      </c>
      <c r="C307" s="92">
        <v>0</v>
      </c>
      <c r="D307" s="92">
        <v>0</v>
      </c>
      <c r="E307" s="92">
        <v>0</v>
      </c>
      <c r="F307" s="92">
        <v>0</v>
      </c>
      <c r="G307" s="92">
        <v>0</v>
      </c>
      <c r="H307" s="92">
        <v>0</v>
      </c>
      <c r="I307" s="92">
        <v>0</v>
      </c>
      <c r="J307" s="92">
        <v>0</v>
      </c>
      <c r="K307" s="92">
        <v>0</v>
      </c>
      <c r="L307" s="92">
        <v>0</v>
      </c>
      <c r="M307" s="92">
        <v>0</v>
      </c>
      <c r="N307" s="93">
        <v>709660619.03479004</v>
      </c>
      <c r="O307" s="93">
        <v>662359768.27058995</v>
      </c>
      <c r="P307" s="93">
        <v>750060969.40043998</v>
      </c>
      <c r="Q307" s="93">
        <v>821739457.1645</v>
      </c>
      <c r="R307" s="93">
        <v>882278349.87444997</v>
      </c>
      <c r="S307" s="93">
        <v>1062317717.55</v>
      </c>
      <c r="T307" s="93">
        <v>2320274594.04</v>
      </c>
    </row>
    <row r="308" spans="1:20">
      <c r="A308" s="89" t="s">
        <v>3241</v>
      </c>
      <c r="B308" s="89" t="s">
        <v>42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92">
        <v>0</v>
      </c>
      <c r="N308" s="93">
        <v>12227128131.872499</v>
      </c>
      <c r="O308" s="93">
        <v>13754621708.1831</v>
      </c>
      <c r="P308" s="93">
        <v>11161940253.9</v>
      </c>
      <c r="Q308" s="93">
        <v>21819040526.569698</v>
      </c>
      <c r="R308" s="93">
        <v>24659036872.125603</v>
      </c>
      <c r="S308" s="93">
        <v>72473843853.809998</v>
      </c>
      <c r="T308" s="93">
        <v>74872093654.229996</v>
      </c>
    </row>
    <row r="309" spans="1:20">
      <c r="A309" s="89" t="s">
        <v>3243</v>
      </c>
      <c r="B309" s="89" t="s">
        <v>41</v>
      </c>
      <c r="C309" s="92">
        <v>0</v>
      </c>
      <c r="D309" s="92">
        <v>0</v>
      </c>
      <c r="E309" s="92">
        <v>0</v>
      </c>
      <c r="F309" s="92">
        <v>0</v>
      </c>
      <c r="G309" s="92">
        <v>0</v>
      </c>
      <c r="H309" s="92">
        <v>0</v>
      </c>
      <c r="I309" s="92">
        <v>0</v>
      </c>
      <c r="J309" s="92">
        <v>0</v>
      </c>
      <c r="K309" s="92">
        <v>0</v>
      </c>
      <c r="L309" s="92">
        <v>0</v>
      </c>
      <c r="M309" s="92">
        <v>0</v>
      </c>
      <c r="N309" s="93">
        <v>809637260.72561002</v>
      </c>
      <c r="O309" s="93">
        <v>1081543110.99103</v>
      </c>
      <c r="P309" s="93">
        <v>851063316.46139002</v>
      </c>
      <c r="Q309" s="93">
        <v>999945259.47661996</v>
      </c>
      <c r="R309" s="93">
        <v>1842805957.6372399</v>
      </c>
      <c r="S309" s="93">
        <v>892676500.51999998</v>
      </c>
      <c r="T309" s="93">
        <v>1143371818.54</v>
      </c>
    </row>
    <row r="310" spans="1:20" ht="28">
      <c r="A310" s="89" t="s">
        <v>3250</v>
      </c>
      <c r="B310" s="89" t="s">
        <v>3251</v>
      </c>
      <c r="C310" s="92">
        <v>0</v>
      </c>
      <c r="D310" s="92">
        <v>0</v>
      </c>
      <c r="E310" s="92">
        <v>0</v>
      </c>
      <c r="F310" s="92">
        <v>0</v>
      </c>
      <c r="G310" s="92">
        <v>0</v>
      </c>
      <c r="H310" s="92">
        <v>0</v>
      </c>
      <c r="I310" s="92">
        <v>0</v>
      </c>
      <c r="J310" s="92">
        <v>0</v>
      </c>
      <c r="K310" s="92">
        <v>0</v>
      </c>
      <c r="L310" s="92">
        <v>0</v>
      </c>
      <c r="M310" s="92">
        <v>0</v>
      </c>
      <c r="N310" s="93">
        <v>202008093.36485001</v>
      </c>
      <c r="O310" s="93">
        <v>3238862.78211</v>
      </c>
      <c r="P310" s="93">
        <v>6491156.99101</v>
      </c>
      <c r="Q310" s="93">
        <v>14601374.61077</v>
      </c>
      <c r="R310" s="93">
        <v>20422368.532479998</v>
      </c>
      <c r="S310" s="93">
        <v>11338501.59</v>
      </c>
      <c r="T310" s="93">
        <v>15952351.08</v>
      </c>
    </row>
    <row r="311" spans="1:20">
      <c r="A311" s="89" t="s">
        <v>410</v>
      </c>
      <c r="B311" s="89" t="s">
        <v>26</v>
      </c>
      <c r="C311" s="92">
        <v>2520095158</v>
      </c>
      <c r="D311" s="92">
        <v>2553271173</v>
      </c>
      <c r="E311" s="92">
        <v>1988578517</v>
      </c>
      <c r="F311" s="92">
        <v>2458700539</v>
      </c>
      <c r="G311" s="92">
        <v>4755408747</v>
      </c>
      <c r="H311" s="92">
        <v>5162655711</v>
      </c>
      <c r="I311" s="92">
        <v>3908965049</v>
      </c>
      <c r="J311" s="92">
        <v>3959578500</v>
      </c>
      <c r="K311" s="92">
        <v>4535912019</v>
      </c>
      <c r="L311" s="92">
        <v>4373718359</v>
      </c>
      <c r="M311" s="93">
        <v>5127839205.58251</v>
      </c>
      <c r="N311" s="93">
        <v>0</v>
      </c>
      <c r="O311" s="93">
        <v>0</v>
      </c>
      <c r="P311" s="94">
        <v>0</v>
      </c>
      <c r="Q311" s="94">
        <v>0</v>
      </c>
      <c r="R311" s="93">
        <v>0</v>
      </c>
      <c r="S311" s="93">
        <v>0</v>
      </c>
      <c r="T311" s="93">
        <v>0</v>
      </c>
    </row>
    <row r="312" spans="1:20">
      <c r="A312" s="89" t="s">
        <v>411</v>
      </c>
      <c r="B312" s="89" t="s">
        <v>25</v>
      </c>
      <c r="C312" s="92">
        <v>2361270714</v>
      </c>
      <c r="D312" s="92">
        <v>2466620394</v>
      </c>
      <c r="E312" s="92">
        <v>3131894367</v>
      </c>
      <c r="F312" s="92">
        <v>3228836322</v>
      </c>
      <c r="G312" s="92">
        <v>3176183835</v>
      </c>
      <c r="H312" s="92">
        <v>3167239908</v>
      </c>
      <c r="I312" s="92">
        <v>2016771282</v>
      </c>
      <c r="J312" s="92">
        <v>2009051073</v>
      </c>
      <c r="K312" s="92">
        <v>1998337540</v>
      </c>
      <c r="L312" s="92">
        <v>2406630374</v>
      </c>
      <c r="M312" s="93">
        <v>2396549886.0654502</v>
      </c>
      <c r="N312" s="93">
        <v>2608539314.5984302</v>
      </c>
      <c r="O312" s="93">
        <v>2651158010.4647002</v>
      </c>
      <c r="P312" s="93">
        <v>3213081191.0803099</v>
      </c>
      <c r="Q312" s="93">
        <v>3571871323.1426802</v>
      </c>
      <c r="R312" s="93">
        <v>4192100404.93432</v>
      </c>
      <c r="S312" s="93">
        <v>5093392735.6099997</v>
      </c>
      <c r="T312" s="93">
        <v>5443992223.9399996</v>
      </c>
    </row>
    <row r="313" spans="1:20">
      <c r="A313" s="89" t="s">
        <v>412</v>
      </c>
      <c r="B313" s="89" t="s">
        <v>24</v>
      </c>
      <c r="C313" s="92">
        <v>10253940107</v>
      </c>
      <c r="D313" s="92">
        <v>9233393637</v>
      </c>
      <c r="E313" s="92">
        <v>11039133255</v>
      </c>
      <c r="F313" s="92">
        <v>13397561665</v>
      </c>
      <c r="G313" s="92">
        <v>16817677541</v>
      </c>
      <c r="H313" s="92">
        <v>18818186052</v>
      </c>
      <c r="I313" s="92">
        <v>20906309131</v>
      </c>
      <c r="J313" s="92">
        <v>24710997781</v>
      </c>
      <c r="K313" s="92">
        <v>25280050249</v>
      </c>
      <c r="L313" s="92">
        <v>27864222242</v>
      </c>
      <c r="M313" s="93">
        <v>33537861438.181801</v>
      </c>
      <c r="N313" s="93">
        <v>0</v>
      </c>
      <c r="O313" s="93">
        <v>0</v>
      </c>
      <c r="P313" s="94">
        <v>0</v>
      </c>
      <c r="Q313" s="94">
        <v>0</v>
      </c>
      <c r="R313" s="93">
        <v>0</v>
      </c>
      <c r="S313" s="93">
        <v>0</v>
      </c>
      <c r="T313" s="93">
        <v>0</v>
      </c>
    </row>
    <row r="314" spans="1:20">
      <c r="A314" s="89" t="s">
        <v>413</v>
      </c>
      <c r="B314" s="89" t="s">
        <v>3295</v>
      </c>
      <c r="C314" s="92">
        <v>27734150654</v>
      </c>
      <c r="D314" s="92">
        <v>34465140937</v>
      </c>
      <c r="E314" s="92">
        <v>38850722102</v>
      </c>
      <c r="F314" s="92">
        <v>40159864819</v>
      </c>
      <c r="G314" s="92">
        <v>47697143318</v>
      </c>
      <c r="H314" s="92">
        <v>50790403315</v>
      </c>
      <c r="I314" s="92">
        <v>57575485085</v>
      </c>
      <c r="J314" s="92">
        <v>62214446688</v>
      </c>
      <c r="K314" s="92">
        <v>71341045654</v>
      </c>
      <c r="L314" s="92">
        <v>77831544525</v>
      </c>
      <c r="M314" s="93">
        <v>86605207455.776093</v>
      </c>
      <c r="N314" s="93">
        <v>97100404250.154907</v>
      </c>
      <c r="O314" s="93">
        <v>102960507979.82201</v>
      </c>
      <c r="P314" s="93">
        <v>108362568678.909</v>
      </c>
      <c r="Q314" s="93">
        <v>125137233194.339</v>
      </c>
      <c r="R314" s="93">
        <v>154768814895.19699</v>
      </c>
      <c r="S314" s="93">
        <v>191225248798.26001</v>
      </c>
      <c r="T314" s="93">
        <v>200463124053.70999</v>
      </c>
    </row>
    <row r="315" spans="1:20">
      <c r="A315" s="89" t="s">
        <v>3310</v>
      </c>
      <c r="B315" s="89" t="s">
        <v>3311</v>
      </c>
      <c r="C315" s="92">
        <v>0</v>
      </c>
      <c r="D315" s="92">
        <v>0</v>
      </c>
      <c r="E315" s="92">
        <v>0</v>
      </c>
      <c r="F315" s="92">
        <v>0</v>
      </c>
      <c r="G315" s="92">
        <v>0</v>
      </c>
      <c r="H315" s="92">
        <v>0</v>
      </c>
      <c r="I315" s="92">
        <v>0</v>
      </c>
      <c r="J315" s="92">
        <v>0</v>
      </c>
      <c r="K315" s="92">
        <v>0</v>
      </c>
      <c r="L315" s="92">
        <v>0</v>
      </c>
      <c r="M315" s="92">
        <v>0</v>
      </c>
      <c r="N315" s="93">
        <v>10718052716.773901</v>
      </c>
      <c r="O315" s="93">
        <v>9412065884.521019</v>
      </c>
      <c r="P315" s="93">
        <v>10339122689.243401</v>
      </c>
      <c r="Q315" s="93">
        <v>12222842293.876801</v>
      </c>
      <c r="R315" s="93">
        <v>13210861830.888802</v>
      </c>
      <c r="S315" s="93">
        <v>14810595046.389999</v>
      </c>
      <c r="T315" s="93">
        <v>15580190795.9</v>
      </c>
    </row>
    <row r="316" spans="1:20">
      <c r="A316" s="89" t="s">
        <v>3329</v>
      </c>
      <c r="B316" s="89" t="s">
        <v>178</v>
      </c>
      <c r="C316" s="92">
        <v>0</v>
      </c>
      <c r="D316" s="92">
        <v>0</v>
      </c>
      <c r="E316" s="92">
        <v>0</v>
      </c>
      <c r="F316" s="92">
        <v>0</v>
      </c>
      <c r="G316" s="92">
        <v>0</v>
      </c>
      <c r="H316" s="92">
        <v>0</v>
      </c>
      <c r="I316" s="92">
        <v>0</v>
      </c>
      <c r="J316" s="92">
        <v>0</v>
      </c>
      <c r="K316" s="92">
        <v>0</v>
      </c>
      <c r="L316" s="92">
        <v>0</v>
      </c>
      <c r="M316" s="92">
        <v>0</v>
      </c>
      <c r="N316" s="93">
        <v>11026136102.8071</v>
      </c>
      <c r="O316" s="93">
        <v>533210543.77873999</v>
      </c>
      <c r="P316" s="93">
        <v>255017958.62548</v>
      </c>
      <c r="Q316" s="93">
        <v>0</v>
      </c>
      <c r="R316" s="93">
        <v>0</v>
      </c>
      <c r="S316" s="93">
        <v>0</v>
      </c>
      <c r="T316" s="93">
        <v>0</v>
      </c>
    </row>
    <row r="317" spans="1:20">
      <c r="A317" s="89" t="s">
        <v>7815</v>
      </c>
      <c r="B317" s="89" t="s">
        <v>7820</v>
      </c>
      <c r="C317" s="92">
        <v>0</v>
      </c>
      <c r="D317" s="92">
        <v>0</v>
      </c>
      <c r="E317" s="92">
        <v>0</v>
      </c>
      <c r="F317" s="92">
        <v>0</v>
      </c>
      <c r="G317" s="92">
        <v>0</v>
      </c>
      <c r="H317" s="92">
        <v>0</v>
      </c>
      <c r="I317" s="92">
        <v>0</v>
      </c>
      <c r="J317" s="92">
        <v>0</v>
      </c>
      <c r="K317" s="92">
        <v>0</v>
      </c>
      <c r="L317" s="92">
        <v>0</v>
      </c>
      <c r="M317" s="92">
        <v>0</v>
      </c>
      <c r="N317" s="92">
        <v>0</v>
      </c>
      <c r="O317" s="92">
        <v>0</v>
      </c>
      <c r="P317" s="92">
        <v>0</v>
      </c>
      <c r="Q317" s="92">
        <v>0</v>
      </c>
      <c r="R317" s="92">
        <v>0</v>
      </c>
      <c r="S317" s="92">
        <v>0</v>
      </c>
      <c r="T317" s="92">
        <v>3062675819.0900002</v>
      </c>
    </row>
    <row r="318" spans="1:20">
      <c r="A318" s="89" t="s">
        <v>414</v>
      </c>
      <c r="B318" s="89" t="s">
        <v>210</v>
      </c>
      <c r="C318" s="92">
        <v>1181232</v>
      </c>
      <c r="D318" s="92">
        <v>1181232</v>
      </c>
      <c r="E318" s="92">
        <v>1181232</v>
      </c>
      <c r="F318" s="92">
        <v>1181232</v>
      </c>
      <c r="G318" s="92">
        <v>1181232</v>
      </c>
      <c r="H318" s="92">
        <v>1181232</v>
      </c>
      <c r="I318" s="92">
        <v>1181232</v>
      </c>
      <c r="J318" s="92">
        <v>1181232</v>
      </c>
      <c r="K318" s="92">
        <v>9741550</v>
      </c>
      <c r="L318" s="92">
        <v>1202492</v>
      </c>
      <c r="M318" s="93">
        <v>1182096.31</v>
      </c>
      <c r="N318" s="93">
        <v>0</v>
      </c>
      <c r="O318" s="93">
        <v>0</v>
      </c>
      <c r="P318" s="94">
        <v>0</v>
      </c>
      <c r="Q318" s="94">
        <v>0</v>
      </c>
      <c r="R318" s="93">
        <v>0</v>
      </c>
      <c r="S318" s="93">
        <v>0</v>
      </c>
      <c r="T318" s="93">
        <v>0</v>
      </c>
    </row>
    <row r="319" spans="1:20">
      <c r="A319" s="89" t="s">
        <v>415</v>
      </c>
      <c r="B319" s="89" t="s">
        <v>221</v>
      </c>
      <c r="C319" s="92">
        <v>0</v>
      </c>
      <c r="D319" s="92">
        <v>0</v>
      </c>
      <c r="E319" s="92">
        <v>0</v>
      </c>
      <c r="F319" s="92">
        <v>0</v>
      </c>
      <c r="G319" s="92">
        <v>0</v>
      </c>
      <c r="H319" s="92">
        <v>1013756</v>
      </c>
      <c r="I319" s="92">
        <v>0</v>
      </c>
      <c r="J319" s="92">
        <v>0</v>
      </c>
      <c r="K319" s="92">
        <v>0</v>
      </c>
      <c r="L319" s="92">
        <v>0</v>
      </c>
      <c r="M319" s="93">
        <v>0</v>
      </c>
      <c r="N319" s="93">
        <v>0</v>
      </c>
      <c r="O319" s="93">
        <v>0</v>
      </c>
      <c r="P319" s="94">
        <v>0</v>
      </c>
      <c r="Q319" s="94">
        <v>0</v>
      </c>
      <c r="R319" s="93">
        <v>0</v>
      </c>
      <c r="S319" s="93">
        <v>0</v>
      </c>
      <c r="T319" s="93">
        <v>0</v>
      </c>
    </row>
    <row r="320" spans="1:20">
      <c r="A320" s="89" t="s">
        <v>3332</v>
      </c>
      <c r="B320" s="89" t="s">
        <v>3333</v>
      </c>
      <c r="C320" s="92">
        <v>0</v>
      </c>
      <c r="D320" s="92">
        <v>0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  <c r="N320" s="93">
        <v>21434418652.529198</v>
      </c>
      <c r="O320" s="93">
        <v>21655665347.3395</v>
      </c>
      <c r="P320" s="93">
        <v>26076050431.119602</v>
      </c>
      <c r="Q320" s="93">
        <v>28984077162.048603</v>
      </c>
      <c r="R320" s="93">
        <v>31454102150.963001</v>
      </c>
      <c r="S320" s="93">
        <v>36055662190.470001</v>
      </c>
      <c r="T320" s="93">
        <v>38187952420.550003</v>
      </c>
    </row>
    <row r="321" spans="1:20">
      <c r="A321" s="89" t="s">
        <v>3341</v>
      </c>
      <c r="B321" s="89" t="s">
        <v>3342</v>
      </c>
      <c r="C321" s="92">
        <v>0</v>
      </c>
      <c r="D321" s="92">
        <v>0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2">
        <v>0</v>
      </c>
      <c r="N321" s="93">
        <v>533623169.54018998</v>
      </c>
      <c r="O321" s="93">
        <v>866486433.06377006</v>
      </c>
      <c r="P321" s="93">
        <v>528802334.40309</v>
      </c>
      <c r="Q321" s="93">
        <v>750837564.53711998</v>
      </c>
      <c r="R321" s="93">
        <v>1962053520.7090399</v>
      </c>
      <c r="S321" s="93">
        <v>1171983134.5699999</v>
      </c>
      <c r="T321" s="93">
        <v>903068638.60000002</v>
      </c>
    </row>
    <row r="322" spans="1:20">
      <c r="A322" s="89" t="s">
        <v>3349</v>
      </c>
      <c r="B322" s="89" t="s">
        <v>3350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92">
        <v>0</v>
      </c>
      <c r="N322" s="93">
        <v>1925785.61154</v>
      </c>
      <c r="O322" s="93">
        <v>3875997.2009999999</v>
      </c>
      <c r="P322" s="93">
        <v>2406304.432</v>
      </c>
      <c r="Q322" s="93">
        <v>321607.74</v>
      </c>
      <c r="R322" s="93">
        <v>6819473.0460000001</v>
      </c>
      <c r="S322" s="93">
        <v>7660532.7999999998</v>
      </c>
      <c r="T322" s="93">
        <v>8334027.5700000003</v>
      </c>
    </row>
    <row r="323" spans="1:20">
      <c r="A323" s="89" t="s">
        <v>416</v>
      </c>
      <c r="B323" s="89" t="s">
        <v>180</v>
      </c>
      <c r="C323" s="92">
        <v>0</v>
      </c>
      <c r="D323" s="92">
        <v>-14962843881</v>
      </c>
      <c r="E323" s="92">
        <v>-15452469768</v>
      </c>
      <c r="F323" s="92">
        <v>-15038941629</v>
      </c>
      <c r="G323" s="92">
        <v>-16794078384</v>
      </c>
      <c r="H323" s="92">
        <v>-23504560637</v>
      </c>
      <c r="I323" s="92">
        <v>-24667766708</v>
      </c>
      <c r="J323" s="92">
        <v>-27359064521</v>
      </c>
      <c r="K323" s="92">
        <v>-33218423985</v>
      </c>
      <c r="L323" s="92">
        <v>-16025453693</v>
      </c>
      <c r="M323" s="93">
        <v>-15028747873.7628</v>
      </c>
      <c r="N323" s="93">
        <v>0</v>
      </c>
      <c r="O323" s="93">
        <v>0</v>
      </c>
      <c r="P323" s="93">
        <v>0</v>
      </c>
      <c r="Q323" s="93">
        <v>0</v>
      </c>
      <c r="R323" s="93">
        <v>0</v>
      </c>
      <c r="S323" s="93">
        <v>0</v>
      </c>
      <c r="T323" s="93">
        <v>0</v>
      </c>
    </row>
    <row r="324" spans="1:20">
      <c r="A324" s="92" t="s">
        <v>7778</v>
      </c>
      <c r="B324" s="89" t="s">
        <v>7781</v>
      </c>
      <c r="C324" s="92">
        <v>6307980063.9799995</v>
      </c>
      <c r="D324" s="92">
        <v>7423003557.1999998</v>
      </c>
      <c r="E324" s="92">
        <v>10111361825.780001</v>
      </c>
      <c r="F324" s="92">
        <v>11131539373.68</v>
      </c>
      <c r="G324" s="92">
        <v>16435851667.370001</v>
      </c>
      <c r="H324" s="92">
        <v>18539299312.32</v>
      </c>
      <c r="I324" s="92">
        <v>23040547297.43</v>
      </c>
      <c r="J324" s="92">
        <v>22022026647.169998</v>
      </c>
      <c r="K324" s="92">
        <v>21126066500.48</v>
      </c>
      <c r="L324" s="92">
        <v>19475696246.599998</v>
      </c>
      <c r="M324" s="93">
        <v>20923384707.678001</v>
      </c>
      <c r="N324" s="93">
        <v>0</v>
      </c>
      <c r="O324" s="93">
        <v>0</v>
      </c>
      <c r="P324" s="93">
        <v>0</v>
      </c>
      <c r="Q324" s="93">
        <v>0</v>
      </c>
      <c r="R324" s="93">
        <v>0</v>
      </c>
      <c r="S324" s="93">
        <v>0</v>
      </c>
      <c r="T324" s="93">
        <v>0</v>
      </c>
    </row>
    <row r="325" spans="1:20">
      <c r="A325" s="92" t="s">
        <v>7779</v>
      </c>
      <c r="B325" s="89" t="s">
        <v>7782</v>
      </c>
      <c r="C325" s="92">
        <v>0</v>
      </c>
      <c r="D325" s="92">
        <v>0</v>
      </c>
      <c r="E325" s="92">
        <v>0</v>
      </c>
      <c r="F325" s="92">
        <v>0</v>
      </c>
      <c r="G325" s="92">
        <v>0</v>
      </c>
      <c r="H325" s="92">
        <v>0</v>
      </c>
      <c r="I325" s="92">
        <v>0</v>
      </c>
      <c r="J325" s="92">
        <v>0</v>
      </c>
      <c r="K325" s="92">
        <v>0</v>
      </c>
      <c r="L325" s="92">
        <v>0</v>
      </c>
      <c r="M325" s="93">
        <v>80177197.524700001</v>
      </c>
      <c r="N325" s="93">
        <v>0</v>
      </c>
      <c r="O325" s="93">
        <v>0</v>
      </c>
      <c r="P325" s="93">
        <v>0</v>
      </c>
      <c r="Q325" s="93">
        <v>0</v>
      </c>
      <c r="R325" s="93">
        <v>0</v>
      </c>
      <c r="S325" s="93">
        <v>0</v>
      </c>
      <c r="T325" s="93">
        <v>0</v>
      </c>
    </row>
    <row r="326" spans="1:20">
      <c r="A326" s="87">
        <v>3</v>
      </c>
      <c r="B326" s="88" t="s">
        <v>22</v>
      </c>
      <c r="C326" s="100">
        <v>20776820547.580002</v>
      </c>
      <c r="D326" s="100">
        <v>16888621451.570015</v>
      </c>
      <c r="E326" s="100">
        <v>6295209613.7000074</v>
      </c>
      <c r="F326" s="100">
        <v>8825414942.9100037</v>
      </c>
      <c r="G326" s="100">
        <v>55179543530.160019</v>
      </c>
      <c r="H326" s="100">
        <v>120325244539.46001</v>
      </c>
      <c r="I326" s="100">
        <v>144698157199.76001</v>
      </c>
      <c r="J326" s="100">
        <v>130425163723.57001</v>
      </c>
      <c r="K326" s="100">
        <v>236759746740.59</v>
      </c>
      <c r="L326" s="100">
        <v>234987182270.25</v>
      </c>
      <c r="M326" s="90">
        <v>246529425544.57501</v>
      </c>
      <c r="N326" s="97">
        <f>N4-N212</f>
        <v>100811342290.04321</v>
      </c>
      <c r="O326" s="97">
        <f>O4-O212</f>
        <v>-165911335137.13013</v>
      </c>
      <c r="P326" s="97">
        <v>-249693516149.96701</v>
      </c>
      <c r="Q326" s="97">
        <v>-399036569507.06097</v>
      </c>
      <c r="R326" s="97">
        <v>-404274997624.15198</v>
      </c>
      <c r="S326" s="91">
        <v>-567696681446.18994</v>
      </c>
      <c r="T326" s="91">
        <v>-700482679459.67004</v>
      </c>
    </row>
    <row r="327" spans="1:20">
      <c r="A327" s="89" t="s">
        <v>418</v>
      </c>
      <c r="B327" s="89" t="s">
        <v>3407</v>
      </c>
      <c r="C327" s="92">
        <v>-6792049628</v>
      </c>
      <c r="D327" s="92">
        <v>-13770228701</v>
      </c>
      <c r="E327" s="92">
        <v>-51516085455</v>
      </c>
      <c r="F327" s="92">
        <v>-54858040925</v>
      </c>
      <c r="G327" s="92">
        <v>-47137383826</v>
      </c>
      <c r="H327" s="92">
        <v>-5198307448</v>
      </c>
      <c r="I327" s="92">
        <v>41202604974</v>
      </c>
      <c r="J327" s="92">
        <v>28629945908</v>
      </c>
      <c r="K327" s="92">
        <v>33928017299</v>
      </c>
      <c r="L327" s="92">
        <v>-19885414483</v>
      </c>
      <c r="M327" s="93">
        <v>-19916789612.411602</v>
      </c>
      <c r="N327" s="93">
        <v>-30013367670.398701</v>
      </c>
      <c r="O327" s="93">
        <v>-353991153604.17297</v>
      </c>
      <c r="P327" s="93">
        <v>-373917458218.87799</v>
      </c>
      <c r="Q327" s="93">
        <v>-539311210131.68799</v>
      </c>
      <c r="R327" s="93">
        <v>-578927637269.54297</v>
      </c>
      <c r="S327" s="93">
        <v>-822664238670.96997</v>
      </c>
      <c r="T327" s="93">
        <v>-846978164410.93005</v>
      </c>
    </row>
    <row r="328" spans="1:20">
      <c r="A328" s="89" t="s">
        <v>419</v>
      </c>
      <c r="B328" s="89" t="s">
        <v>16</v>
      </c>
      <c r="C328" s="92">
        <v>-63115147648</v>
      </c>
      <c r="D328" s="92">
        <v>-60348640305</v>
      </c>
      <c r="E328" s="92">
        <v>-91459054231</v>
      </c>
      <c r="F328" s="92">
        <v>-113116259761</v>
      </c>
      <c r="G328" s="92">
        <v>-130031261164</v>
      </c>
      <c r="H328" s="92">
        <v>-84433416395</v>
      </c>
      <c r="I328" s="92">
        <v>-48468318426</v>
      </c>
      <c r="J328" s="92">
        <v>-50593727262</v>
      </c>
      <c r="K328" s="92">
        <v>-88776476550</v>
      </c>
      <c r="L328" s="95">
        <v>-133046658672</v>
      </c>
      <c r="M328" s="93">
        <v>-187021424672.92801</v>
      </c>
      <c r="N328" s="93">
        <v>-112641115885.302</v>
      </c>
      <c r="O328" s="93">
        <v>-138819480575.49899</v>
      </c>
      <c r="P328" s="93">
        <v>-134942929437.562</v>
      </c>
      <c r="Q328" s="93">
        <v>-134209178027.549</v>
      </c>
      <c r="R328" s="93">
        <v>-442585273190.60602</v>
      </c>
      <c r="S328" s="93">
        <v>-440819654772.47998</v>
      </c>
      <c r="T328" s="93">
        <v>-385034142102.84003</v>
      </c>
    </row>
    <row r="329" spans="1:20" ht="28">
      <c r="A329" s="89" t="s">
        <v>3409</v>
      </c>
      <c r="B329" s="89" t="s">
        <v>7669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2">
        <v>0</v>
      </c>
      <c r="M329" s="92">
        <v>0</v>
      </c>
      <c r="N329" s="93">
        <v>60492353746.532204</v>
      </c>
      <c r="O329" s="93">
        <v>60474006803.242996</v>
      </c>
      <c r="P329" s="93">
        <v>61000074026.399002</v>
      </c>
      <c r="Q329" s="93">
        <v>66701216229.750999</v>
      </c>
      <c r="R329" s="93">
        <v>64141229138.632004</v>
      </c>
      <c r="S329" s="93">
        <v>63970550747.93</v>
      </c>
      <c r="T329" s="93">
        <v>0</v>
      </c>
    </row>
    <row r="330" spans="1:20">
      <c r="A330" s="89" t="s">
        <v>3417</v>
      </c>
      <c r="B330" s="89" t="s">
        <v>18</v>
      </c>
      <c r="C330" s="92">
        <v>0</v>
      </c>
      <c r="D330" s="92">
        <v>0</v>
      </c>
      <c r="E330" s="92">
        <v>0</v>
      </c>
      <c r="F330" s="92">
        <v>0</v>
      </c>
      <c r="G330" s="92">
        <v>0</v>
      </c>
      <c r="H330" s="92">
        <v>0</v>
      </c>
      <c r="I330" s="92">
        <v>0</v>
      </c>
      <c r="J330" s="92">
        <v>0</v>
      </c>
      <c r="K330" s="92">
        <v>0</v>
      </c>
      <c r="L330" s="92">
        <v>0</v>
      </c>
      <c r="M330" s="92">
        <v>0</v>
      </c>
      <c r="N330" s="93">
        <v>87963800.155000001</v>
      </c>
      <c r="O330" s="93">
        <v>93059444.412</v>
      </c>
      <c r="P330" s="93">
        <v>85324789.376780003</v>
      </c>
      <c r="Q330" s="93">
        <v>84514977.056840003</v>
      </c>
      <c r="R330" s="93">
        <v>43196361.623220004</v>
      </c>
      <c r="S330" s="93">
        <v>44635050.479999997</v>
      </c>
      <c r="T330" s="93">
        <v>23650290.219999999</v>
      </c>
    </row>
    <row r="331" spans="1:20">
      <c r="A331" s="89" t="s">
        <v>3419</v>
      </c>
      <c r="B331" s="89" t="s">
        <v>17</v>
      </c>
      <c r="C331" s="92">
        <v>0</v>
      </c>
      <c r="D331" s="92">
        <v>0</v>
      </c>
      <c r="E331" s="92">
        <v>0</v>
      </c>
      <c r="F331" s="92">
        <v>0</v>
      </c>
      <c r="G331" s="92">
        <v>0</v>
      </c>
      <c r="H331" s="92">
        <v>0</v>
      </c>
      <c r="I331" s="92">
        <v>0</v>
      </c>
      <c r="J331" s="92">
        <v>0</v>
      </c>
      <c r="K331" s="92">
        <v>0</v>
      </c>
      <c r="L331" s="92">
        <v>0</v>
      </c>
      <c r="M331" s="92">
        <v>0</v>
      </c>
      <c r="N331" s="93">
        <v>37644596.703740001</v>
      </c>
      <c r="O331" s="93">
        <v>55073384.990230002</v>
      </c>
      <c r="P331" s="93">
        <v>21356648.113460001</v>
      </c>
      <c r="Q331" s="93">
        <v>21513455.290119998</v>
      </c>
      <c r="R331" s="93">
        <v>23567381.35227</v>
      </c>
      <c r="S331" s="93">
        <v>26476879.43</v>
      </c>
      <c r="T331" s="93">
        <v>21303637.82</v>
      </c>
    </row>
    <row r="332" spans="1:20">
      <c r="A332" s="89" t="s">
        <v>3426</v>
      </c>
      <c r="B332" s="89" t="s">
        <v>11</v>
      </c>
      <c r="C332" s="92">
        <v>0</v>
      </c>
      <c r="D332" s="92">
        <v>0</v>
      </c>
      <c r="E332" s="92">
        <v>0</v>
      </c>
      <c r="F332" s="92">
        <v>0</v>
      </c>
      <c r="G332" s="92">
        <v>0</v>
      </c>
      <c r="H332" s="92">
        <v>0</v>
      </c>
      <c r="I332" s="92">
        <v>0</v>
      </c>
      <c r="J332" s="92">
        <v>0</v>
      </c>
      <c r="K332" s="92">
        <v>0</v>
      </c>
      <c r="L332" s="92">
        <v>0</v>
      </c>
      <c r="M332" s="92">
        <v>0</v>
      </c>
      <c r="N332" s="93">
        <v>-10322010627.6514</v>
      </c>
      <c r="O332" s="93">
        <v>-285789760155.23297</v>
      </c>
      <c r="P332" s="93">
        <v>-283237040416.95001</v>
      </c>
      <c r="Q332" s="93">
        <v>-459498623501.88599</v>
      </c>
      <c r="R332" s="93">
        <v>-243427633552.42001</v>
      </c>
      <c r="S332" s="93">
        <v>-347884170434.5</v>
      </c>
      <c r="T332" s="93">
        <v>-326606840359.70001</v>
      </c>
    </row>
    <row r="333" spans="1:20">
      <c r="A333" s="89" t="s">
        <v>3435</v>
      </c>
      <c r="B333" s="89" t="s">
        <v>3436</v>
      </c>
      <c r="C333" s="92">
        <v>0</v>
      </c>
      <c r="D333" s="92">
        <v>0</v>
      </c>
      <c r="E333" s="92">
        <v>0</v>
      </c>
      <c r="F333" s="92">
        <v>0</v>
      </c>
      <c r="G333" s="92">
        <v>0</v>
      </c>
      <c r="H333" s="92">
        <v>0</v>
      </c>
      <c r="I333" s="92">
        <v>0</v>
      </c>
      <c r="J333" s="92">
        <v>0</v>
      </c>
      <c r="K333" s="92">
        <v>0</v>
      </c>
      <c r="L333" s="92">
        <v>0</v>
      </c>
      <c r="M333" s="92">
        <v>0</v>
      </c>
      <c r="N333" s="93">
        <v>0</v>
      </c>
      <c r="O333" s="93">
        <v>0</v>
      </c>
      <c r="P333" s="93">
        <v>0</v>
      </c>
      <c r="Q333" s="93">
        <v>0</v>
      </c>
      <c r="R333" s="93">
        <v>0</v>
      </c>
      <c r="S333" s="93">
        <v>0</v>
      </c>
      <c r="T333" s="93">
        <v>0</v>
      </c>
    </row>
    <row r="334" spans="1:20" ht="28">
      <c r="A334" s="89" t="s">
        <v>3445</v>
      </c>
      <c r="B334" s="89" t="s">
        <v>15</v>
      </c>
      <c r="C334" s="92">
        <v>0</v>
      </c>
      <c r="D334" s="92">
        <v>0</v>
      </c>
      <c r="E334" s="92">
        <v>0</v>
      </c>
      <c r="F334" s="92">
        <v>0</v>
      </c>
      <c r="G334" s="92">
        <v>0</v>
      </c>
      <c r="H334" s="92">
        <v>0</v>
      </c>
      <c r="I334" s="92">
        <v>0</v>
      </c>
      <c r="J334" s="92">
        <v>0</v>
      </c>
      <c r="K334" s="92">
        <v>0</v>
      </c>
      <c r="L334" s="92">
        <v>0</v>
      </c>
      <c r="M334" s="92">
        <v>0</v>
      </c>
      <c r="N334" s="93">
        <v>115.446</v>
      </c>
      <c r="O334" s="93">
        <v>1214.8389999999999</v>
      </c>
      <c r="P334" s="93">
        <v>731400.11349999998</v>
      </c>
      <c r="Q334" s="93">
        <v>862715.11349999998</v>
      </c>
      <c r="R334" s="93">
        <v>862838.21970000002</v>
      </c>
      <c r="S334" s="93">
        <v>862838.22</v>
      </c>
      <c r="T334" s="93">
        <v>883341.69</v>
      </c>
    </row>
    <row r="335" spans="1:20">
      <c r="A335" s="89" t="s">
        <v>3448</v>
      </c>
      <c r="B335" s="89" t="s">
        <v>14</v>
      </c>
      <c r="C335" s="92">
        <v>0</v>
      </c>
      <c r="D335" s="92">
        <v>0</v>
      </c>
      <c r="E335" s="92">
        <v>0</v>
      </c>
      <c r="F335" s="92">
        <v>0</v>
      </c>
      <c r="G335" s="92">
        <v>0</v>
      </c>
      <c r="H335" s="92">
        <v>0</v>
      </c>
      <c r="I335" s="92">
        <v>0</v>
      </c>
      <c r="J335" s="92">
        <v>0</v>
      </c>
      <c r="K335" s="92">
        <v>0</v>
      </c>
      <c r="L335" s="92">
        <v>0</v>
      </c>
      <c r="M335" s="92">
        <v>0</v>
      </c>
      <c r="N335" s="93">
        <v>336000757.21522999</v>
      </c>
      <c r="O335" s="93">
        <v>369169092.87137002</v>
      </c>
      <c r="P335" s="93">
        <v>361066692.37859005</v>
      </c>
      <c r="Q335" s="93">
        <v>395548639.10039002</v>
      </c>
      <c r="R335" s="93">
        <v>432732583.98297995</v>
      </c>
      <c r="S335" s="93">
        <v>446497479.16000003</v>
      </c>
      <c r="T335" s="93">
        <v>431810857.91000003</v>
      </c>
    </row>
    <row r="336" spans="1:20">
      <c r="A336" s="89" t="s">
        <v>420</v>
      </c>
      <c r="B336" s="89" t="s">
        <v>8</v>
      </c>
      <c r="C336" s="92">
        <v>16754144291</v>
      </c>
      <c r="D336" s="92">
        <v>9810088756</v>
      </c>
      <c r="E336" s="92">
        <v>16041946794</v>
      </c>
      <c r="F336" s="92">
        <v>14320267053</v>
      </c>
      <c r="G336" s="92">
        <v>17893071971</v>
      </c>
      <c r="H336" s="92">
        <v>19850315783</v>
      </c>
      <c r="I336" s="92">
        <v>23269315776</v>
      </c>
      <c r="J336" s="92">
        <v>28656652482</v>
      </c>
      <c r="K336" s="92">
        <v>34205812780</v>
      </c>
      <c r="L336" s="92">
        <v>37311450322</v>
      </c>
      <c r="M336" s="93">
        <v>47629713403.416206</v>
      </c>
      <c r="N336" s="93">
        <v>0</v>
      </c>
      <c r="O336" s="93">
        <v>0</v>
      </c>
      <c r="P336" s="94">
        <v>0</v>
      </c>
      <c r="Q336" s="94">
        <v>0</v>
      </c>
      <c r="R336" s="93">
        <v>0</v>
      </c>
      <c r="S336" s="93">
        <v>0</v>
      </c>
      <c r="T336" s="93">
        <v>0</v>
      </c>
    </row>
    <row r="337" spans="1:20">
      <c r="A337" s="89" t="s">
        <v>3459</v>
      </c>
      <c r="B337" s="89" t="s">
        <v>13</v>
      </c>
      <c r="C337" s="92">
        <v>0</v>
      </c>
      <c r="D337" s="92"/>
      <c r="E337" s="92"/>
      <c r="F337" s="92"/>
      <c r="G337" s="92"/>
      <c r="H337" s="92"/>
      <c r="I337" s="92"/>
      <c r="J337" s="92"/>
      <c r="K337" s="92"/>
      <c r="L337" s="92"/>
      <c r="M337" s="93"/>
      <c r="N337" s="93">
        <v>38221118.814000003</v>
      </c>
      <c r="O337" s="93">
        <v>42122749.942400001</v>
      </c>
      <c r="P337" s="93">
        <v>39514997.438099995</v>
      </c>
      <c r="Q337" s="93">
        <v>39685096.14779</v>
      </c>
      <c r="R337" s="93">
        <v>39894386.010789998</v>
      </c>
      <c r="S337" s="93">
        <v>40565369.149999999</v>
      </c>
      <c r="T337" s="93">
        <v>44103661.119999997</v>
      </c>
    </row>
    <row r="338" spans="1:20">
      <c r="A338" s="89" t="s">
        <v>421</v>
      </c>
      <c r="B338" s="89" t="s">
        <v>7</v>
      </c>
      <c r="C338" s="92">
        <v>29783434445</v>
      </c>
      <c r="D338" s="92">
        <v>34759579841</v>
      </c>
      <c r="E338" s="92">
        <v>24259004247</v>
      </c>
      <c r="F338" s="92">
        <v>31816858509</v>
      </c>
      <c r="G338" s="92">
        <v>35388148741</v>
      </c>
      <c r="H338" s="92">
        <v>42587572507</v>
      </c>
      <c r="I338" s="92">
        <v>47861111159</v>
      </c>
      <c r="J338" s="92">
        <v>48869493349</v>
      </c>
      <c r="K338" s="92">
        <v>34754654799</v>
      </c>
      <c r="L338" s="92">
        <v>31552442743</v>
      </c>
      <c r="M338" s="93">
        <v>31801251613.7612</v>
      </c>
      <c r="N338" s="93">
        <v>0</v>
      </c>
      <c r="O338" s="93">
        <v>0</v>
      </c>
      <c r="P338" s="94">
        <v>0</v>
      </c>
      <c r="Q338" s="94">
        <v>0</v>
      </c>
      <c r="R338" s="93">
        <v>0</v>
      </c>
      <c r="S338" s="93">
        <v>0</v>
      </c>
      <c r="T338" s="93">
        <v>0</v>
      </c>
    </row>
    <row r="339" spans="1:20">
      <c r="A339" s="89" t="s">
        <v>3464</v>
      </c>
      <c r="B339" s="89" t="s">
        <v>181</v>
      </c>
      <c r="C339" s="92">
        <v>0</v>
      </c>
      <c r="D339" s="92"/>
      <c r="E339" s="92"/>
      <c r="F339" s="92"/>
      <c r="G339" s="92"/>
      <c r="H339" s="92"/>
      <c r="I339" s="92"/>
      <c r="J339" s="92"/>
      <c r="K339" s="92"/>
      <c r="L339" s="92"/>
      <c r="M339" s="93"/>
      <c r="N339" s="93">
        <v>41475.706729999998</v>
      </c>
      <c r="O339" s="93">
        <v>41475.706729999998</v>
      </c>
      <c r="P339" s="93">
        <v>0</v>
      </c>
      <c r="Q339" s="93">
        <v>0</v>
      </c>
      <c r="R339" s="93">
        <v>0</v>
      </c>
      <c r="S339" s="93">
        <v>0</v>
      </c>
      <c r="T339" s="93">
        <v>0</v>
      </c>
    </row>
    <row r="340" spans="1:20">
      <c r="A340" s="89" t="s">
        <v>422</v>
      </c>
      <c r="B340" s="89" t="s">
        <v>10</v>
      </c>
      <c r="C340" s="92">
        <v>1615547796</v>
      </c>
      <c r="D340" s="92">
        <v>1969186661</v>
      </c>
      <c r="E340" s="92">
        <v>2186084986</v>
      </c>
      <c r="F340" s="92">
        <v>2081781372</v>
      </c>
      <c r="G340" s="92">
        <v>2450896759</v>
      </c>
      <c r="H340" s="92">
        <v>2912703246</v>
      </c>
      <c r="I340" s="92">
        <v>3215043683</v>
      </c>
      <c r="J340" s="92">
        <v>3609338815</v>
      </c>
      <c r="K340" s="92">
        <v>3506328615</v>
      </c>
      <c r="L340" s="92">
        <v>4238003212</v>
      </c>
      <c r="M340" s="93">
        <v>43541806739.520706</v>
      </c>
      <c r="N340" s="93">
        <v>0</v>
      </c>
      <c r="O340" s="93">
        <v>0</v>
      </c>
      <c r="P340" s="94">
        <v>0</v>
      </c>
      <c r="Q340" s="94">
        <v>0</v>
      </c>
      <c r="R340" s="93">
        <v>0</v>
      </c>
      <c r="S340" s="93">
        <v>0</v>
      </c>
      <c r="T340" s="93">
        <v>0</v>
      </c>
    </row>
    <row r="341" spans="1:20">
      <c r="A341" s="89" t="s">
        <v>423</v>
      </c>
      <c r="B341" s="89" t="s">
        <v>3466</v>
      </c>
      <c r="C341" s="92">
        <v>13814752039</v>
      </c>
      <c r="D341" s="92">
        <v>6817241516</v>
      </c>
      <c r="E341" s="92">
        <v>9083604612</v>
      </c>
      <c r="F341" s="92">
        <v>20445539630</v>
      </c>
      <c r="G341" s="92">
        <v>47734447942</v>
      </c>
      <c r="H341" s="92">
        <v>29013838389</v>
      </c>
      <c r="I341" s="92">
        <v>29900990001</v>
      </c>
      <c r="J341" s="92">
        <v>12407151444</v>
      </c>
      <c r="K341" s="92">
        <v>62451342770</v>
      </c>
      <c r="L341" s="92">
        <v>52760819900</v>
      </c>
      <c r="M341" s="93">
        <v>59308644021.877602</v>
      </c>
      <c r="N341" s="93">
        <v>25802990577.216999</v>
      </c>
      <c r="O341" s="93">
        <v>42511035270.295998</v>
      </c>
      <c r="P341" s="93">
        <v>43335619603.190704</v>
      </c>
      <c r="Q341" s="93">
        <v>49578693702.097603</v>
      </c>
      <c r="R341" s="93">
        <v>165985651174.78101</v>
      </c>
      <c r="S341" s="93">
        <v>109714058219.27</v>
      </c>
      <c r="T341" s="93">
        <v>88739039613.990005</v>
      </c>
    </row>
    <row r="342" spans="1:20" ht="28">
      <c r="A342" s="89" t="s">
        <v>424</v>
      </c>
      <c r="B342" s="89" t="s">
        <v>3468</v>
      </c>
      <c r="C342" s="92">
        <v>-5644984884</v>
      </c>
      <c r="D342" s="92">
        <v>-6781149604</v>
      </c>
      <c r="E342" s="92">
        <v>-11627671863</v>
      </c>
      <c r="F342" s="92">
        <v>-10406227728</v>
      </c>
      <c r="G342" s="92">
        <v>-20572688075</v>
      </c>
      <c r="H342" s="92">
        <v>-15092924960</v>
      </c>
      <c r="I342" s="92">
        <v>-14578312493</v>
      </c>
      <c r="J342" s="92">
        <v>-14318962920</v>
      </c>
      <c r="K342" s="92">
        <v>-12213645115</v>
      </c>
      <c r="L342" s="92">
        <v>-12701471988</v>
      </c>
      <c r="M342" s="93">
        <v>-15176780718.0588</v>
      </c>
      <c r="N342" s="93">
        <v>-14601409846.351</v>
      </c>
      <c r="O342" s="93">
        <v>-22366301862.761002</v>
      </c>
      <c r="P342" s="93">
        <v>-27512037899.610901</v>
      </c>
      <c r="Q342" s="93">
        <v>-35780151317.433403</v>
      </c>
      <c r="R342" s="93">
        <v>-51941214164.984398</v>
      </c>
      <c r="S342" s="93">
        <v>-64519428211.550003</v>
      </c>
      <c r="T342" s="93">
        <v>-75460866195.639999</v>
      </c>
    </row>
    <row r="343" spans="1:20">
      <c r="A343" s="89" t="s">
        <v>425</v>
      </c>
      <c r="B343" s="89" t="s">
        <v>2</v>
      </c>
      <c r="C343" s="92">
        <v>204333</v>
      </c>
      <c r="D343" s="92">
        <v>3464434</v>
      </c>
      <c r="E343" s="92">
        <v>0</v>
      </c>
      <c r="F343" s="92">
        <v>0</v>
      </c>
      <c r="G343" s="92">
        <v>0</v>
      </c>
      <c r="H343" s="92">
        <v>-36396018</v>
      </c>
      <c r="I343" s="92">
        <v>2775274</v>
      </c>
      <c r="J343" s="92">
        <v>0</v>
      </c>
      <c r="K343" s="92">
        <v>0</v>
      </c>
      <c r="L343" s="92">
        <v>0</v>
      </c>
      <c r="M343" s="93">
        <v>0</v>
      </c>
      <c r="N343" s="93">
        <v>0</v>
      </c>
      <c r="O343" s="93">
        <v>0</v>
      </c>
      <c r="P343" s="94">
        <v>0</v>
      </c>
      <c r="Q343" s="94">
        <v>0</v>
      </c>
      <c r="R343" s="93">
        <v>0</v>
      </c>
      <c r="S343" s="93">
        <v>0</v>
      </c>
      <c r="T343" s="93">
        <v>0</v>
      </c>
    </row>
    <row r="344" spans="1:20" ht="28">
      <c r="A344" s="89" t="s">
        <v>3471</v>
      </c>
      <c r="B344" s="89" t="s">
        <v>3472</v>
      </c>
      <c r="C344" s="92">
        <v>0</v>
      </c>
      <c r="D344" s="92">
        <v>0</v>
      </c>
      <c r="E344" s="92">
        <v>0</v>
      </c>
      <c r="F344" s="92">
        <v>0</v>
      </c>
      <c r="G344" s="92">
        <v>0</v>
      </c>
      <c r="H344" s="92">
        <v>0</v>
      </c>
      <c r="I344" s="92">
        <v>0</v>
      </c>
      <c r="J344" s="92">
        <v>0</v>
      </c>
      <c r="K344" s="92">
        <v>0</v>
      </c>
      <c r="L344" s="92">
        <v>0</v>
      </c>
      <c r="M344" s="92">
        <v>0</v>
      </c>
      <c r="N344" s="93">
        <v>6581642584.4207001</v>
      </c>
      <c r="O344" s="93">
        <v>0</v>
      </c>
      <c r="P344" s="94">
        <v>0</v>
      </c>
      <c r="Q344" s="94">
        <v>0</v>
      </c>
      <c r="R344" s="93">
        <v>0</v>
      </c>
      <c r="S344" s="93">
        <v>0</v>
      </c>
      <c r="T344" s="93">
        <v>0</v>
      </c>
    </row>
    <row r="345" spans="1:20" ht="42">
      <c r="A345" s="89" t="s">
        <v>3494</v>
      </c>
      <c r="B345" s="89" t="s">
        <v>3495</v>
      </c>
      <c r="C345" s="92">
        <v>0</v>
      </c>
      <c r="D345" s="92">
        <v>0</v>
      </c>
      <c r="E345" s="92">
        <v>0</v>
      </c>
      <c r="F345" s="92">
        <v>0</v>
      </c>
      <c r="G345" s="92">
        <v>0</v>
      </c>
      <c r="H345" s="92">
        <v>0</v>
      </c>
      <c r="I345" s="92">
        <v>0</v>
      </c>
      <c r="J345" s="92">
        <v>0</v>
      </c>
      <c r="K345" s="92">
        <v>0</v>
      </c>
      <c r="L345" s="92">
        <v>0</v>
      </c>
      <c r="M345" s="92">
        <v>0</v>
      </c>
      <c r="N345" s="93">
        <v>905796195.21331</v>
      </c>
      <c r="O345" s="93">
        <v>970506938.13507998</v>
      </c>
      <c r="P345" s="93">
        <v>968828086.94370997</v>
      </c>
      <c r="Q345" s="93">
        <v>971807080.74061</v>
      </c>
      <c r="R345" s="93">
        <v>923800304.77124</v>
      </c>
      <c r="S345" s="93">
        <v>923967759.07000005</v>
      </c>
      <c r="T345" s="93">
        <v>959503872.24000001</v>
      </c>
    </row>
    <row r="346" spans="1:20" ht="28">
      <c r="A346" s="89" t="s">
        <v>3503</v>
      </c>
      <c r="B346" s="89" t="s">
        <v>3504</v>
      </c>
      <c r="C346" s="92">
        <v>0</v>
      </c>
      <c r="D346" s="92">
        <v>0</v>
      </c>
      <c r="E346" s="92">
        <v>0</v>
      </c>
      <c r="F346" s="92">
        <v>0</v>
      </c>
      <c r="G346" s="92">
        <v>0</v>
      </c>
      <c r="H346" s="92">
        <v>0</v>
      </c>
      <c r="I346" s="92">
        <v>0</v>
      </c>
      <c r="J346" s="92">
        <v>0</v>
      </c>
      <c r="K346" s="92">
        <v>0</v>
      </c>
      <c r="L346" s="92">
        <v>0</v>
      </c>
      <c r="M346" s="92">
        <v>0</v>
      </c>
      <c r="N346" s="93">
        <v>3505370.7629999998</v>
      </c>
      <c r="O346" s="93">
        <v>-31296960.170639999</v>
      </c>
      <c r="P346" s="93">
        <v>-24333997.745310001</v>
      </c>
      <c r="Q346" s="93">
        <v>-19636582.60094</v>
      </c>
      <c r="R346" s="93">
        <v>-30413499.868159998</v>
      </c>
      <c r="S346" s="93">
        <v>-26124349.649999999</v>
      </c>
      <c r="T346" s="93">
        <v>-14387081.6</v>
      </c>
    </row>
    <row r="347" spans="1:20" ht="28">
      <c r="A347" s="89" t="s">
        <v>3507</v>
      </c>
      <c r="B347" s="89" t="s">
        <v>3508</v>
      </c>
      <c r="C347" s="92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3">
        <v>25365617371.9422</v>
      </c>
      <c r="O347" s="93">
        <v>22637022056.456001</v>
      </c>
      <c r="P347" s="93">
        <v>19851609802.578999</v>
      </c>
      <c r="Q347" s="93">
        <v>23400681879.546398</v>
      </c>
      <c r="R347" s="93">
        <v>27446898676.823799</v>
      </c>
      <c r="S347" s="93">
        <v>19592528912.77</v>
      </c>
      <c r="T347" s="93">
        <v>26497399076.709999</v>
      </c>
    </row>
    <row r="348" spans="1:20" ht="28">
      <c r="A348" s="89" t="s">
        <v>3517</v>
      </c>
      <c r="B348" s="89" t="s">
        <v>3518</v>
      </c>
      <c r="C348" s="92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3">
        <v>359153116.17383003</v>
      </c>
      <c r="O348" s="93">
        <v>2202305766.7222004</v>
      </c>
      <c r="P348" s="93">
        <v>585674774.16075003</v>
      </c>
      <c r="Q348" s="93">
        <v>728992332.78948998</v>
      </c>
      <c r="R348" s="93">
        <v>722820517.74465001</v>
      </c>
      <c r="S348" s="93">
        <v>801063205.5</v>
      </c>
      <c r="T348" s="93">
        <v>848156609.47000003</v>
      </c>
    </row>
    <row r="349" spans="1:20" ht="42">
      <c r="A349" s="89" t="s">
        <v>3523</v>
      </c>
      <c r="B349" s="89" t="s">
        <v>3524</v>
      </c>
      <c r="C349" s="92">
        <v>0</v>
      </c>
      <c r="D349" s="92">
        <v>0</v>
      </c>
      <c r="E349" s="92">
        <v>0</v>
      </c>
      <c r="F349" s="92">
        <v>0</v>
      </c>
      <c r="G349" s="92">
        <v>0</v>
      </c>
      <c r="H349" s="92">
        <v>0</v>
      </c>
      <c r="I349" s="92">
        <v>0</v>
      </c>
      <c r="J349" s="92">
        <v>0</v>
      </c>
      <c r="K349" s="92">
        <v>0</v>
      </c>
      <c r="L349" s="92">
        <v>0</v>
      </c>
      <c r="M349" s="92">
        <v>0</v>
      </c>
      <c r="N349" s="93">
        <v>2647497.2182</v>
      </c>
      <c r="O349" s="93">
        <v>2524866.7336500003</v>
      </c>
      <c r="P349" s="93">
        <v>2679105.4936500001</v>
      </c>
      <c r="Q349" s="93">
        <v>3770617.49939</v>
      </c>
      <c r="R349" s="93">
        <v>3967024.2636199999</v>
      </c>
      <c r="S349" s="93">
        <v>1619490.53</v>
      </c>
      <c r="T349" s="93">
        <v>-2099347.7000000002</v>
      </c>
    </row>
    <row r="350" spans="1:20">
      <c r="A350" s="89" t="s">
        <v>3527</v>
      </c>
      <c r="B350" s="89" t="s">
        <v>7670</v>
      </c>
      <c r="C350" s="92">
        <v>0</v>
      </c>
      <c r="D350" s="92">
        <v>0</v>
      </c>
      <c r="E350" s="92">
        <v>0</v>
      </c>
      <c r="F350" s="92">
        <v>0</v>
      </c>
      <c r="G350" s="92">
        <v>0</v>
      </c>
      <c r="H350" s="92">
        <v>0</v>
      </c>
      <c r="I350" s="92">
        <v>0</v>
      </c>
      <c r="J350" s="92">
        <v>0</v>
      </c>
      <c r="K350" s="92">
        <v>0</v>
      </c>
      <c r="L350" s="92">
        <v>0</v>
      </c>
      <c r="M350" s="92">
        <v>0</v>
      </c>
      <c r="N350" s="93">
        <v>-12471338910.931801</v>
      </c>
      <c r="O350" s="93">
        <v>-36350177923.444504</v>
      </c>
      <c r="P350" s="93">
        <v>-54511627595.250397</v>
      </c>
      <c r="Q350" s="93">
        <v>-51787543677.0868</v>
      </c>
      <c r="R350" s="93">
        <v>-100743095024.021</v>
      </c>
      <c r="S350" s="93">
        <v>-165013499249.67999</v>
      </c>
      <c r="T350" s="93">
        <v>-177478660553.66</v>
      </c>
    </row>
    <row r="351" spans="1:20" ht="42">
      <c r="A351" s="89" t="s">
        <v>3533</v>
      </c>
      <c r="B351" s="89" t="s">
        <v>7671</v>
      </c>
      <c r="C351" s="92">
        <v>0</v>
      </c>
      <c r="D351" s="92">
        <v>0</v>
      </c>
      <c r="E351" s="92">
        <v>0</v>
      </c>
      <c r="F351" s="92">
        <v>0</v>
      </c>
      <c r="G351" s="92">
        <v>0</v>
      </c>
      <c r="H351" s="92">
        <v>0</v>
      </c>
      <c r="I351" s="92">
        <v>0</v>
      </c>
      <c r="J351" s="92">
        <v>0</v>
      </c>
      <c r="K351" s="92">
        <v>0</v>
      </c>
      <c r="L351" s="92">
        <v>0</v>
      </c>
      <c r="M351" s="92">
        <v>0</v>
      </c>
      <c r="N351" s="93">
        <v>8929276.31666</v>
      </c>
      <c r="O351" s="93">
        <v>8994808.5886499994</v>
      </c>
      <c r="P351" s="93">
        <v>58031202.053879999</v>
      </c>
      <c r="Q351" s="93">
        <v>57323761.248290002</v>
      </c>
      <c r="R351" s="93">
        <v>36087610.707390003</v>
      </c>
      <c r="S351" s="93">
        <v>36528231.93</v>
      </c>
      <c r="T351" s="93">
        <v>53230905.219999999</v>
      </c>
    </row>
    <row r="352" spans="1:20" ht="28">
      <c r="A352" s="89" t="s">
        <v>7660</v>
      </c>
      <c r="B352" s="89" t="s">
        <v>7661</v>
      </c>
      <c r="C352" s="92">
        <v>0</v>
      </c>
      <c r="D352" s="92">
        <v>0</v>
      </c>
      <c r="E352" s="92">
        <v>0</v>
      </c>
      <c r="F352" s="92">
        <v>0</v>
      </c>
      <c r="G352" s="92">
        <v>0</v>
      </c>
      <c r="H352" s="92">
        <v>0</v>
      </c>
      <c r="I352" s="92">
        <v>0</v>
      </c>
      <c r="J352" s="92">
        <v>0</v>
      </c>
      <c r="K352" s="92">
        <v>0</v>
      </c>
      <c r="L352" s="92">
        <v>0</v>
      </c>
      <c r="M352" s="92">
        <v>0</v>
      </c>
      <c r="N352" s="93">
        <v>0</v>
      </c>
      <c r="O352" s="93">
        <v>0</v>
      </c>
      <c r="P352" s="93">
        <v>0</v>
      </c>
      <c r="Q352" s="93">
        <v>-687511.51300000004</v>
      </c>
      <c r="R352" s="93">
        <v>-715836.55660999997</v>
      </c>
      <c r="S352" s="93">
        <v>-715836.56</v>
      </c>
      <c r="T352" s="93">
        <v>-250636.19</v>
      </c>
    </row>
    <row r="353" spans="1:20">
      <c r="A353" s="89" t="s">
        <v>426</v>
      </c>
      <c r="B353" s="89" t="s">
        <v>3539</v>
      </c>
      <c r="C353" s="92">
        <v>26378498532.68</v>
      </c>
      <c r="D353" s="92">
        <v>35514787090.180016</v>
      </c>
      <c r="E353" s="92">
        <v>64025539352.390007</v>
      </c>
      <c r="F353" s="92">
        <v>66096645895.370003</v>
      </c>
      <c r="G353" s="92">
        <v>80614927112.27002</v>
      </c>
      <c r="H353" s="92">
        <v>76431742312.380005</v>
      </c>
      <c r="I353" s="92">
        <v>95663475576.690002</v>
      </c>
      <c r="J353" s="92">
        <v>127334530584.99001</v>
      </c>
      <c r="K353" s="92">
        <v>239552490791.20001</v>
      </c>
      <c r="L353" s="92">
        <v>259510538599.60999</v>
      </c>
      <c r="M353" s="93">
        <v>271261758635.52499</v>
      </c>
      <c r="N353" s="93">
        <v>138914642800.715</v>
      </c>
      <c r="O353" s="93">
        <v>145150010512.57901</v>
      </c>
      <c r="P353" s="93">
        <v>162864905945.13699</v>
      </c>
      <c r="Q353" s="93">
        <v>199577771693.884</v>
      </c>
      <c r="R353" s="93">
        <v>239109499353.78799</v>
      </c>
      <c r="S353" s="93">
        <v>196431321532.92001</v>
      </c>
      <c r="T353" s="93">
        <v>230757962661.78</v>
      </c>
    </row>
    <row r="354" spans="1:20">
      <c r="A354" s="89" t="s">
        <v>427</v>
      </c>
      <c r="B354" s="89" t="s">
        <v>18</v>
      </c>
      <c r="C354" s="92">
        <v>-4025347993.1599998</v>
      </c>
      <c r="D354" s="92">
        <v>109241660.84</v>
      </c>
      <c r="E354" s="92">
        <v>196616034</v>
      </c>
      <c r="F354" s="92">
        <v>139760900</v>
      </c>
      <c r="G354" s="92">
        <v>156688290</v>
      </c>
      <c r="H354" s="92">
        <v>234515203</v>
      </c>
      <c r="I354" s="92">
        <v>344774614.14999998</v>
      </c>
      <c r="J354" s="92">
        <v>385919214.44</v>
      </c>
      <c r="K354" s="92">
        <v>282340737</v>
      </c>
      <c r="L354" s="92">
        <v>297584881</v>
      </c>
      <c r="M354" s="93">
        <v>433336892.98796004</v>
      </c>
      <c r="N354" s="93">
        <v>97561440.403600007</v>
      </c>
      <c r="O354" s="93">
        <v>96283328.511289999</v>
      </c>
      <c r="P354" s="93">
        <v>160287831.02155998</v>
      </c>
      <c r="Q354" s="93">
        <v>169886826.38055</v>
      </c>
      <c r="R354" s="93">
        <v>177464221.08774999</v>
      </c>
      <c r="S354" s="93">
        <v>179297465.34999999</v>
      </c>
      <c r="T354" s="93">
        <v>192873522.86000001</v>
      </c>
    </row>
    <row r="355" spans="1:20">
      <c r="A355" s="89" t="s">
        <v>428</v>
      </c>
      <c r="B355" s="89" t="s">
        <v>17</v>
      </c>
      <c r="C355" s="92">
        <v>2072691784.24</v>
      </c>
      <c r="D355" s="92">
        <v>2630229223.4299998</v>
      </c>
      <c r="E355" s="92">
        <v>2750153314.5700002</v>
      </c>
      <c r="F355" s="92">
        <v>2544597257.3000002</v>
      </c>
      <c r="G355" s="92">
        <v>2761043298.1700001</v>
      </c>
      <c r="H355" s="92">
        <v>3027284225.8299999</v>
      </c>
      <c r="I355" s="92">
        <v>3378963722.9899998</v>
      </c>
      <c r="J355" s="92">
        <v>3664871601.96</v>
      </c>
      <c r="K355" s="92">
        <v>1892004869.76</v>
      </c>
      <c r="L355" s="92">
        <v>2057064973.8699999</v>
      </c>
      <c r="M355" s="93">
        <v>905546902.73216009</v>
      </c>
      <c r="N355" s="93">
        <v>2527554818.5736699</v>
      </c>
      <c r="O355" s="93">
        <v>2958289546.8227997</v>
      </c>
      <c r="P355" s="93">
        <v>3198736422.2851601</v>
      </c>
      <c r="Q355" s="93">
        <v>3328284403.6592202</v>
      </c>
      <c r="R355" s="93">
        <v>3697800014.63238</v>
      </c>
      <c r="S355" s="93">
        <v>4188584003.71</v>
      </c>
      <c r="T355" s="93">
        <v>4716683857.0900002</v>
      </c>
    </row>
    <row r="356" spans="1:20">
      <c r="A356" s="89" t="s">
        <v>429</v>
      </c>
      <c r="B356" s="89" t="s">
        <v>181</v>
      </c>
      <c r="C356" s="92">
        <v>1245258063</v>
      </c>
      <c r="D356" s="92">
        <v>6601283</v>
      </c>
      <c r="E356" s="92">
        <v>6601283</v>
      </c>
      <c r="F356" s="92">
        <v>5839476</v>
      </c>
      <c r="G356" s="92">
        <v>5839476</v>
      </c>
      <c r="H356" s="92">
        <v>41476</v>
      </c>
      <c r="I356" s="92">
        <v>11512896</v>
      </c>
      <c r="J356" s="92">
        <v>41476</v>
      </c>
      <c r="K356" s="92">
        <v>41476</v>
      </c>
      <c r="L356" s="92">
        <v>41476</v>
      </c>
      <c r="M356" s="93">
        <v>41475.706729999998</v>
      </c>
      <c r="N356" s="93">
        <v>0</v>
      </c>
      <c r="O356" s="93">
        <v>0</v>
      </c>
      <c r="P356" s="94">
        <v>0</v>
      </c>
      <c r="Q356" s="94">
        <v>0</v>
      </c>
      <c r="R356" s="93">
        <v>0</v>
      </c>
      <c r="S356" s="93">
        <v>0</v>
      </c>
      <c r="T356" s="93">
        <v>0</v>
      </c>
    </row>
    <row r="357" spans="1:20">
      <c r="A357" s="89" t="s">
        <v>430</v>
      </c>
      <c r="B357" s="89" t="s">
        <v>183</v>
      </c>
      <c r="C357" s="92">
        <v>0</v>
      </c>
      <c r="D357" s="92"/>
      <c r="E357" s="92">
        <v>0</v>
      </c>
      <c r="F357" s="92">
        <v>0</v>
      </c>
      <c r="G357" s="92">
        <v>0</v>
      </c>
      <c r="H357" s="92">
        <v>0</v>
      </c>
      <c r="I357" s="92">
        <v>0</v>
      </c>
      <c r="J357" s="92">
        <v>0</v>
      </c>
      <c r="K357" s="92">
        <v>59284526555</v>
      </c>
      <c r="L357" s="92">
        <v>58453719047</v>
      </c>
      <c r="M357" s="93">
        <v>59201607481.150299</v>
      </c>
      <c r="N357" s="93">
        <v>0</v>
      </c>
      <c r="O357" s="93">
        <v>0</v>
      </c>
      <c r="P357" s="94">
        <v>0</v>
      </c>
      <c r="Q357" s="94">
        <v>0</v>
      </c>
      <c r="R357" s="93">
        <v>0</v>
      </c>
      <c r="S357" s="93">
        <v>0</v>
      </c>
      <c r="T357" s="93">
        <v>0</v>
      </c>
    </row>
    <row r="358" spans="1:20">
      <c r="A358" s="89" t="s">
        <v>431</v>
      </c>
      <c r="B358" s="89" t="s">
        <v>16</v>
      </c>
      <c r="C358" s="92">
        <v>26520483502</v>
      </c>
      <c r="D358" s="92">
        <v>38504667807</v>
      </c>
      <c r="E358" s="92">
        <v>49363771386</v>
      </c>
      <c r="F358" s="92">
        <v>10240822162</v>
      </c>
      <c r="G358" s="92">
        <v>9461250649</v>
      </c>
      <c r="H358" s="92">
        <v>12363500057</v>
      </c>
      <c r="I358" s="92">
        <v>21740516099</v>
      </c>
      <c r="J358" s="92">
        <v>28933855102</v>
      </c>
      <c r="K358" s="92">
        <v>31675991903</v>
      </c>
      <c r="L358" s="92">
        <v>58211793594</v>
      </c>
      <c r="M358" s="93">
        <v>68585422341.010796</v>
      </c>
      <c r="N358" s="93">
        <v>16882455096.387901</v>
      </c>
      <c r="O358" s="93">
        <v>18275149243.1031</v>
      </c>
      <c r="P358" s="93">
        <v>19971439555.023499</v>
      </c>
      <c r="Q358" s="93">
        <v>20895298343.408897</v>
      </c>
      <c r="R358" s="93">
        <v>22394396572.683998</v>
      </c>
      <c r="S358" s="93">
        <v>23857646643.029999</v>
      </c>
      <c r="T358" s="93">
        <v>22845848465.759998</v>
      </c>
    </row>
    <row r="359" spans="1:20">
      <c r="A359" s="89" t="s">
        <v>432</v>
      </c>
      <c r="B359" s="89" t="s">
        <v>222</v>
      </c>
      <c r="C359" s="92">
        <v>80304</v>
      </c>
      <c r="D359" s="92">
        <v>0</v>
      </c>
      <c r="E359" s="92">
        <v>0</v>
      </c>
      <c r="F359" s="92">
        <v>0</v>
      </c>
      <c r="G359" s="92">
        <v>0</v>
      </c>
      <c r="H359" s="92">
        <v>0</v>
      </c>
      <c r="I359" s="92">
        <v>0</v>
      </c>
      <c r="J359" s="92">
        <v>0</v>
      </c>
      <c r="K359" s="92">
        <v>0</v>
      </c>
      <c r="L359" s="92">
        <v>0</v>
      </c>
      <c r="M359" s="93">
        <v>0</v>
      </c>
      <c r="N359" s="93">
        <v>0</v>
      </c>
      <c r="O359" s="93">
        <v>0</v>
      </c>
      <c r="P359" s="94">
        <v>0</v>
      </c>
      <c r="Q359" s="94">
        <v>0</v>
      </c>
      <c r="R359" s="93">
        <v>0</v>
      </c>
      <c r="S359" s="93">
        <v>0</v>
      </c>
      <c r="T359" s="93">
        <v>0</v>
      </c>
    </row>
    <row r="360" spans="1:20" ht="28">
      <c r="A360" s="89" t="s">
        <v>433</v>
      </c>
      <c r="B360" s="89" t="s">
        <v>15</v>
      </c>
      <c r="C360" s="92">
        <v>28428483.82</v>
      </c>
      <c r="D360" s="92">
        <v>4507622.1100000003</v>
      </c>
      <c r="E360" s="92">
        <v>1923371.23</v>
      </c>
      <c r="F360" s="92">
        <v>49006.23</v>
      </c>
      <c r="G360" s="92">
        <v>839.95</v>
      </c>
      <c r="H360" s="92">
        <v>648697.22</v>
      </c>
      <c r="I360" s="92">
        <v>23294418.579999998</v>
      </c>
      <c r="J360" s="92">
        <v>640692.22</v>
      </c>
      <c r="K360" s="92">
        <v>565549.48</v>
      </c>
      <c r="L360" s="92">
        <v>191852</v>
      </c>
      <c r="M360" s="93">
        <v>26066.048070000001</v>
      </c>
      <c r="N360" s="93">
        <v>25776.805069999999</v>
      </c>
      <c r="O360" s="93">
        <v>1595.479</v>
      </c>
      <c r="P360" s="93">
        <v>3402.94281</v>
      </c>
      <c r="Q360" s="93">
        <v>10346368.72143</v>
      </c>
      <c r="R360" s="93">
        <v>10346368.73408</v>
      </c>
      <c r="S360" s="93">
        <v>10352110.189999999</v>
      </c>
      <c r="T360" s="93">
        <v>10345874.550000001</v>
      </c>
    </row>
    <row r="361" spans="1:20">
      <c r="A361" s="89" t="s">
        <v>3550</v>
      </c>
      <c r="B361" s="89" t="s">
        <v>3551</v>
      </c>
      <c r="C361" s="92">
        <v>0</v>
      </c>
      <c r="D361" s="92">
        <v>0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93">
        <v>0</v>
      </c>
      <c r="N361" s="93">
        <v>15431186919.339001</v>
      </c>
      <c r="O361" s="93">
        <v>17180494045.291</v>
      </c>
      <c r="P361" s="93">
        <v>20101115220.744999</v>
      </c>
      <c r="Q361" s="93">
        <v>23523446101.243999</v>
      </c>
      <c r="R361" s="93">
        <v>26911943807.176998</v>
      </c>
      <c r="S361" s="93">
        <v>29828975064.369999</v>
      </c>
      <c r="T361" s="93">
        <v>30850485541.27</v>
      </c>
    </row>
    <row r="362" spans="1:20">
      <c r="A362" s="89" t="s">
        <v>7816</v>
      </c>
      <c r="B362" s="89" t="s">
        <v>7821</v>
      </c>
      <c r="C362" s="92">
        <v>0</v>
      </c>
      <c r="D362" s="92">
        <v>0</v>
      </c>
      <c r="E362" s="92">
        <v>0</v>
      </c>
      <c r="F362" s="92">
        <v>0</v>
      </c>
      <c r="G362" s="92">
        <v>0</v>
      </c>
      <c r="H362" s="92">
        <v>0</v>
      </c>
      <c r="I362" s="92">
        <v>0</v>
      </c>
      <c r="J362" s="92">
        <v>0</v>
      </c>
      <c r="K362" s="92">
        <v>0</v>
      </c>
      <c r="L362" s="92">
        <v>0</v>
      </c>
      <c r="M362" s="92">
        <v>0</v>
      </c>
      <c r="N362" s="92">
        <v>0</v>
      </c>
      <c r="O362" s="92">
        <v>0</v>
      </c>
      <c r="P362" s="92">
        <v>0</v>
      </c>
      <c r="Q362" s="92">
        <v>0</v>
      </c>
      <c r="R362" s="92">
        <v>0</v>
      </c>
      <c r="S362" s="92">
        <v>0</v>
      </c>
      <c r="T362" s="92">
        <v>135338.04</v>
      </c>
    </row>
    <row r="363" spans="1:20">
      <c r="A363" s="89" t="s">
        <v>434</v>
      </c>
      <c r="B363" s="89" t="s">
        <v>14</v>
      </c>
      <c r="C363" s="92">
        <v>4840780301.1700001</v>
      </c>
      <c r="D363" s="92">
        <v>5725472502.4799995</v>
      </c>
      <c r="E363" s="92">
        <v>8798939614.7999992</v>
      </c>
      <c r="F363" s="92">
        <v>9604716375.5200005</v>
      </c>
      <c r="G363" s="92">
        <v>9929136964.3099995</v>
      </c>
      <c r="H363" s="92">
        <v>9872706288.2199993</v>
      </c>
      <c r="I363" s="92">
        <v>10020150622.93</v>
      </c>
      <c r="J363" s="92">
        <v>8879073688</v>
      </c>
      <c r="K363" s="92">
        <v>6447745283.9399996</v>
      </c>
      <c r="L363" s="92">
        <v>6555813281.5699997</v>
      </c>
      <c r="M363" s="93">
        <v>6551590098.0086794</v>
      </c>
      <c r="N363" s="93">
        <v>5985799299.3612404</v>
      </c>
      <c r="O363" s="93">
        <v>6517185730.5754299</v>
      </c>
      <c r="P363" s="93">
        <v>6634569963.0569</v>
      </c>
      <c r="Q363" s="93">
        <v>7620392331.8277302</v>
      </c>
      <c r="R363" s="93">
        <v>7936533751.37817</v>
      </c>
      <c r="S363" s="93">
        <v>8054376976.6999998</v>
      </c>
      <c r="T363" s="93">
        <v>8563332767.0799999</v>
      </c>
    </row>
    <row r="364" spans="1:20">
      <c r="A364" s="89" t="s">
        <v>435</v>
      </c>
      <c r="B364" s="89" t="s">
        <v>13</v>
      </c>
      <c r="C364" s="92">
        <v>49946177.159999996</v>
      </c>
      <c r="D364" s="92">
        <v>19536.16</v>
      </c>
      <c r="E364" s="92">
        <v>473</v>
      </c>
      <c r="F364" s="92">
        <v>473</v>
      </c>
      <c r="G364" s="92">
        <v>473</v>
      </c>
      <c r="H364" s="92">
        <v>573</v>
      </c>
      <c r="I364" s="92">
        <v>573</v>
      </c>
      <c r="J364" s="92">
        <v>673</v>
      </c>
      <c r="K364" s="92">
        <v>1042</v>
      </c>
      <c r="L364" s="92">
        <v>1042</v>
      </c>
      <c r="M364" s="93">
        <v>841.86</v>
      </c>
      <c r="N364" s="93">
        <v>889637.89500000002</v>
      </c>
      <c r="O364" s="93">
        <v>719031.30700000003</v>
      </c>
      <c r="P364" s="93">
        <v>518440.54300000001</v>
      </c>
      <c r="Q364" s="93">
        <v>517566.30699999997</v>
      </c>
      <c r="R364" s="93">
        <v>505866.30699999997</v>
      </c>
      <c r="S364" s="93">
        <v>1041949.27</v>
      </c>
      <c r="T364" s="93">
        <v>1042857.54</v>
      </c>
    </row>
    <row r="365" spans="1:20">
      <c r="A365" s="89" t="s">
        <v>436</v>
      </c>
      <c r="B365" s="89" t="s">
        <v>12</v>
      </c>
      <c r="C365" s="92">
        <v>0</v>
      </c>
      <c r="D365" s="92">
        <v>0</v>
      </c>
      <c r="E365" s="92">
        <v>-589318413</v>
      </c>
      <c r="F365" s="92">
        <v>-112577470</v>
      </c>
      <c r="G365" s="92">
        <v>0</v>
      </c>
      <c r="H365" s="92">
        <v>0</v>
      </c>
      <c r="I365" s="92">
        <v>0</v>
      </c>
      <c r="J365" s="92">
        <v>0</v>
      </c>
      <c r="K365" s="92">
        <v>0</v>
      </c>
      <c r="L365" s="92">
        <v>0</v>
      </c>
      <c r="M365" s="93">
        <v>0</v>
      </c>
      <c r="N365" s="93">
        <v>0</v>
      </c>
      <c r="O365" s="93">
        <v>0</v>
      </c>
      <c r="P365" s="94">
        <v>0</v>
      </c>
      <c r="Q365" s="94">
        <v>0</v>
      </c>
      <c r="R365" s="93">
        <v>0</v>
      </c>
      <c r="S365" s="93">
        <v>0</v>
      </c>
      <c r="T365" s="93">
        <v>0</v>
      </c>
    </row>
    <row r="366" spans="1:20">
      <c r="A366" s="89" t="s">
        <v>437</v>
      </c>
      <c r="B366" s="89" t="s">
        <v>11</v>
      </c>
      <c r="C366" s="95">
        <v>-36004436659.150002</v>
      </c>
      <c r="D366" s="95">
        <v>-58710655386.269997</v>
      </c>
      <c r="E366" s="95">
        <v>-53169774364.610001</v>
      </c>
      <c r="F366" s="95">
        <v>-4657415249.4499998</v>
      </c>
      <c r="G366" s="95">
        <v>1678188156.9100001</v>
      </c>
      <c r="H366" s="95">
        <v>-1873392894.8800001</v>
      </c>
      <c r="I366" s="95">
        <v>-1670874023.3099999</v>
      </c>
      <c r="J366" s="95">
        <v>3553834344.2600002</v>
      </c>
      <c r="K366" s="95">
        <v>25935007427.810001</v>
      </c>
      <c r="L366" s="95">
        <v>36949227041.559998</v>
      </c>
      <c r="M366" s="95">
        <v>35235652082.327003</v>
      </c>
      <c r="N366" s="93">
        <v>12517543635.6266</v>
      </c>
      <c r="O366" s="93">
        <v>27334402601.1129</v>
      </c>
      <c r="P366" s="93">
        <v>29426615064.0681</v>
      </c>
      <c r="Q366" s="93">
        <v>31343972883.176701</v>
      </c>
      <c r="R366" s="93">
        <v>33456594076.8232</v>
      </c>
      <c r="S366" s="93">
        <v>35447052128.769997</v>
      </c>
      <c r="T366" s="93">
        <v>37842683723.330002</v>
      </c>
    </row>
    <row r="367" spans="1:20">
      <c r="A367" s="89" t="s">
        <v>3571</v>
      </c>
      <c r="B367" s="89" t="s">
        <v>3436</v>
      </c>
      <c r="C367" s="95">
        <v>0</v>
      </c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3">
        <v>0</v>
      </c>
      <c r="O367" s="93">
        <v>0</v>
      </c>
      <c r="P367" s="93">
        <v>0</v>
      </c>
      <c r="Q367" s="93">
        <v>0</v>
      </c>
      <c r="R367" s="93">
        <v>0</v>
      </c>
      <c r="S367" s="93">
        <v>0</v>
      </c>
      <c r="T367" s="93">
        <v>0</v>
      </c>
    </row>
    <row r="368" spans="1:20">
      <c r="A368" s="89" t="s">
        <v>438</v>
      </c>
      <c r="B368" s="89" t="s">
        <v>10</v>
      </c>
      <c r="C368" s="95">
        <v>1444613929.8599999</v>
      </c>
      <c r="D368" s="95">
        <v>1548646890.2</v>
      </c>
      <c r="E368" s="95">
        <v>1760868788.8</v>
      </c>
      <c r="F368" s="95">
        <v>1824208143</v>
      </c>
      <c r="G368" s="95">
        <v>1962447816</v>
      </c>
      <c r="H368" s="95">
        <v>1963671749</v>
      </c>
      <c r="I368" s="95">
        <v>2050719593</v>
      </c>
      <c r="J368" s="95">
        <v>2146495898</v>
      </c>
      <c r="K368" s="95">
        <v>2003645890.76</v>
      </c>
      <c r="L368" s="95">
        <v>1562410921</v>
      </c>
      <c r="M368" s="95">
        <v>1610524115.0824699</v>
      </c>
      <c r="N368" s="93">
        <v>0</v>
      </c>
      <c r="O368" s="93">
        <v>0</v>
      </c>
      <c r="P368" s="94">
        <v>0</v>
      </c>
      <c r="Q368" s="94">
        <v>0</v>
      </c>
      <c r="R368" s="93">
        <v>0</v>
      </c>
      <c r="S368" s="93">
        <v>0</v>
      </c>
      <c r="T368" s="93">
        <v>0</v>
      </c>
    </row>
    <row r="369" spans="1:20">
      <c r="A369" s="89" t="s">
        <v>439</v>
      </c>
      <c r="B369" s="89" t="s">
        <v>9</v>
      </c>
      <c r="C369" s="95">
        <v>256953613</v>
      </c>
      <c r="D369" s="95">
        <v>306344989</v>
      </c>
      <c r="E369" s="95">
        <v>17494476</v>
      </c>
      <c r="F369" s="95">
        <v>20578058</v>
      </c>
      <c r="G369" s="95">
        <v>17140525</v>
      </c>
      <c r="H369" s="95">
        <v>20287442</v>
      </c>
      <c r="I369" s="95">
        <v>20349140</v>
      </c>
      <c r="J369" s="95">
        <v>22298354</v>
      </c>
      <c r="K369" s="95">
        <v>23837522</v>
      </c>
      <c r="L369" s="95">
        <v>30580101</v>
      </c>
      <c r="M369" s="95">
        <v>32576598.508000001</v>
      </c>
      <c r="N369" s="93">
        <v>0</v>
      </c>
      <c r="O369" s="93">
        <v>0</v>
      </c>
      <c r="P369" s="94">
        <v>0</v>
      </c>
      <c r="Q369" s="94">
        <v>0</v>
      </c>
      <c r="R369" s="93">
        <v>0</v>
      </c>
      <c r="S369" s="93">
        <v>0</v>
      </c>
      <c r="T369" s="93">
        <v>0</v>
      </c>
    </row>
    <row r="370" spans="1:20">
      <c r="A370" s="89" t="s">
        <v>440</v>
      </c>
      <c r="B370" s="89" t="s">
        <v>8</v>
      </c>
      <c r="C370" s="95">
        <v>18247832899.349998</v>
      </c>
      <c r="D370" s="95">
        <v>20381418665.360001</v>
      </c>
      <c r="E370" s="95">
        <v>24896598615.560001</v>
      </c>
      <c r="F370" s="95">
        <v>27175315982.759998</v>
      </c>
      <c r="G370" s="95">
        <v>30076440259.560001</v>
      </c>
      <c r="H370" s="95">
        <v>31302939547.73</v>
      </c>
      <c r="I370" s="95">
        <v>36161608426.25</v>
      </c>
      <c r="J370" s="95">
        <v>37006587542</v>
      </c>
      <c r="K370" s="95">
        <v>32179703977.939999</v>
      </c>
      <c r="L370" s="95">
        <v>23671112978.830002</v>
      </c>
      <c r="M370" s="95">
        <v>23366418101.828102</v>
      </c>
      <c r="N370" s="93">
        <v>0</v>
      </c>
      <c r="O370" s="93">
        <v>0</v>
      </c>
      <c r="P370" s="94">
        <v>0</v>
      </c>
      <c r="Q370" s="94">
        <v>0</v>
      </c>
      <c r="R370" s="93">
        <v>0</v>
      </c>
      <c r="S370" s="93">
        <v>0</v>
      </c>
      <c r="T370" s="93">
        <v>0</v>
      </c>
    </row>
    <row r="371" spans="1:20">
      <c r="A371" s="89" t="s">
        <v>441</v>
      </c>
      <c r="B371" s="89" t="s">
        <v>223</v>
      </c>
      <c r="C371" s="95">
        <v>8345879664</v>
      </c>
      <c r="D371" s="95">
        <v>14178806077</v>
      </c>
      <c r="E371" s="95">
        <v>9684826468</v>
      </c>
      <c r="F371" s="95">
        <v>6674139162</v>
      </c>
      <c r="G371" s="95">
        <v>7948638620</v>
      </c>
      <c r="H371" s="95">
        <v>2355246836</v>
      </c>
      <c r="I371" s="95">
        <v>8531155721</v>
      </c>
      <c r="J371" s="95">
        <v>29832573014</v>
      </c>
      <c r="K371" s="95">
        <v>63721526943</v>
      </c>
      <c r="L371" s="95">
        <v>56896691117</v>
      </c>
      <c r="M371" s="95">
        <v>57284730728.383003</v>
      </c>
      <c r="N371" s="93">
        <v>68249039241.745003</v>
      </c>
      <c r="O371" s="93">
        <v>70148841739.531006</v>
      </c>
      <c r="P371" s="93">
        <v>78703122078.143997</v>
      </c>
      <c r="Q371" s="93">
        <v>109252539061.797</v>
      </c>
      <c r="R371" s="93">
        <v>149764803364.39899</v>
      </c>
      <c r="S371" s="93">
        <v>95737265144.809998</v>
      </c>
      <c r="T371" s="93">
        <v>127144263508.53999</v>
      </c>
    </row>
    <row r="372" spans="1:20">
      <c r="A372" s="89" t="s">
        <v>442</v>
      </c>
      <c r="B372" s="89" t="s">
        <v>7</v>
      </c>
      <c r="C372" s="95">
        <v>299443824</v>
      </c>
      <c r="D372" s="95">
        <v>292008947.35000002</v>
      </c>
      <c r="E372" s="95">
        <v>1152914501.1400001</v>
      </c>
      <c r="F372" s="95">
        <v>1443637254</v>
      </c>
      <c r="G372" s="95">
        <v>1338248015</v>
      </c>
      <c r="H372" s="95">
        <v>892335923</v>
      </c>
      <c r="I372" s="95">
        <v>1019058433.21</v>
      </c>
      <c r="J372" s="95">
        <v>2345724033</v>
      </c>
      <c r="K372" s="95">
        <v>358775147</v>
      </c>
      <c r="L372" s="95">
        <v>474879071.43000001</v>
      </c>
      <c r="M372" s="95">
        <v>464417576.83747</v>
      </c>
      <c r="N372" s="93">
        <v>0</v>
      </c>
      <c r="O372" s="93">
        <v>0</v>
      </c>
      <c r="P372" s="94">
        <v>0</v>
      </c>
      <c r="Q372" s="94">
        <v>0</v>
      </c>
      <c r="R372" s="93">
        <v>0</v>
      </c>
      <c r="S372" s="93">
        <v>0</v>
      </c>
      <c r="T372" s="93">
        <v>0</v>
      </c>
    </row>
    <row r="373" spans="1:20">
      <c r="A373" s="89" t="s">
        <v>443</v>
      </c>
      <c r="B373" s="89" t="s">
        <v>6</v>
      </c>
      <c r="C373" s="95">
        <v>1311464759.4100001</v>
      </c>
      <c r="D373" s="95">
        <v>1292133115.4300001</v>
      </c>
      <c r="E373" s="95">
        <v>3889858297.6900001</v>
      </c>
      <c r="F373" s="95">
        <v>4440542758.1099997</v>
      </c>
      <c r="G373" s="95">
        <v>3270925653.5900002</v>
      </c>
      <c r="H373" s="95">
        <v>3387192641.6100001</v>
      </c>
      <c r="I373" s="95">
        <v>2694303377.6300001</v>
      </c>
      <c r="J373" s="95">
        <v>2561964122</v>
      </c>
      <c r="K373" s="95">
        <v>579067328.50999999</v>
      </c>
      <c r="L373" s="95">
        <v>406595205</v>
      </c>
      <c r="M373" s="95">
        <v>476310537.44711</v>
      </c>
      <c r="N373" s="93">
        <v>0</v>
      </c>
      <c r="O373" s="93">
        <v>0</v>
      </c>
      <c r="P373" s="94">
        <v>0</v>
      </c>
      <c r="Q373" s="94">
        <v>0</v>
      </c>
      <c r="R373" s="93">
        <v>0</v>
      </c>
      <c r="S373" s="93">
        <v>0</v>
      </c>
      <c r="T373" s="93">
        <v>0</v>
      </c>
    </row>
    <row r="374" spans="1:20">
      <c r="A374" s="89" t="s">
        <v>444</v>
      </c>
      <c r="B374" s="89" t="s">
        <v>5</v>
      </c>
      <c r="C374" s="95">
        <v>2115556064.01</v>
      </c>
      <c r="D374" s="95">
        <v>8726998829.75</v>
      </c>
      <c r="E374" s="95">
        <v>12425336846.25</v>
      </c>
      <c r="F374" s="95">
        <v>6424079120.6099997</v>
      </c>
      <c r="G374" s="95">
        <v>6825765892.5</v>
      </c>
      <c r="H374" s="95">
        <v>6778588136</v>
      </c>
      <c r="I374" s="95">
        <v>4663977229.6000004</v>
      </c>
      <c r="J374" s="95">
        <v>4129836939</v>
      </c>
      <c r="K374" s="95">
        <v>9951443611.2099991</v>
      </c>
      <c r="L374" s="95">
        <v>13786841164</v>
      </c>
      <c r="M374" s="95">
        <v>15752045398.5333</v>
      </c>
      <c r="N374" s="93">
        <v>0</v>
      </c>
      <c r="O374" s="93">
        <v>0</v>
      </c>
      <c r="P374" s="94">
        <v>0</v>
      </c>
      <c r="Q374" s="94">
        <v>0</v>
      </c>
      <c r="R374" s="93">
        <v>0</v>
      </c>
      <c r="S374" s="93">
        <v>0</v>
      </c>
      <c r="T374" s="93">
        <v>0</v>
      </c>
    </row>
    <row r="375" spans="1:20">
      <c r="A375" s="89" t="s">
        <v>445</v>
      </c>
      <c r="B375" s="89" t="s">
        <v>4</v>
      </c>
      <c r="C375" s="95">
        <v>115296035.7</v>
      </c>
      <c r="D375" s="95">
        <v>82082461.980000004</v>
      </c>
      <c r="E375" s="95">
        <v>75841076.75</v>
      </c>
      <c r="F375" s="95">
        <v>72465704</v>
      </c>
      <c r="G375" s="95">
        <v>71364311</v>
      </c>
      <c r="H375" s="95">
        <v>43205318</v>
      </c>
      <c r="I375" s="95">
        <v>40977304</v>
      </c>
      <c r="J375" s="95">
        <v>63022101</v>
      </c>
      <c r="K375" s="95">
        <v>-237820469</v>
      </c>
      <c r="L375" s="95">
        <v>-481227857</v>
      </c>
      <c r="M375" s="95">
        <v>-496815735.65632999</v>
      </c>
      <c r="N375" s="93">
        <v>0</v>
      </c>
      <c r="O375" s="93">
        <v>0</v>
      </c>
      <c r="P375" s="94">
        <v>0</v>
      </c>
      <c r="Q375" s="94">
        <v>0</v>
      </c>
      <c r="R375" s="93">
        <v>0</v>
      </c>
      <c r="S375" s="93">
        <v>0</v>
      </c>
      <c r="T375" s="93">
        <v>0</v>
      </c>
    </row>
    <row r="376" spans="1:20" ht="28">
      <c r="A376" s="89" t="s">
        <v>446</v>
      </c>
      <c r="B376" s="89" t="s">
        <v>3</v>
      </c>
      <c r="C376" s="95">
        <v>-10877077</v>
      </c>
      <c r="D376" s="95">
        <v>128269</v>
      </c>
      <c r="E376" s="95">
        <v>-1683818</v>
      </c>
      <c r="F376" s="95">
        <v>-20827440.030000001</v>
      </c>
      <c r="G376" s="95">
        <v>-1590179</v>
      </c>
      <c r="H376" s="95">
        <v>-1372169</v>
      </c>
      <c r="I376" s="95">
        <v>-718416</v>
      </c>
      <c r="J376" s="95">
        <v>-1201066</v>
      </c>
      <c r="K376" s="95">
        <v>-1329037</v>
      </c>
      <c r="L376" s="95">
        <v>-1396632</v>
      </c>
      <c r="M376" s="95">
        <v>-3246686.09087</v>
      </c>
      <c r="N376" s="93">
        <v>0</v>
      </c>
      <c r="O376" s="93">
        <v>0</v>
      </c>
      <c r="P376" s="94">
        <v>0</v>
      </c>
      <c r="Q376" s="94">
        <v>0</v>
      </c>
      <c r="R376" s="93">
        <v>0</v>
      </c>
      <c r="S376" s="93">
        <v>0</v>
      </c>
      <c r="T376" s="93">
        <v>0</v>
      </c>
    </row>
    <row r="377" spans="1:20">
      <c r="A377" s="89" t="s">
        <v>447</v>
      </c>
      <c r="B377" s="89" t="s">
        <v>2</v>
      </c>
      <c r="C377" s="95">
        <v>-719168192.73000002</v>
      </c>
      <c r="D377" s="95">
        <v>379102681.36000001</v>
      </c>
      <c r="E377" s="95">
        <v>-101928363.01000001</v>
      </c>
      <c r="F377" s="95">
        <v>-180538203.91999999</v>
      </c>
      <c r="G377" s="95">
        <v>4639789558.9300003</v>
      </c>
      <c r="H377" s="95">
        <v>3391506089.1100001</v>
      </c>
      <c r="I377" s="95">
        <v>3824334026.4499998</v>
      </c>
      <c r="J377" s="95">
        <v>1073684927.98</v>
      </c>
      <c r="K377" s="95">
        <v>334809153.19</v>
      </c>
      <c r="L377" s="95">
        <v>-1357441683.6099999</v>
      </c>
      <c r="M377" s="95">
        <v>-740611859.28772998</v>
      </c>
      <c r="N377" s="93">
        <v>0</v>
      </c>
      <c r="O377" s="93">
        <v>0</v>
      </c>
      <c r="P377" s="94">
        <v>0</v>
      </c>
      <c r="Q377" s="94">
        <v>0</v>
      </c>
      <c r="R377" s="93">
        <v>0</v>
      </c>
      <c r="S377" s="93">
        <v>0</v>
      </c>
      <c r="T377" s="93">
        <v>0</v>
      </c>
    </row>
    <row r="378" spans="1:20">
      <c r="A378" s="89" t="s">
        <v>448</v>
      </c>
      <c r="B378" s="89" t="s">
        <v>1</v>
      </c>
      <c r="C378" s="95">
        <v>1106871578</v>
      </c>
      <c r="D378" s="95">
        <v>1306906364</v>
      </c>
      <c r="E378" s="95">
        <v>4209044726</v>
      </c>
      <c r="F378" s="95">
        <v>2187386817.5</v>
      </c>
      <c r="G378" s="95">
        <v>2243095456.5</v>
      </c>
      <c r="H378" s="95">
        <v>4613132938</v>
      </c>
      <c r="I378" s="95">
        <v>4751940889</v>
      </c>
      <c r="J378" s="95">
        <v>4876657681</v>
      </c>
      <c r="K378" s="95">
        <v>5009413907.25</v>
      </c>
      <c r="L378" s="95">
        <v>5007636920</v>
      </c>
      <c r="M378" s="95">
        <v>5007636921.3739996</v>
      </c>
      <c r="N378" s="93">
        <v>0</v>
      </c>
      <c r="O378" s="93">
        <v>0</v>
      </c>
      <c r="P378" s="94">
        <v>0</v>
      </c>
      <c r="Q378" s="94">
        <v>0</v>
      </c>
      <c r="R378" s="93">
        <v>0</v>
      </c>
      <c r="S378" s="93">
        <v>0</v>
      </c>
      <c r="T378" s="93">
        <v>0</v>
      </c>
    </row>
    <row r="379" spans="1:20" ht="28">
      <c r="A379" s="89" t="s">
        <v>3582</v>
      </c>
      <c r="B379" s="89" t="s">
        <v>3472</v>
      </c>
      <c r="C379" s="95">
        <v>0</v>
      </c>
      <c r="D379" s="95">
        <v>0</v>
      </c>
      <c r="E379" s="95">
        <v>0</v>
      </c>
      <c r="F379" s="95">
        <v>0</v>
      </c>
      <c r="G379" s="95">
        <v>0</v>
      </c>
      <c r="H379" s="95">
        <v>0</v>
      </c>
      <c r="I379" s="95">
        <v>0</v>
      </c>
      <c r="J379" s="95">
        <v>0</v>
      </c>
      <c r="K379" s="95">
        <v>0</v>
      </c>
      <c r="L379" s="95">
        <v>0</v>
      </c>
      <c r="M379" s="95">
        <v>0</v>
      </c>
      <c r="N379" s="93">
        <v>16743182753.555</v>
      </c>
      <c r="O379" s="93">
        <v>0</v>
      </c>
      <c r="P379" s="94">
        <v>0</v>
      </c>
      <c r="Q379" s="94">
        <v>0</v>
      </c>
      <c r="R379" s="93">
        <v>0</v>
      </c>
      <c r="S379" s="93">
        <v>0</v>
      </c>
      <c r="T379" s="93">
        <v>0</v>
      </c>
    </row>
    <row r="380" spans="1:20">
      <c r="A380" s="89" t="s">
        <v>449</v>
      </c>
      <c r="B380" s="89" t="s">
        <v>0</v>
      </c>
      <c r="C380" s="95">
        <v>-863252528</v>
      </c>
      <c r="D380" s="95">
        <v>-1249874449</v>
      </c>
      <c r="E380" s="95">
        <v>-1342544961.78</v>
      </c>
      <c r="F380" s="95">
        <v>-1730134391.26</v>
      </c>
      <c r="G380" s="95">
        <v>-1769486964.1500001</v>
      </c>
      <c r="H380" s="95">
        <v>-1940295764.46</v>
      </c>
      <c r="I380" s="95">
        <v>-1942569070.77</v>
      </c>
      <c r="J380" s="95">
        <v>-2141349752.8800001</v>
      </c>
      <c r="K380" s="95">
        <v>111191972.34999999</v>
      </c>
      <c r="L380" s="95">
        <v>-3011579895.0300002</v>
      </c>
      <c r="M380" s="95">
        <v>-2405451243.2652502</v>
      </c>
      <c r="N380" s="93">
        <v>0</v>
      </c>
      <c r="O380" s="93">
        <v>0</v>
      </c>
      <c r="P380" s="94">
        <v>0</v>
      </c>
      <c r="Q380" s="94">
        <v>0</v>
      </c>
      <c r="R380" s="93">
        <v>0</v>
      </c>
      <c r="S380" s="93">
        <v>0</v>
      </c>
      <c r="T380" s="93">
        <v>0</v>
      </c>
    </row>
    <row r="381" spans="1:20" ht="42">
      <c r="A381" s="89" t="s">
        <v>3602</v>
      </c>
      <c r="B381" s="89" t="s">
        <v>3603</v>
      </c>
      <c r="C381" s="95">
        <v>0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3">
        <v>420237018.05400002</v>
      </c>
      <c r="O381" s="93">
        <v>2913842503.86761</v>
      </c>
      <c r="P381" s="93">
        <v>5115763123.2462502</v>
      </c>
      <c r="Q381" s="93">
        <v>1877323969.0623999</v>
      </c>
      <c r="R381" s="93">
        <v>-7553924714.1871901</v>
      </c>
      <c r="S381" s="93">
        <v>1037334816.84</v>
      </c>
      <c r="T381" s="93">
        <v>-1966336182.9100001</v>
      </c>
    </row>
    <row r="382" spans="1:20" ht="28">
      <c r="A382" s="89" t="s">
        <v>3614</v>
      </c>
      <c r="B382" s="89" t="s">
        <v>3504</v>
      </c>
      <c r="C382" s="95">
        <v>0</v>
      </c>
      <c r="D382" s="95">
        <v>0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0</v>
      </c>
      <c r="K382" s="95">
        <v>0</v>
      </c>
      <c r="L382" s="95">
        <v>0</v>
      </c>
      <c r="M382" s="95">
        <v>0</v>
      </c>
      <c r="N382" s="93">
        <v>-105556.16232999999</v>
      </c>
      <c r="O382" s="93">
        <v>-78573133.801289991</v>
      </c>
      <c r="P382" s="93">
        <v>-22638913.417919997</v>
      </c>
      <c r="Q382" s="93">
        <v>-35379464.459069997</v>
      </c>
      <c r="R382" s="93">
        <v>-342462099.62783003</v>
      </c>
      <c r="S382" s="93">
        <v>-745418740.29999995</v>
      </c>
      <c r="T382" s="93">
        <v>-455068423.68000001</v>
      </c>
    </row>
    <row r="383" spans="1:20" ht="28">
      <c r="A383" s="89" t="s">
        <v>3616</v>
      </c>
      <c r="B383" s="89" t="s">
        <v>3617</v>
      </c>
      <c r="C383" s="95">
        <v>0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3">
        <v>0</v>
      </c>
      <c r="O383" s="93">
        <v>0</v>
      </c>
      <c r="P383" s="93">
        <v>0</v>
      </c>
      <c r="Q383" s="93">
        <v>0</v>
      </c>
      <c r="R383" s="93">
        <v>-61508707.049949996</v>
      </c>
      <c r="S383" s="93">
        <v>-182390111.93000001</v>
      </c>
      <c r="T383" s="93">
        <v>4033677.07</v>
      </c>
    </row>
    <row r="384" spans="1:20" ht="28">
      <c r="A384" s="89" t="s">
        <v>3619</v>
      </c>
      <c r="B384" s="89" t="s">
        <v>3508</v>
      </c>
      <c r="C384" s="95">
        <v>0</v>
      </c>
      <c r="D384" s="95">
        <v>0</v>
      </c>
      <c r="E384" s="95">
        <v>0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95">
        <v>0</v>
      </c>
      <c r="N384" s="93">
        <v>13007857.877</v>
      </c>
      <c r="O384" s="93">
        <v>812309058.20388997</v>
      </c>
      <c r="P384" s="93">
        <v>521109498.97746998</v>
      </c>
      <c r="Q384" s="93">
        <v>930757178.10725999</v>
      </c>
      <c r="R384" s="93">
        <v>1231497814.1129298</v>
      </c>
      <c r="S384" s="93">
        <v>2164213473.6399999</v>
      </c>
      <c r="T384" s="93">
        <v>440576011.82999998</v>
      </c>
    </row>
    <row r="385" spans="1:20" ht="28">
      <c r="A385" s="89" t="s">
        <v>3626</v>
      </c>
      <c r="B385" s="89" t="s">
        <v>3518</v>
      </c>
      <c r="C385" s="95">
        <v>0</v>
      </c>
      <c r="D385" s="95">
        <v>0</v>
      </c>
      <c r="E385" s="95">
        <v>0</v>
      </c>
      <c r="F385" s="95">
        <v>0</v>
      </c>
      <c r="G385" s="95">
        <v>0</v>
      </c>
      <c r="H385" s="95">
        <v>0</v>
      </c>
      <c r="I385" s="95">
        <v>0</v>
      </c>
      <c r="J385" s="95">
        <v>0</v>
      </c>
      <c r="K385" s="95">
        <v>0</v>
      </c>
      <c r="L385" s="95">
        <v>0</v>
      </c>
      <c r="M385" s="95">
        <v>0</v>
      </c>
      <c r="N385" s="93">
        <v>39061618.785999998</v>
      </c>
      <c r="O385" s="93">
        <v>72325463.186279997</v>
      </c>
      <c r="P385" s="93">
        <v>58833663.38256</v>
      </c>
      <c r="Q385" s="93">
        <v>64484935.574359998</v>
      </c>
      <c r="R385" s="93">
        <v>77912572.434359998</v>
      </c>
      <c r="S385" s="93">
        <v>65059417.420000002</v>
      </c>
      <c r="T385" s="93">
        <v>72479409.989999995</v>
      </c>
    </row>
    <row r="386" spans="1:20" ht="42">
      <c r="A386" s="89" t="s">
        <v>3631</v>
      </c>
      <c r="B386" s="89" t="s">
        <v>3524</v>
      </c>
      <c r="C386" s="95">
        <v>0</v>
      </c>
      <c r="D386" s="95">
        <v>0</v>
      </c>
      <c r="E386" s="95">
        <v>0</v>
      </c>
      <c r="F386" s="95">
        <v>0</v>
      </c>
      <c r="G386" s="95">
        <v>0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95">
        <v>0</v>
      </c>
      <c r="N386" s="93">
        <v>570242.45799999998</v>
      </c>
      <c r="O386" s="93">
        <v>610500.46499999997</v>
      </c>
      <c r="P386" s="93">
        <v>670475.071</v>
      </c>
      <c r="Q386" s="93">
        <v>1809031.52201</v>
      </c>
      <c r="R386" s="93">
        <v>951240.06900999998</v>
      </c>
      <c r="S386" s="93">
        <v>1133391.26</v>
      </c>
      <c r="T386" s="93">
        <v>1749689.77</v>
      </c>
    </row>
    <row r="387" spans="1:20" ht="28">
      <c r="A387" s="89" t="s">
        <v>3635</v>
      </c>
      <c r="B387" s="89" t="s">
        <v>3636</v>
      </c>
      <c r="C387" s="95">
        <v>0</v>
      </c>
      <c r="D387" s="95">
        <v>0</v>
      </c>
      <c r="E387" s="95">
        <v>0</v>
      </c>
      <c r="F387" s="95">
        <v>0</v>
      </c>
      <c r="G387" s="95">
        <v>0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95">
        <v>0</v>
      </c>
      <c r="N387" s="93">
        <v>63962510.226959996</v>
      </c>
      <c r="O387" s="93">
        <v>75974177.155899987</v>
      </c>
      <c r="P387" s="93">
        <v>81740932.694419995</v>
      </c>
      <c r="Q387" s="93">
        <v>96319357.232320011</v>
      </c>
      <c r="R387" s="93">
        <v>73803328.294090003</v>
      </c>
      <c r="S387" s="93">
        <v>81589982.439999998</v>
      </c>
      <c r="T387" s="93">
        <v>59309682.140000001</v>
      </c>
    </row>
    <row r="388" spans="1:20">
      <c r="A388" s="89" t="s">
        <v>3640</v>
      </c>
      <c r="B388" s="89" t="s">
        <v>7672</v>
      </c>
      <c r="C388" s="95">
        <v>0</v>
      </c>
      <c r="D388" s="95">
        <v>0</v>
      </c>
      <c r="E388" s="95">
        <v>0</v>
      </c>
      <c r="F388" s="95">
        <v>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3">
        <v>-1293495365.1396999</v>
      </c>
      <c r="O388" s="93">
        <v>-1553651595.1861999</v>
      </c>
      <c r="P388" s="93">
        <v>-1324514200.68328</v>
      </c>
      <c r="Q388" s="93">
        <v>-1119058237.61217</v>
      </c>
      <c r="R388" s="93">
        <v>-1197366465.8592601</v>
      </c>
      <c r="S388" s="93">
        <v>-1167888512.78</v>
      </c>
      <c r="T388" s="93">
        <v>-932174105.86000001</v>
      </c>
    </row>
    <row r="389" spans="1:20" ht="28">
      <c r="A389" s="89" t="s">
        <v>3647</v>
      </c>
      <c r="B389" s="89" t="s">
        <v>3648</v>
      </c>
      <c r="C389" s="95">
        <v>0</v>
      </c>
      <c r="D389" s="95">
        <v>0</v>
      </c>
      <c r="E389" s="95">
        <v>0</v>
      </c>
      <c r="F389" s="95">
        <v>0</v>
      </c>
      <c r="G389" s="95">
        <v>0</v>
      </c>
      <c r="H389" s="95">
        <v>0</v>
      </c>
      <c r="I389" s="95">
        <v>0</v>
      </c>
      <c r="J389" s="95">
        <v>0</v>
      </c>
      <c r="K389" s="95">
        <v>0</v>
      </c>
      <c r="L389" s="95">
        <v>0</v>
      </c>
      <c r="M389" s="95">
        <v>0</v>
      </c>
      <c r="N389" s="93">
        <v>1236165854.9230001</v>
      </c>
      <c r="O389" s="93">
        <v>395806676.95374</v>
      </c>
      <c r="P389" s="93">
        <v>231933828.06351</v>
      </c>
      <c r="Q389" s="93">
        <v>1616083560.6521699</v>
      </c>
      <c r="R389" s="93">
        <v>2530584360.2781701</v>
      </c>
      <c r="S389" s="93">
        <v>-2126569581.1099999</v>
      </c>
      <c r="T389" s="93">
        <v>1360354700.6900001</v>
      </c>
    </row>
    <row r="390" spans="1:20" ht="56">
      <c r="A390" s="89" t="s">
        <v>7650</v>
      </c>
      <c r="B390" s="89" t="s">
        <v>7651</v>
      </c>
      <c r="C390" s="95">
        <v>0</v>
      </c>
      <c r="D390" s="95">
        <v>0</v>
      </c>
      <c r="E390" s="95">
        <v>0</v>
      </c>
      <c r="F390" s="95">
        <v>0</v>
      </c>
      <c r="G390" s="95">
        <v>0</v>
      </c>
      <c r="H390" s="95">
        <v>0</v>
      </c>
      <c r="I390" s="95">
        <v>0</v>
      </c>
      <c r="J390" s="95">
        <v>0</v>
      </c>
      <c r="K390" s="95">
        <v>0</v>
      </c>
      <c r="L390" s="95">
        <v>0</v>
      </c>
      <c r="M390" s="95">
        <v>0</v>
      </c>
      <c r="N390" s="95">
        <v>0</v>
      </c>
      <c r="O390" s="95">
        <v>0</v>
      </c>
      <c r="P390" s="93">
        <v>5599559.9729300002</v>
      </c>
      <c r="Q390" s="93">
        <v>747477.28207000007</v>
      </c>
      <c r="R390" s="93">
        <v>-376017.89899999998</v>
      </c>
      <c r="S390" s="93">
        <v>-334088.76</v>
      </c>
      <c r="T390" s="93">
        <v>5302198.68</v>
      </c>
    </row>
    <row r="391" spans="1:20" ht="28">
      <c r="A391" s="89" t="s">
        <v>7817</v>
      </c>
      <c r="B391" s="89" t="s">
        <v>7661</v>
      </c>
      <c r="C391" s="95">
        <v>0</v>
      </c>
      <c r="D391" s="95">
        <v>0</v>
      </c>
      <c r="E391" s="95">
        <v>0</v>
      </c>
      <c r="F391" s="95">
        <v>0</v>
      </c>
      <c r="G391" s="95">
        <v>0</v>
      </c>
      <c r="H391" s="95">
        <v>0</v>
      </c>
      <c r="I391" s="95">
        <v>0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95">
        <v>0</v>
      </c>
      <c r="T391" s="95">
        <v>40548</v>
      </c>
    </row>
    <row r="392" spans="1:20">
      <c r="A392" s="89" t="s">
        <v>450</v>
      </c>
      <c r="B392" s="89" t="s">
        <v>164</v>
      </c>
      <c r="C392" s="95">
        <v>1190371642.9000001</v>
      </c>
      <c r="D392" s="95">
        <v>-4855936937.6099997</v>
      </c>
      <c r="E392" s="95">
        <v>-6214244283.6899996</v>
      </c>
      <c r="F392" s="95">
        <v>-2413190027.46</v>
      </c>
      <c r="G392" s="95">
        <v>21702000243.889999</v>
      </c>
      <c r="H392" s="95">
        <v>49091809675.080002</v>
      </c>
      <c r="I392" s="95">
        <v>7832076649.0699997</v>
      </c>
      <c r="J392" s="95">
        <v>-25539312769.43</v>
      </c>
      <c r="K392" s="95">
        <v>-36720761349.610001</v>
      </c>
      <c r="L392" s="95">
        <v>-4637941846.3599997</v>
      </c>
      <c r="M392" s="95">
        <v>-4815543478.5384998</v>
      </c>
      <c r="N392" s="93">
        <v>-30365559777.0877</v>
      </c>
      <c r="O392" s="93">
        <v>19559801774.668999</v>
      </c>
      <c r="P392" s="93">
        <v>-69119874611.846893</v>
      </c>
      <c r="Q392" s="93">
        <v>-67874867752.410004</v>
      </c>
      <c r="R392" s="93">
        <v>-79854516039.280594</v>
      </c>
      <c r="S392" s="93">
        <v>50359219069.349998</v>
      </c>
      <c r="T392" s="93">
        <v>-94204744566.729996</v>
      </c>
    </row>
    <row r="393" spans="1:20">
      <c r="A393" s="89" t="s">
        <v>3651</v>
      </c>
      <c r="B393" s="89" t="s">
        <v>3652</v>
      </c>
      <c r="C393" s="95">
        <v>1190371642.9000001</v>
      </c>
      <c r="D393" s="95">
        <v>0</v>
      </c>
      <c r="E393" s="95">
        <v>0</v>
      </c>
      <c r="F393" s="95">
        <v>0</v>
      </c>
      <c r="G393" s="95">
        <v>21702000243.889999</v>
      </c>
      <c r="H393" s="95">
        <v>49091809675.080002</v>
      </c>
      <c r="I393" s="95">
        <v>7832076649.0699997</v>
      </c>
      <c r="J393" s="95">
        <v>0</v>
      </c>
      <c r="K393" s="95">
        <v>0</v>
      </c>
      <c r="L393" s="95">
        <v>0</v>
      </c>
      <c r="M393" s="95">
        <v>0</v>
      </c>
      <c r="N393" s="93">
        <v>2998047590.6238599</v>
      </c>
      <c r="O393" s="93">
        <v>19559801774.668999</v>
      </c>
      <c r="P393" s="93">
        <v>0</v>
      </c>
      <c r="Q393" s="93">
        <v>0</v>
      </c>
      <c r="R393" s="93">
        <v>0</v>
      </c>
      <c r="S393" s="93">
        <v>50359219069.349998</v>
      </c>
      <c r="T393" s="93">
        <v>0</v>
      </c>
    </row>
    <row r="394" spans="1:20">
      <c r="A394" s="89" t="s">
        <v>3657</v>
      </c>
      <c r="B394" s="89" t="s">
        <v>3658</v>
      </c>
      <c r="C394" s="95">
        <v>0</v>
      </c>
      <c r="D394" s="95">
        <v>-4855936937.6099997</v>
      </c>
      <c r="E394" s="95">
        <v>-6214244283.6899996</v>
      </c>
      <c r="F394" s="95">
        <v>-2413190027.46</v>
      </c>
      <c r="G394" s="95">
        <v>0</v>
      </c>
      <c r="H394" s="95">
        <v>0</v>
      </c>
      <c r="I394" s="95">
        <v>0</v>
      </c>
      <c r="J394" s="95">
        <v>-25539312769.43</v>
      </c>
      <c r="K394" s="95">
        <v>-36720761349.610001</v>
      </c>
      <c r="L394" s="95">
        <v>-4637941846.3599997</v>
      </c>
      <c r="M394" s="95">
        <v>-4815543478.5384998</v>
      </c>
      <c r="N394" s="93">
        <v>-33363607367.711601</v>
      </c>
      <c r="O394" s="93">
        <v>0</v>
      </c>
      <c r="P394" s="93">
        <v>-69119874611.846893</v>
      </c>
      <c r="Q394" s="93">
        <v>-67874867752.410004</v>
      </c>
      <c r="R394" s="93">
        <v>-79854516039.280594</v>
      </c>
      <c r="S394" s="93">
        <v>0</v>
      </c>
      <c r="T394" s="93">
        <v>-94204744566.729996</v>
      </c>
    </row>
    <row r="395" spans="1:20">
      <c r="A395" s="89" t="s">
        <v>3663</v>
      </c>
      <c r="B395" s="89" t="s">
        <v>3664</v>
      </c>
      <c r="C395" s="95">
        <v>0</v>
      </c>
      <c r="D395" s="95">
        <v>0</v>
      </c>
      <c r="E395" s="95">
        <v>0</v>
      </c>
      <c r="F395" s="95">
        <v>0</v>
      </c>
      <c r="G395" s="95">
        <v>0</v>
      </c>
      <c r="H395" s="95">
        <v>0</v>
      </c>
      <c r="I395" s="95">
        <v>0</v>
      </c>
      <c r="J395" s="95">
        <v>0</v>
      </c>
      <c r="K395" s="95">
        <v>0</v>
      </c>
      <c r="L395" s="95">
        <v>0</v>
      </c>
      <c r="M395" s="95">
        <v>0</v>
      </c>
      <c r="N395" s="93">
        <v>6605551718.6555023</v>
      </c>
      <c r="O395" s="93">
        <v>6796316425.5206499</v>
      </c>
      <c r="P395" s="93">
        <v>12690187524.983099</v>
      </c>
      <c r="Q395" s="93">
        <v>-10858559186.009401</v>
      </c>
      <c r="R395" s="93">
        <v>-7305419466.55474</v>
      </c>
      <c r="S395" s="93">
        <v>-13541231576.4</v>
      </c>
      <c r="T395" s="93">
        <v>-13903285453.32</v>
      </c>
    </row>
    <row r="396" spans="1:20">
      <c r="A396" s="89" t="s">
        <v>3671</v>
      </c>
      <c r="B396" s="89" t="s">
        <v>3672</v>
      </c>
      <c r="C396" s="95">
        <v>0</v>
      </c>
      <c r="D396" s="95">
        <v>0</v>
      </c>
      <c r="E396" s="95">
        <v>0</v>
      </c>
      <c r="F396" s="95">
        <v>0</v>
      </c>
      <c r="G396" s="95">
        <v>0</v>
      </c>
      <c r="H396" s="95">
        <v>0</v>
      </c>
      <c r="I396" s="95">
        <v>0</v>
      </c>
      <c r="J396" s="95">
        <v>0</v>
      </c>
      <c r="K396" s="95">
        <v>0</v>
      </c>
      <c r="L396" s="95">
        <v>0</v>
      </c>
      <c r="M396" s="95">
        <v>0</v>
      </c>
      <c r="N396" s="93">
        <v>15670075218.1602</v>
      </c>
      <c r="O396" s="93">
        <v>16573689754.2729</v>
      </c>
      <c r="P396" s="93">
        <v>17788723210.637501</v>
      </c>
      <c r="Q396" s="93">
        <v>19430295869.162201</v>
      </c>
      <c r="R396" s="93">
        <v>22703075797.438602</v>
      </c>
      <c r="S396" s="93">
        <v>21718248198.91</v>
      </c>
      <c r="T396" s="93">
        <v>23845552309.540001</v>
      </c>
    </row>
    <row r="397" spans="1:20">
      <c r="A397" s="87">
        <v>4</v>
      </c>
      <c r="B397" s="88" t="s">
        <v>7676</v>
      </c>
      <c r="C397" s="104">
        <v>200416695819</v>
      </c>
      <c r="D397" s="104">
        <v>219798756434</v>
      </c>
      <c r="E397" s="104">
        <v>241794473030</v>
      </c>
      <c r="F397" s="104">
        <v>254112196571</v>
      </c>
      <c r="G397" s="104">
        <v>302220274741</v>
      </c>
      <c r="H397" s="104">
        <v>347037367866</v>
      </c>
      <c r="I397" s="104">
        <v>351105204317</v>
      </c>
      <c r="J397" s="104">
        <v>371394829719</v>
      </c>
      <c r="K397" s="104">
        <v>393984411879</v>
      </c>
      <c r="L397" s="104">
        <v>429675690529</v>
      </c>
      <c r="M397" s="104">
        <v>409921883906.66998</v>
      </c>
      <c r="N397" s="97">
        <v>515122778668.922</v>
      </c>
      <c r="O397" s="97">
        <v>588996917822.67603</v>
      </c>
      <c r="P397" s="97">
        <v>571600755876.86902</v>
      </c>
      <c r="Q397" s="97">
        <v>620997576553.30298</v>
      </c>
      <c r="R397" s="97">
        <v>818440158801.82898</v>
      </c>
      <c r="S397" s="97">
        <v>1030417241012.08</v>
      </c>
      <c r="T397" s="97">
        <v>973277046381.07996</v>
      </c>
    </row>
    <row r="398" spans="1:20">
      <c r="A398" s="89" t="s">
        <v>3679</v>
      </c>
      <c r="B398" s="89" t="s">
        <v>4680</v>
      </c>
      <c r="C398" s="95">
        <v>91874244620</v>
      </c>
      <c r="D398" s="95">
        <v>91399496984</v>
      </c>
      <c r="E398" s="95">
        <v>97768002977</v>
      </c>
      <c r="F398" s="95">
        <v>101793022285</v>
      </c>
      <c r="G398" s="95">
        <v>133640510078</v>
      </c>
      <c r="H398" s="95">
        <v>155166782544</v>
      </c>
      <c r="I398" s="95">
        <v>158135474195</v>
      </c>
      <c r="J398" s="95">
        <v>172359807260</v>
      </c>
      <c r="K398" s="95">
        <v>183411291828</v>
      </c>
      <c r="L398" s="95">
        <v>190880545759</v>
      </c>
      <c r="M398" s="95">
        <v>197429074865.09698</v>
      </c>
      <c r="N398" s="93">
        <v>234282525362.061</v>
      </c>
      <c r="O398" s="93">
        <v>264074746569.87</v>
      </c>
      <c r="P398" s="93">
        <v>218273933872.17401</v>
      </c>
      <c r="Q398" s="93">
        <v>248180961233.96899</v>
      </c>
      <c r="R398" s="93">
        <v>315657160448.16998</v>
      </c>
      <c r="S398" s="93">
        <v>388671691094.28998</v>
      </c>
      <c r="T398" s="93">
        <v>428854327307.16998</v>
      </c>
    </row>
    <row r="399" spans="1:20">
      <c r="A399" s="89" t="s">
        <v>7673</v>
      </c>
      <c r="B399" s="89" t="s">
        <v>1334</v>
      </c>
      <c r="C399" s="95">
        <v>75201954731</v>
      </c>
      <c r="D399" s="95">
        <v>72173359814</v>
      </c>
      <c r="E399" s="95">
        <v>73438793802</v>
      </c>
      <c r="F399" s="95">
        <v>76080199045</v>
      </c>
      <c r="G399" s="95">
        <v>102355331380</v>
      </c>
      <c r="H399" s="95">
        <v>98161292542</v>
      </c>
      <c r="I399" s="95">
        <v>102127920533</v>
      </c>
      <c r="J399" s="95">
        <v>116462079422</v>
      </c>
      <c r="K399" s="95">
        <v>128147867826</v>
      </c>
      <c r="L399" s="95">
        <v>133910592881</v>
      </c>
      <c r="M399" s="95">
        <v>147762415732.54999</v>
      </c>
      <c r="N399" s="93">
        <v>157464801846.405</v>
      </c>
      <c r="O399" s="93">
        <v>175678615483.01801</v>
      </c>
      <c r="P399" s="93">
        <v>161954502826.077</v>
      </c>
      <c r="Q399" s="93">
        <v>181058915391.84799</v>
      </c>
      <c r="R399" s="93">
        <v>231323602114.491</v>
      </c>
      <c r="S399" s="93">
        <v>290229274512.15997</v>
      </c>
      <c r="T399" s="93">
        <v>294022488061.35999</v>
      </c>
    </row>
    <row r="400" spans="1:20">
      <c r="A400" s="89" t="s">
        <v>3740</v>
      </c>
      <c r="B400" s="89" t="s">
        <v>3741</v>
      </c>
      <c r="C400" s="95">
        <v>16337927186</v>
      </c>
      <c r="D400" s="95">
        <v>18043975375</v>
      </c>
      <c r="E400" s="95">
        <v>21835191432</v>
      </c>
      <c r="F400" s="95">
        <v>24519111449</v>
      </c>
      <c r="G400" s="95">
        <v>27854577014</v>
      </c>
      <c r="H400" s="95">
        <v>39913799521</v>
      </c>
      <c r="I400" s="95">
        <v>42467161242</v>
      </c>
      <c r="J400" s="95">
        <v>46117253953</v>
      </c>
      <c r="K400" s="95">
        <v>53301129553</v>
      </c>
      <c r="L400" s="95">
        <v>52400708474</v>
      </c>
      <c r="M400" s="95">
        <v>43937270291.490601</v>
      </c>
      <c r="N400" s="93">
        <v>46284058491.932205</v>
      </c>
      <c r="O400" s="93">
        <v>56465485191.977203</v>
      </c>
      <c r="P400" s="93">
        <v>27626094354.918499</v>
      </c>
      <c r="Q400" s="93">
        <v>33911472585.404301</v>
      </c>
      <c r="R400" s="93">
        <v>38574492523.3564</v>
      </c>
      <c r="S400" s="93">
        <v>47561523565.830002</v>
      </c>
      <c r="T400" s="93">
        <v>48999256621.470001</v>
      </c>
    </row>
    <row r="401" spans="1:20">
      <c r="A401" s="89" t="s">
        <v>3791</v>
      </c>
      <c r="B401" s="89" t="s">
        <v>154</v>
      </c>
      <c r="C401" s="95">
        <v>0</v>
      </c>
      <c r="D401" s="95">
        <v>0</v>
      </c>
      <c r="E401" s="95">
        <v>0</v>
      </c>
      <c r="F401" s="95">
        <v>0</v>
      </c>
      <c r="G401" s="95">
        <v>0</v>
      </c>
      <c r="H401" s="95">
        <v>13496454416</v>
      </c>
      <c r="I401" s="95">
        <v>10369108667</v>
      </c>
      <c r="J401" s="95">
        <v>7933060666</v>
      </c>
      <c r="K401" s="95">
        <v>5675830079</v>
      </c>
      <c r="L401" s="95">
        <v>4479117379</v>
      </c>
      <c r="M401" s="95">
        <v>5704516812.1645403</v>
      </c>
      <c r="N401" s="93">
        <v>8969133933.9928112</v>
      </c>
      <c r="O401" s="93">
        <v>9190872410.9829006</v>
      </c>
      <c r="P401" s="93">
        <v>5965538733.2996397</v>
      </c>
      <c r="Q401" s="93">
        <v>8453544401.7496901</v>
      </c>
      <c r="R401" s="93">
        <v>17013765143.2493</v>
      </c>
      <c r="S401" s="93">
        <v>18547327347.509998</v>
      </c>
      <c r="T401" s="93">
        <v>12340337206.57</v>
      </c>
    </row>
    <row r="402" spans="1:20">
      <c r="A402" s="89" t="s">
        <v>3795</v>
      </c>
      <c r="B402" s="89" t="s">
        <v>133</v>
      </c>
      <c r="C402" s="95">
        <v>2427349467</v>
      </c>
      <c r="D402" s="95">
        <v>2631270997</v>
      </c>
      <c r="E402" s="95">
        <v>2974587133</v>
      </c>
      <c r="F402" s="95">
        <v>3193307396</v>
      </c>
      <c r="G402" s="95">
        <v>3539715276</v>
      </c>
      <c r="H402" s="95">
        <v>4121344215</v>
      </c>
      <c r="I402" s="95">
        <v>2620049699</v>
      </c>
      <c r="J402" s="95">
        <v>1615393329</v>
      </c>
      <c r="K402" s="95">
        <v>1722266881</v>
      </c>
      <c r="L402" s="95">
        <v>1947470852</v>
      </c>
      <c r="M402" s="95">
        <v>1820223242.86395</v>
      </c>
      <c r="N402" s="93">
        <v>2678243787.7684197</v>
      </c>
      <c r="O402" s="93">
        <v>2731745079.1338201</v>
      </c>
      <c r="P402" s="93">
        <v>2604166907.3061299</v>
      </c>
      <c r="Q402" s="93">
        <v>2842421052.4810801</v>
      </c>
      <c r="R402" s="93">
        <v>3323197080.89048</v>
      </c>
      <c r="S402" s="93">
        <v>3730401559.2800002</v>
      </c>
      <c r="T402" s="93">
        <v>4023616587.8200002</v>
      </c>
    </row>
    <row r="403" spans="1:20">
      <c r="A403" s="89" t="s">
        <v>3800</v>
      </c>
      <c r="B403" s="89" t="s">
        <v>166</v>
      </c>
      <c r="C403" s="95">
        <v>984983305</v>
      </c>
      <c r="D403" s="95">
        <v>642571246</v>
      </c>
      <c r="E403" s="95">
        <v>1294676798</v>
      </c>
      <c r="F403" s="95">
        <v>433625803</v>
      </c>
      <c r="G403" s="95">
        <v>1258101288</v>
      </c>
      <c r="H403" s="95">
        <v>1215656620</v>
      </c>
      <c r="I403" s="95">
        <v>1760518719</v>
      </c>
      <c r="J403" s="95">
        <v>1982256830</v>
      </c>
      <c r="K403" s="95">
        <v>18473431</v>
      </c>
      <c r="L403" s="95">
        <v>18003935</v>
      </c>
      <c r="M403" s="95">
        <v>21854131.309999999</v>
      </c>
      <c r="N403" s="93">
        <v>97381981.653099999</v>
      </c>
      <c r="O403" s="93">
        <v>163275968.78843001</v>
      </c>
      <c r="P403" s="93">
        <v>130334007.11993</v>
      </c>
      <c r="Q403" s="93">
        <v>176068807.52421999</v>
      </c>
      <c r="R403" s="93">
        <v>304101456.35433</v>
      </c>
      <c r="S403" s="93">
        <v>375880811.56999999</v>
      </c>
      <c r="T403" s="93">
        <v>375597247.64999998</v>
      </c>
    </row>
    <row r="404" spans="1:20" ht="28">
      <c r="A404" s="89" t="s">
        <v>3808</v>
      </c>
      <c r="B404" s="89" t="s">
        <v>1114</v>
      </c>
      <c r="C404" s="95">
        <v>0</v>
      </c>
      <c r="D404" s="95">
        <v>0</v>
      </c>
      <c r="E404" s="95">
        <v>0</v>
      </c>
      <c r="F404" s="95">
        <v>0</v>
      </c>
      <c r="G404" s="95">
        <v>0</v>
      </c>
      <c r="H404" s="95">
        <v>0</v>
      </c>
      <c r="I404" s="95">
        <v>0</v>
      </c>
      <c r="J404" s="95">
        <v>0</v>
      </c>
      <c r="K404" s="95">
        <v>0</v>
      </c>
      <c r="L404" s="95">
        <v>0</v>
      </c>
      <c r="M404" s="95">
        <v>0</v>
      </c>
      <c r="N404" s="93">
        <v>20533302854.667</v>
      </c>
      <c r="O404" s="93">
        <v>22159121785.096397</v>
      </c>
      <c r="P404" s="93">
        <v>22475759217.0695</v>
      </c>
      <c r="Q404" s="93">
        <v>24167754794.051998</v>
      </c>
      <c r="R404" s="93">
        <v>27876757171.0653</v>
      </c>
      <c r="S404" s="93">
        <v>31441956419.700001</v>
      </c>
      <c r="T404" s="93">
        <v>34969819678.440002</v>
      </c>
    </row>
    <row r="405" spans="1:20" ht="42">
      <c r="A405" s="89" t="s">
        <v>7818</v>
      </c>
      <c r="B405" s="89" t="s">
        <v>7822</v>
      </c>
      <c r="C405" s="95">
        <v>0</v>
      </c>
      <c r="D405" s="95">
        <v>0</v>
      </c>
      <c r="E405" s="95">
        <v>0</v>
      </c>
      <c r="F405" s="95">
        <v>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0</v>
      </c>
      <c r="Q405" s="95">
        <v>0</v>
      </c>
      <c r="R405" s="95">
        <v>0</v>
      </c>
      <c r="S405" s="95">
        <v>0</v>
      </c>
      <c r="T405" s="95">
        <v>38113665917.019997</v>
      </c>
    </row>
    <row r="406" spans="1:20">
      <c r="A406" s="89" t="s">
        <v>3818</v>
      </c>
      <c r="B406" s="89" t="s">
        <v>3819</v>
      </c>
      <c r="C406" s="95">
        <v>-3077970069</v>
      </c>
      <c r="D406" s="95">
        <v>-2091680448</v>
      </c>
      <c r="E406" s="95">
        <v>-1775246188</v>
      </c>
      <c r="F406" s="95">
        <v>-2433221408</v>
      </c>
      <c r="G406" s="95">
        <v>-1367214880</v>
      </c>
      <c r="H406" s="95">
        <v>-1741764770</v>
      </c>
      <c r="I406" s="95">
        <v>-1209284665</v>
      </c>
      <c r="J406" s="95">
        <v>-1750236940</v>
      </c>
      <c r="K406" s="95">
        <v>-5454275942</v>
      </c>
      <c r="L406" s="95">
        <v>-1875347762</v>
      </c>
      <c r="M406" s="95">
        <v>-1817205345.2817099</v>
      </c>
      <c r="N406" s="93">
        <v>-1744397534.3573699</v>
      </c>
      <c r="O406" s="93">
        <v>-2314369349.1261902</v>
      </c>
      <c r="P406" s="93">
        <v>-2482462173.6172204</v>
      </c>
      <c r="Q406" s="93">
        <v>-2429215799.09056</v>
      </c>
      <c r="R406" s="93">
        <v>-2758755041.2368698</v>
      </c>
      <c r="S406" s="93">
        <v>-3214673121.7600002</v>
      </c>
      <c r="T406" s="93">
        <v>-3990454013.1799998</v>
      </c>
    </row>
    <row r="407" spans="1:20">
      <c r="A407" s="89" t="s">
        <v>3858</v>
      </c>
      <c r="B407" s="89" t="s">
        <v>132</v>
      </c>
      <c r="C407" s="95">
        <v>22889608174</v>
      </c>
      <c r="D407" s="95">
        <v>30778644654</v>
      </c>
      <c r="E407" s="95">
        <v>33906705689</v>
      </c>
      <c r="F407" s="95">
        <v>43662849878</v>
      </c>
      <c r="G407" s="95">
        <v>64782922534</v>
      </c>
      <c r="H407" s="95">
        <v>68647670715</v>
      </c>
      <c r="I407" s="95">
        <v>70535358426</v>
      </c>
      <c r="J407" s="95">
        <v>63598369585</v>
      </c>
      <c r="K407" s="95">
        <v>49008451456</v>
      </c>
      <c r="L407" s="95">
        <v>47521573973</v>
      </c>
      <c r="M407" s="95">
        <v>57402649508.474205</v>
      </c>
      <c r="N407" s="93">
        <v>74065982898.341202</v>
      </c>
      <c r="O407" s="93">
        <v>77884251190.164902</v>
      </c>
      <c r="P407" s="93">
        <v>56266775079.121399</v>
      </c>
      <c r="Q407" s="93">
        <v>100656146560.717</v>
      </c>
      <c r="R407" s="93">
        <v>168840784031.40399</v>
      </c>
      <c r="S407" s="93">
        <v>155517022579.67999</v>
      </c>
      <c r="T407" s="93">
        <v>136721219000.45</v>
      </c>
    </row>
    <row r="408" spans="1:20" ht="28">
      <c r="A408" s="89" t="s">
        <v>3859</v>
      </c>
      <c r="B408" s="89" t="s">
        <v>951</v>
      </c>
      <c r="C408" s="95">
        <v>878274998</v>
      </c>
      <c r="D408" s="95">
        <v>37671206</v>
      </c>
      <c r="E408" s="95">
        <v>36188447</v>
      </c>
      <c r="F408" s="95">
        <v>31748296</v>
      </c>
      <c r="G408" s="95">
        <v>34976870</v>
      </c>
      <c r="H408" s="95">
        <v>38642998</v>
      </c>
      <c r="I408" s="95">
        <v>38667672</v>
      </c>
      <c r="J408" s="95">
        <v>37596227</v>
      </c>
      <c r="K408" s="95">
        <v>55810650</v>
      </c>
      <c r="L408" s="95">
        <v>56555219</v>
      </c>
      <c r="M408" s="95">
        <v>84510327.356820002</v>
      </c>
      <c r="N408" s="93">
        <v>77715863.416910008</v>
      </c>
      <c r="O408" s="93">
        <v>34057471.857500002</v>
      </c>
      <c r="P408" s="93">
        <v>48474007.262529999</v>
      </c>
      <c r="Q408" s="93">
        <v>30324412.678610001</v>
      </c>
      <c r="R408" s="93">
        <v>0</v>
      </c>
      <c r="S408" s="93">
        <v>0</v>
      </c>
      <c r="T408" s="93">
        <v>0</v>
      </c>
    </row>
    <row r="409" spans="1:20">
      <c r="A409" s="89" t="s">
        <v>3873</v>
      </c>
      <c r="B409" s="89" t="s">
        <v>953</v>
      </c>
      <c r="C409" s="95">
        <v>7857636179</v>
      </c>
      <c r="D409" s="95">
        <v>14709546724</v>
      </c>
      <c r="E409" s="95">
        <v>14875405380</v>
      </c>
      <c r="F409" s="95">
        <v>20574412863</v>
      </c>
      <c r="G409" s="95">
        <v>34776801211</v>
      </c>
      <c r="H409" s="95">
        <v>37502879987</v>
      </c>
      <c r="I409" s="95">
        <v>39234426165</v>
      </c>
      <c r="J409" s="95">
        <v>34425636362</v>
      </c>
      <c r="K409" s="95">
        <v>24232295035</v>
      </c>
      <c r="L409" s="95">
        <v>20916066935</v>
      </c>
      <c r="M409" s="95">
        <v>26542915367.675999</v>
      </c>
      <c r="N409" s="93">
        <v>35771425717.718002</v>
      </c>
      <c r="O409" s="93">
        <v>35739065616.196999</v>
      </c>
      <c r="P409" s="93">
        <v>24440002657.800999</v>
      </c>
      <c r="Q409" s="93">
        <v>40841723373.782997</v>
      </c>
      <c r="R409" s="93">
        <v>0</v>
      </c>
      <c r="S409" s="93">
        <v>0</v>
      </c>
      <c r="T409" s="93">
        <v>0</v>
      </c>
    </row>
    <row r="410" spans="1:20">
      <c r="A410" s="89" t="s">
        <v>3878</v>
      </c>
      <c r="B410" s="89" t="s">
        <v>955</v>
      </c>
      <c r="C410" s="95">
        <v>755983842</v>
      </c>
      <c r="D410" s="95">
        <v>646000273</v>
      </c>
      <c r="E410" s="95">
        <v>792274830</v>
      </c>
      <c r="F410" s="95">
        <v>870227371</v>
      </c>
      <c r="G410" s="95">
        <v>844668460</v>
      </c>
      <c r="H410" s="95">
        <v>1038994497</v>
      </c>
      <c r="I410" s="95">
        <v>1039719125</v>
      </c>
      <c r="J410" s="95">
        <v>1043849988</v>
      </c>
      <c r="K410" s="95">
        <v>871017212</v>
      </c>
      <c r="L410" s="95">
        <v>1255882875</v>
      </c>
      <c r="M410" s="95">
        <v>1024773363.34428</v>
      </c>
      <c r="N410" s="93">
        <v>1376537032.8169899</v>
      </c>
      <c r="O410" s="93">
        <v>1251484787.96736</v>
      </c>
      <c r="P410" s="93">
        <v>781543823.00280011</v>
      </c>
      <c r="Q410" s="93">
        <v>1341056480.8908799</v>
      </c>
      <c r="R410" s="93">
        <v>0</v>
      </c>
      <c r="S410" s="93">
        <v>0</v>
      </c>
      <c r="T410" s="93">
        <v>0</v>
      </c>
    </row>
    <row r="411" spans="1:20">
      <c r="A411" s="89" t="s">
        <v>3881</v>
      </c>
      <c r="B411" s="89" t="s">
        <v>115</v>
      </c>
      <c r="C411" s="95">
        <v>12368206369</v>
      </c>
      <c r="D411" s="95">
        <v>14479312908</v>
      </c>
      <c r="E411" s="95">
        <v>17122388779</v>
      </c>
      <c r="F411" s="95">
        <v>20737091214</v>
      </c>
      <c r="G411" s="95">
        <v>27084122699</v>
      </c>
      <c r="H411" s="95">
        <v>27271549261</v>
      </c>
      <c r="I411" s="95">
        <v>27759447825</v>
      </c>
      <c r="J411" s="95">
        <v>25756486816</v>
      </c>
      <c r="K411" s="95">
        <v>21475784050</v>
      </c>
      <c r="L411" s="95">
        <v>22905518689</v>
      </c>
      <c r="M411" s="95">
        <v>27489064186.377602</v>
      </c>
      <c r="N411" s="93">
        <v>34152983392.554398</v>
      </c>
      <c r="O411" s="93">
        <v>35459093466.098099</v>
      </c>
      <c r="P411" s="93">
        <v>26020334740.854603</v>
      </c>
      <c r="Q411" s="93">
        <v>46995841692.067902</v>
      </c>
      <c r="R411" s="93">
        <v>143331873894.461</v>
      </c>
      <c r="S411" s="93">
        <v>136434561823.46001</v>
      </c>
      <c r="T411" s="93">
        <v>123371440702.60001</v>
      </c>
    </row>
    <row r="412" spans="1:20">
      <c r="A412" s="89" t="s">
        <v>3896</v>
      </c>
      <c r="B412" s="89" t="s">
        <v>959</v>
      </c>
      <c r="C412" s="95">
        <v>97452262</v>
      </c>
      <c r="D412" s="95">
        <v>104113153</v>
      </c>
      <c r="E412" s="95">
        <v>147491636</v>
      </c>
      <c r="F412" s="95">
        <v>68733760</v>
      </c>
      <c r="G412" s="95">
        <v>12389121</v>
      </c>
      <c r="H412" s="95">
        <v>15436598</v>
      </c>
      <c r="I412" s="95">
        <v>4154542</v>
      </c>
      <c r="J412" s="95">
        <v>17236513</v>
      </c>
      <c r="K412" s="95">
        <v>5306024</v>
      </c>
      <c r="L412" s="95">
        <v>8341032</v>
      </c>
      <c r="M412" s="95">
        <v>16425906.98425</v>
      </c>
      <c r="N412" s="93">
        <v>6773544.4629700007</v>
      </c>
      <c r="O412" s="93">
        <v>1499163.1975999998</v>
      </c>
      <c r="P412" s="93">
        <v>1111322.17609</v>
      </c>
      <c r="Q412" s="93">
        <v>7328212.8505100003</v>
      </c>
      <c r="R412" s="93">
        <v>0</v>
      </c>
      <c r="S412" s="93">
        <v>0</v>
      </c>
      <c r="T412" s="93">
        <v>0</v>
      </c>
    </row>
    <row r="413" spans="1:20">
      <c r="A413" s="89" t="s">
        <v>3901</v>
      </c>
      <c r="B413" s="89" t="s">
        <v>961</v>
      </c>
      <c r="C413" s="95">
        <v>1033835251</v>
      </c>
      <c r="D413" s="95">
        <v>907453895</v>
      </c>
      <c r="E413" s="95">
        <v>1078000933</v>
      </c>
      <c r="F413" s="95">
        <v>1530555387</v>
      </c>
      <c r="G413" s="95">
        <v>2247521129</v>
      </c>
      <c r="H413" s="95">
        <v>3029969166</v>
      </c>
      <c r="I413" s="95">
        <v>2720331488</v>
      </c>
      <c r="J413" s="95">
        <v>2471692458</v>
      </c>
      <c r="K413" s="95">
        <v>2517803143</v>
      </c>
      <c r="L413" s="95">
        <v>2627242614</v>
      </c>
      <c r="M413" s="95">
        <v>2450216618.8305898</v>
      </c>
      <c r="N413" s="93">
        <v>2921886268.3155699</v>
      </c>
      <c r="O413" s="93">
        <v>5651464238.7770996</v>
      </c>
      <c r="P413" s="93">
        <v>5115247629.74821</v>
      </c>
      <c r="Q413" s="93">
        <v>12159366310.096901</v>
      </c>
      <c r="R413" s="93">
        <v>25704480373.509399</v>
      </c>
      <c r="S413" s="93">
        <v>19371269503.939999</v>
      </c>
      <c r="T413" s="93">
        <v>13559931653.82</v>
      </c>
    </row>
    <row r="414" spans="1:20" ht="28">
      <c r="A414" s="89" t="s">
        <v>3933</v>
      </c>
      <c r="B414" s="89" t="s">
        <v>3934</v>
      </c>
      <c r="C414" s="95">
        <v>-101780727</v>
      </c>
      <c r="D414" s="95">
        <v>-105453505</v>
      </c>
      <c r="E414" s="95">
        <v>-145044316</v>
      </c>
      <c r="F414" s="95">
        <v>-149919013</v>
      </c>
      <c r="G414" s="95">
        <v>-217556956</v>
      </c>
      <c r="H414" s="95">
        <v>-249801792</v>
      </c>
      <c r="I414" s="95">
        <v>-261388391</v>
      </c>
      <c r="J414" s="95">
        <v>-154128779</v>
      </c>
      <c r="K414" s="95">
        <v>-149564658</v>
      </c>
      <c r="L414" s="95">
        <v>-248033391</v>
      </c>
      <c r="M414" s="95">
        <v>-205256262.09536999</v>
      </c>
      <c r="N414" s="93">
        <v>-241338920.94367999</v>
      </c>
      <c r="O414" s="93">
        <v>-252413553.9298</v>
      </c>
      <c r="P414" s="93">
        <v>-139939101.72385001</v>
      </c>
      <c r="Q414" s="93">
        <v>-719493921.65050995</v>
      </c>
      <c r="R414" s="93">
        <v>-195570236.56623</v>
      </c>
      <c r="S414" s="93">
        <v>-288808747.70999998</v>
      </c>
      <c r="T414" s="93">
        <v>-210153355.97</v>
      </c>
    </row>
    <row r="415" spans="1:20">
      <c r="A415" s="89" t="s">
        <v>3940</v>
      </c>
      <c r="B415" s="89" t="s">
        <v>2861</v>
      </c>
      <c r="C415" s="95">
        <v>35461923882</v>
      </c>
      <c r="D415" s="95">
        <v>37072327901</v>
      </c>
      <c r="E415" s="95">
        <v>37455755688</v>
      </c>
      <c r="F415" s="95">
        <v>41102832678</v>
      </c>
      <c r="G415" s="95">
        <v>44289515893</v>
      </c>
      <c r="H415" s="95">
        <v>44917657150</v>
      </c>
      <c r="I415" s="95">
        <v>54378067089</v>
      </c>
      <c r="J415" s="95">
        <v>59683238075</v>
      </c>
      <c r="K415" s="95">
        <v>70410979161</v>
      </c>
      <c r="L415" s="95">
        <v>67280653625</v>
      </c>
      <c r="M415" s="95">
        <v>66472749345.843895</v>
      </c>
      <c r="N415" s="93">
        <v>75544370245.311798</v>
      </c>
      <c r="O415" s="93">
        <v>86227228600.82991</v>
      </c>
      <c r="P415" s="93">
        <v>85499301483.682709</v>
      </c>
      <c r="Q415" s="93">
        <v>95681060823.844299</v>
      </c>
      <c r="R415" s="93">
        <v>111616738391.017</v>
      </c>
      <c r="S415" s="93">
        <v>131960590223.67999</v>
      </c>
      <c r="T415" s="93">
        <v>143794101835.26999</v>
      </c>
    </row>
    <row r="416" spans="1:20">
      <c r="A416" s="89" t="s">
        <v>3941</v>
      </c>
      <c r="B416" s="89" t="s">
        <v>964</v>
      </c>
      <c r="C416" s="95">
        <v>968800259</v>
      </c>
      <c r="D416" s="95">
        <v>1124095515</v>
      </c>
      <c r="E416" s="95">
        <v>1319034056</v>
      </c>
      <c r="F416" s="95">
        <v>1361005158</v>
      </c>
      <c r="G416" s="95">
        <v>1425141668</v>
      </c>
      <c r="H416" s="95">
        <v>1523536442</v>
      </c>
      <c r="I416" s="95">
        <v>1682093548</v>
      </c>
      <c r="J416" s="95">
        <v>1820658750</v>
      </c>
      <c r="K416" s="95">
        <v>1920475842</v>
      </c>
      <c r="L416" s="95">
        <v>1955606783</v>
      </c>
      <c r="M416" s="95">
        <v>2170936402.3576698</v>
      </c>
      <c r="N416" s="93">
        <v>2510661771.4843197</v>
      </c>
      <c r="O416" s="93">
        <v>2850909017.27773</v>
      </c>
      <c r="P416" s="93">
        <v>2590424208.6097298</v>
      </c>
      <c r="Q416" s="93">
        <v>3100167353.7280602</v>
      </c>
      <c r="R416" s="93">
        <v>3502585265.5232401</v>
      </c>
      <c r="S416" s="93">
        <v>4060398450.9299998</v>
      </c>
      <c r="T416" s="93">
        <v>4748456897.1099997</v>
      </c>
    </row>
    <row r="417" spans="1:20">
      <c r="A417" s="89" t="s">
        <v>3976</v>
      </c>
      <c r="B417" s="89" t="s">
        <v>176</v>
      </c>
      <c r="C417" s="95">
        <v>3335161556</v>
      </c>
      <c r="D417" s="95">
        <v>2960370239</v>
      </c>
      <c r="E417" s="95">
        <v>1181240205</v>
      </c>
      <c r="F417" s="95">
        <v>1274727942</v>
      </c>
      <c r="G417" s="95">
        <v>1149282351</v>
      </c>
      <c r="H417" s="95">
        <v>1324664239</v>
      </c>
      <c r="I417" s="95">
        <v>4858328818</v>
      </c>
      <c r="J417" s="95">
        <v>4885274776</v>
      </c>
      <c r="K417" s="95">
        <v>6509842803</v>
      </c>
      <c r="L417" s="95">
        <v>5373322548</v>
      </c>
      <c r="M417" s="95">
        <v>5870732891.2864008</v>
      </c>
      <c r="N417" s="93">
        <v>6548459363.1002102</v>
      </c>
      <c r="O417" s="93">
        <v>6625269303.1887598</v>
      </c>
      <c r="P417" s="93">
        <v>7372825355.9925404</v>
      </c>
      <c r="Q417" s="93">
        <v>8092369836.9311104</v>
      </c>
      <c r="R417" s="93">
        <v>8287855417.2156696</v>
      </c>
      <c r="S417" s="93">
        <v>9668920196.0599995</v>
      </c>
      <c r="T417" s="93">
        <v>10973475095.049999</v>
      </c>
    </row>
    <row r="418" spans="1:20">
      <c r="A418" s="89" t="s">
        <v>4001</v>
      </c>
      <c r="B418" s="89" t="s">
        <v>129</v>
      </c>
      <c r="C418" s="95">
        <v>4914655800</v>
      </c>
      <c r="D418" s="95">
        <v>5112144871</v>
      </c>
      <c r="E418" s="95">
        <v>5696254846</v>
      </c>
      <c r="F418" s="95">
        <v>6108523611</v>
      </c>
      <c r="G418" s="95">
        <v>6254246817</v>
      </c>
      <c r="H418" s="95">
        <v>6745205641</v>
      </c>
      <c r="I418" s="95">
        <v>7356532248</v>
      </c>
      <c r="J418" s="95">
        <v>7590400059</v>
      </c>
      <c r="K418" s="95">
        <v>8344811373</v>
      </c>
      <c r="L418" s="95">
        <v>8177651996</v>
      </c>
      <c r="M418" s="95">
        <v>9183170278.5932407</v>
      </c>
      <c r="N418" s="93">
        <v>12449858387.2747</v>
      </c>
      <c r="O418" s="93">
        <v>13719774255.446699</v>
      </c>
      <c r="P418" s="93">
        <v>12781359669.5254</v>
      </c>
      <c r="Q418" s="93">
        <v>16194854503.0541</v>
      </c>
      <c r="R418" s="93">
        <v>17301563772.739399</v>
      </c>
      <c r="S418" s="93">
        <v>20468296836.82</v>
      </c>
      <c r="T418" s="93">
        <v>24058361459.779999</v>
      </c>
    </row>
    <row r="419" spans="1:20" ht="28">
      <c r="A419" s="89" t="s">
        <v>4072</v>
      </c>
      <c r="B419" s="89" t="s">
        <v>1186</v>
      </c>
      <c r="C419" s="95">
        <v>275126810</v>
      </c>
      <c r="D419" s="95">
        <v>194859122</v>
      </c>
      <c r="E419" s="95">
        <v>748990740</v>
      </c>
      <c r="F419" s="95">
        <v>4435842917</v>
      </c>
      <c r="G419" s="95">
        <v>4343545449</v>
      </c>
      <c r="H419" s="95">
        <v>393993394</v>
      </c>
      <c r="I419" s="95">
        <v>492776961</v>
      </c>
      <c r="J419" s="95">
        <v>578048704</v>
      </c>
      <c r="K419" s="95">
        <v>618523785</v>
      </c>
      <c r="L419" s="95">
        <v>629748937</v>
      </c>
      <c r="M419" s="95">
        <v>615701248.31200004</v>
      </c>
      <c r="N419" s="93">
        <v>937522127.66031003</v>
      </c>
      <c r="O419" s="93">
        <v>909610187.70099998</v>
      </c>
      <c r="P419" s="93">
        <v>891233272.079</v>
      </c>
      <c r="Q419" s="93">
        <v>1022935994.971</v>
      </c>
      <c r="R419" s="93">
        <v>1191402705.003</v>
      </c>
      <c r="S419" s="93">
        <v>1488079302.3299999</v>
      </c>
      <c r="T419" s="93">
        <v>1643467372.8900001</v>
      </c>
    </row>
    <row r="420" spans="1:20">
      <c r="A420" s="89" t="s">
        <v>4079</v>
      </c>
      <c r="B420" s="89" t="s">
        <v>1024</v>
      </c>
      <c r="C420" s="95">
        <v>8601724197</v>
      </c>
      <c r="D420" s="95">
        <v>9245992821</v>
      </c>
      <c r="E420" s="95">
        <v>10294516063</v>
      </c>
      <c r="F420" s="95">
        <v>10827051405</v>
      </c>
      <c r="G420" s="95">
        <v>11239437392</v>
      </c>
      <c r="H420" s="95">
        <v>10760637727</v>
      </c>
      <c r="I420" s="95">
        <v>11263397124</v>
      </c>
      <c r="J420" s="95">
        <v>12043974970</v>
      </c>
      <c r="K420" s="95">
        <v>14135622751</v>
      </c>
      <c r="L420" s="95">
        <v>12888185468</v>
      </c>
      <c r="M420" s="95">
        <v>12567507968.173</v>
      </c>
      <c r="N420" s="93">
        <v>13413137964.612301</v>
      </c>
      <c r="O420" s="93">
        <v>14472459547.323099</v>
      </c>
      <c r="P420" s="93">
        <v>16400278902.9545</v>
      </c>
      <c r="Q420" s="93">
        <v>22042240121.451397</v>
      </c>
      <c r="R420" s="93">
        <v>27342784295.807301</v>
      </c>
      <c r="S420" s="93">
        <v>32298615102.790001</v>
      </c>
      <c r="T420" s="93">
        <v>35613871961.43</v>
      </c>
    </row>
    <row r="421" spans="1:20">
      <c r="A421" s="89" t="s">
        <v>4088</v>
      </c>
      <c r="B421" s="89" t="s">
        <v>1026</v>
      </c>
      <c r="C421" s="95">
        <v>1710382479</v>
      </c>
      <c r="D421" s="95">
        <v>1816121515</v>
      </c>
      <c r="E421" s="95">
        <v>1896172714</v>
      </c>
      <c r="F421" s="95">
        <v>1954669894</v>
      </c>
      <c r="G421" s="95">
        <v>2377920535</v>
      </c>
      <c r="H421" s="95">
        <v>2307089659</v>
      </c>
      <c r="I421" s="95">
        <v>2261019042</v>
      </c>
      <c r="J421" s="95">
        <v>2378641748</v>
      </c>
      <c r="K421" s="95">
        <v>2518138065</v>
      </c>
      <c r="L421" s="95">
        <v>2572580866</v>
      </c>
      <c r="M421" s="95">
        <v>2777400645.97048</v>
      </c>
      <c r="N421" s="93">
        <v>3112883613.7210898</v>
      </c>
      <c r="O421" s="93">
        <v>3349881485.5939102</v>
      </c>
      <c r="P421" s="93">
        <v>3441416847.5861602</v>
      </c>
      <c r="Q421" s="93">
        <v>3673748382.1772799</v>
      </c>
      <c r="R421" s="93">
        <v>4144208970.1051898</v>
      </c>
      <c r="S421" s="93">
        <v>4776930486.1400003</v>
      </c>
      <c r="T421" s="93">
        <v>5834947946.6599998</v>
      </c>
    </row>
    <row r="422" spans="1:20">
      <c r="A422" s="89" t="s">
        <v>4093</v>
      </c>
      <c r="B422" s="89" t="s">
        <v>1028</v>
      </c>
      <c r="C422" s="95">
        <v>1159642574</v>
      </c>
      <c r="D422" s="95">
        <v>1290106877</v>
      </c>
      <c r="E422" s="95">
        <v>1340979604</v>
      </c>
      <c r="F422" s="95">
        <v>1348127521</v>
      </c>
      <c r="G422" s="95">
        <v>1609536389</v>
      </c>
      <c r="H422" s="95">
        <v>1571114363</v>
      </c>
      <c r="I422" s="95">
        <v>1553428770</v>
      </c>
      <c r="J422" s="95">
        <v>1644375524</v>
      </c>
      <c r="K422" s="95">
        <v>1719086559</v>
      </c>
      <c r="L422" s="95">
        <v>1865083001</v>
      </c>
      <c r="M422" s="95">
        <v>2150133824.92419</v>
      </c>
      <c r="N422" s="93">
        <v>2381313723.6371498</v>
      </c>
      <c r="O422" s="93">
        <v>2919188955.2782102</v>
      </c>
      <c r="P422" s="93">
        <v>2933518072.3361096</v>
      </c>
      <c r="Q422" s="93">
        <v>3179096798.9538798</v>
      </c>
      <c r="R422" s="93">
        <v>3206024570.2834001</v>
      </c>
      <c r="S422" s="93">
        <v>3977802387.52</v>
      </c>
      <c r="T422" s="93">
        <v>4265193818.6700001</v>
      </c>
    </row>
    <row r="423" spans="1:20">
      <c r="A423" s="89" t="s">
        <v>4099</v>
      </c>
      <c r="B423" s="89" t="s">
        <v>1030</v>
      </c>
      <c r="C423" s="95">
        <v>305863168</v>
      </c>
      <c r="D423" s="95">
        <v>337008870</v>
      </c>
      <c r="E423" s="95">
        <v>306194370</v>
      </c>
      <c r="F423" s="95">
        <v>337936769</v>
      </c>
      <c r="G423" s="95">
        <v>1129877123</v>
      </c>
      <c r="H423" s="95">
        <v>472730396</v>
      </c>
      <c r="I423" s="95">
        <v>524862012</v>
      </c>
      <c r="J423" s="95">
        <v>762591996</v>
      </c>
      <c r="K423" s="95">
        <v>666798725</v>
      </c>
      <c r="L423" s="95">
        <v>982703030</v>
      </c>
      <c r="M423" s="95">
        <v>1050727358.28442</v>
      </c>
      <c r="N423" s="93">
        <v>731611552.00463998</v>
      </c>
      <c r="O423" s="93">
        <v>777233302.03551006</v>
      </c>
      <c r="P423" s="93">
        <v>747953878.32897997</v>
      </c>
      <c r="Q423" s="93">
        <v>813913119.93502998</v>
      </c>
      <c r="R423" s="93">
        <v>884385010.82682991</v>
      </c>
      <c r="S423" s="93">
        <v>1052892028.48</v>
      </c>
      <c r="T423" s="93">
        <v>1485367556.4000001</v>
      </c>
    </row>
    <row r="424" spans="1:20">
      <c r="A424" s="89" t="s">
        <v>4121</v>
      </c>
      <c r="B424" s="89" t="s">
        <v>1032</v>
      </c>
      <c r="C424" s="95">
        <v>702889122</v>
      </c>
      <c r="D424" s="95">
        <v>906911264</v>
      </c>
      <c r="E424" s="95">
        <v>915006496</v>
      </c>
      <c r="F424" s="95">
        <v>895331751</v>
      </c>
      <c r="G424" s="95">
        <v>944185162</v>
      </c>
      <c r="H424" s="95">
        <v>997435959</v>
      </c>
      <c r="I424" s="95">
        <v>1208062771</v>
      </c>
      <c r="J424" s="95">
        <v>1173933028</v>
      </c>
      <c r="K424" s="95">
        <v>1527243750</v>
      </c>
      <c r="L424" s="95">
        <v>1930690111</v>
      </c>
      <c r="M424" s="95">
        <v>1750480953.73699</v>
      </c>
      <c r="N424" s="93">
        <v>2239748108.1581697</v>
      </c>
      <c r="O424" s="93">
        <v>2404920928.0385299</v>
      </c>
      <c r="P424" s="93">
        <v>2591995538.0363598</v>
      </c>
      <c r="Q424" s="93">
        <v>2473192365.2330198</v>
      </c>
      <c r="R424" s="93">
        <v>2942221874.2591</v>
      </c>
      <c r="S424" s="93">
        <v>3621825651.3899999</v>
      </c>
      <c r="T424" s="93">
        <v>3582065063.3099999</v>
      </c>
    </row>
    <row r="425" spans="1:20">
      <c r="A425" s="89" t="s">
        <v>4128</v>
      </c>
      <c r="B425" s="89" t="s">
        <v>966</v>
      </c>
      <c r="C425" s="95">
        <v>1464709737</v>
      </c>
      <c r="D425" s="95">
        <v>1478916240</v>
      </c>
      <c r="E425" s="95">
        <v>2326964777</v>
      </c>
      <c r="F425" s="95">
        <v>2280034685</v>
      </c>
      <c r="G425" s="95">
        <v>2655396286</v>
      </c>
      <c r="H425" s="95">
        <v>2893753573</v>
      </c>
      <c r="I425" s="95">
        <v>5813208223</v>
      </c>
      <c r="J425" s="95">
        <v>7027030918</v>
      </c>
      <c r="K425" s="95">
        <v>9201234904</v>
      </c>
      <c r="L425" s="95">
        <v>9014210892</v>
      </c>
      <c r="M425" s="95">
        <v>9510149503.10289</v>
      </c>
      <c r="N425" s="93">
        <v>10242391390.8316</v>
      </c>
      <c r="O425" s="93">
        <v>11829025275.6891</v>
      </c>
      <c r="P425" s="93">
        <v>10936771914.8738</v>
      </c>
      <c r="Q425" s="93">
        <v>12107765507.9877</v>
      </c>
      <c r="R425" s="93">
        <v>14170552025.902401</v>
      </c>
      <c r="S425" s="93">
        <v>15713714263.549999</v>
      </c>
      <c r="T425" s="93">
        <v>15628084652.67</v>
      </c>
    </row>
    <row r="426" spans="1:20">
      <c r="A426" s="89" t="s">
        <v>4143</v>
      </c>
      <c r="B426" s="89" t="s">
        <v>980</v>
      </c>
      <c r="C426" s="95">
        <v>250047169</v>
      </c>
      <c r="D426" s="95">
        <v>311697458</v>
      </c>
      <c r="E426" s="95">
        <v>374137796</v>
      </c>
      <c r="F426" s="95">
        <v>358426449</v>
      </c>
      <c r="G426" s="95">
        <v>344818488</v>
      </c>
      <c r="H426" s="95">
        <v>431488016</v>
      </c>
      <c r="I426" s="95">
        <v>495368697</v>
      </c>
      <c r="J426" s="95">
        <v>540460867</v>
      </c>
      <c r="K426" s="95">
        <v>670388667</v>
      </c>
      <c r="L426" s="95">
        <v>735250491</v>
      </c>
      <c r="M426" s="95">
        <v>752874040.39332998</v>
      </c>
      <c r="N426" s="93">
        <v>770608469.78734994</v>
      </c>
      <c r="O426" s="93">
        <v>839865978.79832995</v>
      </c>
      <c r="P426" s="93">
        <v>841564078.11223996</v>
      </c>
      <c r="Q426" s="93">
        <v>880720056.31445992</v>
      </c>
      <c r="R426" s="93">
        <v>807325407.47375</v>
      </c>
      <c r="S426" s="93">
        <v>739433567.64999998</v>
      </c>
      <c r="T426" s="93">
        <v>663691670.26999998</v>
      </c>
    </row>
    <row r="427" spans="1:20">
      <c r="A427" s="89" t="s">
        <v>4158</v>
      </c>
      <c r="B427" s="89" t="s">
        <v>1034</v>
      </c>
      <c r="C427" s="95">
        <v>3662996713</v>
      </c>
      <c r="D427" s="95">
        <v>4116748643</v>
      </c>
      <c r="E427" s="95">
        <v>4097416770</v>
      </c>
      <c r="F427" s="95">
        <v>3603392624</v>
      </c>
      <c r="G427" s="95">
        <v>3498326925</v>
      </c>
      <c r="H427" s="95">
        <v>3444758769</v>
      </c>
      <c r="I427" s="95">
        <v>3460817172</v>
      </c>
      <c r="J427" s="95">
        <v>3506612142</v>
      </c>
      <c r="K427" s="95">
        <v>6073328344</v>
      </c>
      <c r="L427" s="95">
        <v>5794341262</v>
      </c>
      <c r="M427" s="95">
        <v>5408685432.5550995</v>
      </c>
      <c r="N427" s="93">
        <v>5888934581.302</v>
      </c>
      <c r="O427" s="93">
        <v>5503810538.0803699</v>
      </c>
      <c r="P427" s="93">
        <v>5316788752.9156904</v>
      </c>
      <c r="Q427" s="93">
        <v>5602179306.1059999</v>
      </c>
      <c r="R427" s="93">
        <v>5943217288.3809996</v>
      </c>
      <c r="S427" s="93">
        <v>5601037084.4799995</v>
      </c>
      <c r="T427" s="93">
        <v>5778387120.1999998</v>
      </c>
    </row>
    <row r="428" spans="1:20">
      <c r="A428" s="89" t="s">
        <v>4174</v>
      </c>
      <c r="B428" s="89" t="s">
        <v>968</v>
      </c>
      <c r="C428" s="95">
        <v>715197506</v>
      </c>
      <c r="D428" s="95">
        <v>602594461</v>
      </c>
      <c r="E428" s="95">
        <v>540100181</v>
      </c>
      <c r="F428" s="95">
        <v>488152663</v>
      </c>
      <c r="G428" s="95">
        <v>488491109</v>
      </c>
      <c r="H428" s="95">
        <v>437849364</v>
      </c>
      <c r="I428" s="95">
        <v>463519270</v>
      </c>
      <c r="J428" s="95">
        <v>439612324</v>
      </c>
      <c r="K428" s="95">
        <v>478003476</v>
      </c>
      <c r="L428" s="95">
        <v>513856357</v>
      </c>
      <c r="M428" s="95">
        <v>547272425.61899996</v>
      </c>
      <c r="N428" s="93">
        <v>557011362.51499999</v>
      </c>
      <c r="O428" s="93">
        <v>583327349.36899996</v>
      </c>
      <c r="P428" s="93">
        <v>433325387.81560999</v>
      </c>
      <c r="Q428" s="93">
        <v>607915345.3211</v>
      </c>
      <c r="R428" s="93">
        <v>708487904.88739002</v>
      </c>
      <c r="S428" s="93">
        <v>812873622.29999995</v>
      </c>
      <c r="T428" s="93">
        <v>853325169.22000003</v>
      </c>
    </row>
    <row r="429" spans="1:20">
      <c r="A429" s="89" t="s">
        <v>4191</v>
      </c>
      <c r="B429" s="89" t="s">
        <v>970</v>
      </c>
      <c r="C429" s="95">
        <v>61531178</v>
      </c>
      <c r="D429" s="95">
        <v>74803360</v>
      </c>
      <c r="E429" s="95">
        <v>74680812</v>
      </c>
      <c r="F429" s="95">
        <v>77032643</v>
      </c>
      <c r="G429" s="95">
        <v>84140547</v>
      </c>
      <c r="H429" s="95">
        <v>84716390</v>
      </c>
      <c r="I429" s="95">
        <v>90570313</v>
      </c>
      <c r="J429" s="95">
        <v>90223508</v>
      </c>
      <c r="K429" s="95">
        <v>94337546</v>
      </c>
      <c r="L429" s="95">
        <v>97568109</v>
      </c>
      <c r="M429" s="95">
        <v>85201159.229880005</v>
      </c>
      <c r="N429" s="93">
        <v>91278936.971939996</v>
      </c>
      <c r="O429" s="93">
        <v>91476645.300940007</v>
      </c>
      <c r="P429" s="93">
        <v>46195897.057110004</v>
      </c>
      <c r="Q429" s="93">
        <v>79823633.105240002</v>
      </c>
      <c r="R429" s="93">
        <v>151134813.49614</v>
      </c>
      <c r="S429" s="93">
        <v>183850905.38999999</v>
      </c>
      <c r="T429" s="93">
        <v>191046208.30000001</v>
      </c>
    </row>
    <row r="430" spans="1:20">
      <c r="A430" s="89" t="s">
        <v>7701</v>
      </c>
      <c r="B430" s="89" t="s">
        <v>7749</v>
      </c>
      <c r="C430" s="95">
        <v>2053686657</v>
      </c>
      <c r="D430" s="95">
        <v>2658487579</v>
      </c>
      <c r="E430" s="95">
        <v>2853110553</v>
      </c>
      <c r="F430" s="95">
        <v>2575229665</v>
      </c>
      <c r="G430" s="95">
        <v>2786136583</v>
      </c>
      <c r="H430" s="95">
        <v>3199458101</v>
      </c>
      <c r="I430" s="95">
        <v>3288972235</v>
      </c>
      <c r="J430" s="95">
        <v>3242935036</v>
      </c>
      <c r="K430" s="95">
        <v>3510576804</v>
      </c>
      <c r="L430" s="95">
        <v>4252347247</v>
      </c>
      <c r="M430" s="95">
        <v>1714768277.6052599</v>
      </c>
      <c r="N430" s="93">
        <v>0</v>
      </c>
      <c r="O430" s="93">
        <v>0</v>
      </c>
      <c r="P430" s="93">
        <v>0</v>
      </c>
      <c r="Q430" s="93">
        <v>0</v>
      </c>
      <c r="R430" s="93">
        <v>0</v>
      </c>
      <c r="S430" s="93">
        <v>0</v>
      </c>
      <c r="T430" s="93">
        <v>0</v>
      </c>
    </row>
    <row r="431" spans="1:20">
      <c r="A431" s="89" t="s">
        <v>4202</v>
      </c>
      <c r="B431" s="89" t="s">
        <v>215</v>
      </c>
      <c r="C431" s="95">
        <v>3371274602</v>
      </c>
      <c r="D431" s="95">
        <v>2662797684</v>
      </c>
      <c r="E431" s="95">
        <v>1418692162</v>
      </c>
      <c r="F431" s="95">
        <v>729558430</v>
      </c>
      <c r="G431" s="95">
        <v>896752291</v>
      </c>
      <c r="H431" s="95">
        <v>1488355752</v>
      </c>
      <c r="I431" s="95">
        <v>1210872527</v>
      </c>
      <c r="J431" s="95">
        <v>1297846736</v>
      </c>
      <c r="K431" s="95">
        <v>1701199022</v>
      </c>
      <c r="L431" s="95">
        <v>1975577986</v>
      </c>
      <c r="M431" s="95">
        <v>2041050790.148</v>
      </c>
      <c r="N431" s="93">
        <v>2718940046.112</v>
      </c>
      <c r="O431" s="93">
        <v>7931770845.5970001</v>
      </c>
      <c r="P431" s="93">
        <v>6855725154.5530005</v>
      </c>
      <c r="Q431" s="93">
        <v>3083924164.303</v>
      </c>
      <c r="R431" s="93">
        <v>6147773887.3310003</v>
      </c>
      <c r="S431" s="93">
        <v>9800789404.1100006</v>
      </c>
      <c r="T431" s="93">
        <v>9669135043.0100002</v>
      </c>
    </row>
    <row r="432" spans="1:20">
      <c r="A432" s="89" t="s">
        <v>4213</v>
      </c>
      <c r="B432" s="89" t="s">
        <v>974</v>
      </c>
      <c r="C432" s="95">
        <v>937326062</v>
      </c>
      <c r="D432" s="95">
        <v>1118056070</v>
      </c>
      <c r="E432" s="95">
        <v>1519128543</v>
      </c>
      <c r="F432" s="95">
        <v>1149887784</v>
      </c>
      <c r="G432" s="95">
        <v>1267597064</v>
      </c>
      <c r="H432" s="95">
        <v>5289266580</v>
      </c>
      <c r="I432" s="95">
        <v>5266656304</v>
      </c>
      <c r="J432" s="95">
        <v>6920523052</v>
      </c>
      <c r="K432" s="95">
        <v>7165246041</v>
      </c>
      <c r="L432" s="95">
        <v>4446486216</v>
      </c>
      <c r="M432" s="95">
        <v>4524895573.70996</v>
      </c>
      <c r="N432" s="93">
        <v>4837597889.0096903</v>
      </c>
      <c r="O432" s="93">
        <v>5198327402.7483606</v>
      </c>
      <c r="P432" s="93">
        <v>5712688943.3222103</v>
      </c>
      <c r="Q432" s="93">
        <v>6488921455.4147997</v>
      </c>
      <c r="R432" s="93">
        <v>7700699501.5201597</v>
      </c>
      <c r="S432" s="93">
        <v>8858249392.5499992</v>
      </c>
      <c r="T432" s="93">
        <v>10435257625.209999</v>
      </c>
    </row>
    <row r="433" spans="1:20">
      <c r="A433" s="89" t="s">
        <v>4226</v>
      </c>
      <c r="B433" s="89" t="s">
        <v>976</v>
      </c>
      <c r="C433" s="95">
        <v>169388271</v>
      </c>
      <c r="D433" s="95">
        <v>190918740</v>
      </c>
      <c r="E433" s="95">
        <v>211569708</v>
      </c>
      <c r="F433" s="95">
        <v>134438395</v>
      </c>
      <c r="G433" s="95">
        <v>74945868</v>
      </c>
      <c r="H433" s="95">
        <v>87862910</v>
      </c>
      <c r="I433" s="95">
        <v>213986692</v>
      </c>
      <c r="J433" s="95">
        <v>257213535</v>
      </c>
      <c r="K433" s="95">
        <v>337834399</v>
      </c>
      <c r="L433" s="95">
        <v>313620847</v>
      </c>
      <c r="M433" s="95">
        <v>269893283.24036998</v>
      </c>
      <c r="N433" s="93">
        <v>292035411.00109005</v>
      </c>
      <c r="O433" s="93">
        <v>295637504.53424001</v>
      </c>
      <c r="P433" s="93">
        <v>178760606.97645998</v>
      </c>
      <c r="Q433" s="93">
        <v>341739255.02614003</v>
      </c>
      <c r="R433" s="93">
        <v>529175117.10026002</v>
      </c>
      <c r="S433" s="93">
        <v>575954510.30999994</v>
      </c>
      <c r="T433" s="93">
        <v>0</v>
      </c>
    </row>
    <row r="434" spans="1:20">
      <c r="A434" s="89" t="s">
        <v>4243</v>
      </c>
      <c r="B434" s="89" t="s">
        <v>978</v>
      </c>
      <c r="C434" s="95">
        <v>9045203</v>
      </c>
      <c r="D434" s="95">
        <v>20178471</v>
      </c>
      <c r="E434" s="95">
        <v>26256305</v>
      </c>
      <c r="F434" s="95">
        <v>36505804</v>
      </c>
      <c r="G434" s="95">
        <v>32497212</v>
      </c>
      <c r="H434" s="95">
        <v>42348144</v>
      </c>
      <c r="I434" s="95">
        <v>45974773</v>
      </c>
      <c r="J434" s="95">
        <v>40945448</v>
      </c>
      <c r="K434" s="95">
        <v>58219454</v>
      </c>
      <c r="L434" s="95">
        <v>68059725</v>
      </c>
      <c r="M434" s="95">
        <v>51706522.937690005</v>
      </c>
      <c r="N434" s="93">
        <v>103906635.72045</v>
      </c>
      <c r="O434" s="93">
        <v>77636796.677829996</v>
      </c>
      <c r="P434" s="93">
        <v>83423105.436789989</v>
      </c>
      <c r="Q434" s="93">
        <v>108762741.54597001</v>
      </c>
      <c r="R434" s="93">
        <v>111150215.36624999</v>
      </c>
      <c r="S434" s="93">
        <v>126389375.62</v>
      </c>
      <c r="T434" s="93">
        <v>249084346.61000001</v>
      </c>
    </row>
    <row r="435" spans="1:20">
      <c r="A435" s="89" t="s">
        <v>4252</v>
      </c>
      <c r="B435" s="89" t="s">
        <v>210</v>
      </c>
      <c r="C435" s="95">
        <v>12918767</v>
      </c>
      <c r="D435" s="95">
        <v>17344204</v>
      </c>
      <c r="E435" s="95">
        <v>20778376</v>
      </c>
      <c r="F435" s="95">
        <v>24830614</v>
      </c>
      <c r="G435" s="95">
        <v>26405893</v>
      </c>
      <c r="H435" s="95">
        <v>28247494</v>
      </c>
      <c r="I435" s="95">
        <v>32026253</v>
      </c>
      <c r="J435" s="95">
        <v>35012595</v>
      </c>
      <c r="K435" s="95">
        <v>38130704</v>
      </c>
      <c r="L435" s="95">
        <v>962730866</v>
      </c>
      <c r="M435" s="95">
        <v>1075931575.1424301</v>
      </c>
      <c r="N435" s="93">
        <v>1140983987.9167399</v>
      </c>
      <c r="O435" s="93">
        <v>1178591593.5076799</v>
      </c>
      <c r="P435" s="93">
        <v>1463836711.5221999</v>
      </c>
      <c r="Q435" s="93">
        <v>1595304810.03427</v>
      </c>
      <c r="R435" s="93">
        <v>1740675081.33091</v>
      </c>
      <c r="S435" s="93">
        <v>2042982159.8099999</v>
      </c>
      <c r="T435" s="93">
        <v>2162500975.8899999</v>
      </c>
    </row>
    <row r="436" spans="1:20">
      <c r="A436" s="89" t="s">
        <v>4255</v>
      </c>
      <c r="B436" s="89" t="s">
        <v>1020</v>
      </c>
      <c r="C436" s="95">
        <v>1253903513</v>
      </c>
      <c r="D436" s="95">
        <v>1238438514</v>
      </c>
      <c r="E436" s="95">
        <v>1444646337</v>
      </c>
      <c r="F436" s="95">
        <v>1719786126</v>
      </c>
      <c r="G436" s="95">
        <v>2280351023</v>
      </c>
      <c r="H436" s="95">
        <v>1840682382</v>
      </c>
      <c r="I436" s="95">
        <v>3230385191</v>
      </c>
      <c r="J436" s="95">
        <v>3954354433</v>
      </c>
      <c r="K436" s="95">
        <v>3709976667</v>
      </c>
      <c r="L436" s="95">
        <v>3572952295</v>
      </c>
      <c r="M436" s="95">
        <v>3210746371.0425401</v>
      </c>
      <c r="N436" s="93">
        <v>5579992696.1160002</v>
      </c>
      <c r="O436" s="93">
        <v>5692258160.6625996</v>
      </c>
      <c r="P436" s="93">
        <v>5101597146.2353897</v>
      </c>
      <c r="Q436" s="93">
        <v>5890902735.1855593</v>
      </c>
      <c r="R436" s="93">
        <v>8978014230.0858002</v>
      </c>
      <c r="S436" s="93">
        <v>8258697806.8500004</v>
      </c>
      <c r="T436" s="93">
        <v>8371325565.5299997</v>
      </c>
    </row>
    <row r="437" spans="1:20" ht="28">
      <c r="A437" s="89" t="s">
        <v>4277</v>
      </c>
      <c r="B437" s="89" t="s">
        <v>4278</v>
      </c>
      <c r="C437" s="95">
        <v>-474347461</v>
      </c>
      <c r="D437" s="95">
        <v>-406264617</v>
      </c>
      <c r="E437" s="95">
        <v>-1150115726</v>
      </c>
      <c r="F437" s="95">
        <v>-617660172</v>
      </c>
      <c r="G437" s="95">
        <v>-619516282</v>
      </c>
      <c r="H437" s="95">
        <v>-447538145</v>
      </c>
      <c r="I437" s="95">
        <v>-434791855</v>
      </c>
      <c r="J437" s="95">
        <v>-547432074</v>
      </c>
      <c r="K437" s="95">
        <v>-588040520</v>
      </c>
      <c r="L437" s="95">
        <v>-841921408</v>
      </c>
      <c r="M437" s="95">
        <v>-857217180.52094996</v>
      </c>
      <c r="N437" s="93">
        <v>-1004507773.6249501</v>
      </c>
      <c r="O437" s="93">
        <v>-1023746472.01902</v>
      </c>
      <c r="P437" s="93">
        <v>-1222381960.5866001</v>
      </c>
      <c r="Q437" s="93">
        <v>-1699416662.93488</v>
      </c>
      <c r="R437" s="93">
        <v>-4174498963.6209602</v>
      </c>
      <c r="S437" s="93">
        <v>-2167142311.4000001</v>
      </c>
      <c r="T437" s="93">
        <v>-2412943712.96</v>
      </c>
    </row>
    <row r="438" spans="1:20">
      <c r="A438" s="89" t="s">
        <v>4295</v>
      </c>
      <c r="B438" s="89" t="s">
        <v>4296</v>
      </c>
      <c r="C438" s="95">
        <v>3085159356</v>
      </c>
      <c r="D438" s="95">
        <v>4012523656</v>
      </c>
      <c r="E438" s="95">
        <v>4538602476</v>
      </c>
      <c r="F438" s="95">
        <v>5351728821</v>
      </c>
      <c r="G438" s="95">
        <v>5522753532</v>
      </c>
      <c r="H438" s="95">
        <v>7339224171</v>
      </c>
      <c r="I438" s="95">
        <v>7857960922</v>
      </c>
      <c r="J438" s="95">
        <v>7605408895</v>
      </c>
      <c r="K438" s="95">
        <v>1364600146</v>
      </c>
      <c r="L438" s="95">
        <v>4477945106</v>
      </c>
      <c r="M438" s="95">
        <v>1956369283.3251898</v>
      </c>
      <c r="N438" s="93">
        <v>9884113328.4440384</v>
      </c>
      <c r="O438" s="93">
        <v>9689437145.9444714</v>
      </c>
      <c r="P438" s="93">
        <v>13408166231.2924</v>
      </c>
      <c r="Q438" s="93">
        <v>19064448272.470303</v>
      </c>
      <c r="R438" s="93">
        <v>21800129502.6007</v>
      </c>
      <c r="S438" s="93">
        <v>24045016391.349998</v>
      </c>
      <c r="T438" s="93">
        <v>46634212701.019997</v>
      </c>
    </row>
    <row r="439" spans="1:20">
      <c r="A439" s="89" t="s">
        <v>4297</v>
      </c>
      <c r="B439" s="89" t="s">
        <v>4298</v>
      </c>
      <c r="C439" s="95">
        <v>165902514</v>
      </c>
      <c r="D439" s="95">
        <v>21218233</v>
      </c>
      <c r="E439" s="95">
        <v>51315661</v>
      </c>
      <c r="F439" s="95">
        <v>25992845</v>
      </c>
      <c r="G439" s="95">
        <v>26499782</v>
      </c>
      <c r="H439" s="95">
        <v>34217629</v>
      </c>
      <c r="I439" s="95">
        <v>29506238</v>
      </c>
      <c r="J439" s="95">
        <v>33361905</v>
      </c>
      <c r="K439" s="95">
        <v>30232312</v>
      </c>
      <c r="L439" s="95">
        <v>1434885162</v>
      </c>
      <c r="M439" s="95">
        <v>59408380.978800006</v>
      </c>
      <c r="N439" s="93">
        <v>66509012.829129994</v>
      </c>
      <c r="O439" s="93">
        <v>64658388.683250003</v>
      </c>
      <c r="P439" s="93">
        <v>72063629.982039988</v>
      </c>
      <c r="Q439" s="93">
        <v>45936962.323260002</v>
      </c>
      <c r="R439" s="93">
        <v>107198888.71778999</v>
      </c>
      <c r="S439" s="93">
        <v>156537219.06999999</v>
      </c>
      <c r="T439" s="93">
        <v>184469535.18000001</v>
      </c>
    </row>
    <row r="440" spans="1:20">
      <c r="A440" s="89" t="s">
        <v>4317</v>
      </c>
      <c r="B440" s="89" t="s">
        <v>550</v>
      </c>
      <c r="C440" s="95">
        <v>0</v>
      </c>
      <c r="D440" s="95">
        <v>0</v>
      </c>
      <c r="E440" s="95">
        <v>0</v>
      </c>
      <c r="F440" s="95">
        <v>0</v>
      </c>
      <c r="G440" s="95">
        <v>0</v>
      </c>
      <c r="H440" s="95">
        <v>0</v>
      </c>
      <c r="I440" s="95">
        <v>0</v>
      </c>
      <c r="J440" s="95">
        <v>329998</v>
      </c>
      <c r="K440" s="95">
        <v>0</v>
      </c>
      <c r="L440" s="95">
        <v>95279210</v>
      </c>
      <c r="M440" s="95">
        <v>0</v>
      </c>
      <c r="N440" s="93">
        <v>2373599.2009999999</v>
      </c>
      <c r="O440" s="93">
        <v>0</v>
      </c>
      <c r="P440" s="93">
        <v>9043719.3000000007</v>
      </c>
      <c r="Q440" s="93">
        <v>39282.737659999999</v>
      </c>
      <c r="R440" s="93">
        <v>30480439.752</v>
      </c>
      <c r="S440" s="93">
        <v>69973787.209999993</v>
      </c>
      <c r="T440" s="93">
        <v>301151.13</v>
      </c>
    </row>
    <row r="441" spans="1:20">
      <c r="A441" s="89" t="s">
        <v>4340</v>
      </c>
      <c r="B441" s="89" t="s">
        <v>1209</v>
      </c>
      <c r="C441" s="95">
        <v>32608415</v>
      </c>
      <c r="D441" s="95">
        <v>31160037</v>
      </c>
      <c r="E441" s="95">
        <v>16590272</v>
      </c>
      <c r="F441" s="95">
        <v>0</v>
      </c>
      <c r="G441" s="95">
        <v>0</v>
      </c>
      <c r="H441" s="95">
        <v>2435091</v>
      </c>
      <c r="I441" s="95">
        <v>0</v>
      </c>
      <c r="J441" s="95">
        <v>0</v>
      </c>
      <c r="K441" s="95">
        <v>0</v>
      </c>
      <c r="L441" s="95">
        <v>370293773</v>
      </c>
      <c r="M441" s="95">
        <v>0</v>
      </c>
      <c r="N441" s="93">
        <v>1538104620.14959</v>
      </c>
      <c r="O441" s="93">
        <v>8845928.2790900003</v>
      </c>
      <c r="P441" s="93">
        <v>4.8999999999999998E-4</v>
      </c>
      <c r="Q441" s="93">
        <v>15875.41705</v>
      </c>
      <c r="R441" s="93">
        <v>2.9999999999999997E-5</v>
      </c>
      <c r="S441" s="93">
        <v>0</v>
      </c>
      <c r="T441" s="93">
        <v>788726.43</v>
      </c>
    </row>
    <row r="442" spans="1:20">
      <c r="A442" s="89" t="s">
        <v>4343</v>
      </c>
      <c r="B442" s="89" t="s">
        <v>1230</v>
      </c>
      <c r="C442" s="95">
        <v>2886648427</v>
      </c>
      <c r="D442" s="95">
        <v>3960145386</v>
      </c>
      <c r="E442" s="95">
        <v>4470696543</v>
      </c>
      <c r="F442" s="95">
        <v>5325735976</v>
      </c>
      <c r="G442" s="95">
        <v>5496253750</v>
      </c>
      <c r="H442" s="95">
        <v>7302571451</v>
      </c>
      <c r="I442" s="95">
        <v>7828454684</v>
      </c>
      <c r="J442" s="95">
        <v>7571716992</v>
      </c>
      <c r="K442" s="95">
        <v>1334367834</v>
      </c>
      <c r="L442" s="95">
        <v>2577486961</v>
      </c>
      <c r="M442" s="95">
        <v>1896960902.34639</v>
      </c>
      <c r="N442" s="93">
        <v>7699848863.5559101</v>
      </c>
      <c r="O442" s="93">
        <v>8902330221.9326801</v>
      </c>
      <c r="P442" s="93">
        <v>12418378898.322401</v>
      </c>
      <c r="Q442" s="93">
        <v>17974974609.824802</v>
      </c>
      <c r="R442" s="93">
        <v>20647425752.636398</v>
      </c>
      <c r="S442" s="93">
        <v>22404656692.869999</v>
      </c>
      <c r="T442" s="93">
        <v>44863189960.360001</v>
      </c>
    </row>
    <row r="443" spans="1:20">
      <c r="A443" s="89" t="s">
        <v>4380</v>
      </c>
      <c r="B443" s="89" t="s">
        <v>2473</v>
      </c>
      <c r="C443" s="95">
        <v>0</v>
      </c>
      <c r="D443" s="95">
        <v>0</v>
      </c>
      <c r="E443" s="95">
        <v>0</v>
      </c>
      <c r="F443" s="95">
        <v>0</v>
      </c>
      <c r="G443" s="95">
        <v>0</v>
      </c>
      <c r="H443" s="95">
        <v>0</v>
      </c>
      <c r="I443" s="95">
        <v>0</v>
      </c>
      <c r="J443" s="95">
        <v>0</v>
      </c>
      <c r="K443" s="95">
        <v>0</v>
      </c>
      <c r="L443" s="95">
        <v>0</v>
      </c>
      <c r="M443" s="95">
        <v>0</v>
      </c>
      <c r="N443" s="93">
        <v>577277232.70841002</v>
      </c>
      <c r="O443" s="93">
        <v>713602607.04944992</v>
      </c>
      <c r="P443" s="93">
        <v>908679983.6875</v>
      </c>
      <c r="Q443" s="93">
        <v>1043481542.1675401</v>
      </c>
      <c r="R443" s="93">
        <v>1015024421.49441</v>
      </c>
      <c r="S443" s="93">
        <v>1413848692.2</v>
      </c>
      <c r="T443" s="93">
        <v>1585463327.9300001</v>
      </c>
    </row>
    <row r="444" spans="1:20">
      <c r="A444" s="89" t="s">
        <v>7760</v>
      </c>
      <c r="B444" s="89" t="s">
        <v>7742</v>
      </c>
      <c r="C444" s="95">
        <v>9590048622</v>
      </c>
      <c r="D444" s="95">
        <v>6604164734</v>
      </c>
      <c r="E444" s="95">
        <v>13916166547</v>
      </c>
      <c r="F444" s="95">
        <v>15125961493</v>
      </c>
      <c r="G444" s="95">
        <v>21044085032</v>
      </c>
      <c r="H444" s="95">
        <v>23782566590</v>
      </c>
      <c r="I444" s="95">
        <v>21078250711</v>
      </c>
      <c r="J444" s="95">
        <v>21576045528</v>
      </c>
      <c r="K444" s="95">
        <v>0</v>
      </c>
      <c r="L444" s="95">
        <v>0</v>
      </c>
      <c r="M444" s="95">
        <v>0</v>
      </c>
      <c r="N444" s="93">
        <v>0</v>
      </c>
      <c r="O444" s="93">
        <v>0</v>
      </c>
      <c r="P444" s="93">
        <v>0</v>
      </c>
      <c r="Q444" s="93">
        <v>0</v>
      </c>
      <c r="R444" s="93">
        <v>0</v>
      </c>
      <c r="S444" s="93">
        <v>0</v>
      </c>
      <c r="T444" s="93">
        <v>0</v>
      </c>
    </row>
    <row r="445" spans="1:20">
      <c r="A445" s="89" t="s">
        <v>7761</v>
      </c>
      <c r="B445" s="89" t="s">
        <v>1188</v>
      </c>
      <c r="C445" s="95">
        <v>2780468792</v>
      </c>
      <c r="D445" s="95">
        <v>3040081869</v>
      </c>
      <c r="E445" s="95">
        <v>3519007994</v>
      </c>
      <c r="F445" s="95">
        <v>3926296389</v>
      </c>
      <c r="G445" s="95">
        <v>4484270059</v>
      </c>
      <c r="H445" s="95">
        <v>4623988791</v>
      </c>
      <c r="I445" s="95">
        <v>5238052911</v>
      </c>
      <c r="J445" s="95">
        <v>5964208769</v>
      </c>
      <c r="K445" s="95">
        <v>0</v>
      </c>
      <c r="L445" s="95">
        <v>0</v>
      </c>
      <c r="M445" s="95">
        <v>0</v>
      </c>
      <c r="N445" s="93">
        <v>0</v>
      </c>
      <c r="O445" s="93">
        <v>0</v>
      </c>
      <c r="P445" s="93">
        <v>0</v>
      </c>
      <c r="Q445" s="93">
        <v>0</v>
      </c>
      <c r="R445" s="93">
        <v>0</v>
      </c>
      <c r="S445" s="93">
        <v>0</v>
      </c>
      <c r="T445" s="93">
        <v>0</v>
      </c>
    </row>
    <row r="446" spans="1:20">
      <c r="A446" s="89" t="s">
        <v>7762</v>
      </c>
      <c r="B446" s="89" t="s">
        <v>4075</v>
      </c>
      <c r="C446" s="95">
        <v>139170</v>
      </c>
      <c r="D446" s="95">
        <v>1601812</v>
      </c>
      <c r="E446" s="95">
        <v>1322849</v>
      </c>
      <c r="F446" s="95">
        <v>643075</v>
      </c>
      <c r="G446" s="95">
        <v>741281</v>
      </c>
      <c r="H446" s="95">
        <v>954440</v>
      </c>
      <c r="I446" s="95">
        <v>932958</v>
      </c>
      <c r="J446" s="95">
        <v>642122</v>
      </c>
      <c r="K446" s="95">
        <v>0</v>
      </c>
      <c r="L446" s="95">
        <v>0</v>
      </c>
      <c r="M446" s="95">
        <v>0</v>
      </c>
      <c r="N446" s="93">
        <v>0</v>
      </c>
      <c r="O446" s="93">
        <v>0</v>
      </c>
      <c r="P446" s="93">
        <v>0</v>
      </c>
      <c r="Q446" s="93">
        <v>0</v>
      </c>
      <c r="R446" s="93">
        <v>0</v>
      </c>
      <c r="S446" s="93">
        <v>0</v>
      </c>
      <c r="T446" s="93">
        <v>0</v>
      </c>
    </row>
    <row r="447" spans="1:20" ht="28">
      <c r="A447" s="89" t="s">
        <v>7763</v>
      </c>
      <c r="B447" s="89" t="s">
        <v>7771</v>
      </c>
      <c r="C447" s="95">
        <v>625219756</v>
      </c>
      <c r="D447" s="95">
        <v>1389274732</v>
      </c>
      <c r="E447" s="95">
        <v>2709847124</v>
      </c>
      <c r="F447" s="95">
        <v>4114340002</v>
      </c>
      <c r="G447" s="95">
        <v>3230946616</v>
      </c>
      <c r="H447" s="95">
        <v>3978790948</v>
      </c>
      <c r="I447" s="95">
        <v>3635911847</v>
      </c>
      <c r="J447" s="95">
        <v>4518255349</v>
      </c>
      <c r="K447" s="95">
        <v>0</v>
      </c>
      <c r="L447" s="95">
        <v>0</v>
      </c>
      <c r="M447" s="95">
        <v>0</v>
      </c>
      <c r="N447" s="93">
        <v>0</v>
      </c>
      <c r="O447" s="93">
        <v>0</v>
      </c>
      <c r="P447" s="93">
        <v>0</v>
      </c>
      <c r="Q447" s="93">
        <v>0</v>
      </c>
      <c r="R447" s="93">
        <v>0</v>
      </c>
      <c r="S447" s="93">
        <v>0</v>
      </c>
      <c r="T447" s="93">
        <v>0</v>
      </c>
    </row>
    <row r="448" spans="1:20">
      <c r="A448" s="89" t="s">
        <v>7764</v>
      </c>
      <c r="B448" s="89" t="s">
        <v>1120</v>
      </c>
      <c r="C448" s="95">
        <v>25078773</v>
      </c>
      <c r="D448" s="95">
        <v>234283427</v>
      </c>
      <c r="E448" s="95">
        <v>17980390</v>
      </c>
      <c r="F448" s="95">
        <v>10184110</v>
      </c>
      <c r="G448" s="95">
        <v>651979</v>
      </c>
      <c r="H448" s="95">
        <v>510522</v>
      </c>
      <c r="I448" s="95">
        <v>3078791</v>
      </c>
      <c r="J448" s="95">
        <v>5581494</v>
      </c>
      <c r="K448" s="95">
        <v>0</v>
      </c>
      <c r="L448" s="95">
        <v>0</v>
      </c>
      <c r="M448" s="95">
        <v>0</v>
      </c>
      <c r="N448" s="93">
        <v>0</v>
      </c>
      <c r="O448" s="93">
        <v>0</v>
      </c>
      <c r="P448" s="93">
        <v>0</v>
      </c>
      <c r="Q448" s="93">
        <v>0</v>
      </c>
      <c r="R448" s="93">
        <v>0</v>
      </c>
      <c r="S448" s="93">
        <v>0</v>
      </c>
      <c r="T448" s="93">
        <v>0</v>
      </c>
    </row>
    <row r="449" spans="1:20">
      <c r="A449" s="89" t="s">
        <v>7765</v>
      </c>
      <c r="B449" s="89" t="s">
        <v>1184</v>
      </c>
      <c r="C449" s="95">
        <v>71735254</v>
      </c>
      <c r="D449" s="95">
        <v>80644103</v>
      </c>
      <c r="E449" s="95">
        <v>95548797</v>
      </c>
      <c r="F449" s="95">
        <v>107936348</v>
      </c>
      <c r="G449" s="95">
        <v>157435204</v>
      </c>
      <c r="H449" s="95">
        <v>134849218</v>
      </c>
      <c r="I449" s="95">
        <v>120945984</v>
      </c>
      <c r="J449" s="95">
        <v>65542284</v>
      </c>
      <c r="K449" s="95">
        <v>0</v>
      </c>
      <c r="L449" s="95">
        <v>0</v>
      </c>
      <c r="M449" s="95">
        <v>0</v>
      </c>
      <c r="N449" s="93">
        <v>0</v>
      </c>
      <c r="O449" s="93">
        <v>0</v>
      </c>
      <c r="P449" s="93">
        <v>0</v>
      </c>
      <c r="Q449" s="93">
        <v>0</v>
      </c>
      <c r="R449" s="93">
        <v>0</v>
      </c>
      <c r="S449" s="93">
        <v>0</v>
      </c>
      <c r="T449" s="93">
        <v>0</v>
      </c>
    </row>
    <row r="450" spans="1:20">
      <c r="A450" s="89" t="s">
        <v>7766</v>
      </c>
      <c r="B450" s="89" t="s">
        <v>7772</v>
      </c>
      <c r="C450" s="95">
        <v>0</v>
      </c>
      <c r="D450" s="95">
        <v>0</v>
      </c>
      <c r="E450" s="95">
        <v>0</v>
      </c>
      <c r="F450" s="95">
        <v>0</v>
      </c>
      <c r="G450" s="95">
        <v>0</v>
      </c>
      <c r="H450" s="95">
        <v>19525146</v>
      </c>
      <c r="I450" s="95">
        <v>80491681</v>
      </c>
      <c r="J450" s="95">
        <v>79738255</v>
      </c>
      <c r="K450" s="95">
        <v>0</v>
      </c>
      <c r="L450" s="95">
        <v>0</v>
      </c>
      <c r="M450" s="95">
        <v>0</v>
      </c>
      <c r="N450" s="93">
        <v>0</v>
      </c>
      <c r="O450" s="93">
        <v>0</v>
      </c>
      <c r="P450" s="93">
        <v>0</v>
      </c>
      <c r="Q450" s="93">
        <v>0</v>
      </c>
      <c r="R450" s="93">
        <v>0</v>
      </c>
      <c r="S450" s="93">
        <v>0</v>
      </c>
      <c r="T450" s="93">
        <v>0</v>
      </c>
    </row>
    <row r="451" spans="1:20">
      <c r="A451" s="89" t="s">
        <v>7767</v>
      </c>
      <c r="B451" s="89" t="s">
        <v>7773</v>
      </c>
      <c r="C451" s="95">
        <v>37154281</v>
      </c>
      <c r="D451" s="95">
        <v>60596858</v>
      </c>
      <c r="E451" s="95">
        <v>57506323</v>
      </c>
      <c r="F451" s="95">
        <v>627885769</v>
      </c>
      <c r="G451" s="95">
        <v>435530032</v>
      </c>
      <c r="H451" s="95">
        <v>6176979</v>
      </c>
      <c r="I451" s="95">
        <v>7862839</v>
      </c>
      <c r="J451" s="95">
        <v>21328477</v>
      </c>
      <c r="K451" s="95">
        <v>0</v>
      </c>
      <c r="L451" s="95">
        <v>0</v>
      </c>
      <c r="M451" s="95">
        <v>0</v>
      </c>
      <c r="N451" s="93">
        <v>0</v>
      </c>
      <c r="O451" s="93">
        <v>0</v>
      </c>
      <c r="P451" s="93">
        <v>0</v>
      </c>
      <c r="Q451" s="93">
        <v>0</v>
      </c>
      <c r="R451" s="93">
        <v>0</v>
      </c>
      <c r="S451" s="93">
        <v>0</v>
      </c>
      <c r="T451" s="93">
        <v>0</v>
      </c>
    </row>
    <row r="452" spans="1:20">
      <c r="A452" s="89" t="s">
        <v>7768</v>
      </c>
      <c r="B452" s="89" t="s">
        <v>1180</v>
      </c>
      <c r="C452" s="95">
        <v>151547344</v>
      </c>
      <c r="D452" s="95">
        <v>566847134</v>
      </c>
      <c r="E452" s="95">
        <v>703982212</v>
      </c>
      <c r="F452" s="95">
        <v>279335119</v>
      </c>
      <c r="G452" s="95">
        <v>198796894</v>
      </c>
      <c r="H452" s="95">
        <v>377944716</v>
      </c>
      <c r="I452" s="95">
        <v>1204940457</v>
      </c>
      <c r="J452" s="95">
        <v>161032307</v>
      </c>
      <c r="K452" s="95">
        <v>0</v>
      </c>
      <c r="L452" s="95">
        <v>0</v>
      </c>
      <c r="M452" s="95">
        <v>0</v>
      </c>
      <c r="N452" s="93">
        <v>0</v>
      </c>
      <c r="O452" s="93">
        <v>0</v>
      </c>
      <c r="P452" s="93">
        <v>0</v>
      </c>
      <c r="Q452" s="93">
        <v>0</v>
      </c>
      <c r="R452" s="93">
        <v>0</v>
      </c>
      <c r="S452" s="93">
        <v>0</v>
      </c>
      <c r="T452" s="93">
        <v>0</v>
      </c>
    </row>
    <row r="453" spans="1:20">
      <c r="A453" s="89" t="s">
        <v>7769</v>
      </c>
      <c r="B453" s="89" t="s">
        <v>1178</v>
      </c>
      <c r="C453" s="95">
        <v>891082252</v>
      </c>
      <c r="D453" s="95">
        <v>1230834799</v>
      </c>
      <c r="E453" s="95">
        <v>1365845688</v>
      </c>
      <c r="F453" s="95">
        <v>1110241272</v>
      </c>
      <c r="G453" s="95">
        <v>1009783190</v>
      </c>
      <c r="H453" s="95">
        <v>1140940998</v>
      </c>
      <c r="I453" s="95">
        <v>846421340</v>
      </c>
      <c r="J453" s="95">
        <v>754261335</v>
      </c>
      <c r="K453" s="95">
        <v>0</v>
      </c>
      <c r="L453" s="95">
        <v>0</v>
      </c>
      <c r="M453" s="95">
        <v>0</v>
      </c>
      <c r="N453" s="93">
        <v>0</v>
      </c>
      <c r="O453" s="93">
        <v>0</v>
      </c>
      <c r="P453" s="93">
        <v>0</v>
      </c>
      <c r="Q453" s="93">
        <v>0</v>
      </c>
      <c r="R453" s="93">
        <v>0</v>
      </c>
      <c r="S453" s="93">
        <v>0</v>
      </c>
      <c r="T453" s="93">
        <v>0</v>
      </c>
    </row>
    <row r="454" spans="1:20">
      <c r="A454" s="89" t="s">
        <v>7770</v>
      </c>
      <c r="B454" s="89" t="s">
        <v>7774</v>
      </c>
      <c r="C454" s="95">
        <v>5007623000</v>
      </c>
      <c r="D454" s="95">
        <v>0</v>
      </c>
      <c r="E454" s="95">
        <v>5445125170</v>
      </c>
      <c r="F454" s="95">
        <v>4949099409</v>
      </c>
      <c r="G454" s="95">
        <v>11525929777</v>
      </c>
      <c r="H454" s="95">
        <v>13498884832</v>
      </c>
      <c r="I454" s="95">
        <v>9939611903</v>
      </c>
      <c r="J454" s="95">
        <v>10005455136</v>
      </c>
      <c r="K454" s="95">
        <v>0</v>
      </c>
      <c r="L454" s="95">
        <v>0</v>
      </c>
      <c r="M454" s="95">
        <v>0</v>
      </c>
      <c r="N454" s="93">
        <v>0</v>
      </c>
      <c r="O454" s="93">
        <v>0</v>
      </c>
      <c r="P454" s="93">
        <v>0</v>
      </c>
      <c r="Q454" s="93">
        <v>0</v>
      </c>
      <c r="R454" s="93">
        <v>0</v>
      </c>
      <c r="S454" s="93">
        <v>0</v>
      </c>
      <c r="T454" s="93">
        <v>0</v>
      </c>
    </row>
    <row r="455" spans="1:20">
      <c r="A455" s="89" t="s">
        <v>4394</v>
      </c>
      <c r="B455" s="89" t="s">
        <v>4395</v>
      </c>
      <c r="C455" s="95">
        <v>70724793</v>
      </c>
      <c r="D455" s="95">
        <v>18495091</v>
      </c>
      <c r="E455" s="95">
        <v>432856775</v>
      </c>
      <c r="F455" s="95">
        <v>288731501</v>
      </c>
      <c r="G455" s="95">
        <v>3231821</v>
      </c>
      <c r="H455" s="95">
        <v>181516</v>
      </c>
      <c r="I455" s="95">
        <v>95757443</v>
      </c>
      <c r="J455" s="95">
        <v>118020859</v>
      </c>
      <c r="K455" s="95">
        <v>843359887</v>
      </c>
      <c r="L455" s="95">
        <v>842393269</v>
      </c>
      <c r="M455" s="95">
        <v>905110372.28092003</v>
      </c>
      <c r="N455" s="93">
        <v>1096665202.94349</v>
      </c>
      <c r="O455" s="93">
        <v>6898585653.6601105</v>
      </c>
      <c r="P455" s="93">
        <v>675486155.99510002</v>
      </c>
      <c r="Q455" s="93">
        <v>706874918.77631998</v>
      </c>
      <c r="R455" s="93">
        <v>777456742.44111001</v>
      </c>
      <c r="S455" s="93">
        <v>847039698.66999996</v>
      </c>
      <c r="T455" s="93">
        <v>933822637.19000006</v>
      </c>
    </row>
    <row r="456" spans="1:20">
      <c r="A456" s="89" t="s">
        <v>4396</v>
      </c>
      <c r="B456" s="89" t="s">
        <v>4397</v>
      </c>
      <c r="C456" s="95">
        <v>16778418</v>
      </c>
      <c r="D456" s="95">
        <v>5735636</v>
      </c>
      <c r="E456" s="95">
        <v>240001911</v>
      </c>
      <c r="F456" s="95">
        <v>0</v>
      </c>
      <c r="G456" s="95">
        <v>0</v>
      </c>
      <c r="H456" s="95">
        <v>0</v>
      </c>
      <c r="I456" s="95">
        <v>91330532</v>
      </c>
      <c r="J456" s="95">
        <v>118020859</v>
      </c>
      <c r="K456" s="95">
        <v>800218873</v>
      </c>
      <c r="L456" s="95">
        <v>479312688</v>
      </c>
      <c r="M456" s="95">
        <v>664228352.77644992</v>
      </c>
      <c r="N456" s="93">
        <v>1078695458.6442399</v>
      </c>
      <c r="O456" s="93">
        <v>6869216539.9054403</v>
      </c>
      <c r="P456" s="93">
        <v>673165894.35805011</v>
      </c>
      <c r="Q456" s="93">
        <v>708884480.56508994</v>
      </c>
      <c r="R456" s="93">
        <v>772822611.05480003</v>
      </c>
      <c r="S456" s="93">
        <v>840968292.64999998</v>
      </c>
      <c r="T456" s="93">
        <v>928065025.84000003</v>
      </c>
    </row>
    <row r="457" spans="1:20">
      <c r="A457" s="89" t="s">
        <v>4404</v>
      </c>
      <c r="B457" s="89" t="s">
        <v>4702</v>
      </c>
      <c r="C457" s="95">
        <v>1646780</v>
      </c>
      <c r="D457" s="95">
        <v>1978966</v>
      </c>
      <c r="E457" s="95">
        <v>192784398</v>
      </c>
      <c r="F457" s="95">
        <v>288731501</v>
      </c>
      <c r="G457" s="95">
        <v>3231821</v>
      </c>
      <c r="H457" s="95">
        <v>0</v>
      </c>
      <c r="I457" s="95">
        <v>0</v>
      </c>
      <c r="J457" s="95">
        <v>0</v>
      </c>
      <c r="K457" s="95">
        <v>37294261</v>
      </c>
      <c r="L457" s="95">
        <v>130670</v>
      </c>
      <c r="M457" s="95">
        <v>4721553.3669999996</v>
      </c>
      <c r="N457" s="93">
        <v>11014727.798950002</v>
      </c>
      <c r="O457" s="93">
        <v>1632569.2715099999</v>
      </c>
      <c r="P457" s="93">
        <v>331228.27201000002</v>
      </c>
      <c r="Q457" s="93">
        <v>-4725213.7348999996</v>
      </c>
      <c r="R457" s="93">
        <v>1454955.5843099998</v>
      </c>
      <c r="S457" s="93">
        <v>2008637.47</v>
      </c>
      <c r="T457" s="93">
        <v>302536.99</v>
      </c>
    </row>
    <row r="458" spans="1:20">
      <c r="A458" s="89" t="s">
        <v>4410</v>
      </c>
      <c r="B458" s="89" t="s">
        <v>4411</v>
      </c>
      <c r="C458" s="95">
        <v>52299595</v>
      </c>
      <c r="D458" s="95">
        <v>10780489</v>
      </c>
      <c r="E458" s="95">
        <v>70466</v>
      </c>
      <c r="F458" s="95">
        <v>0</v>
      </c>
      <c r="G458" s="95">
        <v>0</v>
      </c>
      <c r="H458" s="95">
        <v>181516</v>
      </c>
      <c r="I458" s="95">
        <v>4426911</v>
      </c>
      <c r="J458" s="95">
        <v>0</v>
      </c>
      <c r="K458" s="95">
        <v>5846753</v>
      </c>
      <c r="L458" s="95">
        <v>362949911</v>
      </c>
      <c r="M458" s="95">
        <v>236160466.13747001</v>
      </c>
      <c r="N458" s="93">
        <v>6955016.5003000004</v>
      </c>
      <c r="O458" s="93">
        <v>27736544.48316</v>
      </c>
      <c r="P458" s="93">
        <v>1989033.3650400001</v>
      </c>
      <c r="Q458" s="93">
        <v>2715651.9461300001</v>
      </c>
      <c r="R458" s="93">
        <v>3179175.8020000001</v>
      </c>
      <c r="S458" s="93">
        <v>4062768.55</v>
      </c>
      <c r="T458" s="93">
        <v>5455074.3700000001</v>
      </c>
    </row>
    <row r="459" spans="1:20">
      <c r="A459" s="89" t="s">
        <v>4423</v>
      </c>
      <c r="B459" s="89" t="s">
        <v>4705</v>
      </c>
      <c r="C459" s="95">
        <v>56370286910</v>
      </c>
      <c r="D459" s="95">
        <v>65046166204</v>
      </c>
      <c r="E459" s="95">
        <v>68727954122</v>
      </c>
      <c r="F459" s="95">
        <v>60313513127</v>
      </c>
      <c r="G459" s="95">
        <v>54222465332</v>
      </c>
      <c r="H459" s="95">
        <v>62545868626</v>
      </c>
      <c r="I459" s="95">
        <v>59038117913</v>
      </c>
      <c r="J459" s="95">
        <v>69510528578</v>
      </c>
      <c r="K459" s="95">
        <v>105264776399</v>
      </c>
      <c r="L459" s="95">
        <v>134403997308</v>
      </c>
      <c r="M459" s="95">
        <v>98692921685.754593</v>
      </c>
      <c r="N459" s="93">
        <v>120249121631.82001</v>
      </c>
      <c r="O459" s="93">
        <v>144222668662.207</v>
      </c>
      <c r="P459" s="93">
        <v>197477093054.604</v>
      </c>
      <c r="Q459" s="93">
        <v>156708084743.526</v>
      </c>
      <c r="R459" s="93">
        <v>199747889686.19601</v>
      </c>
      <c r="S459" s="93">
        <v>329375881024.40997</v>
      </c>
      <c r="T459" s="93">
        <v>216339362899.97</v>
      </c>
    </row>
    <row r="460" spans="1:20">
      <c r="A460" s="89" t="s">
        <v>4425</v>
      </c>
      <c r="B460" s="89" t="s">
        <v>4426</v>
      </c>
      <c r="C460" s="95">
        <v>0</v>
      </c>
      <c r="D460" s="95">
        <v>0</v>
      </c>
      <c r="E460" s="95">
        <v>0</v>
      </c>
      <c r="F460" s="95">
        <v>0</v>
      </c>
      <c r="G460" s="95">
        <v>0</v>
      </c>
      <c r="H460" s="95">
        <v>0</v>
      </c>
      <c r="I460" s="95">
        <v>0</v>
      </c>
      <c r="J460" s="95">
        <v>0</v>
      </c>
      <c r="K460" s="95">
        <v>0</v>
      </c>
      <c r="L460" s="95">
        <v>0</v>
      </c>
      <c r="M460" s="95">
        <v>0</v>
      </c>
      <c r="N460" s="93">
        <v>25488263476.316601</v>
      </c>
      <c r="O460" s="93">
        <v>28408343048.6651</v>
      </c>
      <c r="P460" s="93">
        <v>52656628858.0905</v>
      </c>
      <c r="Q460" s="93">
        <v>22606190985.867897</v>
      </c>
      <c r="R460" s="93">
        <v>41404247585.633896</v>
      </c>
      <c r="S460" s="93">
        <v>59536176122.690002</v>
      </c>
      <c r="T460" s="93">
        <v>46746641418.699997</v>
      </c>
    </row>
    <row r="461" spans="1:20">
      <c r="A461" s="89" t="s">
        <v>7702</v>
      </c>
      <c r="B461" s="89" t="s">
        <v>4426</v>
      </c>
      <c r="C461" s="95">
        <v>16852495014</v>
      </c>
      <c r="D461" s="95">
        <v>17760980165</v>
      </c>
      <c r="E461" s="95">
        <v>15731379182</v>
      </c>
      <c r="F461" s="95">
        <v>10855275725</v>
      </c>
      <c r="G461" s="95">
        <v>12629733510</v>
      </c>
      <c r="H461" s="95">
        <v>16136723540</v>
      </c>
      <c r="I461" s="95">
        <v>13610100887</v>
      </c>
      <c r="J461" s="95">
        <v>17445749817</v>
      </c>
      <c r="K461" s="95">
        <v>22023607764</v>
      </c>
      <c r="L461" s="95">
        <v>33956302041</v>
      </c>
      <c r="M461" s="95">
        <v>26071503352.256001</v>
      </c>
      <c r="N461" s="93">
        <v>0</v>
      </c>
      <c r="O461" s="93">
        <v>0</v>
      </c>
      <c r="P461" s="93">
        <v>0</v>
      </c>
      <c r="Q461" s="93">
        <v>0</v>
      </c>
      <c r="R461" s="93">
        <v>0</v>
      </c>
      <c r="S461" s="93">
        <v>0</v>
      </c>
      <c r="T461" s="93">
        <v>0</v>
      </c>
    </row>
    <row r="462" spans="1:20">
      <c r="A462" s="89" t="s">
        <v>4511</v>
      </c>
      <c r="B462" s="89" t="s">
        <v>4512</v>
      </c>
      <c r="C462" s="95">
        <v>18046898326</v>
      </c>
      <c r="D462" s="95">
        <v>23871143316</v>
      </c>
      <c r="E462" s="95">
        <v>34791865125</v>
      </c>
      <c r="F462" s="95">
        <v>17702199774</v>
      </c>
      <c r="G462" s="95">
        <v>14550716141</v>
      </c>
      <c r="H462" s="95">
        <v>15364359664</v>
      </c>
      <c r="I462" s="95">
        <v>7982103610</v>
      </c>
      <c r="J462" s="95">
        <v>20584659586</v>
      </c>
      <c r="K462" s="95">
        <v>46341093698</v>
      </c>
      <c r="L462" s="95">
        <v>64790950508</v>
      </c>
      <c r="M462" s="95">
        <v>24125578125.615299</v>
      </c>
      <c r="N462" s="93">
        <v>37566099621.374603</v>
      </c>
      <c r="O462" s="93">
        <v>53119702730.312798</v>
      </c>
      <c r="P462" s="93">
        <v>84294090097.070908</v>
      </c>
      <c r="Q462" s="93">
        <v>58137426316.251396</v>
      </c>
      <c r="R462" s="93">
        <v>93721391903.029205</v>
      </c>
      <c r="S462" s="93">
        <v>194594604098.64999</v>
      </c>
      <c r="T462" s="93">
        <v>84344490687.910004</v>
      </c>
    </row>
    <row r="463" spans="1:20">
      <c r="A463" s="89" t="s">
        <v>7703</v>
      </c>
      <c r="B463" s="89" t="s">
        <v>7750</v>
      </c>
      <c r="C463" s="95">
        <v>262847353</v>
      </c>
      <c r="D463" s="95">
        <v>189708193</v>
      </c>
      <c r="E463" s="95">
        <v>492065309</v>
      </c>
      <c r="F463" s="95">
        <v>650124740</v>
      </c>
      <c r="G463" s="95">
        <v>1403987374</v>
      </c>
      <c r="H463" s="95">
        <v>1498999720</v>
      </c>
      <c r="I463" s="95">
        <v>1488820707</v>
      </c>
      <c r="J463" s="95">
        <v>1495814181</v>
      </c>
      <c r="K463" s="95">
        <v>3748720579</v>
      </c>
      <c r="L463" s="95">
        <v>3461138570</v>
      </c>
      <c r="M463" s="95">
        <v>2673091613.3660002</v>
      </c>
      <c r="N463" s="93">
        <v>0</v>
      </c>
      <c r="O463" s="93">
        <v>0</v>
      </c>
      <c r="P463" s="93">
        <v>0</v>
      </c>
      <c r="Q463" s="93">
        <v>0</v>
      </c>
      <c r="R463" s="93">
        <v>0</v>
      </c>
      <c r="S463" s="93">
        <v>0</v>
      </c>
      <c r="T463" s="93">
        <v>0</v>
      </c>
    </row>
    <row r="464" spans="1:20">
      <c r="A464" s="89" t="s">
        <v>4538</v>
      </c>
      <c r="B464" s="89" t="s">
        <v>4539</v>
      </c>
      <c r="C464" s="95">
        <v>5612955443</v>
      </c>
      <c r="D464" s="95">
        <v>10090785992</v>
      </c>
      <c r="E464" s="95">
        <v>4934735358</v>
      </c>
      <c r="F464" s="95">
        <v>8574730328</v>
      </c>
      <c r="G464" s="95">
        <v>6544434076</v>
      </c>
      <c r="H464" s="95">
        <v>5229372289</v>
      </c>
      <c r="I464" s="95">
        <v>7062134010</v>
      </c>
      <c r="J464" s="95">
        <v>9874831078</v>
      </c>
      <c r="K464" s="95">
        <v>8024878493</v>
      </c>
      <c r="L464" s="95">
        <v>10013347358</v>
      </c>
      <c r="M464" s="95">
        <v>12724265637.473</v>
      </c>
      <c r="N464" s="93">
        <v>47810802482.623795</v>
      </c>
      <c r="O464" s="93">
        <v>48705829938.099396</v>
      </c>
      <c r="P464" s="93">
        <v>48426148096.499298</v>
      </c>
      <c r="Q464" s="93">
        <v>60575347692.208702</v>
      </c>
      <c r="R464" s="93">
        <v>45679478773.460396</v>
      </c>
      <c r="S464" s="93">
        <v>29080110994.860001</v>
      </c>
      <c r="T464" s="93">
        <v>37908334775.779999</v>
      </c>
    </row>
    <row r="465" spans="1:20">
      <c r="A465" s="89" t="s">
        <v>4607</v>
      </c>
      <c r="B465" s="89" t="s">
        <v>4608</v>
      </c>
      <c r="C465" s="95">
        <v>0</v>
      </c>
      <c r="D465" s="95">
        <v>0</v>
      </c>
      <c r="E465" s="95">
        <v>0</v>
      </c>
      <c r="F465" s="95">
        <v>0</v>
      </c>
      <c r="G465" s="95">
        <v>0</v>
      </c>
      <c r="H465" s="95">
        <v>0</v>
      </c>
      <c r="I465" s="95">
        <v>0</v>
      </c>
      <c r="J465" s="95">
        <v>0</v>
      </c>
      <c r="K465" s="95">
        <v>0</v>
      </c>
      <c r="L465" s="95">
        <v>0</v>
      </c>
      <c r="M465" s="95">
        <v>0</v>
      </c>
      <c r="N465" s="93">
        <v>29132803.787</v>
      </c>
      <c r="O465" s="93">
        <v>0</v>
      </c>
      <c r="P465" s="93">
        <v>0</v>
      </c>
      <c r="Q465" s="93">
        <v>0</v>
      </c>
      <c r="R465" s="93">
        <v>0</v>
      </c>
      <c r="S465" s="93">
        <v>0</v>
      </c>
      <c r="T465" s="93">
        <v>0</v>
      </c>
    </row>
    <row r="466" spans="1:20">
      <c r="A466" s="89" t="s">
        <v>7704</v>
      </c>
      <c r="B466" s="89" t="s">
        <v>7751</v>
      </c>
      <c r="C466" s="95">
        <v>8111200013</v>
      </c>
      <c r="D466" s="95">
        <v>6230071167</v>
      </c>
      <c r="E466" s="95">
        <v>7007431661</v>
      </c>
      <c r="F466" s="95">
        <v>4992223842</v>
      </c>
      <c r="G466" s="95">
        <v>7164630820</v>
      </c>
      <c r="H466" s="95">
        <v>8965160720</v>
      </c>
      <c r="I466" s="95">
        <v>9470349190</v>
      </c>
      <c r="J466" s="95">
        <v>8012094383</v>
      </c>
      <c r="K466" s="95">
        <v>13497616456</v>
      </c>
      <c r="L466" s="95">
        <v>11798901026</v>
      </c>
      <c r="M466" s="95">
        <v>21368218463.6511</v>
      </c>
      <c r="N466" s="93">
        <v>0</v>
      </c>
      <c r="O466" s="93">
        <v>0</v>
      </c>
      <c r="P466" s="93">
        <v>0</v>
      </c>
      <c r="Q466" s="93">
        <v>0</v>
      </c>
      <c r="R466" s="93">
        <v>0</v>
      </c>
      <c r="S466" s="93">
        <v>0</v>
      </c>
      <c r="T466" s="93">
        <v>0</v>
      </c>
    </row>
    <row r="467" spans="1:20" ht="28">
      <c r="A467" s="89" t="s">
        <v>4619</v>
      </c>
      <c r="B467" s="89" t="s">
        <v>4620</v>
      </c>
      <c r="C467" s="95">
        <v>0</v>
      </c>
      <c r="D467" s="95">
        <v>0</v>
      </c>
      <c r="E467" s="95">
        <v>0</v>
      </c>
      <c r="F467" s="95">
        <v>0</v>
      </c>
      <c r="G467" s="95">
        <v>0</v>
      </c>
      <c r="H467" s="95">
        <v>0</v>
      </c>
      <c r="I467" s="95">
        <v>0</v>
      </c>
      <c r="J467" s="95">
        <v>0</v>
      </c>
      <c r="K467" s="95">
        <v>0</v>
      </c>
      <c r="L467" s="95">
        <v>0</v>
      </c>
      <c r="M467" s="95">
        <v>0</v>
      </c>
      <c r="N467" s="93">
        <v>1566649541.6110001</v>
      </c>
      <c r="O467" s="93">
        <v>3671470152.5974798</v>
      </c>
      <c r="P467" s="93">
        <v>3924311337.6533799</v>
      </c>
      <c r="Q467" s="93">
        <v>4732709639.1364202</v>
      </c>
      <c r="R467" s="93">
        <v>5784398061.0738602</v>
      </c>
      <c r="S467" s="93">
        <v>5923434984.04</v>
      </c>
      <c r="T467" s="93">
        <v>5725341580.54</v>
      </c>
    </row>
    <row r="468" spans="1:20" ht="28">
      <c r="A468" s="89" t="s">
        <v>4626</v>
      </c>
      <c r="B468" s="89" t="s">
        <v>4627</v>
      </c>
      <c r="C468" s="95">
        <v>0</v>
      </c>
      <c r="D468" s="95">
        <v>0</v>
      </c>
      <c r="E468" s="95">
        <v>0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95">
        <v>0</v>
      </c>
      <c r="N468" s="93">
        <v>1109617523.8399999</v>
      </c>
      <c r="O468" s="93">
        <v>1370334209.7119999</v>
      </c>
      <c r="P468" s="93">
        <v>60816766.211949997</v>
      </c>
      <c r="Q468" s="93">
        <v>427446181.99804997</v>
      </c>
      <c r="R468" s="93">
        <v>620123649.24818993</v>
      </c>
      <c r="S468" s="93">
        <v>576740623.32000005</v>
      </c>
      <c r="T468" s="93">
        <v>590370088.69000006</v>
      </c>
    </row>
    <row r="469" spans="1:20" ht="28">
      <c r="A469" s="89" t="s">
        <v>4632</v>
      </c>
      <c r="B469" s="89" t="s">
        <v>4633</v>
      </c>
      <c r="C469" s="95">
        <v>0</v>
      </c>
      <c r="D469" s="95">
        <v>0</v>
      </c>
      <c r="E469" s="95">
        <v>0</v>
      </c>
      <c r="F469" s="95">
        <v>0</v>
      </c>
      <c r="G469" s="95">
        <v>0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95">
        <v>0</v>
      </c>
      <c r="N469" s="93">
        <v>42257444.534410007</v>
      </c>
      <c r="O469" s="93">
        <v>113484731.697</v>
      </c>
      <c r="P469" s="93">
        <v>88109529.199000001</v>
      </c>
      <c r="Q469" s="93">
        <v>127919304.676</v>
      </c>
      <c r="R469" s="93">
        <v>237401841.98111999</v>
      </c>
      <c r="S469" s="93">
        <v>252452056.91</v>
      </c>
      <c r="T469" s="93">
        <v>288897831.49000001</v>
      </c>
    </row>
    <row r="470" spans="1:20">
      <c r="A470" s="89" t="s">
        <v>7705</v>
      </c>
      <c r="B470" s="89" t="s">
        <v>7752</v>
      </c>
      <c r="C470" s="95">
        <v>7483890761</v>
      </c>
      <c r="D470" s="95">
        <v>6903477371</v>
      </c>
      <c r="E470" s="95">
        <v>5770477487</v>
      </c>
      <c r="F470" s="95">
        <v>17538958718</v>
      </c>
      <c r="G470" s="95">
        <v>11928963411</v>
      </c>
      <c r="H470" s="95">
        <v>15351252693</v>
      </c>
      <c r="I470" s="95">
        <v>19424609509</v>
      </c>
      <c r="J470" s="95">
        <v>12097379533</v>
      </c>
      <c r="K470" s="95">
        <v>11628859409</v>
      </c>
      <c r="L470" s="95">
        <v>10383357805</v>
      </c>
      <c r="M470" s="95">
        <v>11730264493.393301</v>
      </c>
      <c r="N470" s="93">
        <v>0</v>
      </c>
      <c r="O470" s="93">
        <v>0</v>
      </c>
      <c r="P470" s="93">
        <v>0</v>
      </c>
      <c r="Q470" s="93">
        <v>0</v>
      </c>
      <c r="R470" s="93">
        <v>0</v>
      </c>
      <c r="S470" s="93">
        <v>0</v>
      </c>
      <c r="T470" s="93">
        <v>0</v>
      </c>
    </row>
    <row r="471" spans="1:20">
      <c r="A471" s="89" t="s">
        <v>4637</v>
      </c>
      <c r="B471" s="89" t="s">
        <v>4638</v>
      </c>
      <c r="C471" s="95">
        <v>0</v>
      </c>
      <c r="D471" s="95">
        <v>0</v>
      </c>
      <c r="E471" s="95">
        <v>0</v>
      </c>
      <c r="F471" s="95">
        <v>0</v>
      </c>
      <c r="G471" s="95">
        <v>0</v>
      </c>
      <c r="H471" s="95">
        <v>0</v>
      </c>
      <c r="I471" s="95">
        <v>0</v>
      </c>
      <c r="J471" s="95">
        <v>0</v>
      </c>
      <c r="K471" s="95">
        <v>0</v>
      </c>
      <c r="L471" s="95">
        <v>0</v>
      </c>
      <c r="M471" s="95">
        <v>0</v>
      </c>
      <c r="N471" s="93">
        <v>77726.5</v>
      </c>
      <c r="O471" s="93">
        <v>18667.673999999999</v>
      </c>
      <c r="P471" s="93">
        <v>1732.2280000000001</v>
      </c>
      <c r="Q471" s="93">
        <v>50427.110999999997</v>
      </c>
      <c r="R471" s="93">
        <v>107420.696</v>
      </c>
      <c r="S471" s="93">
        <v>46991.07</v>
      </c>
      <c r="T471" s="93">
        <v>14315.55</v>
      </c>
    </row>
    <row r="472" spans="1:20" ht="28">
      <c r="A472" s="89" t="s">
        <v>7674</v>
      </c>
      <c r="B472" s="89" t="s">
        <v>7675</v>
      </c>
      <c r="C472" s="95">
        <v>0</v>
      </c>
      <c r="D472" s="95">
        <v>0</v>
      </c>
      <c r="E472" s="95">
        <v>0</v>
      </c>
      <c r="F472" s="95">
        <v>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3">
        <v>0</v>
      </c>
      <c r="O472" s="93">
        <v>51058.73</v>
      </c>
      <c r="P472" s="93">
        <v>0</v>
      </c>
      <c r="Q472" s="93">
        <v>2914503.9470000002</v>
      </c>
      <c r="R472" s="93">
        <v>697854.44499999995</v>
      </c>
      <c r="S472" s="93">
        <v>516532.35</v>
      </c>
      <c r="T472" s="93">
        <v>14073.14</v>
      </c>
    </row>
    <row r="473" spans="1:20" ht="28">
      <c r="A473" s="89" t="s">
        <v>4641</v>
      </c>
      <c r="B473" s="89" t="s">
        <v>4642</v>
      </c>
      <c r="C473" s="95">
        <v>0</v>
      </c>
      <c r="D473" s="95">
        <v>0</v>
      </c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3">
        <v>7753351.5449999999</v>
      </c>
      <c r="O473" s="93">
        <v>51978472.004000001</v>
      </c>
      <c r="P473" s="93">
        <v>5762538.4928299999</v>
      </c>
      <c r="Q473" s="93">
        <v>20877252.49732</v>
      </c>
      <c r="R473" s="93">
        <v>17427948.682009999</v>
      </c>
      <c r="S473" s="93">
        <v>10164133.140000001</v>
      </c>
      <c r="T473" s="93">
        <v>884000.38</v>
      </c>
    </row>
    <row r="474" spans="1:20">
      <c r="A474" s="89" t="s">
        <v>4645</v>
      </c>
      <c r="B474" s="89" t="s">
        <v>4646</v>
      </c>
      <c r="C474" s="95">
        <v>0</v>
      </c>
      <c r="D474" s="95">
        <v>0</v>
      </c>
      <c r="E474" s="95">
        <v>0</v>
      </c>
      <c r="F474" s="95">
        <v>0</v>
      </c>
      <c r="G474" s="95">
        <v>0</v>
      </c>
      <c r="H474" s="95">
        <v>0</v>
      </c>
      <c r="I474" s="95">
        <v>0</v>
      </c>
      <c r="J474" s="95">
        <v>0</v>
      </c>
      <c r="K474" s="95">
        <v>0</v>
      </c>
      <c r="L474" s="95">
        <v>0</v>
      </c>
      <c r="M474" s="95">
        <v>0</v>
      </c>
      <c r="N474" s="93">
        <v>6817067.7420100002</v>
      </c>
      <c r="O474" s="93">
        <v>10068792.6905</v>
      </c>
      <c r="P474" s="93">
        <v>3594058.15288</v>
      </c>
      <c r="Q474" s="93">
        <v>7491011.42985</v>
      </c>
      <c r="R474" s="93">
        <v>16304016.2294</v>
      </c>
      <c r="S474" s="93">
        <v>35673376.719999999</v>
      </c>
      <c r="T474" s="93">
        <v>2107240.1</v>
      </c>
    </row>
    <row r="475" spans="1:20">
      <c r="A475" s="89" t="s">
        <v>4649</v>
      </c>
      <c r="B475" s="89" t="s">
        <v>4650</v>
      </c>
      <c r="C475" s="95">
        <v>0</v>
      </c>
      <c r="D475" s="95">
        <v>0</v>
      </c>
      <c r="E475" s="95">
        <v>0</v>
      </c>
      <c r="F475" s="95">
        <v>0</v>
      </c>
      <c r="G475" s="95">
        <v>0</v>
      </c>
      <c r="H475" s="95">
        <v>0</v>
      </c>
      <c r="I475" s="95">
        <v>0</v>
      </c>
      <c r="J475" s="95">
        <v>0</v>
      </c>
      <c r="K475" s="95">
        <v>0</v>
      </c>
      <c r="L475" s="95">
        <v>0</v>
      </c>
      <c r="M475" s="95">
        <v>0</v>
      </c>
      <c r="N475" s="93">
        <v>4355146224.9576502</v>
      </c>
      <c r="O475" s="93">
        <v>5188942432.7178898</v>
      </c>
      <c r="P475" s="93">
        <v>3987002302.6164703</v>
      </c>
      <c r="Q475" s="93">
        <v>6555456291.0240898</v>
      </c>
      <c r="R475" s="93">
        <v>8355852496.6748705</v>
      </c>
      <c r="S475" s="93">
        <v>13448933211.780001</v>
      </c>
      <c r="T475" s="93">
        <v>8759959439.8199997</v>
      </c>
    </row>
    <row r="476" spans="1:20">
      <c r="A476" s="89" t="s">
        <v>7686</v>
      </c>
      <c r="B476" s="89" t="s">
        <v>7694</v>
      </c>
      <c r="C476" s="95">
        <v>0</v>
      </c>
      <c r="D476" s="95">
        <v>0</v>
      </c>
      <c r="E476" s="95">
        <v>0</v>
      </c>
      <c r="F476" s="95">
        <v>0</v>
      </c>
      <c r="G476" s="95">
        <v>0</v>
      </c>
      <c r="H476" s="95">
        <v>0</v>
      </c>
      <c r="I476" s="95">
        <v>0</v>
      </c>
      <c r="J476" s="95">
        <v>0</v>
      </c>
      <c r="K476" s="95">
        <v>0</v>
      </c>
      <c r="L476" s="95">
        <v>0</v>
      </c>
      <c r="M476" s="95">
        <v>0</v>
      </c>
      <c r="N476" s="93">
        <v>0</v>
      </c>
      <c r="O476" s="93">
        <v>0</v>
      </c>
      <c r="P476" s="93">
        <v>0</v>
      </c>
      <c r="Q476" s="93">
        <v>454925.25572000002</v>
      </c>
      <c r="R476" s="93">
        <v>2546312.96508</v>
      </c>
      <c r="S476" s="93">
        <v>18157091.539999999</v>
      </c>
      <c r="T476" s="93">
        <v>6096625.9699999997</v>
      </c>
    </row>
    <row r="477" spans="1:20">
      <c r="A477" s="89" t="s">
        <v>7687</v>
      </c>
      <c r="B477" s="89" t="s">
        <v>7695</v>
      </c>
      <c r="C477" s="95">
        <v>0</v>
      </c>
      <c r="D477" s="95">
        <v>0</v>
      </c>
      <c r="E477" s="95">
        <v>0</v>
      </c>
      <c r="F477" s="95">
        <v>0</v>
      </c>
      <c r="G477" s="95">
        <v>0</v>
      </c>
      <c r="H477" s="95">
        <v>0</v>
      </c>
      <c r="I477" s="95">
        <v>0</v>
      </c>
      <c r="J477" s="95">
        <v>0</v>
      </c>
      <c r="K477" s="95">
        <v>0</v>
      </c>
      <c r="L477" s="95">
        <v>0</v>
      </c>
      <c r="M477" s="95">
        <v>0</v>
      </c>
      <c r="N477" s="93">
        <v>0</v>
      </c>
      <c r="O477" s="93">
        <v>0</v>
      </c>
      <c r="P477" s="93">
        <v>0</v>
      </c>
      <c r="Q477" s="93">
        <v>5073699.2179199997</v>
      </c>
      <c r="R477" s="93">
        <v>12420473.330540001</v>
      </c>
      <c r="S477" s="93">
        <v>40143597.799999997</v>
      </c>
      <c r="T477" s="93">
        <v>25056065.809999999</v>
      </c>
    </row>
    <row r="478" spans="1:20">
      <c r="A478" s="89" t="s">
        <v>7688</v>
      </c>
      <c r="B478" s="89" t="s">
        <v>7696</v>
      </c>
      <c r="C478" s="95">
        <v>0</v>
      </c>
      <c r="D478" s="95">
        <v>0</v>
      </c>
      <c r="E478" s="95">
        <v>0</v>
      </c>
      <c r="F478" s="95">
        <v>0</v>
      </c>
      <c r="G478" s="95">
        <v>0</v>
      </c>
      <c r="H478" s="95">
        <v>0</v>
      </c>
      <c r="I478" s="95">
        <v>0</v>
      </c>
      <c r="J478" s="95">
        <v>0</v>
      </c>
      <c r="K478" s="95">
        <v>0</v>
      </c>
      <c r="L478" s="95">
        <v>0</v>
      </c>
      <c r="M478" s="95">
        <v>0</v>
      </c>
      <c r="N478" s="93">
        <v>0</v>
      </c>
      <c r="O478" s="93">
        <v>0</v>
      </c>
      <c r="P478" s="93">
        <v>0</v>
      </c>
      <c r="Q478" s="93">
        <v>11274144.949999999</v>
      </c>
      <c r="R478" s="93">
        <v>8160711.443</v>
      </c>
      <c r="S478" s="93">
        <v>600976.19999999995</v>
      </c>
      <c r="T478" s="93">
        <v>109916438.81</v>
      </c>
    </row>
    <row r="479" spans="1:20">
      <c r="A479" s="89" t="s">
        <v>7689</v>
      </c>
      <c r="B479" s="89" t="s">
        <v>7697</v>
      </c>
      <c r="C479" s="95">
        <v>0</v>
      </c>
      <c r="D479" s="95">
        <v>0</v>
      </c>
      <c r="E479" s="95">
        <v>0</v>
      </c>
      <c r="F479" s="95">
        <v>0</v>
      </c>
      <c r="G479" s="95">
        <v>0</v>
      </c>
      <c r="H479" s="95">
        <v>0</v>
      </c>
      <c r="I479" s="95">
        <v>0</v>
      </c>
      <c r="J479" s="95">
        <v>0</v>
      </c>
      <c r="K479" s="95">
        <v>0</v>
      </c>
      <c r="L479" s="95">
        <v>0</v>
      </c>
      <c r="M479" s="95">
        <v>0</v>
      </c>
      <c r="N479" s="93">
        <v>0</v>
      </c>
      <c r="O479" s="93">
        <v>0</v>
      </c>
      <c r="P479" s="93">
        <v>0</v>
      </c>
      <c r="Q479" s="93">
        <v>4679524.6859999998</v>
      </c>
      <c r="R479" s="93">
        <v>632500.81799999997</v>
      </c>
      <c r="S479" s="93">
        <v>910.51</v>
      </c>
      <c r="T479" s="93">
        <v>0</v>
      </c>
    </row>
    <row r="480" spans="1:20">
      <c r="A480" s="89" t="s">
        <v>4666</v>
      </c>
      <c r="B480" s="89" t="s">
        <v>7787</v>
      </c>
      <c r="C480" s="95">
        <v>0</v>
      </c>
      <c r="D480" s="95">
        <v>0</v>
      </c>
      <c r="E480" s="95">
        <v>0</v>
      </c>
      <c r="F480" s="95">
        <v>0</v>
      </c>
      <c r="G480" s="95">
        <v>0</v>
      </c>
      <c r="H480" s="95">
        <v>0</v>
      </c>
      <c r="I480" s="95">
        <v>0</v>
      </c>
      <c r="J480" s="95">
        <v>0</v>
      </c>
      <c r="K480" s="95">
        <v>0</v>
      </c>
      <c r="L480" s="95">
        <v>0</v>
      </c>
      <c r="M480" s="95">
        <v>0</v>
      </c>
      <c r="N480" s="93">
        <v>2266504366.9878101</v>
      </c>
      <c r="O480" s="93">
        <v>3582444427.3064799</v>
      </c>
      <c r="P480" s="93">
        <v>4030627738.3887796</v>
      </c>
      <c r="Q480" s="93">
        <v>3492772843.2685699</v>
      </c>
      <c r="R480" s="93">
        <v>3886698136.4850297</v>
      </c>
      <c r="S480" s="93">
        <v>5497039785.79</v>
      </c>
      <c r="T480" s="93">
        <v>7842538929.5900002</v>
      </c>
    </row>
    <row r="481" spans="1:20">
      <c r="A481" s="89" t="s">
        <v>7788</v>
      </c>
      <c r="B481" s="89" t="s">
        <v>7789</v>
      </c>
      <c r="C481" s="95">
        <v>0</v>
      </c>
      <c r="D481" s="95">
        <v>0</v>
      </c>
      <c r="E481" s="95">
        <v>0</v>
      </c>
      <c r="F481" s="95">
        <v>0</v>
      </c>
      <c r="G481" s="95">
        <v>0</v>
      </c>
      <c r="H481" s="95">
        <v>0</v>
      </c>
      <c r="I481" s="95">
        <v>0</v>
      </c>
      <c r="J481" s="95">
        <v>0</v>
      </c>
      <c r="K481" s="95">
        <v>0</v>
      </c>
      <c r="L481" s="95">
        <v>0</v>
      </c>
      <c r="M481" s="95">
        <v>0</v>
      </c>
      <c r="N481" s="93">
        <v>0</v>
      </c>
      <c r="O481" s="93">
        <v>0</v>
      </c>
      <c r="P481" s="93">
        <v>0</v>
      </c>
      <c r="Q481" s="93">
        <v>0</v>
      </c>
      <c r="R481" s="93">
        <v>0</v>
      </c>
      <c r="S481" s="93">
        <v>20361085537.049999</v>
      </c>
      <c r="T481" s="93">
        <v>23988699387.700001</v>
      </c>
    </row>
    <row r="482" spans="1:20">
      <c r="A482" s="89" t="s">
        <v>7706</v>
      </c>
      <c r="B482" s="89" t="s">
        <v>7753</v>
      </c>
      <c r="C482" s="95">
        <v>57057980</v>
      </c>
      <c r="D482" s="95">
        <v>33955417</v>
      </c>
      <c r="E482" s="95">
        <v>22366259</v>
      </c>
      <c r="F482" s="95">
        <v>22738973</v>
      </c>
      <c r="G482" s="95">
        <v>23143018</v>
      </c>
      <c r="H482" s="95">
        <v>97443069</v>
      </c>
      <c r="I482" s="95">
        <v>74434</v>
      </c>
      <c r="J482" s="95">
        <v>-235917</v>
      </c>
      <c r="K482" s="95">
        <v>-404253</v>
      </c>
      <c r="L482" s="95">
        <v>194623</v>
      </c>
      <c r="M482" s="95">
        <v>20831.292000000001</v>
      </c>
      <c r="N482" s="93">
        <v>0</v>
      </c>
      <c r="O482" s="93">
        <v>0</v>
      </c>
      <c r="P482" s="93">
        <v>0</v>
      </c>
      <c r="Q482" s="93">
        <v>0</v>
      </c>
      <c r="R482" s="93">
        <v>0</v>
      </c>
      <c r="S482" s="93">
        <v>0</v>
      </c>
      <c r="T482" s="93">
        <v>0</v>
      </c>
    </row>
    <row r="483" spans="1:20">
      <c r="A483" s="89" t="s">
        <v>7707</v>
      </c>
      <c r="B483" s="89" t="s">
        <v>7754</v>
      </c>
      <c r="C483" s="95">
        <v>57057980</v>
      </c>
      <c r="D483" s="95">
        <v>33955417</v>
      </c>
      <c r="E483" s="95">
        <v>22366259</v>
      </c>
      <c r="F483" s="95">
        <v>22738973</v>
      </c>
      <c r="G483" s="95">
        <v>23143018</v>
      </c>
      <c r="H483" s="95">
        <v>97443069</v>
      </c>
      <c r="I483" s="95">
        <v>74434</v>
      </c>
      <c r="J483" s="95">
        <v>-235917</v>
      </c>
      <c r="K483" s="95">
        <v>-404253</v>
      </c>
      <c r="L483" s="95">
        <v>194623</v>
      </c>
      <c r="M483" s="95">
        <v>20831.292000000001</v>
      </c>
      <c r="N483" s="93">
        <v>0</v>
      </c>
      <c r="O483" s="93">
        <v>0</v>
      </c>
      <c r="P483" s="93">
        <v>0</v>
      </c>
      <c r="Q483" s="93">
        <v>0</v>
      </c>
      <c r="R483" s="93">
        <v>0</v>
      </c>
      <c r="S483" s="93">
        <v>0</v>
      </c>
      <c r="T483" s="93">
        <v>0</v>
      </c>
    </row>
    <row r="484" spans="1:20">
      <c r="A484" s="89" t="s">
        <v>4677</v>
      </c>
      <c r="B484" s="89" t="s">
        <v>4678</v>
      </c>
      <c r="C484" s="95">
        <v>-18982358518</v>
      </c>
      <c r="D484" s="95">
        <v>-15167018207</v>
      </c>
      <c r="E484" s="95">
        <v>-14973937503</v>
      </c>
      <c r="F484" s="95">
        <v>-13549182185</v>
      </c>
      <c r="G484" s="95">
        <v>-21308352499</v>
      </c>
      <c r="H484" s="95">
        <v>-15460026515</v>
      </c>
      <c r="I484" s="95">
        <v>-20013856816</v>
      </c>
      <c r="J484" s="95">
        <v>-23056353144</v>
      </c>
      <c r="K484" s="95">
        <v>-16318642745</v>
      </c>
      <c r="L484" s="95">
        <v>-15731613134</v>
      </c>
      <c r="M484" s="95">
        <v>-12937011985.3983</v>
      </c>
      <c r="N484" s="93">
        <v>-16249327868.513399</v>
      </c>
      <c r="O484" s="93">
        <v>-16889418541.7003</v>
      </c>
      <c r="P484" s="93">
        <v>-8464649382.1798697</v>
      </c>
      <c r="Q484" s="93">
        <v>-9486588371.2673607</v>
      </c>
      <c r="R484" s="93">
        <v>-9907067184.9032803</v>
      </c>
      <c r="S484" s="93">
        <v>-11250452012.91</v>
      </c>
      <c r="T484" s="93">
        <v>-8708722343.6399994</v>
      </c>
    </row>
    <row r="485" spans="1:20">
      <c r="A485" s="87">
        <v>5</v>
      </c>
      <c r="B485" s="88" t="s">
        <v>7685</v>
      </c>
      <c r="C485" s="104">
        <v>144482351542.10001</v>
      </c>
      <c r="D485" s="104">
        <v>163581454176.60999</v>
      </c>
      <c r="E485" s="104">
        <v>179795903463.69</v>
      </c>
      <c r="F485" s="104">
        <v>177601604712.45999</v>
      </c>
      <c r="G485" s="104">
        <v>179443125110.10999</v>
      </c>
      <c r="H485" s="104">
        <v>189214792219.92001</v>
      </c>
      <c r="I485" s="104">
        <v>226587292287.92999</v>
      </c>
      <c r="J485" s="104">
        <v>277619985726.42999</v>
      </c>
      <c r="K485" s="104">
        <v>333983147673.60999</v>
      </c>
      <c r="L485" s="104">
        <v>343432816465.35999</v>
      </c>
      <c r="M485" s="104">
        <v>316242261899.87189</v>
      </c>
      <c r="N485" s="104">
        <v>442542728290.52063</v>
      </c>
      <c r="O485" s="104">
        <v>461560151089.26959</v>
      </c>
      <c r="P485" s="104">
        <v>542222947167.32904</v>
      </c>
      <c r="Q485" s="104">
        <v>554964967986.85522</v>
      </c>
      <c r="R485" s="104">
        <v>713433259995.85339</v>
      </c>
      <c r="S485" s="97">
        <v>779759622682.82996</v>
      </c>
      <c r="T485" s="97">
        <v>873321475345.17004</v>
      </c>
    </row>
    <row r="486" spans="1:20">
      <c r="A486" s="89" t="s">
        <v>4711</v>
      </c>
      <c r="B486" s="89" t="s">
        <v>4712</v>
      </c>
      <c r="C486" s="95">
        <v>38733024568</v>
      </c>
      <c r="D486" s="95">
        <v>34108176356</v>
      </c>
      <c r="E486" s="95">
        <v>38926207198</v>
      </c>
      <c r="F486" s="95">
        <v>38150687965</v>
      </c>
      <c r="G486" s="95">
        <v>40117964082</v>
      </c>
      <c r="H486" s="95">
        <v>44075178777</v>
      </c>
      <c r="I486" s="95">
        <v>48748115781</v>
      </c>
      <c r="J486" s="95">
        <v>52016467029</v>
      </c>
      <c r="K486" s="95">
        <v>56818102633</v>
      </c>
      <c r="L486" s="95">
        <v>59286832706</v>
      </c>
      <c r="M486" s="95">
        <v>65446371724.413605</v>
      </c>
      <c r="N486" s="93">
        <v>118390341075.75999</v>
      </c>
      <c r="O486" s="93">
        <v>120665881110.50999</v>
      </c>
      <c r="P486" s="93">
        <v>133143568330.57201</v>
      </c>
      <c r="Q486" s="93">
        <v>145620687157.24399</v>
      </c>
      <c r="R486" s="93">
        <v>168864606688.28201</v>
      </c>
      <c r="S486" s="93">
        <v>204112580809.94</v>
      </c>
      <c r="T486" s="93">
        <v>291450651015.95001</v>
      </c>
    </row>
    <row r="487" spans="1:20">
      <c r="A487" s="89" t="s">
        <v>4713</v>
      </c>
      <c r="B487" s="89" t="s">
        <v>2212</v>
      </c>
      <c r="C487" s="95">
        <v>9274280784</v>
      </c>
      <c r="D487" s="95">
        <v>9659590942</v>
      </c>
      <c r="E487" s="95">
        <v>11191480976</v>
      </c>
      <c r="F487" s="95">
        <v>11874983440</v>
      </c>
      <c r="G487" s="95">
        <v>12335735874</v>
      </c>
      <c r="H487" s="95">
        <v>13685002142</v>
      </c>
      <c r="I487" s="95">
        <v>15006255653</v>
      </c>
      <c r="J487" s="95">
        <v>16732152718</v>
      </c>
      <c r="K487" s="95">
        <v>17807709505</v>
      </c>
      <c r="L487" s="95">
        <v>19294353594</v>
      </c>
      <c r="M487" s="95">
        <v>20519665492.511299</v>
      </c>
      <c r="N487" s="93">
        <v>24361951247.924999</v>
      </c>
      <c r="O487" s="93">
        <v>25428011436.415802</v>
      </c>
      <c r="P487" s="93">
        <v>27048162908.168999</v>
      </c>
      <c r="Q487" s="93">
        <v>28164275846.656502</v>
      </c>
      <c r="R487" s="93">
        <v>30931505978.681103</v>
      </c>
      <c r="S487" s="93">
        <v>36428376714.099998</v>
      </c>
      <c r="T487" s="93">
        <v>41785742039.669998</v>
      </c>
    </row>
    <row r="488" spans="1:20">
      <c r="A488" s="89" t="s">
        <v>4743</v>
      </c>
      <c r="B488" s="89" t="s">
        <v>4744</v>
      </c>
      <c r="C488" s="95">
        <v>17708934341</v>
      </c>
      <c r="D488" s="95">
        <v>12128117624</v>
      </c>
      <c r="E488" s="95">
        <v>13208991965</v>
      </c>
      <c r="F488" s="95">
        <v>10631426332</v>
      </c>
      <c r="G488" s="95">
        <v>10103839877</v>
      </c>
      <c r="H488" s="95">
        <v>11810041864</v>
      </c>
      <c r="I488" s="95">
        <v>11639019317</v>
      </c>
      <c r="J488" s="95">
        <v>11748640562</v>
      </c>
      <c r="K488" s="95">
        <v>21687697761</v>
      </c>
      <c r="L488" s="95">
        <v>22008268931</v>
      </c>
      <c r="M488" s="95">
        <v>26539341964.113602</v>
      </c>
      <c r="N488" s="93">
        <v>2226541755.1792998</v>
      </c>
      <c r="O488" s="93">
        <v>2595891140.5118399</v>
      </c>
      <c r="P488" s="93">
        <v>2036140284.3469501</v>
      </c>
      <c r="Q488" s="93">
        <v>1952167028.0372</v>
      </c>
      <c r="R488" s="93">
        <v>1934158866.6808701</v>
      </c>
      <c r="S488" s="93">
        <v>2146688022.01</v>
      </c>
      <c r="T488" s="93">
        <v>2296674669.1500001</v>
      </c>
    </row>
    <row r="489" spans="1:20">
      <c r="A489" s="89" t="s">
        <v>4758</v>
      </c>
      <c r="B489" s="89" t="s">
        <v>2214</v>
      </c>
      <c r="C489" s="95">
        <v>1398836871</v>
      </c>
      <c r="D489" s="95">
        <v>1776376786</v>
      </c>
      <c r="E489" s="95">
        <v>2162098497</v>
      </c>
      <c r="F489" s="95">
        <v>2082960677</v>
      </c>
      <c r="G489" s="95">
        <v>2157133835</v>
      </c>
      <c r="H489" s="95">
        <v>2237393208</v>
      </c>
      <c r="I489" s="95">
        <v>2591231133</v>
      </c>
      <c r="J489" s="95">
        <v>2616652028</v>
      </c>
      <c r="K489" s="95">
        <v>2781753691</v>
      </c>
      <c r="L489" s="95">
        <v>3119641628</v>
      </c>
      <c r="M489" s="95">
        <v>3343464186.33253</v>
      </c>
      <c r="N489" s="93">
        <v>5982252698.2065401</v>
      </c>
      <c r="O489" s="93">
        <v>6344460255.6899099</v>
      </c>
      <c r="P489" s="93">
        <v>6397299030.0148296</v>
      </c>
      <c r="Q489" s="93">
        <v>6869923526.1233606</v>
      </c>
      <c r="R489" s="93">
        <v>7609428336.1998892</v>
      </c>
      <c r="S489" s="93">
        <v>8822719869.3500004</v>
      </c>
      <c r="T489" s="93">
        <v>10090872267.33</v>
      </c>
    </row>
    <row r="490" spans="1:20">
      <c r="A490" s="89" t="s">
        <v>4775</v>
      </c>
      <c r="B490" s="89" t="s">
        <v>133</v>
      </c>
      <c r="C490" s="95">
        <v>90596</v>
      </c>
      <c r="D490" s="95">
        <v>76739</v>
      </c>
      <c r="E490" s="95">
        <v>74880</v>
      </c>
      <c r="F490" s="95">
        <v>0</v>
      </c>
      <c r="G490" s="95">
        <v>0</v>
      </c>
      <c r="H490" s="95">
        <v>17710</v>
      </c>
      <c r="I490" s="95">
        <v>1420</v>
      </c>
      <c r="J490" s="95">
        <v>1876</v>
      </c>
      <c r="K490" s="95">
        <v>405421</v>
      </c>
      <c r="L490" s="95">
        <v>24739607</v>
      </c>
      <c r="M490" s="95">
        <v>761377.35699999996</v>
      </c>
      <c r="N490" s="93">
        <v>9593141.4055199996</v>
      </c>
      <c r="O490" s="93">
        <v>8462419.4564600009</v>
      </c>
      <c r="P490" s="93">
        <v>10108953.039350001</v>
      </c>
      <c r="Q490" s="93">
        <v>10326865.573000001</v>
      </c>
      <c r="R490" s="93">
        <v>8705851.347860001</v>
      </c>
      <c r="S490" s="93">
        <v>9454410.6600000001</v>
      </c>
      <c r="T490" s="93">
        <v>9846687.0099999998</v>
      </c>
    </row>
    <row r="491" spans="1:20">
      <c r="A491" s="89" t="s">
        <v>4784</v>
      </c>
      <c r="B491" s="89" t="s">
        <v>4785</v>
      </c>
      <c r="C491" s="95">
        <v>0</v>
      </c>
      <c r="D491" s="95">
        <v>0</v>
      </c>
      <c r="E491" s="95">
        <v>0</v>
      </c>
      <c r="F491" s="95">
        <v>0</v>
      </c>
      <c r="G491" s="95">
        <v>0</v>
      </c>
      <c r="H491" s="95">
        <v>0</v>
      </c>
      <c r="I491" s="95">
        <v>0</v>
      </c>
      <c r="J491" s="95">
        <v>0</v>
      </c>
      <c r="K491" s="95">
        <v>0</v>
      </c>
      <c r="L491" s="95">
        <v>0</v>
      </c>
      <c r="M491" s="95">
        <v>0</v>
      </c>
      <c r="N491" s="93">
        <v>12453278059.198</v>
      </c>
      <c r="O491" s="93">
        <v>12309992397.0737</v>
      </c>
      <c r="P491" s="93">
        <v>12804820629.8601</v>
      </c>
      <c r="Q491" s="93">
        <v>13845513379.1551</v>
      </c>
      <c r="R491" s="93">
        <v>16121562864.9181</v>
      </c>
      <c r="S491" s="93">
        <v>18230001304.110001</v>
      </c>
      <c r="T491" s="93">
        <v>20768904770.869999</v>
      </c>
    </row>
    <row r="492" spans="1:20">
      <c r="A492" s="89" t="s">
        <v>4801</v>
      </c>
      <c r="B492" s="89" t="s">
        <v>4802</v>
      </c>
      <c r="C492" s="95">
        <v>0</v>
      </c>
      <c r="D492" s="95">
        <v>0</v>
      </c>
      <c r="E492" s="95">
        <v>0</v>
      </c>
      <c r="F492" s="95">
        <v>0</v>
      </c>
      <c r="G492" s="95">
        <v>0</v>
      </c>
      <c r="H492" s="95">
        <v>0</v>
      </c>
      <c r="I492" s="95">
        <v>0</v>
      </c>
      <c r="J492" s="95">
        <v>0</v>
      </c>
      <c r="K492" s="95">
        <v>0</v>
      </c>
      <c r="L492" s="95">
        <v>0</v>
      </c>
      <c r="M492" s="95">
        <v>0</v>
      </c>
      <c r="N492" s="93">
        <v>9410064004.4671001</v>
      </c>
      <c r="O492" s="93">
        <v>5084990463.5412998</v>
      </c>
      <c r="P492" s="93">
        <v>15156157649.953901</v>
      </c>
      <c r="Q492" s="93">
        <v>7964272671.0065994</v>
      </c>
      <c r="R492" s="93">
        <v>17036498946.3459</v>
      </c>
      <c r="S492" s="93">
        <v>30443648047.189999</v>
      </c>
      <c r="T492" s="93">
        <v>41116002827.809998</v>
      </c>
    </row>
    <row r="493" spans="1:20">
      <c r="A493" s="89" t="s">
        <v>4822</v>
      </c>
      <c r="B493" s="89" t="s">
        <v>4823</v>
      </c>
      <c r="C493" s="95">
        <v>10338289282</v>
      </c>
      <c r="D493" s="95">
        <v>10531879720</v>
      </c>
      <c r="E493" s="95">
        <v>12348825418</v>
      </c>
      <c r="F493" s="95">
        <v>13536721695</v>
      </c>
      <c r="G493" s="95">
        <v>14208275055</v>
      </c>
      <c r="H493" s="95">
        <v>15016581030</v>
      </c>
      <c r="I493" s="95">
        <v>18319925897</v>
      </c>
      <c r="J493" s="95">
        <v>19517958791</v>
      </c>
      <c r="K493" s="95">
        <v>13559434366</v>
      </c>
      <c r="L493" s="95">
        <v>13511088849</v>
      </c>
      <c r="M493" s="95">
        <v>14417714758.824301</v>
      </c>
      <c r="N493" s="93">
        <v>37333777202.5476</v>
      </c>
      <c r="O493" s="93">
        <v>39734785921.341705</v>
      </c>
      <c r="P493" s="93">
        <v>38096794578.907402</v>
      </c>
      <c r="Q493" s="93">
        <v>46437865387.469795</v>
      </c>
      <c r="R493" s="93">
        <v>54541764507.117294</v>
      </c>
      <c r="S493" s="93">
        <v>61567870912.360001</v>
      </c>
      <c r="T493" s="93">
        <v>66755491063.650002</v>
      </c>
    </row>
    <row r="494" spans="1:20">
      <c r="A494" s="89" t="s">
        <v>4944</v>
      </c>
      <c r="B494" s="89" t="s">
        <v>2822</v>
      </c>
      <c r="C494" s="95">
        <v>12592694</v>
      </c>
      <c r="D494" s="95">
        <v>12134545</v>
      </c>
      <c r="E494" s="95">
        <v>14735462</v>
      </c>
      <c r="F494" s="95">
        <v>24595821</v>
      </c>
      <c r="G494" s="95">
        <v>1312979441</v>
      </c>
      <c r="H494" s="95">
        <v>1326142823</v>
      </c>
      <c r="I494" s="95">
        <v>1191682361</v>
      </c>
      <c r="J494" s="95">
        <v>1401061054</v>
      </c>
      <c r="K494" s="95">
        <v>981101889</v>
      </c>
      <c r="L494" s="95">
        <v>1328740097</v>
      </c>
      <c r="M494" s="95">
        <v>625423945.27482998</v>
      </c>
      <c r="N494" s="93">
        <v>694166986.76365006</v>
      </c>
      <c r="O494" s="93">
        <v>848107048.60859001</v>
      </c>
      <c r="P494" s="93">
        <v>916937968.34318006</v>
      </c>
      <c r="Q494" s="93">
        <v>1514688144.1111102</v>
      </c>
      <c r="R494" s="93">
        <v>1156991576.3278401</v>
      </c>
      <c r="S494" s="93">
        <v>2083254419.6700001</v>
      </c>
      <c r="T494" s="93">
        <v>1786035979.6600001</v>
      </c>
    </row>
    <row r="495" spans="1:20" ht="28">
      <c r="A495" s="89" t="s">
        <v>4973</v>
      </c>
      <c r="B495" s="89" t="s">
        <v>1114</v>
      </c>
      <c r="C495" s="95">
        <v>0</v>
      </c>
      <c r="D495" s="95">
        <v>0</v>
      </c>
      <c r="E495" s="95">
        <v>0</v>
      </c>
      <c r="F495" s="95">
        <v>0</v>
      </c>
      <c r="G495" s="95">
        <v>0</v>
      </c>
      <c r="H495" s="95">
        <v>0</v>
      </c>
      <c r="I495" s="95">
        <v>0</v>
      </c>
      <c r="J495" s="95">
        <v>0</v>
      </c>
      <c r="K495" s="95">
        <v>0</v>
      </c>
      <c r="L495" s="95">
        <v>0</v>
      </c>
      <c r="M495" s="95">
        <v>0</v>
      </c>
      <c r="N495" s="93">
        <v>25918715980.067001</v>
      </c>
      <c r="O495" s="93">
        <v>28311180027.8703</v>
      </c>
      <c r="P495" s="93">
        <v>30677146327.936897</v>
      </c>
      <c r="Q495" s="93">
        <v>38861654309.111794</v>
      </c>
      <c r="R495" s="93">
        <v>39523989760.6632</v>
      </c>
      <c r="S495" s="93">
        <v>44380567110.5</v>
      </c>
      <c r="T495" s="93">
        <v>50316508938.059998</v>
      </c>
    </row>
    <row r="496" spans="1:20" ht="42">
      <c r="A496" s="89" t="s">
        <v>7819</v>
      </c>
      <c r="B496" s="89" t="s">
        <v>7822</v>
      </c>
      <c r="C496" s="95">
        <v>0</v>
      </c>
      <c r="D496" s="95">
        <v>0</v>
      </c>
      <c r="E496" s="95">
        <v>0</v>
      </c>
      <c r="F496" s="95">
        <v>0</v>
      </c>
      <c r="G496" s="95">
        <v>0</v>
      </c>
      <c r="H496" s="95">
        <v>0</v>
      </c>
      <c r="I496" s="95">
        <v>0</v>
      </c>
      <c r="J496" s="95">
        <v>0</v>
      </c>
      <c r="K496" s="95">
        <v>0</v>
      </c>
      <c r="L496" s="95">
        <v>0</v>
      </c>
      <c r="M496" s="95">
        <v>0</v>
      </c>
      <c r="N496" s="93">
        <v>0</v>
      </c>
      <c r="O496" s="93">
        <v>0</v>
      </c>
      <c r="P496" s="93">
        <v>0</v>
      </c>
      <c r="Q496" s="93">
        <v>0</v>
      </c>
      <c r="R496" s="93">
        <v>0</v>
      </c>
      <c r="S496" s="93">
        <v>0</v>
      </c>
      <c r="T496" s="93">
        <v>56524571772.739998</v>
      </c>
    </row>
    <row r="497" spans="1:20">
      <c r="A497" s="89" t="s">
        <v>4987</v>
      </c>
      <c r="B497" s="89" t="s">
        <v>4988</v>
      </c>
      <c r="C497" s="95">
        <v>18772025036</v>
      </c>
      <c r="D497" s="95">
        <v>18456642912</v>
      </c>
      <c r="E497" s="95">
        <v>19473556103</v>
      </c>
      <c r="F497" s="95">
        <v>22091998977</v>
      </c>
      <c r="G497" s="95">
        <v>24481536578</v>
      </c>
      <c r="H497" s="95">
        <v>26036311743</v>
      </c>
      <c r="I497" s="95">
        <v>43516414131</v>
      </c>
      <c r="J497" s="95">
        <v>50140000919</v>
      </c>
      <c r="K497" s="95">
        <v>53092504015</v>
      </c>
      <c r="L497" s="95">
        <v>54681758272</v>
      </c>
      <c r="M497" s="95">
        <v>50865361656.936707</v>
      </c>
      <c r="N497" s="93">
        <v>1916341990.3290801</v>
      </c>
      <c r="O497" s="93">
        <v>2256669100.3111</v>
      </c>
      <c r="P497" s="93">
        <v>1888773868.2086599</v>
      </c>
      <c r="Q497" s="93">
        <v>1981685199.2927301</v>
      </c>
      <c r="R497" s="93">
        <v>2822519766.3163199</v>
      </c>
      <c r="S497" s="93">
        <v>2569644127.3600001</v>
      </c>
      <c r="T497" s="93">
        <v>2829539279.8099999</v>
      </c>
    </row>
    <row r="498" spans="1:20">
      <c r="A498" s="89" t="s">
        <v>4989</v>
      </c>
      <c r="B498" s="89" t="s">
        <v>2212</v>
      </c>
      <c r="C498" s="95">
        <v>7143197069</v>
      </c>
      <c r="D498" s="95">
        <v>8155637630</v>
      </c>
      <c r="E498" s="95">
        <v>8806918949</v>
      </c>
      <c r="F498" s="95">
        <v>9311409312</v>
      </c>
      <c r="G498" s="95">
        <v>9964056884</v>
      </c>
      <c r="H498" s="95">
        <v>11018955397</v>
      </c>
      <c r="I498" s="95">
        <v>12035714066</v>
      </c>
      <c r="J498" s="95">
        <v>13111778189</v>
      </c>
      <c r="K498" s="95">
        <v>14286243123</v>
      </c>
      <c r="L498" s="95">
        <v>15381054129</v>
      </c>
      <c r="M498" s="95">
        <v>16946850157.822001</v>
      </c>
      <c r="N498" s="93">
        <v>283346802.86790997</v>
      </c>
      <c r="O498" s="93">
        <v>331349509.48960996</v>
      </c>
      <c r="P498" s="93">
        <v>241432899.34643</v>
      </c>
      <c r="Q498" s="93">
        <v>232664711.08247</v>
      </c>
      <c r="R498" s="93">
        <v>260591855.11523002</v>
      </c>
      <c r="S498" s="93">
        <v>290556963.92000002</v>
      </c>
      <c r="T498" s="93">
        <v>324350324.08999997</v>
      </c>
    </row>
    <row r="499" spans="1:20">
      <c r="A499" s="89" t="s">
        <v>5004</v>
      </c>
      <c r="B499" s="89" t="s">
        <v>4744</v>
      </c>
      <c r="C499" s="95">
        <v>3666826637</v>
      </c>
      <c r="D499" s="95">
        <v>1079885119</v>
      </c>
      <c r="E499" s="95">
        <v>1247239172</v>
      </c>
      <c r="F499" s="95">
        <v>952964340</v>
      </c>
      <c r="G499" s="95">
        <v>1241934305</v>
      </c>
      <c r="H499" s="95">
        <v>1196148054</v>
      </c>
      <c r="I499" s="95">
        <v>579754607</v>
      </c>
      <c r="J499" s="95">
        <v>624238491</v>
      </c>
      <c r="K499" s="95">
        <v>835034135</v>
      </c>
      <c r="L499" s="95">
        <v>954928722</v>
      </c>
      <c r="M499" s="95">
        <v>911861685.86230004</v>
      </c>
      <c r="N499" s="93">
        <v>21287610.173</v>
      </c>
      <c r="O499" s="93">
        <v>22088161.576269999</v>
      </c>
      <c r="P499" s="93">
        <v>19621757.477570001</v>
      </c>
      <c r="Q499" s="93">
        <v>18468257.366289999</v>
      </c>
      <c r="R499" s="93">
        <v>21252828.087000001</v>
      </c>
      <c r="S499" s="93">
        <v>27056595.84</v>
      </c>
      <c r="T499" s="93">
        <v>32607163.890000001</v>
      </c>
    </row>
    <row r="500" spans="1:20">
      <c r="A500" s="89" t="s">
        <v>5013</v>
      </c>
      <c r="B500" s="89" t="s">
        <v>2214</v>
      </c>
      <c r="C500" s="95">
        <v>598202938</v>
      </c>
      <c r="D500" s="95">
        <v>784816042</v>
      </c>
      <c r="E500" s="95">
        <v>823235286</v>
      </c>
      <c r="F500" s="95">
        <v>880408001</v>
      </c>
      <c r="G500" s="95">
        <v>964179125</v>
      </c>
      <c r="H500" s="95">
        <v>1070409035</v>
      </c>
      <c r="I500" s="95">
        <v>1327141174</v>
      </c>
      <c r="J500" s="95">
        <v>1476112624</v>
      </c>
      <c r="K500" s="95">
        <v>1526391390</v>
      </c>
      <c r="L500" s="95">
        <v>1769308602</v>
      </c>
      <c r="M500" s="95">
        <v>1940556941.86221</v>
      </c>
      <c r="N500" s="93">
        <v>84472592.292309999</v>
      </c>
      <c r="O500" s="93">
        <v>58506654.06036</v>
      </c>
      <c r="P500" s="93">
        <v>45743736.519550003</v>
      </c>
      <c r="Q500" s="93">
        <v>55765337.929059997</v>
      </c>
      <c r="R500" s="93">
        <v>52174340.340800002</v>
      </c>
      <c r="S500" s="93">
        <v>59906003.920000002</v>
      </c>
      <c r="T500" s="93">
        <v>68952139.719999999</v>
      </c>
    </row>
    <row r="501" spans="1:20">
      <c r="A501" s="89" t="s">
        <v>7708</v>
      </c>
      <c r="B501" s="89" t="s">
        <v>218</v>
      </c>
      <c r="C501" s="95">
        <v>0</v>
      </c>
      <c r="D501" s="95">
        <v>0</v>
      </c>
      <c r="E501" s="95">
        <v>0</v>
      </c>
      <c r="F501" s="95">
        <v>0</v>
      </c>
      <c r="G501" s="95">
        <v>0</v>
      </c>
      <c r="H501" s="95">
        <v>0</v>
      </c>
      <c r="I501" s="95">
        <v>14155833136</v>
      </c>
      <c r="J501" s="95">
        <v>15761075812</v>
      </c>
      <c r="K501" s="95">
        <v>16895690652</v>
      </c>
      <c r="L501" s="95">
        <v>18740682242</v>
      </c>
      <c r="M501" s="95">
        <v>8857309352.2189999</v>
      </c>
      <c r="N501" s="93">
        <v>0</v>
      </c>
      <c r="O501" s="93">
        <v>0</v>
      </c>
      <c r="P501" s="93">
        <v>0</v>
      </c>
      <c r="Q501" s="93">
        <v>0</v>
      </c>
      <c r="R501" s="93">
        <v>0</v>
      </c>
      <c r="S501" s="93">
        <v>0</v>
      </c>
      <c r="T501" s="93">
        <v>0</v>
      </c>
    </row>
    <row r="502" spans="1:20">
      <c r="A502" s="89" t="s">
        <v>5023</v>
      </c>
      <c r="B502" s="89" t="s">
        <v>133</v>
      </c>
      <c r="C502" s="95">
        <v>321</v>
      </c>
      <c r="D502" s="95">
        <v>10246</v>
      </c>
      <c r="E502" s="95">
        <v>1446</v>
      </c>
      <c r="F502" s="95">
        <v>0</v>
      </c>
      <c r="G502" s="95">
        <v>0</v>
      </c>
      <c r="H502" s="95">
        <v>0</v>
      </c>
      <c r="I502" s="95">
        <v>0</v>
      </c>
      <c r="J502" s="95">
        <v>0</v>
      </c>
      <c r="K502" s="95">
        <v>66551</v>
      </c>
      <c r="L502" s="95">
        <v>1540261</v>
      </c>
      <c r="M502" s="95">
        <v>0</v>
      </c>
      <c r="N502" s="93">
        <v>485340.04191999999</v>
      </c>
      <c r="O502" s="93">
        <v>11680.029</v>
      </c>
      <c r="P502" s="93">
        <v>4511.2820000000002</v>
      </c>
      <c r="Q502" s="93">
        <v>11921.186</v>
      </c>
      <c r="R502" s="93">
        <v>7792</v>
      </c>
      <c r="S502" s="93">
        <v>17854</v>
      </c>
      <c r="T502" s="93">
        <v>3896.5</v>
      </c>
    </row>
    <row r="503" spans="1:20">
      <c r="A503" s="89" t="s">
        <v>5028</v>
      </c>
      <c r="B503" s="89" t="s">
        <v>4785</v>
      </c>
      <c r="C503" s="95">
        <v>0</v>
      </c>
      <c r="D503" s="95">
        <v>0</v>
      </c>
      <c r="E503" s="95">
        <v>0</v>
      </c>
      <c r="F503" s="95">
        <v>0</v>
      </c>
      <c r="G503" s="95">
        <v>0</v>
      </c>
      <c r="H503" s="95">
        <v>0</v>
      </c>
      <c r="I503" s="95">
        <v>0</v>
      </c>
      <c r="J503" s="95">
        <v>0</v>
      </c>
      <c r="K503" s="95">
        <v>0</v>
      </c>
      <c r="L503" s="95">
        <v>0</v>
      </c>
      <c r="M503" s="95">
        <v>0</v>
      </c>
      <c r="N503" s="93">
        <v>76363471.128929988</v>
      </c>
      <c r="O503" s="93">
        <v>83361894.788509995</v>
      </c>
      <c r="P503" s="93">
        <v>66682795.015320003</v>
      </c>
      <c r="Q503" s="93">
        <v>66947921.428779997</v>
      </c>
      <c r="R503" s="93">
        <v>78398914.495850012</v>
      </c>
      <c r="S503" s="93">
        <v>95254315.109999999</v>
      </c>
      <c r="T503" s="93">
        <v>101298766.72</v>
      </c>
    </row>
    <row r="504" spans="1:20">
      <c r="A504" s="89" t="s">
        <v>5038</v>
      </c>
      <c r="B504" s="89" t="s">
        <v>4823</v>
      </c>
      <c r="C504" s="95">
        <v>7330030278</v>
      </c>
      <c r="D504" s="95">
        <v>8434912240</v>
      </c>
      <c r="E504" s="95">
        <v>8592389758</v>
      </c>
      <c r="F504" s="95">
        <v>10937658340</v>
      </c>
      <c r="G504" s="95">
        <v>12281476838</v>
      </c>
      <c r="H504" s="95">
        <v>12714835558</v>
      </c>
      <c r="I504" s="95">
        <v>15209603103</v>
      </c>
      <c r="J504" s="95">
        <v>19111248143</v>
      </c>
      <c r="K504" s="95">
        <v>19482250264</v>
      </c>
      <c r="L504" s="95">
        <v>17764989101</v>
      </c>
      <c r="M504" s="95">
        <v>22174603783.582397</v>
      </c>
      <c r="N504" s="93">
        <v>1147165121.86025</v>
      </c>
      <c r="O504" s="93">
        <v>1332477904.7159901</v>
      </c>
      <c r="P504" s="93">
        <v>1296256688.5439</v>
      </c>
      <c r="Q504" s="93">
        <v>1377335884.86801</v>
      </c>
      <c r="R504" s="93">
        <v>2125611003.2569098</v>
      </c>
      <c r="S504" s="93">
        <v>1765524565.54</v>
      </c>
      <c r="T504" s="93">
        <v>1589266649.75</v>
      </c>
    </row>
    <row r="505" spans="1:20">
      <c r="A505" s="89" t="s">
        <v>5065</v>
      </c>
      <c r="B505" s="89" t="s">
        <v>4802</v>
      </c>
      <c r="C505" s="95">
        <v>0</v>
      </c>
      <c r="D505" s="95">
        <v>0</v>
      </c>
      <c r="E505" s="95">
        <v>0</v>
      </c>
      <c r="F505" s="95">
        <v>0</v>
      </c>
      <c r="G505" s="95">
        <v>0</v>
      </c>
      <c r="H505" s="95">
        <v>0</v>
      </c>
      <c r="I505" s="95">
        <v>0</v>
      </c>
      <c r="J505" s="95">
        <v>0</v>
      </c>
      <c r="K505" s="95">
        <v>0</v>
      </c>
      <c r="L505" s="95">
        <v>0</v>
      </c>
      <c r="M505" s="95">
        <v>0</v>
      </c>
      <c r="N505" s="93">
        <v>291374889.33232999</v>
      </c>
      <c r="O505" s="93">
        <v>380126065.63221997</v>
      </c>
      <c r="P505" s="93">
        <v>160688860.10742003</v>
      </c>
      <c r="Q505" s="93">
        <v>168337254.13929999</v>
      </c>
      <c r="R505" s="93">
        <v>205243991.24546</v>
      </c>
      <c r="S505" s="93">
        <v>221394065.21000001</v>
      </c>
      <c r="T505" s="93">
        <v>217846500.41</v>
      </c>
    </row>
    <row r="506" spans="1:20">
      <c r="A506" s="89" t="s">
        <v>5078</v>
      </c>
      <c r="B506" s="89" t="s">
        <v>2822</v>
      </c>
      <c r="C506" s="95">
        <v>33767793</v>
      </c>
      <c r="D506" s="95">
        <v>1381635</v>
      </c>
      <c r="E506" s="95">
        <v>3771492</v>
      </c>
      <c r="F506" s="95">
        <v>9558984</v>
      </c>
      <c r="G506" s="95">
        <v>29889426</v>
      </c>
      <c r="H506" s="95">
        <v>35963699</v>
      </c>
      <c r="I506" s="95">
        <v>208368045</v>
      </c>
      <c r="J506" s="95">
        <v>55547660</v>
      </c>
      <c r="K506" s="95">
        <v>66827900</v>
      </c>
      <c r="L506" s="95">
        <v>69255215</v>
      </c>
      <c r="M506" s="95">
        <v>34179735.588820003</v>
      </c>
      <c r="N506" s="93">
        <v>11846162.63243</v>
      </c>
      <c r="O506" s="93">
        <v>48747230.019139998</v>
      </c>
      <c r="P506" s="93">
        <v>58342619.916469999</v>
      </c>
      <c r="Q506" s="93">
        <v>62153911.292819999</v>
      </c>
      <c r="R506" s="93">
        <v>79239041.775070012</v>
      </c>
      <c r="S506" s="93">
        <v>109933763.81</v>
      </c>
      <c r="T506" s="93">
        <v>495213838.72000003</v>
      </c>
    </row>
    <row r="507" spans="1:20">
      <c r="A507" s="89" t="s">
        <v>5093</v>
      </c>
      <c r="B507" s="89" t="s">
        <v>5094</v>
      </c>
      <c r="C507" s="95">
        <v>11288556307</v>
      </c>
      <c r="D507" s="95">
        <v>13741989293</v>
      </c>
      <c r="E507" s="95">
        <v>12624202237</v>
      </c>
      <c r="F507" s="95">
        <v>13184464289</v>
      </c>
      <c r="G507" s="95">
        <v>23158742925</v>
      </c>
      <c r="H507" s="95">
        <v>21421793436</v>
      </c>
      <c r="I507" s="95">
        <v>22265364547</v>
      </c>
      <c r="J507" s="95">
        <v>28752000323</v>
      </c>
      <c r="K507" s="95">
        <v>28140519390</v>
      </c>
      <c r="L507" s="95">
        <v>29506470213</v>
      </c>
      <c r="M507" s="95">
        <v>31973730567.4049</v>
      </c>
      <c r="N507" s="93">
        <v>72702420943.4254</v>
      </c>
      <c r="O507" s="93">
        <v>72639934689.570496</v>
      </c>
      <c r="P507" s="93">
        <v>72521339118.940094</v>
      </c>
      <c r="Q507" s="93">
        <v>52541639117.682205</v>
      </c>
      <c r="R507" s="93">
        <v>56764485433.076294</v>
      </c>
      <c r="S507" s="93">
        <v>59291259005.639999</v>
      </c>
      <c r="T507" s="93">
        <v>70184552606.880005</v>
      </c>
    </row>
    <row r="508" spans="1:20">
      <c r="A508" s="89" t="s">
        <v>7709</v>
      </c>
      <c r="B508" s="89" t="s">
        <v>7729</v>
      </c>
      <c r="C508" s="95">
        <v>252589787</v>
      </c>
      <c r="D508" s="95">
        <v>1932900123</v>
      </c>
      <c r="E508" s="95">
        <v>173581567</v>
      </c>
      <c r="F508" s="95">
        <v>608938084</v>
      </c>
      <c r="G508" s="95">
        <v>632215974</v>
      </c>
      <c r="H508" s="95">
        <v>230524340</v>
      </c>
      <c r="I508" s="95">
        <v>278179656</v>
      </c>
      <c r="J508" s="95">
        <v>265149729</v>
      </c>
      <c r="K508" s="95">
        <v>575392335</v>
      </c>
      <c r="L508" s="95">
        <v>547138260</v>
      </c>
      <c r="M508" s="95">
        <v>298386645.06917</v>
      </c>
      <c r="N508" s="93">
        <v>0</v>
      </c>
      <c r="O508" s="93">
        <v>0</v>
      </c>
      <c r="P508" s="93">
        <v>0</v>
      </c>
      <c r="Q508" s="93">
        <v>0</v>
      </c>
      <c r="R508" s="93">
        <v>0</v>
      </c>
      <c r="S508" s="93">
        <v>0</v>
      </c>
      <c r="T508" s="93">
        <v>0</v>
      </c>
    </row>
    <row r="509" spans="1:20">
      <c r="A509" s="89" t="s">
        <v>7710</v>
      </c>
      <c r="B509" s="89" t="s">
        <v>7730</v>
      </c>
      <c r="C509" s="95">
        <v>1623726029</v>
      </c>
      <c r="D509" s="95">
        <v>1568342247</v>
      </c>
      <c r="E509" s="95">
        <v>2212830280</v>
      </c>
      <c r="F509" s="95">
        <v>2693773814</v>
      </c>
      <c r="G509" s="95">
        <v>3016499472</v>
      </c>
      <c r="H509" s="95">
        <v>2761162222</v>
      </c>
      <c r="I509" s="95">
        <v>2810726782</v>
      </c>
      <c r="J509" s="95">
        <v>2943400134</v>
      </c>
      <c r="K509" s="95">
        <v>5810795340</v>
      </c>
      <c r="L509" s="95">
        <v>3244135591</v>
      </c>
      <c r="M509" s="95">
        <v>3827309877.5812302</v>
      </c>
      <c r="N509" s="93">
        <v>0</v>
      </c>
      <c r="O509" s="93">
        <v>0</v>
      </c>
      <c r="P509" s="93">
        <v>0</v>
      </c>
      <c r="Q509" s="93">
        <v>0</v>
      </c>
      <c r="R509" s="93">
        <v>0</v>
      </c>
      <c r="S509" s="93">
        <v>0</v>
      </c>
      <c r="T509" s="93">
        <v>0</v>
      </c>
    </row>
    <row r="510" spans="1:20">
      <c r="A510" s="89" t="s">
        <v>7711</v>
      </c>
      <c r="B510" s="89" t="s">
        <v>7731</v>
      </c>
      <c r="C510" s="95">
        <v>152992713</v>
      </c>
      <c r="D510" s="95">
        <v>65683809</v>
      </c>
      <c r="E510" s="95">
        <v>68274883</v>
      </c>
      <c r="F510" s="95">
        <v>40879739</v>
      </c>
      <c r="G510" s="95">
        <v>26256918</v>
      </c>
      <c r="H510" s="95">
        <v>37566120</v>
      </c>
      <c r="I510" s="95">
        <v>35384446</v>
      </c>
      <c r="J510" s="95">
        <v>85144441</v>
      </c>
      <c r="K510" s="95">
        <v>88852799</v>
      </c>
      <c r="L510" s="95">
        <v>275263121</v>
      </c>
      <c r="M510" s="95">
        <v>56118764.201300003</v>
      </c>
      <c r="N510" s="93">
        <v>0</v>
      </c>
      <c r="O510" s="93">
        <v>0</v>
      </c>
      <c r="P510" s="93">
        <v>0</v>
      </c>
      <c r="Q510" s="93">
        <v>0</v>
      </c>
      <c r="R510" s="93">
        <v>0</v>
      </c>
      <c r="S510" s="93">
        <v>0</v>
      </c>
      <c r="T510" s="93">
        <v>0</v>
      </c>
    </row>
    <row r="511" spans="1:20" ht="28">
      <c r="A511" s="89" t="s">
        <v>7712</v>
      </c>
      <c r="B511" s="89" t="s">
        <v>7732</v>
      </c>
      <c r="C511" s="95">
        <v>107604572</v>
      </c>
      <c r="D511" s="95">
        <v>58842896</v>
      </c>
      <c r="E511" s="95">
        <v>207141188</v>
      </c>
      <c r="F511" s="95">
        <v>420290391</v>
      </c>
      <c r="G511" s="95">
        <v>116537188</v>
      </c>
      <c r="H511" s="95">
        <v>451304648</v>
      </c>
      <c r="I511" s="95">
        <v>261237325</v>
      </c>
      <c r="J511" s="95">
        <v>194969475</v>
      </c>
      <c r="K511" s="95">
        <v>5950163969</v>
      </c>
      <c r="L511" s="95">
        <v>966146724</v>
      </c>
      <c r="M511" s="95">
        <v>699301455.16491008</v>
      </c>
      <c r="N511" s="93">
        <v>0</v>
      </c>
      <c r="O511" s="93">
        <v>0</v>
      </c>
      <c r="P511" s="93">
        <v>0</v>
      </c>
      <c r="Q511" s="93">
        <v>0</v>
      </c>
      <c r="R511" s="93">
        <v>0</v>
      </c>
      <c r="S511" s="93">
        <v>0</v>
      </c>
      <c r="T511" s="93">
        <v>0</v>
      </c>
    </row>
    <row r="512" spans="1:20">
      <c r="A512" s="89" t="s">
        <v>7713</v>
      </c>
      <c r="B512" s="89" t="s">
        <v>7733</v>
      </c>
      <c r="C512" s="95">
        <v>5115624</v>
      </c>
      <c r="D512" s="95">
        <v>4782936</v>
      </c>
      <c r="E512" s="95">
        <v>10689209</v>
      </c>
      <c r="F512" s="95">
        <v>21598447</v>
      </c>
      <c r="G512" s="95">
        <v>11415116</v>
      </c>
      <c r="H512" s="95">
        <v>5263006</v>
      </c>
      <c r="I512" s="95">
        <v>4869200</v>
      </c>
      <c r="J512" s="95">
        <v>10872937</v>
      </c>
      <c r="K512" s="95">
        <v>13262943</v>
      </c>
      <c r="L512" s="95">
        <v>21997789</v>
      </c>
      <c r="M512" s="95">
        <v>17690562.605999999</v>
      </c>
      <c r="N512" s="93">
        <v>0</v>
      </c>
      <c r="O512" s="93">
        <v>0</v>
      </c>
      <c r="P512" s="93">
        <v>0</v>
      </c>
      <c r="Q512" s="93">
        <v>0</v>
      </c>
      <c r="R512" s="93">
        <v>0</v>
      </c>
      <c r="S512" s="93">
        <v>0</v>
      </c>
      <c r="T512" s="93">
        <v>0</v>
      </c>
    </row>
    <row r="513" spans="1:20" ht="28">
      <c r="A513" s="89" t="s">
        <v>7714</v>
      </c>
      <c r="B513" s="89" t="s">
        <v>7734</v>
      </c>
      <c r="C513" s="95">
        <v>12709318</v>
      </c>
      <c r="D513" s="95">
        <v>8466496</v>
      </c>
      <c r="E513" s="95">
        <v>8186595</v>
      </c>
      <c r="F513" s="95">
        <v>7285139</v>
      </c>
      <c r="G513" s="95">
        <v>6762850</v>
      </c>
      <c r="H513" s="95">
        <v>7813876</v>
      </c>
      <c r="I513" s="95">
        <v>5203967</v>
      </c>
      <c r="J513" s="95">
        <v>158722166</v>
      </c>
      <c r="K513" s="95">
        <v>5439642</v>
      </c>
      <c r="L513" s="95">
        <v>9065520</v>
      </c>
      <c r="M513" s="95">
        <v>9838561.8760000002</v>
      </c>
      <c r="N513" s="93">
        <v>0</v>
      </c>
      <c r="O513" s="93">
        <v>0</v>
      </c>
      <c r="P513" s="93">
        <v>0</v>
      </c>
      <c r="Q513" s="93">
        <v>0</v>
      </c>
      <c r="R513" s="93">
        <v>0</v>
      </c>
      <c r="S513" s="93">
        <v>0</v>
      </c>
      <c r="T513" s="93">
        <v>0</v>
      </c>
    </row>
    <row r="514" spans="1:20">
      <c r="A514" s="89" t="s">
        <v>7715</v>
      </c>
      <c r="B514" s="89" t="s">
        <v>33</v>
      </c>
      <c r="C514" s="95">
        <v>2981904460</v>
      </c>
      <c r="D514" s="95">
        <v>5349246162</v>
      </c>
      <c r="E514" s="95">
        <v>3041790828</v>
      </c>
      <c r="F514" s="95">
        <v>4116931883</v>
      </c>
      <c r="G514" s="95">
        <v>8954246772</v>
      </c>
      <c r="H514" s="95">
        <v>8274063304</v>
      </c>
      <c r="I514" s="95">
        <v>9579204476</v>
      </c>
      <c r="J514" s="95">
        <v>8387629497</v>
      </c>
      <c r="K514" s="95">
        <v>4236842252</v>
      </c>
      <c r="L514" s="95">
        <v>6275146267</v>
      </c>
      <c r="M514" s="95">
        <v>8195425137.3225002</v>
      </c>
      <c r="N514" s="93">
        <v>0</v>
      </c>
      <c r="O514" s="93">
        <v>0</v>
      </c>
      <c r="P514" s="93">
        <v>0</v>
      </c>
      <c r="Q514" s="93">
        <v>0</v>
      </c>
      <c r="R514" s="93">
        <v>0</v>
      </c>
      <c r="S514" s="93">
        <v>0</v>
      </c>
      <c r="T514" s="93">
        <v>0</v>
      </c>
    </row>
    <row r="515" spans="1:20">
      <c r="A515" s="89" t="s">
        <v>7716</v>
      </c>
      <c r="B515" s="89" t="s">
        <v>32</v>
      </c>
      <c r="C515" s="95">
        <v>4785109565</v>
      </c>
      <c r="D515" s="95">
        <v>3975220282</v>
      </c>
      <c r="E515" s="95">
        <v>6055621184</v>
      </c>
      <c r="F515" s="95">
        <v>4225559033</v>
      </c>
      <c r="G515" s="95">
        <v>9225327395</v>
      </c>
      <c r="H515" s="95">
        <v>8283460354</v>
      </c>
      <c r="I515" s="95">
        <v>7559937511</v>
      </c>
      <c r="J515" s="95">
        <v>15080337064</v>
      </c>
      <c r="K515" s="95">
        <v>10325202504</v>
      </c>
      <c r="L515" s="95">
        <v>15870407732</v>
      </c>
      <c r="M515" s="95">
        <v>16900135929.801699</v>
      </c>
      <c r="N515" s="93">
        <v>0</v>
      </c>
      <c r="O515" s="93">
        <v>0</v>
      </c>
      <c r="P515" s="93">
        <v>0</v>
      </c>
      <c r="Q515" s="93">
        <v>0</v>
      </c>
      <c r="R515" s="93">
        <v>0</v>
      </c>
      <c r="S515" s="93">
        <v>0</v>
      </c>
      <c r="T515" s="93">
        <v>0</v>
      </c>
    </row>
    <row r="516" spans="1:20">
      <c r="A516" s="89" t="s">
        <v>7717</v>
      </c>
      <c r="B516" s="89" t="s">
        <v>27</v>
      </c>
      <c r="C516" s="95">
        <v>371118558</v>
      </c>
      <c r="D516" s="95">
        <v>181948149</v>
      </c>
      <c r="E516" s="95">
        <v>96421221</v>
      </c>
      <c r="F516" s="95">
        <v>234414871</v>
      </c>
      <c r="G516" s="95">
        <v>223167335</v>
      </c>
      <c r="H516" s="95">
        <v>149235879</v>
      </c>
      <c r="I516" s="95">
        <v>577881046</v>
      </c>
      <c r="J516" s="95">
        <v>497024585</v>
      </c>
      <c r="K516" s="95">
        <v>188849646</v>
      </c>
      <c r="L516" s="95">
        <v>798809419</v>
      </c>
      <c r="M516" s="95">
        <v>728914744.01162004</v>
      </c>
      <c r="N516" s="93">
        <v>0</v>
      </c>
      <c r="O516" s="93">
        <v>0</v>
      </c>
      <c r="P516" s="93">
        <v>0</v>
      </c>
      <c r="Q516" s="93">
        <v>0</v>
      </c>
      <c r="R516" s="93">
        <v>0</v>
      </c>
      <c r="S516" s="93">
        <v>0</v>
      </c>
      <c r="T516" s="93">
        <v>0</v>
      </c>
    </row>
    <row r="517" spans="1:20">
      <c r="A517" s="89" t="s">
        <v>7718</v>
      </c>
      <c r="B517" s="89" t="s">
        <v>5199</v>
      </c>
      <c r="C517" s="95">
        <v>648446454</v>
      </c>
      <c r="D517" s="95">
        <v>425810438</v>
      </c>
      <c r="E517" s="95">
        <v>422130654</v>
      </c>
      <c r="F517" s="95">
        <v>402074924</v>
      </c>
      <c r="G517" s="95">
        <v>428403224</v>
      </c>
      <c r="H517" s="95">
        <v>465880592</v>
      </c>
      <c r="I517" s="95">
        <v>454095414</v>
      </c>
      <c r="J517" s="95">
        <v>488209860</v>
      </c>
      <c r="K517" s="95">
        <v>587964718</v>
      </c>
      <c r="L517" s="95">
        <v>1064285090</v>
      </c>
      <c r="M517" s="95">
        <v>877369631.71490002</v>
      </c>
      <c r="N517" s="93">
        <v>0</v>
      </c>
      <c r="O517" s="93">
        <v>0</v>
      </c>
      <c r="P517" s="93">
        <v>0</v>
      </c>
      <c r="Q517" s="93">
        <v>0</v>
      </c>
      <c r="R517" s="93">
        <v>0</v>
      </c>
      <c r="S517" s="93">
        <v>0</v>
      </c>
      <c r="T517" s="93">
        <v>0</v>
      </c>
    </row>
    <row r="518" spans="1:20">
      <c r="A518" s="89" t="s">
        <v>7719</v>
      </c>
      <c r="B518" s="89" t="s">
        <v>7735</v>
      </c>
      <c r="C518" s="95">
        <v>2390424</v>
      </c>
      <c r="D518" s="95">
        <v>718486</v>
      </c>
      <c r="E518" s="95">
        <v>987387</v>
      </c>
      <c r="F518" s="95">
        <v>1993571</v>
      </c>
      <c r="G518" s="95">
        <v>3109858</v>
      </c>
      <c r="H518" s="95">
        <v>2188410</v>
      </c>
      <c r="I518" s="95">
        <v>2431254</v>
      </c>
      <c r="J518" s="95">
        <v>2270453</v>
      </c>
      <c r="K518" s="95">
        <v>2383188</v>
      </c>
      <c r="L518" s="95">
        <v>2490293</v>
      </c>
      <c r="M518" s="95">
        <v>722730.55716999993</v>
      </c>
      <c r="N518" s="93">
        <v>0</v>
      </c>
      <c r="O518" s="93">
        <v>0</v>
      </c>
      <c r="P518" s="93">
        <v>0</v>
      </c>
      <c r="Q518" s="93">
        <v>0</v>
      </c>
      <c r="R518" s="93">
        <v>0</v>
      </c>
      <c r="S518" s="93">
        <v>0</v>
      </c>
      <c r="T518" s="93">
        <v>0</v>
      </c>
    </row>
    <row r="519" spans="1:20">
      <c r="A519" s="89" t="s">
        <v>7720</v>
      </c>
      <c r="B519" s="89" t="s">
        <v>7736</v>
      </c>
      <c r="C519" s="95">
        <v>295498712</v>
      </c>
      <c r="D519" s="95">
        <v>17352307</v>
      </c>
      <c r="E519" s="95">
        <v>16738630</v>
      </c>
      <c r="F519" s="95">
        <v>22111701</v>
      </c>
      <c r="G519" s="95">
        <v>28134136</v>
      </c>
      <c r="H519" s="95">
        <v>176447403</v>
      </c>
      <c r="I519" s="95">
        <v>144253109</v>
      </c>
      <c r="J519" s="95">
        <v>146411527</v>
      </c>
      <c r="K519" s="95">
        <v>143787342</v>
      </c>
      <c r="L519" s="95">
        <v>130554422</v>
      </c>
      <c r="M519" s="95">
        <v>91924333.420880005</v>
      </c>
      <c r="N519" s="93">
        <v>0</v>
      </c>
      <c r="O519" s="93">
        <v>0</v>
      </c>
      <c r="P519" s="93">
        <v>0</v>
      </c>
      <c r="Q519" s="93">
        <v>0</v>
      </c>
      <c r="R519" s="93">
        <v>0</v>
      </c>
      <c r="S519" s="93">
        <v>0</v>
      </c>
      <c r="T519" s="93">
        <v>0</v>
      </c>
    </row>
    <row r="520" spans="1:20">
      <c r="A520" s="89" t="s">
        <v>7721</v>
      </c>
      <c r="B520" s="89" t="s">
        <v>7737</v>
      </c>
      <c r="C520" s="95">
        <v>49350091</v>
      </c>
      <c r="D520" s="95">
        <v>152674962</v>
      </c>
      <c r="E520" s="95">
        <v>309808611</v>
      </c>
      <c r="F520" s="95">
        <v>388612692</v>
      </c>
      <c r="G520" s="95">
        <v>486666687</v>
      </c>
      <c r="H520" s="95">
        <v>576883282</v>
      </c>
      <c r="I520" s="95">
        <v>551960361</v>
      </c>
      <c r="J520" s="95">
        <v>491858455</v>
      </c>
      <c r="K520" s="95">
        <v>211582712</v>
      </c>
      <c r="L520" s="95">
        <v>301029985</v>
      </c>
      <c r="M520" s="95">
        <v>270592194.07754999</v>
      </c>
      <c r="N520" s="93">
        <v>0</v>
      </c>
      <c r="O520" s="93">
        <v>0</v>
      </c>
      <c r="P520" s="93">
        <v>0</v>
      </c>
      <c r="Q520" s="93">
        <v>0</v>
      </c>
      <c r="R520" s="93">
        <v>0</v>
      </c>
      <c r="S520" s="93">
        <v>0</v>
      </c>
      <c r="T520" s="93">
        <v>0</v>
      </c>
    </row>
    <row r="521" spans="1:20">
      <c r="A521" s="89" t="s">
        <v>5095</v>
      </c>
      <c r="B521" s="89" t="s">
        <v>5096</v>
      </c>
      <c r="C521" s="95">
        <v>0</v>
      </c>
      <c r="D521" s="95">
        <v>0</v>
      </c>
      <c r="E521" s="95">
        <v>0</v>
      </c>
      <c r="F521" s="95">
        <v>0</v>
      </c>
      <c r="G521" s="95">
        <v>0</v>
      </c>
      <c r="H521" s="95">
        <v>0</v>
      </c>
      <c r="I521" s="95">
        <v>0</v>
      </c>
      <c r="J521" s="95">
        <v>0</v>
      </c>
      <c r="K521" s="95">
        <v>0</v>
      </c>
      <c r="L521" s="95">
        <v>0</v>
      </c>
      <c r="M521" s="95">
        <v>0</v>
      </c>
      <c r="N521" s="93">
        <v>247073498.54857999</v>
      </c>
      <c r="O521" s="93">
        <v>567310814.48315001</v>
      </c>
      <c r="P521" s="93">
        <v>833634987.68772995</v>
      </c>
      <c r="Q521" s="93">
        <v>285697526.6311</v>
      </c>
      <c r="R521" s="93">
        <v>1181455593.54052</v>
      </c>
      <c r="S521" s="93">
        <v>435330176.52999997</v>
      </c>
      <c r="T521" s="93">
        <v>330868559.68000001</v>
      </c>
    </row>
    <row r="522" spans="1:20">
      <c r="A522" s="89" t="s">
        <v>5106</v>
      </c>
      <c r="B522" s="89" t="s">
        <v>5107</v>
      </c>
      <c r="C522" s="95">
        <v>0</v>
      </c>
      <c r="D522" s="95">
        <v>0</v>
      </c>
      <c r="E522" s="95">
        <v>0</v>
      </c>
      <c r="F522" s="95">
        <v>0</v>
      </c>
      <c r="G522" s="95">
        <v>0</v>
      </c>
      <c r="H522" s="95">
        <v>0</v>
      </c>
      <c r="I522" s="95">
        <v>0</v>
      </c>
      <c r="J522" s="95">
        <v>0</v>
      </c>
      <c r="K522" s="95">
        <v>0</v>
      </c>
      <c r="L522" s="95">
        <v>0</v>
      </c>
      <c r="M522" s="95">
        <v>0</v>
      </c>
      <c r="N522" s="93">
        <v>26639534516.439602</v>
      </c>
      <c r="O522" s="93">
        <v>31529246091.228603</v>
      </c>
      <c r="P522" s="93">
        <v>6943407732.53372</v>
      </c>
      <c r="Q522" s="93">
        <v>8731018358.583559</v>
      </c>
      <c r="R522" s="93">
        <v>8012225615.6547499</v>
      </c>
      <c r="S522" s="93">
        <v>11611406446.27</v>
      </c>
      <c r="T522" s="93">
        <v>13946680186.92</v>
      </c>
    </row>
    <row r="523" spans="1:20">
      <c r="A523" s="89" t="s">
        <v>5127</v>
      </c>
      <c r="B523" s="89" t="s">
        <v>5128</v>
      </c>
      <c r="C523" s="95">
        <v>0</v>
      </c>
      <c r="D523" s="95">
        <v>0</v>
      </c>
      <c r="E523" s="95">
        <v>0</v>
      </c>
      <c r="F523" s="95">
        <v>0</v>
      </c>
      <c r="G523" s="95">
        <v>0</v>
      </c>
      <c r="H523" s="95">
        <v>0</v>
      </c>
      <c r="I523" s="95">
        <v>0</v>
      </c>
      <c r="J523" s="95">
        <v>0</v>
      </c>
      <c r="K523" s="95">
        <v>0</v>
      </c>
      <c r="L523" s="95">
        <v>0</v>
      </c>
      <c r="M523" s="95">
        <v>0</v>
      </c>
      <c r="N523" s="93">
        <v>125272232.93835001</v>
      </c>
      <c r="O523" s="93">
        <v>440469512.75458002</v>
      </c>
      <c r="P523" s="93">
        <v>560040499.63823998</v>
      </c>
      <c r="Q523" s="93">
        <v>775901886.23435998</v>
      </c>
      <c r="R523" s="93">
        <v>1504808544.5218899</v>
      </c>
      <c r="S523" s="93">
        <v>1853063743.77</v>
      </c>
      <c r="T523" s="93">
        <v>2055663203.54</v>
      </c>
    </row>
    <row r="524" spans="1:20">
      <c r="A524" s="89" t="s">
        <v>5139</v>
      </c>
      <c r="B524" s="89" t="s">
        <v>5140</v>
      </c>
      <c r="C524" s="95">
        <v>0</v>
      </c>
      <c r="D524" s="95">
        <v>0</v>
      </c>
      <c r="E524" s="95">
        <v>0</v>
      </c>
      <c r="F524" s="95">
        <v>0</v>
      </c>
      <c r="G524" s="95">
        <v>0</v>
      </c>
      <c r="H524" s="95">
        <v>0</v>
      </c>
      <c r="I524" s="95">
        <v>0</v>
      </c>
      <c r="J524" s="95">
        <v>0</v>
      </c>
      <c r="K524" s="95">
        <v>0</v>
      </c>
      <c r="L524" s="95">
        <v>0</v>
      </c>
      <c r="M524" s="95">
        <v>0</v>
      </c>
      <c r="N524" s="93">
        <v>1485031137.3375101</v>
      </c>
      <c r="O524" s="93">
        <v>1617815710.9577301</v>
      </c>
      <c r="P524" s="93">
        <v>6784049059.3303604</v>
      </c>
      <c r="Q524" s="93">
        <v>4259062245.6051002</v>
      </c>
      <c r="R524" s="93">
        <v>2048940410.0975301</v>
      </c>
      <c r="S524" s="93">
        <v>2388552170.6599998</v>
      </c>
      <c r="T524" s="93">
        <v>2816004970.71</v>
      </c>
    </row>
    <row r="525" spans="1:20">
      <c r="A525" s="89" t="s">
        <v>5143</v>
      </c>
      <c r="B525" s="89" t="s">
        <v>5144</v>
      </c>
      <c r="C525" s="95">
        <v>0</v>
      </c>
      <c r="D525" s="95">
        <v>0</v>
      </c>
      <c r="E525" s="95">
        <v>0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3">
        <v>60708634.820119999</v>
      </c>
      <c r="O525" s="93">
        <v>73042098.801860005</v>
      </c>
      <c r="P525" s="93">
        <v>49154747.860619999</v>
      </c>
      <c r="Q525" s="93">
        <v>78450924.67377001</v>
      </c>
      <c r="R525" s="93">
        <v>83117550.985059991</v>
      </c>
      <c r="S525" s="93">
        <v>104370762.41</v>
      </c>
      <c r="T525" s="93">
        <v>197850942.63999999</v>
      </c>
    </row>
    <row r="526" spans="1:20">
      <c r="A526" s="89" t="s">
        <v>5155</v>
      </c>
      <c r="B526" s="89" t="s">
        <v>5156</v>
      </c>
      <c r="C526" s="95">
        <v>0</v>
      </c>
      <c r="D526" s="95">
        <v>0</v>
      </c>
      <c r="E526" s="95">
        <v>0</v>
      </c>
      <c r="F526" s="95">
        <v>0</v>
      </c>
      <c r="G526" s="95">
        <v>0</v>
      </c>
      <c r="H526" s="95">
        <v>0</v>
      </c>
      <c r="I526" s="95">
        <v>0</v>
      </c>
      <c r="J526" s="95">
        <v>0</v>
      </c>
      <c r="K526" s="95">
        <v>0</v>
      </c>
      <c r="L526" s="95">
        <v>0</v>
      </c>
      <c r="M526" s="95">
        <v>0</v>
      </c>
      <c r="N526" s="93">
        <v>1541579051.6756399</v>
      </c>
      <c r="O526" s="93">
        <v>1264067011.92173</v>
      </c>
      <c r="P526" s="93">
        <v>1402061274.4320099</v>
      </c>
      <c r="Q526" s="93">
        <v>706125449.22695994</v>
      </c>
      <c r="R526" s="93">
        <v>976166468.21587002</v>
      </c>
      <c r="S526" s="93">
        <v>1572844610.99</v>
      </c>
      <c r="T526" s="93">
        <v>931410586.01999998</v>
      </c>
    </row>
    <row r="527" spans="1:20" ht="28">
      <c r="A527" s="89" t="s">
        <v>5177</v>
      </c>
      <c r="B527" s="89" t="s">
        <v>5178</v>
      </c>
      <c r="C527" s="95">
        <v>0</v>
      </c>
      <c r="D527" s="95">
        <v>0</v>
      </c>
      <c r="E527" s="95">
        <v>0</v>
      </c>
      <c r="F527" s="95">
        <v>0</v>
      </c>
      <c r="G527" s="95">
        <v>0</v>
      </c>
      <c r="H527" s="95">
        <v>0</v>
      </c>
      <c r="I527" s="95">
        <v>0</v>
      </c>
      <c r="J527" s="95">
        <v>0</v>
      </c>
      <c r="K527" s="95">
        <v>0</v>
      </c>
      <c r="L527" s="95">
        <v>0</v>
      </c>
      <c r="M527" s="95">
        <v>0</v>
      </c>
      <c r="N527" s="93">
        <v>37396613.528999999</v>
      </c>
      <c r="O527" s="93">
        <v>16696484.888</v>
      </c>
      <c r="P527" s="93">
        <v>24927645.079</v>
      </c>
      <c r="Q527" s="93">
        <v>49271340.905000001</v>
      </c>
      <c r="R527" s="93">
        <v>60727662.755999997</v>
      </c>
      <c r="S527" s="93">
        <v>29470045.579999998</v>
      </c>
      <c r="T527" s="93">
        <v>73613943.439999998</v>
      </c>
    </row>
    <row r="528" spans="1:20" ht="28">
      <c r="A528" s="89" t="s">
        <v>7690</v>
      </c>
      <c r="B528" s="89" t="s">
        <v>7755</v>
      </c>
      <c r="C528" s="95">
        <v>0</v>
      </c>
      <c r="D528" s="95">
        <v>0</v>
      </c>
      <c r="E528" s="95">
        <v>0</v>
      </c>
      <c r="F528" s="95">
        <v>0</v>
      </c>
      <c r="G528" s="95">
        <v>0</v>
      </c>
      <c r="H528" s="95">
        <v>0</v>
      </c>
      <c r="I528" s="95">
        <v>0</v>
      </c>
      <c r="J528" s="95">
        <v>0</v>
      </c>
      <c r="K528" s="95">
        <v>0</v>
      </c>
      <c r="L528" s="95">
        <v>0</v>
      </c>
      <c r="M528" s="95">
        <v>0</v>
      </c>
      <c r="N528" s="93">
        <v>0</v>
      </c>
      <c r="O528" s="93">
        <v>0</v>
      </c>
      <c r="P528" s="93">
        <v>0</v>
      </c>
      <c r="Q528" s="93">
        <v>0</v>
      </c>
      <c r="R528" s="93">
        <v>9340584.4460000005</v>
      </c>
      <c r="S528" s="93"/>
      <c r="T528" s="93">
        <v>0</v>
      </c>
    </row>
    <row r="529" spans="1:20">
      <c r="A529" s="89" t="s">
        <v>5182</v>
      </c>
      <c r="B529" s="89" t="s">
        <v>5183</v>
      </c>
      <c r="C529" s="95">
        <v>0</v>
      </c>
      <c r="D529" s="95">
        <v>0</v>
      </c>
      <c r="E529" s="95">
        <v>0</v>
      </c>
      <c r="F529" s="95">
        <v>0</v>
      </c>
      <c r="G529" s="95">
        <v>0</v>
      </c>
      <c r="H529" s="95">
        <v>0</v>
      </c>
      <c r="I529" s="95">
        <v>0</v>
      </c>
      <c r="J529" s="95">
        <v>0</v>
      </c>
      <c r="K529" s="95">
        <v>0</v>
      </c>
      <c r="L529" s="95">
        <v>0</v>
      </c>
      <c r="M529" s="95">
        <v>0</v>
      </c>
      <c r="N529" s="93">
        <v>1163337.639</v>
      </c>
      <c r="O529" s="93">
        <v>3896681.5440000002</v>
      </c>
      <c r="P529" s="93">
        <v>2852913.9294600002</v>
      </c>
      <c r="Q529" s="93">
        <v>3194379.6970000002</v>
      </c>
      <c r="R529" s="93">
        <v>26987073.513999999</v>
      </c>
      <c r="S529" s="93">
        <v>8437212.2799999993</v>
      </c>
      <c r="T529" s="93">
        <v>14183854.130000001</v>
      </c>
    </row>
    <row r="530" spans="1:20">
      <c r="A530" s="89" t="s">
        <v>5186</v>
      </c>
      <c r="B530" s="89" t="s">
        <v>5187</v>
      </c>
      <c r="C530" s="95">
        <v>0</v>
      </c>
      <c r="D530" s="95">
        <v>0</v>
      </c>
      <c r="E530" s="95">
        <v>0</v>
      </c>
      <c r="F530" s="95">
        <v>0</v>
      </c>
      <c r="G530" s="95">
        <v>0</v>
      </c>
      <c r="H530" s="95">
        <v>0</v>
      </c>
      <c r="I530" s="95">
        <v>0</v>
      </c>
      <c r="J530" s="95">
        <v>0</v>
      </c>
      <c r="K530" s="95">
        <v>0</v>
      </c>
      <c r="L530" s="95">
        <v>0</v>
      </c>
      <c r="M530" s="95">
        <v>0</v>
      </c>
      <c r="N530" s="93">
        <v>327879083.73179996</v>
      </c>
      <c r="O530" s="93">
        <v>989092753.67747998</v>
      </c>
      <c r="P530" s="93">
        <v>872021314.85878003</v>
      </c>
      <c r="Q530" s="93">
        <v>130356684.77841</v>
      </c>
      <c r="R530" s="93">
        <v>615634213.09956002</v>
      </c>
      <c r="S530" s="93">
        <v>2083532778.5799999</v>
      </c>
      <c r="T530" s="93">
        <v>639982211.75</v>
      </c>
    </row>
    <row r="531" spans="1:20">
      <c r="A531" s="89" t="s">
        <v>5195</v>
      </c>
      <c r="B531" s="89" t="s">
        <v>5196</v>
      </c>
      <c r="C531" s="95">
        <v>0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0</v>
      </c>
      <c r="J531" s="95">
        <v>0</v>
      </c>
      <c r="K531" s="95">
        <v>0</v>
      </c>
      <c r="L531" s="95">
        <v>0</v>
      </c>
      <c r="M531" s="95">
        <v>0</v>
      </c>
      <c r="N531" s="93">
        <v>22118070.835999999</v>
      </c>
      <c r="O531" s="93">
        <v>0</v>
      </c>
      <c r="P531" s="93">
        <v>0</v>
      </c>
      <c r="Q531" s="93">
        <v>0</v>
      </c>
      <c r="R531" s="93">
        <v>0</v>
      </c>
      <c r="S531" s="93">
        <v>0</v>
      </c>
      <c r="T531" s="93">
        <v>0</v>
      </c>
    </row>
    <row r="532" spans="1:20">
      <c r="A532" s="89" t="s">
        <v>5198</v>
      </c>
      <c r="B532" s="89" t="s">
        <v>5199</v>
      </c>
      <c r="C532" s="95">
        <v>0</v>
      </c>
      <c r="D532" s="95">
        <v>0</v>
      </c>
      <c r="E532" s="95">
        <v>0</v>
      </c>
      <c r="F532" s="95">
        <v>0</v>
      </c>
      <c r="G532" s="95">
        <v>0</v>
      </c>
      <c r="H532" s="95">
        <v>0</v>
      </c>
      <c r="I532" s="95">
        <v>0</v>
      </c>
      <c r="J532" s="95">
        <v>0</v>
      </c>
      <c r="K532" s="95">
        <v>0</v>
      </c>
      <c r="L532" s="95">
        <v>0</v>
      </c>
      <c r="M532" s="95">
        <v>0</v>
      </c>
      <c r="N532" s="93">
        <v>4833984411.2886</v>
      </c>
      <c r="O532" s="93">
        <v>5316649837.0713606</v>
      </c>
      <c r="P532" s="93">
        <v>5476630124.78545</v>
      </c>
      <c r="Q532" s="93">
        <v>5664703428.6136599</v>
      </c>
      <c r="R532" s="93">
        <v>5905593746.41504</v>
      </c>
      <c r="S532" s="93">
        <v>6011598358</v>
      </c>
      <c r="T532" s="93">
        <v>6388830392.1800003</v>
      </c>
    </row>
    <row r="533" spans="1:20" ht="28">
      <c r="A533" s="89" t="s">
        <v>5216</v>
      </c>
      <c r="B533" s="89" t="s">
        <v>5217</v>
      </c>
      <c r="C533" s="95">
        <v>0</v>
      </c>
      <c r="D533" s="95">
        <v>0</v>
      </c>
      <c r="E533" s="95">
        <v>0</v>
      </c>
      <c r="F533" s="95">
        <v>0</v>
      </c>
      <c r="G533" s="95">
        <v>0</v>
      </c>
      <c r="H533" s="95">
        <v>0</v>
      </c>
      <c r="I533" s="95">
        <v>0</v>
      </c>
      <c r="J533" s="95">
        <v>0</v>
      </c>
      <c r="K533" s="95">
        <v>0</v>
      </c>
      <c r="L533" s="95">
        <v>0</v>
      </c>
      <c r="M533" s="95">
        <v>0</v>
      </c>
      <c r="N533" s="93">
        <v>1455276.79171</v>
      </c>
      <c r="O533" s="93">
        <v>2046632.0784</v>
      </c>
      <c r="P533" s="93">
        <v>1188599.6897100001</v>
      </c>
      <c r="Q533" s="93">
        <v>1206315.7925100001</v>
      </c>
      <c r="R533" s="93">
        <v>1163606.21591</v>
      </c>
      <c r="S533" s="93">
        <v>1169241.95</v>
      </c>
      <c r="T533" s="93">
        <v>1191317.7</v>
      </c>
    </row>
    <row r="534" spans="1:20">
      <c r="A534" s="89" t="s">
        <v>5223</v>
      </c>
      <c r="B534" s="89" t="s">
        <v>5224</v>
      </c>
      <c r="C534" s="95">
        <v>0</v>
      </c>
      <c r="D534" s="95">
        <v>0</v>
      </c>
      <c r="E534" s="95">
        <v>0</v>
      </c>
      <c r="F534" s="95">
        <v>0</v>
      </c>
      <c r="G534" s="95">
        <v>0</v>
      </c>
      <c r="H534" s="95">
        <v>0</v>
      </c>
      <c r="I534" s="95">
        <v>0</v>
      </c>
      <c r="J534" s="95">
        <v>0</v>
      </c>
      <c r="K534" s="95">
        <v>0</v>
      </c>
      <c r="L534" s="95">
        <v>0</v>
      </c>
      <c r="M534" s="95">
        <v>0</v>
      </c>
      <c r="N534" s="93">
        <v>10303536.44022</v>
      </c>
      <c r="O534" s="93">
        <v>23837896.790270001</v>
      </c>
      <c r="P534" s="93">
        <v>24806790.369490001</v>
      </c>
      <c r="Q534" s="93">
        <v>27034267.866220001</v>
      </c>
      <c r="R534" s="93">
        <v>23484110.504009999</v>
      </c>
      <c r="S534" s="93">
        <v>23583866.57</v>
      </c>
      <c r="T534" s="93">
        <v>22177233.890000001</v>
      </c>
    </row>
    <row r="535" spans="1:20">
      <c r="A535" s="89" t="s">
        <v>7677</v>
      </c>
      <c r="B535" s="89" t="s">
        <v>7678</v>
      </c>
      <c r="C535" s="95">
        <v>0</v>
      </c>
      <c r="D535" s="95">
        <v>0</v>
      </c>
      <c r="E535" s="95">
        <v>0</v>
      </c>
      <c r="F535" s="95">
        <v>0</v>
      </c>
      <c r="G535" s="95">
        <v>0</v>
      </c>
      <c r="H535" s="95">
        <v>0</v>
      </c>
      <c r="I535" s="95">
        <v>0</v>
      </c>
      <c r="J535" s="95">
        <v>0</v>
      </c>
      <c r="K535" s="95">
        <v>0</v>
      </c>
      <c r="L535" s="95">
        <v>0</v>
      </c>
      <c r="M535" s="95">
        <v>0</v>
      </c>
      <c r="N535" s="93">
        <v>0</v>
      </c>
      <c r="O535" s="93">
        <v>162433.99340000001</v>
      </c>
      <c r="P535" s="93">
        <v>0</v>
      </c>
      <c r="Q535" s="93">
        <v>0</v>
      </c>
      <c r="R535" s="93">
        <v>0</v>
      </c>
      <c r="S535" s="93">
        <v>0</v>
      </c>
      <c r="T535" s="93">
        <v>0</v>
      </c>
    </row>
    <row r="536" spans="1:20">
      <c r="A536" s="89" t="s">
        <v>5227</v>
      </c>
      <c r="B536" s="89" t="s">
        <v>5228</v>
      </c>
      <c r="C536" s="95">
        <v>0</v>
      </c>
      <c r="D536" s="95">
        <v>0</v>
      </c>
      <c r="E536" s="95">
        <v>0</v>
      </c>
      <c r="F536" s="95">
        <v>0</v>
      </c>
      <c r="G536" s="95">
        <v>0</v>
      </c>
      <c r="H536" s="95">
        <v>0</v>
      </c>
      <c r="I536" s="95">
        <v>0</v>
      </c>
      <c r="J536" s="95">
        <v>0</v>
      </c>
      <c r="K536" s="95">
        <v>0</v>
      </c>
      <c r="L536" s="95">
        <v>0</v>
      </c>
      <c r="M536" s="95">
        <v>0</v>
      </c>
      <c r="N536" s="93">
        <v>3980874684.8019199</v>
      </c>
      <c r="O536" s="93">
        <v>3902738760.5584598</v>
      </c>
      <c r="P536" s="93">
        <v>5074947568.7925901</v>
      </c>
      <c r="Q536" s="93">
        <v>5091075755.6111393</v>
      </c>
      <c r="R536" s="93">
        <v>4958802703.1934404</v>
      </c>
      <c r="S536" s="93">
        <v>4715559002.6199999</v>
      </c>
      <c r="T536" s="93">
        <v>3781340721.9099998</v>
      </c>
    </row>
    <row r="537" spans="1:20" ht="28">
      <c r="A537" s="89" t="s">
        <v>5241</v>
      </c>
      <c r="B537" s="89" t="s">
        <v>5242</v>
      </c>
      <c r="C537" s="95">
        <v>0</v>
      </c>
      <c r="D537" s="95">
        <v>0</v>
      </c>
      <c r="E537" s="95">
        <v>0</v>
      </c>
      <c r="F537" s="95">
        <v>0</v>
      </c>
      <c r="G537" s="95">
        <v>0</v>
      </c>
      <c r="H537" s="95">
        <v>0</v>
      </c>
      <c r="I537" s="95">
        <v>0</v>
      </c>
      <c r="J537" s="95">
        <v>0</v>
      </c>
      <c r="K537" s="95">
        <v>0</v>
      </c>
      <c r="L537" s="95">
        <v>0</v>
      </c>
      <c r="M537" s="95">
        <v>0</v>
      </c>
      <c r="N537" s="93">
        <v>3048411.9187600003</v>
      </c>
      <c r="O537" s="93">
        <v>1167124.50092</v>
      </c>
      <c r="P537" s="93">
        <v>1626632.2145499999</v>
      </c>
      <c r="Q537" s="93">
        <v>1613976.4048900001</v>
      </c>
      <c r="R537" s="93">
        <v>1438421.59024</v>
      </c>
      <c r="S537" s="93">
        <v>3867104.38</v>
      </c>
      <c r="T537" s="93">
        <v>3693944.16</v>
      </c>
    </row>
    <row r="538" spans="1:20">
      <c r="A538" s="89" t="s">
        <v>5248</v>
      </c>
      <c r="B538" s="89" t="s">
        <v>5249</v>
      </c>
      <c r="C538" s="95">
        <v>0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95">
        <v>0</v>
      </c>
      <c r="N538" s="93">
        <v>617171025.82556999</v>
      </c>
      <c r="O538" s="93">
        <v>720573175.9734</v>
      </c>
      <c r="P538" s="93">
        <v>856547342.16164005</v>
      </c>
      <c r="Q538" s="93">
        <v>1004163370.9854499</v>
      </c>
      <c r="R538" s="93">
        <v>1131776687.8368502</v>
      </c>
      <c r="S538" s="93">
        <v>1367410889.27</v>
      </c>
      <c r="T538" s="93">
        <v>1329915593.05</v>
      </c>
    </row>
    <row r="539" spans="1:20">
      <c r="A539" s="89" t="s">
        <v>5259</v>
      </c>
      <c r="B539" s="89" t="s">
        <v>5260</v>
      </c>
      <c r="C539" s="95">
        <v>0</v>
      </c>
      <c r="D539" s="95">
        <v>0</v>
      </c>
      <c r="E539" s="95">
        <v>0</v>
      </c>
      <c r="F539" s="95">
        <v>0</v>
      </c>
      <c r="G539" s="95">
        <v>0</v>
      </c>
      <c r="H539" s="95">
        <v>0</v>
      </c>
      <c r="I539" s="95">
        <v>0</v>
      </c>
      <c r="J539" s="95">
        <v>0</v>
      </c>
      <c r="K539" s="95">
        <v>0</v>
      </c>
      <c r="L539" s="95">
        <v>0</v>
      </c>
      <c r="M539" s="95">
        <v>0</v>
      </c>
      <c r="N539" s="93">
        <v>30533526739.202698</v>
      </c>
      <c r="O539" s="93">
        <v>23070502292.687698</v>
      </c>
      <c r="P539" s="93">
        <v>17703944788.3517</v>
      </c>
      <c r="Q539" s="93">
        <v>17852681144.499603</v>
      </c>
      <c r="R539" s="93">
        <v>23653378669.6474</v>
      </c>
      <c r="S539" s="93">
        <v>20832204355.57</v>
      </c>
      <c r="T539" s="93">
        <v>20381587462.73</v>
      </c>
    </row>
    <row r="540" spans="1:20">
      <c r="A540" s="89" t="s">
        <v>5269</v>
      </c>
      <c r="B540" s="89" t="s">
        <v>5270</v>
      </c>
      <c r="C540" s="95">
        <v>0</v>
      </c>
      <c r="D540" s="95">
        <v>0</v>
      </c>
      <c r="E540" s="95">
        <v>0</v>
      </c>
      <c r="F540" s="95">
        <v>0</v>
      </c>
      <c r="G540" s="95">
        <v>0</v>
      </c>
      <c r="H540" s="95">
        <v>0</v>
      </c>
      <c r="I540" s="95">
        <v>0</v>
      </c>
      <c r="J540" s="95">
        <v>0</v>
      </c>
      <c r="K540" s="95">
        <v>0</v>
      </c>
      <c r="L540" s="95">
        <v>0</v>
      </c>
      <c r="M540" s="95">
        <v>0</v>
      </c>
      <c r="N540" s="93">
        <v>12514426.35526</v>
      </c>
      <c r="O540" s="93">
        <v>14636025.870999999</v>
      </c>
      <c r="P540" s="93">
        <v>22705303.817430001</v>
      </c>
      <c r="Q540" s="93">
        <v>50975766.527089998</v>
      </c>
      <c r="R540" s="93">
        <v>117820560.152</v>
      </c>
      <c r="S540" s="93">
        <v>24110871.670000002</v>
      </c>
      <c r="T540" s="93">
        <v>2633392412.8899999</v>
      </c>
    </row>
    <row r="541" spans="1:20">
      <c r="A541" s="89" t="s">
        <v>5273</v>
      </c>
      <c r="B541" s="89" t="s">
        <v>5274</v>
      </c>
      <c r="C541" s="95">
        <v>0</v>
      </c>
      <c r="D541" s="95">
        <v>0</v>
      </c>
      <c r="E541" s="95">
        <v>0</v>
      </c>
      <c r="F541" s="95">
        <v>0</v>
      </c>
      <c r="G541" s="95">
        <v>0</v>
      </c>
      <c r="H541" s="95">
        <v>0</v>
      </c>
      <c r="I541" s="95">
        <v>0</v>
      </c>
      <c r="J541" s="95">
        <v>0</v>
      </c>
      <c r="K541" s="95">
        <v>0</v>
      </c>
      <c r="L541" s="95">
        <v>0</v>
      </c>
      <c r="M541" s="95">
        <v>0</v>
      </c>
      <c r="N541" s="93">
        <v>3017.252</v>
      </c>
      <c r="O541" s="93">
        <v>0</v>
      </c>
      <c r="P541" s="93">
        <v>46096.129700000005</v>
      </c>
      <c r="Q541" s="93">
        <v>0</v>
      </c>
      <c r="R541" s="93">
        <v>2190.8393099999998</v>
      </c>
      <c r="S541" s="93">
        <v>2500</v>
      </c>
      <c r="T541" s="93">
        <v>241823.14</v>
      </c>
    </row>
    <row r="542" spans="1:20">
      <c r="A542" s="89" t="s">
        <v>5277</v>
      </c>
      <c r="B542" s="89" t="s">
        <v>220</v>
      </c>
      <c r="C542" s="95">
        <v>0</v>
      </c>
      <c r="D542" s="95">
        <v>0</v>
      </c>
      <c r="E542" s="95">
        <v>0</v>
      </c>
      <c r="F542" s="95">
        <v>0</v>
      </c>
      <c r="G542" s="95">
        <v>0</v>
      </c>
      <c r="H542" s="95">
        <v>0</v>
      </c>
      <c r="I542" s="95">
        <v>0</v>
      </c>
      <c r="J542" s="95">
        <v>0</v>
      </c>
      <c r="K542" s="95">
        <v>0</v>
      </c>
      <c r="L542" s="95">
        <v>0</v>
      </c>
      <c r="M542" s="95">
        <v>0</v>
      </c>
      <c r="N542" s="93">
        <v>706086070.88600004</v>
      </c>
      <c r="O542" s="93">
        <v>328076103.67699999</v>
      </c>
      <c r="P542" s="93">
        <v>1493641291.375</v>
      </c>
      <c r="Q542" s="93">
        <v>1133414484.7309999</v>
      </c>
      <c r="R542" s="93">
        <v>1068959955.201</v>
      </c>
      <c r="S542" s="93">
        <v>1594345740.1199999</v>
      </c>
      <c r="T542" s="93">
        <v>2993462866.6999998</v>
      </c>
    </row>
    <row r="543" spans="1:20">
      <c r="A543" s="89" t="s">
        <v>7679</v>
      </c>
      <c r="B543" s="89" t="s">
        <v>7649</v>
      </c>
      <c r="C543" s="95">
        <v>0</v>
      </c>
      <c r="D543" s="95">
        <v>0</v>
      </c>
      <c r="E543" s="95">
        <v>0</v>
      </c>
      <c r="F543" s="95">
        <v>0</v>
      </c>
      <c r="G543" s="95">
        <v>0</v>
      </c>
      <c r="H543" s="95">
        <v>0</v>
      </c>
      <c r="I543" s="95">
        <v>0</v>
      </c>
      <c r="J543" s="95">
        <v>0</v>
      </c>
      <c r="K543" s="95">
        <v>0</v>
      </c>
      <c r="L543" s="95">
        <v>0</v>
      </c>
      <c r="M543" s="95">
        <v>0</v>
      </c>
      <c r="N543" s="93">
        <v>0</v>
      </c>
      <c r="O543" s="93">
        <v>1343776728.3408501</v>
      </c>
      <c r="P543" s="93">
        <v>5746770022.9622002</v>
      </c>
      <c r="Q543" s="93">
        <v>3315087260.2799602</v>
      </c>
      <c r="R543" s="93">
        <v>3075256255.5883904</v>
      </c>
      <c r="S543" s="93">
        <v>2709296144.1100001</v>
      </c>
      <c r="T543" s="93">
        <v>2581519789.6599998</v>
      </c>
    </row>
    <row r="544" spans="1:20">
      <c r="A544" s="89" t="s">
        <v>5281</v>
      </c>
      <c r="B544" s="89" t="s">
        <v>27</v>
      </c>
      <c r="C544" s="95">
        <v>0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3">
        <v>1428196860.0138102</v>
      </c>
      <c r="O544" s="93">
        <v>1263969865.4924099</v>
      </c>
      <c r="P544" s="93">
        <v>18530553133.942699</v>
      </c>
      <c r="Q544" s="93">
        <v>3051624176.5373397</v>
      </c>
      <c r="R544" s="93">
        <v>1974700584.2658899</v>
      </c>
      <c r="S544" s="93">
        <v>1771180662.01</v>
      </c>
      <c r="T544" s="93">
        <v>8786286437.4799995</v>
      </c>
    </row>
    <row r="545" spans="1:20">
      <c r="A545" s="89" t="s">
        <v>5291</v>
      </c>
      <c r="B545" s="89" t="s">
        <v>5292</v>
      </c>
      <c r="C545" s="95">
        <v>0</v>
      </c>
      <c r="D545" s="95">
        <v>0</v>
      </c>
      <c r="E545" s="95">
        <v>0</v>
      </c>
      <c r="F545" s="95">
        <v>0</v>
      </c>
      <c r="G545" s="95">
        <v>0</v>
      </c>
      <c r="H545" s="95">
        <v>0</v>
      </c>
      <c r="I545" s="95">
        <v>0</v>
      </c>
      <c r="J545" s="95">
        <v>0</v>
      </c>
      <c r="K545" s="95">
        <v>0</v>
      </c>
      <c r="L545" s="95">
        <v>0</v>
      </c>
      <c r="M545" s="95">
        <v>0</v>
      </c>
      <c r="N545" s="93">
        <v>7491536.4772700006</v>
      </c>
      <c r="O545" s="93">
        <v>76079769.817509994</v>
      </c>
      <c r="P545" s="93">
        <v>45963644.162650004</v>
      </c>
      <c r="Q545" s="93">
        <v>137405658.78296</v>
      </c>
      <c r="R545" s="93">
        <v>236313546.87894002</v>
      </c>
      <c r="S545" s="93">
        <v>47656738.880000003</v>
      </c>
      <c r="T545" s="93">
        <v>91971027.319999993</v>
      </c>
    </row>
    <row r="546" spans="1:20" ht="28">
      <c r="A546" s="89" t="s">
        <v>5300</v>
      </c>
      <c r="B546" s="89" t="s">
        <v>5301</v>
      </c>
      <c r="C546" s="95">
        <v>0</v>
      </c>
      <c r="D546" s="95">
        <v>0</v>
      </c>
      <c r="E546" s="95">
        <v>0</v>
      </c>
      <c r="F546" s="95">
        <v>0</v>
      </c>
      <c r="G546" s="95">
        <v>0</v>
      </c>
      <c r="H546" s="95">
        <v>0</v>
      </c>
      <c r="I546" s="95">
        <v>0</v>
      </c>
      <c r="J546" s="95">
        <v>0</v>
      </c>
      <c r="K546" s="95">
        <v>0</v>
      </c>
      <c r="L546" s="95">
        <v>0</v>
      </c>
      <c r="M546" s="95">
        <v>0</v>
      </c>
      <c r="N546" s="93">
        <v>80008768.675999999</v>
      </c>
      <c r="O546" s="93">
        <v>61581882.460639998</v>
      </c>
      <c r="P546" s="93">
        <v>69817604.835419998</v>
      </c>
      <c r="Q546" s="93">
        <v>191574714.71507001</v>
      </c>
      <c r="R546" s="93">
        <v>96390677.916730002</v>
      </c>
      <c r="S546" s="93">
        <v>102265583.44</v>
      </c>
      <c r="T546" s="93">
        <v>178537625.33000001</v>
      </c>
    </row>
    <row r="547" spans="1:20">
      <c r="A547" s="89" t="s">
        <v>7680</v>
      </c>
      <c r="B547" s="89" t="s">
        <v>7681</v>
      </c>
      <c r="C547" s="95">
        <v>0</v>
      </c>
      <c r="D547" s="95">
        <v>0</v>
      </c>
      <c r="E547" s="95">
        <v>0</v>
      </c>
      <c r="F547" s="95">
        <v>0</v>
      </c>
      <c r="G547" s="95">
        <v>0</v>
      </c>
      <c r="H547" s="95">
        <v>0</v>
      </c>
      <c r="I547" s="95">
        <v>0</v>
      </c>
      <c r="J547" s="95">
        <v>0</v>
      </c>
      <c r="K547" s="95">
        <v>0</v>
      </c>
      <c r="L547" s="95">
        <v>0</v>
      </c>
      <c r="M547" s="95">
        <v>0</v>
      </c>
      <c r="N547" s="93">
        <v>0</v>
      </c>
      <c r="O547" s="93">
        <v>12499000</v>
      </c>
      <c r="P547" s="93">
        <v>0</v>
      </c>
      <c r="Q547" s="93">
        <v>0</v>
      </c>
      <c r="R547" s="93">
        <v>0</v>
      </c>
      <c r="S547" s="93">
        <v>0</v>
      </c>
      <c r="T547" s="93">
        <v>4145499.88</v>
      </c>
    </row>
    <row r="548" spans="1:20">
      <c r="A548" s="89" t="s">
        <v>5305</v>
      </c>
      <c r="B548" s="89" t="s">
        <v>4296</v>
      </c>
      <c r="C548" s="95">
        <v>4820592556</v>
      </c>
      <c r="D548" s="95">
        <v>8622163694</v>
      </c>
      <c r="E548" s="95">
        <v>15211090513</v>
      </c>
      <c r="F548" s="95">
        <v>9030417695</v>
      </c>
      <c r="G548" s="95">
        <v>16963152266</v>
      </c>
      <c r="H548" s="95">
        <v>24338937337</v>
      </c>
      <c r="I548" s="95">
        <v>23242527492</v>
      </c>
      <c r="J548" s="95">
        <v>21909416201</v>
      </c>
      <c r="K548" s="95">
        <v>13904791109</v>
      </c>
      <c r="L548" s="95">
        <v>16785725481</v>
      </c>
      <c r="M548" s="95">
        <v>24304213263.962799</v>
      </c>
      <c r="N548" s="93">
        <v>18668927136.0644</v>
      </c>
      <c r="O548" s="93">
        <v>20899105059.2244</v>
      </c>
      <c r="P548" s="93">
        <v>38370633840.297707</v>
      </c>
      <c r="Q548" s="93">
        <v>50519497478.497795</v>
      </c>
      <c r="R548" s="93">
        <v>55257036556.713402</v>
      </c>
      <c r="S548" s="93">
        <v>69869321295.5</v>
      </c>
      <c r="T548" s="93">
        <v>70063760212.720001</v>
      </c>
    </row>
    <row r="549" spans="1:20">
      <c r="A549" s="89" t="s">
        <v>7722</v>
      </c>
      <c r="B549" s="89" t="s">
        <v>7738</v>
      </c>
      <c r="C549" s="95">
        <v>414681519</v>
      </c>
      <c r="D549" s="95">
        <v>484558652</v>
      </c>
      <c r="E549" s="95">
        <v>5852816346</v>
      </c>
      <c r="F549" s="95">
        <v>5591166275</v>
      </c>
      <c r="G549" s="95">
        <v>6567109615</v>
      </c>
      <c r="H549" s="95">
        <v>5763520385</v>
      </c>
      <c r="I549" s="95">
        <v>699629494</v>
      </c>
      <c r="J549" s="95">
        <v>505558349</v>
      </c>
      <c r="K549" s="95">
        <v>371981897</v>
      </c>
      <c r="L549" s="95">
        <v>286048319</v>
      </c>
      <c r="M549" s="95">
        <v>361206873.04342997</v>
      </c>
      <c r="N549" s="93">
        <v>0</v>
      </c>
      <c r="O549" s="93">
        <v>0</v>
      </c>
      <c r="P549" s="93">
        <v>0</v>
      </c>
      <c r="Q549" s="93">
        <v>0</v>
      </c>
      <c r="R549" s="93">
        <v>0</v>
      </c>
      <c r="S549" s="93">
        <v>0</v>
      </c>
      <c r="T549" s="93">
        <v>0</v>
      </c>
    </row>
    <row r="550" spans="1:20">
      <c r="A550" s="89" t="s">
        <v>5306</v>
      </c>
      <c r="B550" s="89" t="s">
        <v>4298</v>
      </c>
      <c r="C550" s="95">
        <v>91884595</v>
      </c>
      <c r="D550" s="95">
        <v>100545176</v>
      </c>
      <c r="E550" s="95">
        <v>112062916</v>
      </c>
      <c r="F550" s="95">
        <v>117909082</v>
      </c>
      <c r="G550" s="95">
        <v>125184073</v>
      </c>
      <c r="H550" s="95">
        <v>133608960</v>
      </c>
      <c r="I550" s="95">
        <v>140877287</v>
      </c>
      <c r="J550" s="95">
        <v>147836626</v>
      </c>
      <c r="K550" s="95">
        <v>157682545</v>
      </c>
      <c r="L550" s="95">
        <v>173088131</v>
      </c>
      <c r="M550" s="95">
        <v>181863667.63999999</v>
      </c>
      <c r="N550" s="93">
        <v>197094974.83794001</v>
      </c>
      <c r="O550" s="93">
        <v>214061782.13705999</v>
      </c>
      <c r="P550" s="93">
        <v>232686351.396</v>
      </c>
      <c r="Q550" s="93">
        <v>246021500.20300001</v>
      </c>
      <c r="R550" s="93">
        <v>263165131.71599999</v>
      </c>
      <c r="S550" s="93">
        <v>299898287.33999997</v>
      </c>
      <c r="T550" s="93">
        <v>348138440.98000002</v>
      </c>
    </row>
    <row r="551" spans="1:20">
      <c r="A551" s="89" t="s">
        <v>5316</v>
      </c>
      <c r="B551" s="89" t="s">
        <v>550</v>
      </c>
      <c r="C551" s="95">
        <v>0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95">
        <v>0</v>
      </c>
      <c r="N551" s="93">
        <v>0</v>
      </c>
      <c r="O551" s="93">
        <v>0</v>
      </c>
      <c r="P551" s="93">
        <v>0</v>
      </c>
      <c r="Q551" s="93">
        <v>1166457.43833</v>
      </c>
      <c r="R551" s="93">
        <v>30191785.43</v>
      </c>
      <c r="S551" s="93">
        <v>69203082.489999995</v>
      </c>
      <c r="T551" s="93">
        <v>140000</v>
      </c>
    </row>
    <row r="552" spans="1:20">
      <c r="A552" s="89" t="s">
        <v>5328</v>
      </c>
      <c r="B552" s="89" t="s">
        <v>1209</v>
      </c>
      <c r="C552" s="95">
        <v>274434</v>
      </c>
      <c r="D552" s="95">
        <v>22035</v>
      </c>
      <c r="E552" s="95">
        <v>0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3">
        <v>39180409.850819997</v>
      </c>
      <c r="O552" s="93">
        <v>120051555.19208999</v>
      </c>
      <c r="P552" s="93">
        <v>100188042.30583</v>
      </c>
      <c r="Q552" s="93">
        <v>49474076.62032</v>
      </c>
      <c r="R552" s="93">
        <v>40524761.624150001</v>
      </c>
      <c r="S552" s="93">
        <v>165658565.31</v>
      </c>
      <c r="T552" s="93">
        <v>81449030.879999995</v>
      </c>
    </row>
    <row r="553" spans="1:20">
      <c r="A553" s="89" t="s">
        <v>5330</v>
      </c>
      <c r="B553" s="89" t="s">
        <v>1230</v>
      </c>
      <c r="C553" s="95">
        <v>4313752008</v>
      </c>
      <c r="D553" s="95">
        <v>8037037831</v>
      </c>
      <c r="E553" s="95">
        <v>9246211251</v>
      </c>
      <c r="F553" s="95">
        <v>3321342338</v>
      </c>
      <c r="G553" s="95">
        <v>10270858578</v>
      </c>
      <c r="H553" s="95">
        <v>18441807992</v>
      </c>
      <c r="I553" s="95">
        <v>22402020711</v>
      </c>
      <c r="J553" s="95">
        <v>21256021226</v>
      </c>
      <c r="K553" s="95">
        <v>13375126667</v>
      </c>
      <c r="L553" s="95">
        <v>16326589031</v>
      </c>
      <c r="M553" s="95">
        <v>23761142723.2794</v>
      </c>
      <c r="N553" s="93">
        <v>17507846791.3055</v>
      </c>
      <c r="O553" s="93">
        <v>19345553152.464302</v>
      </c>
      <c r="P553" s="93">
        <v>24610859568.222</v>
      </c>
      <c r="Q553" s="93">
        <v>34602673413.839996</v>
      </c>
      <c r="R553" s="93">
        <v>25942656840.6572</v>
      </c>
      <c r="S553" s="93">
        <v>39729494644.07</v>
      </c>
      <c r="T553" s="93">
        <v>43090944128.510002</v>
      </c>
    </row>
    <row r="554" spans="1:20">
      <c r="A554" s="89" t="s">
        <v>5349</v>
      </c>
      <c r="B554" s="89" t="s">
        <v>2473</v>
      </c>
      <c r="C554" s="95">
        <v>0</v>
      </c>
      <c r="D554" s="95">
        <v>0</v>
      </c>
      <c r="E554" s="95">
        <v>0</v>
      </c>
      <c r="F554" s="95">
        <v>0</v>
      </c>
      <c r="G554" s="95">
        <v>0</v>
      </c>
      <c r="H554" s="95">
        <v>0</v>
      </c>
      <c r="I554" s="95">
        <v>0</v>
      </c>
      <c r="J554" s="95">
        <v>0</v>
      </c>
      <c r="K554" s="95">
        <v>0</v>
      </c>
      <c r="L554" s="95">
        <v>0</v>
      </c>
      <c r="M554" s="95">
        <v>0</v>
      </c>
      <c r="N554" s="93">
        <v>924804960.07016003</v>
      </c>
      <c r="O554" s="93">
        <v>1219438569.43097</v>
      </c>
      <c r="P554" s="93">
        <v>13426899878.3738</v>
      </c>
      <c r="Q554" s="93">
        <v>15620162030.396198</v>
      </c>
      <c r="R554" s="93">
        <v>28980498037.285999</v>
      </c>
      <c r="S554" s="93">
        <v>29605066716.299999</v>
      </c>
      <c r="T554" s="93">
        <v>26543088612.349998</v>
      </c>
    </row>
    <row r="555" spans="1:20">
      <c r="A555" s="89" t="s">
        <v>5374</v>
      </c>
      <c r="B555" s="89" t="s">
        <v>5375</v>
      </c>
      <c r="C555" s="95">
        <v>31558837678</v>
      </c>
      <c r="D555" s="95">
        <v>37211148236</v>
      </c>
      <c r="E555" s="95">
        <v>40568113235</v>
      </c>
      <c r="F555" s="95">
        <v>50516687193</v>
      </c>
      <c r="G555" s="95">
        <v>48909108980</v>
      </c>
      <c r="H555" s="95">
        <v>50965289876</v>
      </c>
      <c r="I555" s="95">
        <v>58504199901</v>
      </c>
      <c r="J555" s="95">
        <v>69383327619</v>
      </c>
      <c r="K555" s="95">
        <v>75285916158</v>
      </c>
      <c r="L555" s="95">
        <v>73202976211</v>
      </c>
      <c r="M555" s="95">
        <v>77260601892.184006</v>
      </c>
      <c r="N555" s="93">
        <v>84874400944.097794</v>
      </c>
      <c r="O555" s="93">
        <v>92127598558.793594</v>
      </c>
      <c r="P555" s="93">
        <v>94486948783.601089</v>
      </c>
      <c r="Q555" s="93">
        <v>100512862610.774</v>
      </c>
      <c r="R555" s="93">
        <v>114021513578.75301</v>
      </c>
      <c r="S555" s="93">
        <v>133962801095.14999</v>
      </c>
      <c r="T555" s="93">
        <v>142092794037.26999</v>
      </c>
    </row>
    <row r="556" spans="1:20">
      <c r="A556" s="89" t="s">
        <v>5376</v>
      </c>
      <c r="B556" s="89" t="s">
        <v>2761</v>
      </c>
      <c r="C556" s="95">
        <v>8575638566</v>
      </c>
      <c r="D556" s="95">
        <v>9481023749</v>
      </c>
      <c r="E556" s="95">
        <v>10593723674</v>
      </c>
      <c r="F556" s="95">
        <v>11795835489</v>
      </c>
      <c r="G556" s="95">
        <v>13310143682</v>
      </c>
      <c r="H556" s="95">
        <v>12811356265</v>
      </c>
      <c r="I556" s="95">
        <v>14959702010</v>
      </c>
      <c r="J556" s="95">
        <v>16122714228</v>
      </c>
      <c r="K556" s="95">
        <v>17896594394</v>
      </c>
      <c r="L556" s="95">
        <v>19584239684</v>
      </c>
      <c r="M556" s="95">
        <v>21186309173.452</v>
      </c>
      <c r="N556" s="93">
        <v>25130922510.560501</v>
      </c>
      <c r="O556" s="93">
        <v>26963128869.862602</v>
      </c>
      <c r="P556" s="93">
        <v>27515449106.1273</v>
      </c>
      <c r="Q556" s="93">
        <v>30324168224.370899</v>
      </c>
      <c r="R556" s="93">
        <v>33826937848.419201</v>
      </c>
      <c r="S556" s="93">
        <v>38293718136.660004</v>
      </c>
      <c r="T556" s="93">
        <v>45098250710.480003</v>
      </c>
    </row>
    <row r="557" spans="1:20">
      <c r="A557" s="89" t="s">
        <v>5385</v>
      </c>
      <c r="B557" s="89" t="s">
        <v>2765</v>
      </c>
      <c r="C557" s="95">
        <v>11013572348</v>
      </c>
      <c r="D557" s="95">
        <v>12122389120</v>
      </c>
      <c r="E557" s="95">
        <v>14522302890</v>
      </c>
      <c r="F557" s="95">
        <v>16895222613</v>
      </c>
      <c r="G557" s="95">
        <v>13629278769</v>
      </c>
      <c r="H557" s="95">
        <v>15103461961</v>
      </c>
      <c r="I557" s="95">
        <v>16513706209</v>
      </c>
      <c r="J557" s="95">
        <v>21808083971</v>
      </c>
      <c r="K557" s="95">
        <v>21914369526</v>
      </c>
      <c r="L557" s="95">
        <v>23675270557</v>
      </c>
      <c r="M557" s="95">
        <v>22258703100.243397</v>
      </c>
      <c r="N557" s="93">
        <v>23353284187.332802</v>
      </c>
      <c r="O557" s="93">
        <v>25814069858.251801</v>
      </c>
      <c r="P557" s="93">
        <v>27062120431.111603</v>
      </c>
      <c r="Q557" s="93">
        <v>30867107285.7724</v>
      </c>
      <c r="R557" s="93">
        <v>33445603727.743698</v>
      </c>
      <c r="S557" s="93">
        <v>38758323021.830002</v>
      </c>
      <c r="T557" s="93">
        <v>43519793487.029999</v>
      </c>
    </row>
    <row r="558" spans="1:20">
      <c r="A558" s="89" t="s">
        <v>5403</v>
      </c>
      <c r="B558" s="89" t="s">
        <v>5404</v>
      </c>
      <c r="C558" s="95">
        <v>1454128857</v>
      </c>
      <c r="D558" s="95">
        <v>1162592745</v>
      </c>
      <c r="E558" s="95">
        <v>1676593301</v>
      </c>
      <c r="F558" s="95">
        <v>1598605024</v>
      </c>
      <c r="G558" s="95">
        <v>1834043245</v>
      </c>
      <c r="H558" s="95">
        <v>1410192028</v>
      </c>
      <c r="I558" s="95">
        <v>2064588236</v>
      </c>
      <c r="J558" s="95">
        <v>1586755900</v>
      </c>
      <c r="K558" s="95">
        <v>1901656954</v>
      </c>
      <c r="L558" s="95">
        <v>1495312390</v>
      </c>
      <c r="M558" s="95">
        <v>1519826555.3484299</v>
      </c>
      <c r="N558" s="93">
        <v>1514162948.8544199</v>
      </c>
      <c r="O558" s="93">
        <v>1836094450.2503099</v>
      </c>
      <c r="P558" s="93">
        <v>1338874398.0495701</v>
      </c>
      <c r="Q558" s="93">
        <v>1356882025.4841499</v>
      </c>
      <c r="R558" s="93">
        <v>1272170058.8511498</v>
      </c>
      <c r="S558" s="93">
        <v>1797538647.6700001</v>
      </c>
      <c r="T558" s="93">
        <v>1517190475.6300001</v>
      </c>
    </row>
    <row r="559" spans="1:20">
      <c r="A559" s="89" t="s">
        <v>5412</v>
      </c>
      <c r="B559" s="89" t="s">
        <v>2759</v>
      </c>
      <c r="C559" s="95">
        <v>393897027</v>
      </c>
      <c r="D559" s="95">
        <v>314748853</v>
      </c>
      <c r="E559" s="95">
        <v>442990016</v>
      </c>
      <c r="F559" s="95">
        <v>542568856</v>
      </c>
      <c r="G559" s="95">
        <v>633800549</v>
      </c>
      <c r="H559" s="95">
        <v>545524990</v>
      </c>
      <c r="I559" s="95">
        <v>783336735</v>
      </c>
      <c r="J559" s="95">
        <v>870051023</v>
      </c>
      <c r="K559" s="95">
        <v>1319193866</v>
      </c>
      <c r="L559" s="95">
        <v>915360137</v>
      </c>
      <c r="M559" s="95">
        <v>1057928807.32882</v>
      </c>
      <c r="N559" s="93">
        <v>1114011848.7755902</v>
      </c>
      <c r="O559" s="93">
        <v>862253886.99056995</v>
      </c>
      <c r="P559" s="93">
        <v>516753723.17446995</v>
      </c>
      <c r="Q559" s="93">
        <v>730762340.3270601</v>
      </c>
      <c r="R559" s="93">
        <v>926725727.11616004</v>
      </c>
      <c r="S559" s="93">
        <v>1403083501.6099999</v>
      </c>
      <c r="T559" s="93">
        <v>926336219.32000005</v>
      </c>
    </row>
    <row r="560" spans="1:20">
      <c r="A560" s="89" t="s">
        <v>5421</v>
      </c>
      <c r="B560" s="89" t="s">
        <v>5422</v>
      </c>
      <c r="C560" s="95">
        <v>581863755</v>
      </c>
      <c r="D560" s="95">
        <v>605889883</v>
      </c>
      <c r="E560" s="95">
        <v>698895548</v>
      </c>
      <c r="F560" s="95">
        <v>786449688</v>
      </c>
      <c r="G560" s="95">
        <v>873498553</v>
      </c>
      <c r="H560" s="95">
        <v>932188028</v>
      </c>
      <c r="I560" s="95">
        <v>1192896866</v>
      </c>
      <c r="J560" s="95">
        <v>1350431191</v>
      </c>
      <c r="K560" s="95">
        <v>1861116802</v>
      </c>
      <c r="L560" s="95">
        <v>1308707391</v>
      </c>
      <c r="M560" s="95">
        <v>1544235667.4430201</v>
      </c>
      <c r="N560" s="93">
        <v>1852290693.1851299</v>
      </c>
      <c r="O560" s="93">
        <v>2216913562.2892003</v>
      </c>
      <c r="P560" s="93">
        <v>1254636067.7538002</v>
      </c>
      <c r="Q560" s="93">
        <v>1871817641.33021</v>
      </c>
      <c r="R560" s="93">
        <v>2368822747.7439303</v>
      </c>
      <c r="S560" s="93">
        <v>3051487177.0300002</v>
      </c>
      <c r="T560" s="93">
        <v>2740297602.71</v>
      </c>
    </row>
    <row r="561" spans="1:20">
      <c r="A561" s="89" t="s">
        <v>5431</v>
      </c>
      <c r="B561" s="89" t="s">
        <v>5432</v>
      </c>
      <c r="C561" s="95">
        <v>513843957</v>
      </c>
      <c r="D561" s="95">
        <v>393765849</v>
      </c>
      <c r="E561" s="95">
        <v>467233348</v>
      </c>
      <c r="F561" s="95">
        <v>526575627</v>
      </c>
      <c r="G561" s="95">
        <v>537203621</v>
      </c>
      <c r="H561" s="95">
        <v>532510467</v>
      </c>
      <c r="I561" s="95">
        <v>899220583</v>
      </c>
      <c r="J561" s="95">
        <v>937367896</v>
      </c>
      <c r="K561" s="95">
        <v>1093723156</v>
      </c>
      <c r="L561" s="95">
        <v>1006566984</v>
      </c>
      <c r="M561" s="95">
        <v>1158251971.05637</v>
      </c>
      <c r="N561" s="93">
        <v>1297152826.9278998</v>
      </c>
      <c r="O561" s="93">
        <v>1495140668.88942</v>
      </c>
      <c r="P561" s="93">
        <v>932019279.80926001</v>
      </c>
      <c r="Q561" s="93">
        <v>1191321476.7533998</v>
      </c>
      <c r="R561" s="93">
        <v>1629759583.5755301</v>
      </c>
      <c r="S561" s="93">
        <v>2180918060.5300002</v>
      </c>
      <c r="T561" s="93">
        <v>2036125321.0599999</v>
      </c>
    </row>
    <row r="562" spans="1:20">
      <c r="A562" s="89" t="s">
        <v>5441</v>
      </c>
      <c r="B562" s="89" t="s">
        <v>5442</v>
      </c>
      <c r="C562" s="95">
        <v>3500003533</v>
      </c>
      <c r="D562" s="95">
        <v>4184120118</v>
      </c>
      <c r="E562" s="95">
        <v>5968673240</v>
      </c>
      <c r="F562" s="95">
        <v>6389669613</v>
      </c>
      <c r="G562" s="95">
        <v>10918036158</v>
      </c>
      <c r="H562" s="95">
        <v>14072210622</v>
      </c>
      <c r="I562" s="95">
        <v>14986362837</v>
      </c>
      <c r="J562" s="95">
        <v>17881925149</v>
      </c>
      <c r="K562" s="95">
        <v>20369923037</v>
      </c>
      <c r="L562" s="95">
        <v>17334153075</v>
      </c>
      <c r="M562" s="95">
        <v>17751274723.169899</v>
      </c>
      <c r="N562" s="93">
        <v>18507589849.407001</v>
      </c>
      <c r="O562" s="93">
        <v>21907989933.127998</v>
      </c>
      <c r="P562" s="93">
        <v>21767037073.234802</v>
      </c>
      <c r="Q562" s="93">
        <v>22546856804.802601</v>
      </c>
      <c r="R562" s="93">
        <v>27558613137.380699</v>
      </c>
      <c r="S562" s="93">
        <v>34264026201.490002</v>
      </c>
      <c r="T562" s="93">
        <v>26941610255.560001</v>
      </c>
    </row>
    <row r="563" spans="1:20">
      <c r="A563" s="89" t="s">
        <v>5451</v>
      </c>
      <c r="B563" s="89" t="s">
        <v>5452</v>
      </c>
      <c r="C563" s="95">
        <v>813880679</v>
      </c>
      <c r="D563" s="95">
        <v>972714151</v>
      </c>
      <c r="E563" s="95">
        <v>1008097354</v>
      </c>
      <c r="F563" s="95">
        <v>933400031</v>
      </c>
      <c r="G563" s="95">
        <v>1316790940</v>
      </c>
      <c r="H563" s="95">
        <v>944936595</v>
      </c>
      <c r="I563" s="95">
        <v>1001577077</v>
      </c>
      <c r="J563" s="95">
        <v>1283207803</v>
      </c>
      <c r="K563" s="95">
        <v>1600714920</v>
      </c>
      <c r="L563" s="95">
        <v>1570466590</v>
      </c>
      <c r="M563" s="95">
        <v>1708047502.7022901</v>
      </c>
      <c r="N563" s="93">
        <v>1710032478.9476399</v>
      </c>
      <c r="O563" s="93">
        <v>2224224735.88903</v>
      </c>
      <c r="P563" s="93">
        <v>1326400800.7099199</v>
      </c>
      <c r="Q563" s="93">
        <v>2040967685.73613</v>
      </c>
      <c r="R563" s="93">
        <v>2698869707.2943797</v>
      </c>
      <c r="S563" s="93">
        <v>3530908195.3000002</v>
      </c>
      <c r="T563" s="93">
        <v>2740480152.96</v>
      </c>
    </row>
    <row r="564" spans="1:20">
      <c r="A564" s="89" t="s">
        <v>5470</v>
      </c>
      <c r="B564" s="89" t="s">
        <v>47</v>
      </c>
      <c r="C564" s="95">
        <v>4712008956</v>
      </c>
      <c r="D564" s="95">
        <v>7973903768</v>
      </c>
      <c r="E564" s="95">
        <v>5189603864</v>
      </c>
      <c r="F564" s="95">
        <v>11048360252</v>
      </c>
      <c r="G564" s="95">
        <v>5856313463</v>
      </c>
      <c r="H564" s="95">
        <v>4612908920</v>
      </c>
      <c r="I564" s="95">
        <v>6102809348</v>
      </c>
      <c r="J564" s="95">
        <v>7542790458</v>
      </c>
      <c r="K564" s="95">
        <v>7328623503</v>
      </c>
      <c r="L564" s="95">
        <v>6312899403</v>
      </c>
      <c r="M564" s="95">
        <v>9076024391.4396992</v>
      </c>
      <c r="N564" s="93">
        <v>10394953600.106901</v>
      </c>
      <c r="O564" s="93">
        <v>8807782593.2426796</v>
      </c>
      <c r="P564" s="93">
        <v>12773657903.630501</v>
      </c>
      <c r="Q564" s="93">
        <v>9582979126.196661</v>
      </c>
      <c r="R564" s="93">
        <v>10294011040.628099</v>
      </c>
      <c r="S564" s="93">
        <v>10682798153.01</v>
      </c>
      <c r="T564" s="93">
        <v>16572709812.540001</v>
      </c>
    </row>
    <row r="565" spans="1:20">
      <c r="A565" s="89" t="s">
        <v>5492</v>
      </c>
      <c r="B565" s="89" t="s">
        <v>7682</v>
      </c>
      <c r="C565" s="95">
        <v>0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3">
        <v>12649190818.186199</v>
      </c>
      <c r="O565" s="93">
        <v>13390582180.8769</v>
      </c>
      <c r="P565" s="93">
        <v>12590348239.2173</v>
      </c>
      <c r="Q565" s="93">
        <v>17377235700.037899</v>
      </c>
      <c r="R565" s="93">
        <v>23379122238.376301</v>
      </c>
      <c r="S565" s="93">
        <v>23358003450.07</v>
      </c>
      <c r="T565" s="93">
        <v>23486326288.599998</v>
      </c>
    </row>
    <row r="566" spans="1:20">
      <c r="A566" s="89" t="s">
        <v>5494</v>
      </c>
      <c r="B566" s="89" t="s">
        <v>176</v>
      </c>
      <c r="C566" s="95">
        <v>0</v>
      </c>
      <c r="D566" s="95">
        <v>0</v>
      </c>
      <c r="E566" s="95">
        <v>0</v>
      </c>
      <c r="F566" s="95">
        <v>0</v>
      </c>
      <c r="G566" s="95">
        <v>0</v>
      </c>
      <c r="H566" s="95">
        <v>0</v>
      </c>
      <c r="I566" s="95">
        <v>0</v>
      </c>
      <c r="J566" s="95">
        <v>0</v>
      </c>
      <c r="K566" s="95">
        <v>0</v>
      </c>
      <c r="L566" s="95">
        <v>0</v>
      </c>
      <c r="M566" s="95">
        <v>0</v>
      </c>
      <c r="N566" s="93">
        <v>5672824505.8885002</v>
      </c>
      <c r="O566" s="93">
        <v>5552828449.3502407</v>
      </c>
      <c r="P566" s="93">
        <v>4875410167.2978001</v>
      </c>
      <c r="Q566" s="93">
        <v>5643146199.8333797</v>
      </c>
      <c r="R566" s="93">
        <v>6282505945.22439</v>
      </c>
      <c r="S566" s="93">
        <v>7230130409.8699999</v>
      </c>
      <c r="T566" s="93">
        <v>8060697073.3599997</v>
      </c>
    </row>
    <row r="567" spans="1:20" ht="28">
      <c r="A567" s="89" t="s">
        <v>5521</v>
      </c>
      <c r="B567" s="89" t="s">
        <v>2962</v>
      </c>
      <c r="C567" s="95">
        <v>0</v>
      </c>
      <c r="D567" s="95">
        <v>0</v>
      </c>
      <c r="E567" s="95">
        <v>0</v>
      </c>
      <c r="F567" s="95">
        <v>0</v>
      </c>
      <c r="G567" s="95">
        <v>0</v>
      </c>
      <c r="H567" s="95">
        <v>0</v>
      </c>
      <c r="I567" s="95">
        <v>0</v>
      </c>
      <c r="J567" s="95">
        <v>0</v>
      </c>
      <c r="K567" s="95">
        <v>0</v>
      </c>
      <c r="L567" s="95">
        <v>0</v>
      </c>
      <c r="M567" s="95">
        <v>0</v>
      </c>
      <c r="N567" s="93">
        <v>612741503.93598998</v>
      </c>
      <c r="O567" s="93">
        <v>598171138.17999995</v>
      </c>
      <c r="P567" s="93">
        <v>565224957.35599995</v>
      </c>
      <c r="Q567" s="93">
        <v>717706540.49199998</v>
      </c>
      <c r="R567" s="93">
        <v>768242633.77900004</v>
      </c>
      <c r="S567" s="93">
        <v>929411183.62</v>
      </c>
      <c r="T567" s="93">
        <v>1148640980</v>
      </c>
    </row>
    <row r="568" spans="1:20">
      <c r="A568" s="89" t="s">
        <v>5537</v>
      </c>
      <c r="B568" s="89" t="s">
        <v>215</v>
      </c>
      <c r="C568" s="95">
        <v>0</v>
      </c>
      <c r="D568" s="95">
        <v>0</v>
      </c>
      <c r="E568" s="95">
        <v>0</v>
      </c>
      <c r="F568" s="95">
        <v>0</v>
      </c>
      <c r="G568" s="95">
        <v>0</v>
      </c>
      <c r="H568" s="95">
        <v>0</v>
      </c>
      <c r="I568" s="95">
        <v>0</v>
      </c>
      <c r="J568" s="95">
        <v>0</v>
      </c>
      <c r="K568" s="95">
        <v>0</v>
      </c>
      <c r="L568" s="95">
        <v>0</v>
      </c>
      <c r="M568" s="95">
        <v>0</v>
      </c>
      <c r="N568" s="93">
        <v>1088170317.424</v>
      </c>
      <c r="O568" s="93">
        <v>1502306453.085</v>
      </c>
      <c r="P568" s="93">
        <v>1107347817.381</v>
      </c>
      <c r="Q568" s="93">
        <v>3963201038.9899998</v>
      </c>
      <c r="R568" s="93">
        <v>8097754761.1049995</v>
      </c>
      <c r="S568" s="93">
        <v>5245206178.9200001</v>
      </c>
      <c r="T568" s="93">
        <v>2767508075.6399999</v>
      </c>
    </row>
    <row r="569" spans="1:20">
      <c r="A569" s="89" t="s">
        <v>5544</v>
      </c>
      <c r="B569" s="89" t="s">
        <v>5545</v>
      </c>
      <c r="C569" s="95">
        <v>0</v>
      </c>
      <c r="D569" s="95">
        <v>0</v>
      </c>
      <c r="E569" s="95">
        <v>0</v>
      </c>
      <c r="F569" s="95">
        <v>0</v>
      </c>
      <c r="G569" s="95">
        <v>0</v>
      </c>
      <c r="H569" s="95">
        <v>0</v>
      </c>
      <c r="I569" s="95">
        <v>0</v>
      </c>
      <c r="J569" s="95">
        <v>0</v>
      </c>
      <c r="K569" s="95">
        <v>0</v>
      </c>
      <c r="L569" s="95">
        <v>0</v>
      </c>
      <c r="M569" s="95">
        <v>0</v>
      </c>
      <c r="N569" s="93">
        <v>4921576556.4962196</v>
      </c>
      <c r="O569" s="93">
        <v>5426024390.8929996</v>
      </c>
      <c r="P569" s="93">
        <v>5821207200.6639996</v>
      </c>
      <c r="Q569" s="93">
        <v>6744169945.4230003</v>
      </c>
      <c r="R569" s="93">
        <v>7769833702.1680002</v>
      </c>
      <c r="S569" s="93">
        <v>9411319407.5699997</v>
      </c>
      <c r="T569" s="93">
        <v>10942624604.32</v>
      </c>
    </row>
    <row r="570" spans="1:20">
      <c r="A570" s="89" t="s">
        <v>5555</v>
      </c>
      <c r="B570" s="89" t="s">
        <v>968</v>
      </c>
      <c r="C570" s="95">
        <v>0</v>
      </c>
      <c r="D570" s="95">
        <v>0</v>
      </c>
      <c r="E570" s="95">
        <v>0</v>
      </c>
      <c r="F570" s="95">
        <v>0</v>
      </c>
      <c r="G570" s="95">
        <v>0</v>
      </c>
      <c r="H570" s="95">
        <v>0</v>
      </c>
      <c r="I570" s="95">
        <v>0</v>
      </c>
      <c r="J570" s="95">
        <v>0</v>
      </c>
      <c r="K570" s="95">
        <v>0</v>
      </c>
      <c r="L570" s="95">
        <v>0</v>
      </c>
      <c r="M570" s="95">
        <v>0</v>
      </c>
      <c r="N570" s="93">
        <v>353877934.44150001</v>
      </c>
      <c r="O570" s="93">
        <v>311251749.36868</v>
      </c>
      <c r="P570" s="93">
        <v>221158096.51845002</v>
      </c>
      <c r="Q570" s="93">
        <v>309011975.29951</v>
      </c>
      <c r="R570" s="93">
        <v>460785196.09992999</v>
      </c>
      <c r="S570" s="93">
        <v>541936270.11000001</v>
      </c>
      <c r="T570" s="93">
        <v>566855555.27999997</v>
      </c>
    </row>
    <row r="571" spans="1:20">
      <c r="A571" s="89" t="s">
        <v>5571</v>
      </c>
      <c r="B571" s="89" t="s">
        <v>4395</v>
      </c>
      <c r="C571" s="95">
        <v>66896594</v>
      </c>
      <c r="D571" s="95">
        <v>22074170</v>
      </c>
      <c r="E571" s="95">
        <v>65655577</v>
      </c>
      <c r="F571" s="95">
        <v>27684028</v>
      </c>
      <c r="G571" s="95">
        <v>168489308</v>
      </c>
      <c r="H571" s="95">
        <v>87640710</v>
      </c>
      <c r="I571" s="95">
        <v>21614645</v>
      </c>
      <c r="J571" s="95">
        <v>285858540</v>
      </c>
      <c r="K571" s="95">
        <v>4519584167</v>
      </c>
      <c r="L571" s="95">
        <v>4924014909</v>
      </c>
      <c r="M571" s="95">
        <v>12411672616.819302</v>
      </c>
      <c r="N571" s="93">
        <v>6259655456.1187496</v>
      </c>
      <c r="O571" s="93">
        <v>7585689767.0880594</v>
      </c>
      <c r="P571" s="93">
        <v>691808860.87219</v>
      </c>
      <c r="Q571" s="93">
        <v>711221427.78557992</v>
      </c>
      <c r="R571" s="93">
        <v>765957858.43415999</v>
      </c>
      <c r="S571" s="93">
        <v>848694334.53999996</v>
      </c>
      <c r="T571" s="93">
        <v>952353032.15999997</v>
      </c>
    </row>
    <row r="572" spans="1:20">
      <c r="A572" s="89" t="s">
        <v>5572</v>
      </c>
      <c r="B572" s="89" t="s">
        <v>5573</v>
      </c>
      <c r="C572" s="95">
        <v>124571</v>
      </c>
      <c r="D572" s="95">
        <v>110334</v>
      </c>
      <c r="E572" s="95">
        <v>5756835</v>
      </c>
      <c r="F572" s="95">
        <v>0</v>
      </c>
      <c r="G572" s="95">
        <v>3078</v>
      </c>
      <c r="H572" s="95">
        <v>87492268</v>
      </c>
      <c r="I572" s="95">
        <v>85401</v>
      </c>
      <c r="J572" s="95">
        <v>41359</v>
      </c>
      <c r="K572" s="95">
        <v>4511426536</v>
      </c>
      <c r="L572" s="95">
        <v>4560591352</v>
      </c>
      <c r="M572" s="95">
        <v>12401686409.586</v>
      </c>
      <c r="N572" s="93">
        <v>6244849894.0790005</v>
      </c>
      <c r="O572" s="93">
        <v>6905522910.2867498</v>
      </c>
      <c r="P572" s="93">
        <v>672788226.35839999</v>
      </c>
      <c r="Q572" s="93">
        <v>707504325.49538004</v>
      </c>
      <c r="R572" s="93">
        <v>762351357.04005003</v>
      </c>
      <c r="S572" s="93">
        <v>842224940.5</v>
      </c>
      <c r="T572" s="93">
        <v>946901888.35000002</v>
      </c>
    </row>
    <row r="573" spans="1:20">
      <c r="A573" s="89" t="s">
        <v>5577</v>
      </c>
      <c r="B573" s="89" t="s">
        <v>4702</v>
      </c>
      <c r="C573" s="95">
        <v>61489549</v>
      </c>
      <c r="D573" s="95">
        <v>14511502</v>
      </c>
      <c r="E573" s="95">
        <v>55403037</v>
      </c>
      <c r="F573" s="95">
        <v>27684028</v>
      </c>
      <c r="G573" s="95">
        <v>168486230</v>
      </c>
      <c r="H573" s="95">
        <v>0</v>
      </c>
      <c r="I573" s="95">
        <v>0</v>
      </c>
      <c r="J573" s="95">
        <v>0</v>
      </c>
      <c r="K573" s="95">
        <v>2188009</v>
      </c>
      <c r="L573" s="95">
        <v>31627491</v>
      </c>
      <c r="M573" s="95">
        <v>75244.12</v>
      </c>
      <c r="N573" s="93">
        <v>2756319.9188200003</v>
      </c>
      <c r="O573" s="93">
        <v>1377887.5623699999</v>
      </c>
      <c r="P573" s="93">
        <v>181784.39271000001</v>
      </c>
      <c r="Q573" s="93">
        <v>527324.57711000007</v>
      </c>
      <c r="R573" s="93">
        <v>428021.26111000002</v>
      </c>
      <c r="S573" s="93">
        <v>2105786.7200000002</v>
      </c>
      <c r="T573" s="93">
        <v>152002.45000000001</v>
      </c>
    </row>
    <row r="574" spans="1:20">
      <c r="A574" s="89" t="s">
        <v>5582</v>
      </c>
      <c r="B574" s="89" t="s">
        <v>4411</v>
      </c>
      <c r="C574" s="95">
        <v>5282474</v>
      </c>
      <c r="D574" s="95">
        <v>7452334</v>
      </c>
      <c r="E574" s="95">
        <v>4495705</v>
      </c>
      <c r="F574" s="95">
        <v>0</v>
      </c>
      <c r="G574" s="95">
        <v>0</v>
      </c>
      <c r="H574" s="95">
        <v>148442</v>
      </c>
      <c r="I574" s="95">
        <v>21529244</v>
      </c>
      <c r="J574" s="95">
        <v>285817181</v>
      </c>
      <c r="K574" s="95">
        <v>5969622</v>
      </c>
      <c r="L574" s="95">
        <v>331796066</v>
      </c>
      <c r="M574" s="95">
        <v>9910963.1132900007</v>
      </c>
      <c r="N574" s="93">
        <v>12049242.120930001</v>
      </c>
      <c r="O574" s="93">
        <v>678788969.23894</v>
      </c>
      <c r="P574" s="93">
        <v>18838850.121080004</v>
      </c>
      <c r="Q574" s="93">
        <v>3189777.7130900002</v>
      </c>
      <c r="R574" s="93">
        <v>3178480.1329999999</v>
      </c>
      <c r="S574" s="93">
        <v>4363607.33</v>
      </c>
      <c r="T574" s="93">
        <v>5299141.37</v>
      </c>
    </row>
    <row r="575" spans="1:20">
      <c r="A575" s="89" t="s">
        <v>5590</v>
      </c>
      <c r="B575" s="89" t="s">
        <v>5591</v>
      </c>
      <c r="C575" s="95">
        <v>52875581799</v>
      </c>
      <c r="D575" s="95">
        <v>64438476612</v>
      </c>
      <c r="E575" s="95">
        <v>66906706325</v>
      </c>
      <c r="F575" s="95">
        <v>56887283044</v>
      </c>
      <c r="G575" s="95">
        <v>44404642108</v>
      </c>
      <c r="H575" s="95">
        <v>43941303643</v>
      </c>
      <c r="I575" s="95">
        <v>51177266650</v>
      </c>
      <c r="J575" s="95">
        <v>75689630941</v>
      </c>
      <c r="K575" s="95">
        <v>123416782903</v>
      </c>
      <c r="L575" s="95">
        <v>117506292039</v>
      </c>
      <c r="M575" s="95">
        <v>79510199041.097412</v>
      </c>
      <c r="N575" s="93">
        <v>127081449926.539</v>
      </c>
      <c r="O575" s="93">
        <v>131994690622.895</v>
      </c>
      <c r="P575" s="93">
        <v>188529526125.62</v>
      </c>
      <c r="Q575" s="93">
        <v>185700139295.54099</v>
      </c>
      <c r="R575" s="93">
        <v>291558017875.90198</v>
      </c>
      <c r="S575" s="93">
        <v>285747318564.63</v>
      </c>
      <c r="T575" s="93">
        <v>272261498871.79001</v>
      </c>
    </row>
    <row r="576" spans="1:20">
      <c r="A576" s="89" t="s">
        <v>7723</v>
      </c>
      <c r="B576" s="89" t="s">
        <v>867</v>
      </c>
      <c r="C576" s="95">
        <v>15590983662</v>
      </c>
      <c r="D576" s="95">
        <v>16155498618</v>
      </c>
      <c r="E576" s="95">
        <v>17174783051</v>
      </c>
      <c r="F576" s="95">
        <v>16699403031</v>
      </c>
      <c r="G576" s="95">
        <v>17875557746</v>
      </c>
      <c r="H576" s="95">
        <v>18491450009</v>
      </c>
      <c r="I576" s="95">
        <v>19738300629</v>
      </c>
      <c r="J576" s="95">
        <v>20939679011</v>
      </c>
      <c r="K576" s="95">
        <v>26474888170</v>
      </c>
      <c r="L576" s="95">
        <v>31563066344</v>
      </c>
      <c r="M576" s="95">
        <v>30634444393.276302</v>
      </c>
      <c r="N576" s="93">
        <v>0</v>
      </c>
      <c r="O576" s="93">
        <v>0</v>
      </c>
      <c r="P576" s="93">
        <v>0</v>
      </c>
      <c r="Q576" s="93">
        <v>0</v>
      </c>
      <c r="R576" s="93">
        <v>0</v>
      </c>
      <c r="S576" s="93">
        <v>0</v>
      </c>
      <c r="T576" s="93">
        <v>0</v>
      </c>
    </row>
    <row r="577" spans="1:20">
      <c r="A577" s="89" t="s">
        <v>5592</v>
      </c>
      <c r="B577" s="89" t="s">
        <v>1242</v>
      </c>
      <c r="C577" s="95">
        <v>262867029</v>
      </c>
      <c r="D577" s="95">
        <v>281093790</v>
      </c>
      <c r="E577" s="95">
        <v>554856167</v>
      </c>
      <c r="F577" s="95">
        <v>449145951</v>
      </c>
      <c r="G577" s="95">
        <v>359087277</v>
      </c>
      <c r="H577" s="95">
        <v>328929373</v>
      </c>
      <c r="I577" s="95">
        <v>327747468</v>
      </c>
      <c r="J577" s="95">
        <v>391809876</v>
      </c>
      <c r="K577" s="95">
        <v>410928505</v>
      </c>
      <c r="L577" s="95">
        <v>720408413</v>
      </c>
      <c r="M577" s="95">
        <v>467948168.29559004</v>
      </c>
      <c r="N577" s="93">
        <v>451154559.71281999</v>
      </c>
      <c r="O577" s="93">
        <v>414157997.93747997</v>
      </c>
      <c r="P577" s="93">
        <v>581998313.90961003</v>
      </c>
      <c r="Q577" s="93">
        <v>603350804.24506009</v>
      </c>
      <c r="R577" s="93">
        <v>724085367.45687997</v>
      </c>
      <c r="S577" s="93">
        <v>734923656.28999996</v>
      </c>
      <c r="T577" s="93">
        <v>613422096.74000001</v>
      </c>
    </row>
    <row r="578" spans="1:20">
      <c r="A578" s="89" t="s">
        <v>5602</v>
      </c>
      <c r="B578" s="89" t="s">
        <v>4512</v>
      </c>
      <c r="C578" s="95">
        <v>14910491414</v>
      </c>
      <c r="D578" s="95">
        <v>28712939700</v>
      </c>
      <c r="E578" s="95">
        <v>28937780158</v>
      </c>
      <c r="F578" s="95">
        <v>18138128614</v>
      </c>
      <c r="G578" s="95">
        <v>17140117745</v>
      </c>
      <c r="H578" s="95">
        <v>11586429224</v>
      </c>
      <c r="I578" s="95">
        <v>12827398616</v>
      </c>
      <c r="J578" s="95">
        <v>35966561034</v>
      </c>
      <c r="K578" s="95">
        <v>76221258718</v>
      </c>
      <c r="L578" s="95">
        <v>62498375623</v>
      </c>
      <c r="M578" s="95">
        <v>27791963900.664803</v>
      </c>
      <c r="N578" s="93">
        <v>48952862495.177902</v>
      </c>
      <c r="O578" s="93">
        <v>56727721512.336296</v>
      </c>
      <c r="P578" s="93">
        <v>90212995957.083405</v>
      </c>
      <c r="Q578" s="93">
        <v>95188534844.64209</v>
      </c>
      <c r="R578" s="93">
        <v>161376017242.46899</v>
      </c>
      <c r="S578" s="93">
        <v>138143815040.82001</v>
      </c>
      <c r="T578" s="93">
        <v>131917245732.71001</v>
      </c>
    </row>
    <row r="579" spans="1:20">
      <c r="A579" s="89" t="s">
        <v>5625</v>
      </c>
      <c r="B579" s="89" t="s">
        <v>4426</v>
      </c>
      <c r="C579" s="95">
        <v>0</v>
      </c>
      <c r="D579" s="95">
        <v>0</v>
      </c>
      <c r="E579" s="95">
        <v>0</v>
      </c>
      <c r="F579" s="95">
        <v>0</v>
      </c>
      <c r="G579" s="95">
        <v>0</v>
      </c>
      <c r="H579" s="95">
        <v>0</v>
      </c>
      <c r="I579" s="95">
        <v>0</v>
      </c>
      <c r="J579" s="95">
        <v>0</v>
      </c>
      <c r="K579" s="95">
        <v>0</v>
      </c>
      <c r="L579" s="95">
        <v>0</v>
      </c>
      <c r="M579" s="95">
        <v>0</v>
      </c>
      <c r="N579" s="93">
        <v>49178660049.908897</v>
      </c>
      <c r="O579" s="93">
        <v>48577342566.703003</v>
      </c>
      <c r="P579" s="93">
        <v>77702821536.350601</v>
      </c>
      <c r="Q579" s="93">
        <v>60026558421.506104</v>
      </c>
      <c r="R579" s="93">
        <v>85879992828.826096</v>
      </c>
      <c r="S579" s="93">
        <v>96357014830.770004</v>
      </c>
      <c r="T579" s="93">
        <v>98878717816.350006</v>
      </c>
    </row>
    <row r="580" spans="1:20">
      <c r="A580" s="89" t="s">
        <v>7724</v>
      </c>
      <c r="B580" s="89" t="s">
        <v>4426</v>
      </c>
      <c r="C580" s="95">
        <v>9002836722</v>
      </c>
      <c r="D580" s="95">
        <v>5365035055</v>
      </c>
      <c r="E580" s="95">
        <v>4931490401</v>
      </c>
      <c r="F580" s="95">
        <v>3503748186</v>
      </c>
      <c r="G580" s="95">
        <v>5007040856</v>
      </c>
      <c r="H580" s="95">
        <v>3256609815</v>
      </c>
      <c r="I580" s="95">
        <v>3546368093</v>
      </c>
      <c r="J580" s="95">
        <v>4484409430</v>
      </c>
      <c r="K580" s="95">
        <v>4655900776</v>
      </c>
      <c r="L580" s="95">
        <v>10999194961</v>
      </c>
      <c r="M580" s="95">
        <v>9379706815.40835</v>
      </c>
      <c r="N580" s="93">
        <v>0</v>
      </c>
      <c r="O580" s="93">
        <v>0</v>
      </c>
      <c r="P580" s="93">
        <v>0</v>
      </c>
      <c r="Q580" s="93">
        <v>0</v>
      </c>
      <c r="R580" s="93">
        <v>0</v>
      </c>
      <c r="S580" s="93">
        <v>0</v>
      </c>
      <c r="T580" s="93">
        <v>0</v>
      </c>
    </row>
    <row r="581" spans="1:20">
      <c r="A581" s="89" t="s">
        <v>7725</v>
      </c>
      <c r="B581" s="89" t="s">
        <v>7756</v>
      </c>
      <c r="C581" s="95">
        <v>53028884</v>
      </c>
      <c r="D581" s="95">
        <v>495947065</v>
      </c>
      <c r="E581" s="95">
        <v>607923042</v>
      </c>
      <c r="F581" s="95">
        <v>1217279294</v>
      </c>
      <c r="G581" s="95">
        <v>642679939</v>
      </c>
      <c r="H581" s="95">
        <v>883921512</v>
      </c>
      <c r="I581" s="95">
        <v>1089272796</v>
      </c>
      <c r="J581" s="95">
        <v>2355277777</v>
      </c>
      <c r="K581" s="95">
        <v>5365449801</v>
      </c>
      <c r="L581" s="95">
        <v>592333783</v>
      </c>
      <c r="M581" s="95">
        <v>400624192.45976001</v>
      </c>
      <c r="N581" s="93">
        <v>0</v>
      </c>
      <c r="O581" s="93">
        <v>0</v>
      </c>
      <c r="P581" s="93">
        <v>0</v>
      </c>
      <c r="Q581" s="93">
        <v>0</v>
      </c>
      <c r="R581" s="93">
        <v>0</v>
      </c>
      <c r="S581" s="93">
        <v>0</v>
      </c>
      <c r="T581" s="93">
        <v>0</v>
      </c>
    </row>
    <row r="582" spans="1:20">
      <c r="A582" s="89" t="s">
        <v>7726</v>
      </c>
      <c r="B582" s="89" t="s">
        <v>7757</v>
      </c>
      <c r="C582" s="95">
        <v>1941322791</v>
      </c>
      <c r="D582" s="95">
        <v>2918945661</v>
      </c>
      <c r="E582" s="95">
        <v>3431652930</v>
      </c>
      <c r="F582" s="95">
        <v>3225414847</v>
      </c>
      <c r="G582" s="95">
        <v>3252737770</v>
      </c>
      <c r="H582" s="95">
        <v>3563268140</v>
      </c>
      <c r="I582" s="95">
        <v>3450245120</v>
      </c>
      <c r="J582" s="95">
        <v>4632996431</v>
      </c>
      <c r="K582" s="95">
        <v>6013345540</v>
      </c>
      <c r="L582" s="95">
        <v>4656121795</v>
      </c>
      <c r="M582" s="95">
        <v>4081791557.46944</v>
      </c>
      <c r="N582" s="93">
        <v>0</v>
      </c>
      <c r="O582" s="93">
        <v>0</v>
      </c>
      <c r="P582" s="93">
        <v>0</v>
      </c>
      <c r="Q582" s="93">
        <v>0</v>
      </c>
      <c r="R582" s="93">
        <v>0</v>
      </c>
      <c r="S582" s="93">
        <v>0</v>
      </c>
      <c r="T582" s="93">
        <v>0</v>
      </c>
    </row>
    <row r="583" spans="1:20">
      <c r="A583" s="89" t="s">
        <v>7727</v>
      </c>
      <c r="B583" s="89" t="s">
        <v>7751</v>
      </c>
      <c r="C583" s="95">
        <v>1766847371</v>
      </c>
      <c r="D583" s="95">
        <v>605760725</v>
      </c>
      <c r="E583" s="95">
        <v>728426666</v>
      </c>
      <c r="F583" s="95">
        <v>645175734</v>
      </c>
      <c r="G583" s="95">
        <v>522764922</v>
      </c>
      <c r="H583" s="95">
        <v>461452754</v>
      </c>
      <c r="I583" s="95">
        <v>684589822</v>
      </c>
      <c r="J583" s="95">
        <v>3966103045</v>
      </c>
      <c r="K583" s="95">
        <v>672365630</v>
      </c>
      <c r="L583" s="95">
        <v>1068506102</v>
      </c>
      <c r="M583" s="95">
        <v>4169664616.21315</v>
      </c>
      <c r="N583" s="93">
        <v>0</v>
      </c>
      <c r="O583" s="93">
        <v>0</v>
      </c>
      <c r="P583" s="93">
        <v>0</v>
      </c>
      <c r="Q583" s="93">
        <v>0</v>
      </c>
      <c r="R583" s="93">
        <v>0</v>
      </c>
      <c r="S583" s="93">
        <v>0</v>
      </c>
      <c r="T583" s="93">
        <v>0</v>
      </c>
    </row>
    <row r="584" spans="1:20" ht="28">
      <c r="A584" s="89" t="s">
        <v>5707</v>
      </c>
      <c r="B584" s="89" t="s">
        <v>5708</v>
      </c>
      <c r="C584" s="95">
        <v>0</v>
      </c>
      <c r="D584" s="95">
        <v>0</v>
      </c>
      <c r="E584" s="95">
        <v>0</v>
      </c>
      <c r="F584" s="95">
        <v>0</v>
      </c>
      <c r="G584" s="95">
        <v>0</v>
      </c>
      <c r="H584" s="95">
        <v>0</v>
      </c>
      <c r="I584" s="95">
        <v>0</v>
      </c>
      <c r="J584" s="95">
        <v>0</v>
      </c>
      <c r="K584" s="95">
        <v>0</v>
      </c>
      <c r="L584" s="95">
        <v>0</v>
      </c>
      <c r="M584" s="95">
        <v>0</v>
      </c>
      <c r="N584" s="93">
        <v>1348970553.51192</v>
      </c>
      <c r="O584" s="93">
        <v>250119417.55124</v>
      </c>
      <c r="P584" s="93">
        <v>519872882.93579</v>
      </c>
      <c r="Q584" s="93">
        <v>774098312.78374004</v>
      </c>
      <c r="R584" s="93">
        <v>337963103.05078006</v>
      </c>
      <c r="S584" s="93">
        <v>2023685130.99</v>
      </c>
      <c r="T584" s="93">
        <v>664348488.51999998</v>
      </c>
    </row>
    <row r="585" spans="1:20" ht="28">
      <c r="A585" s="89" t="s">
        <v>5714</v>
      </c>
      <c r="B585" s="89" t="s">
        <v>5715</v>
      </c>
      <c r="C585" s="95">
        <v>0</v>
      </c>
      <c r="D585" s="95">
        <v>0</v>
      </c>
      <c r="E585" s="95">
        <v>0</v>
      </c>
      <c r="F585" s="95">
        <v>0</v>
      </c>
      <c r="G585" s="95">
        <v>0</v>
      </c>
      <c r="H585" s="95">
        <v>0</v>
      </c>
      <c r="I585" s="95">
        <v>0</v>
      </c>
      <c r="J585" s="95">
        <v>0</v>
      </c>
      <c r="K585" s="95">
        <v>0</v>
      </c>
      <c r="L585" s="95">
        <v>0</v>
      </c>
      <c r="M585" s="95">
        <v>0</v>
      </c>
      <c r="N585" s="93">
        <v>33708283.905000001</v>
      </c>
      <c r="O585" s="93">
        <v>33271088.940269999</v>
      </c>
      <c r="P585" s="93">
        <v>27786741.700029999</v>
      </c>
      <c r="Q585" s="93">
        <v>19221241.03813</v>
      </c>
      <c r="R585" s="93">
        <v>931682.79952</v>
      </c>
      <c r="S585" s="93">
        <v>33713143.439999998</v>
      </c>
      <c r="T585" s="93">
        <v>45736893.799999997</v>
      </c>
    </row>
    <row r="586" spans="1:20" ht="28">
      <c r="A586" s="89" t="s">
        <v>5721</v>
      </c>
      <c r="B586" s="89" t="s">
        <v>5722</v>
      </c>
      <c r="C586" s="95">
        <v>0</v>
      </c>
      <c r="D586" s="95">
        <v>0</v>
      </c>
      <c r="E586" s="95">
        <v>0</v>
      </c>
      <c r="F586" s="95">
        <v>0</v>
      </c>
      <c r="G586" s="95">
        <v>0</v>
      </c>
      <c r="H586" s="95">
        <v>0</v>
      </c>
      <c r="I586" s="95">
        <v>0</v>
      </c>
      <c r="J586" s="95">
        <v>0</v>
      </c>
      <c r="K586" s="95">
        <v>0</v>
      </c>
      <c r="L586" s="95">
        <v>0</v>
      </c>
      <c r="M586" s="95">
        <v>0</v>
      </c>
      <c r="N586" s="93">
        <v>513682.38199999998</v>
      </c>
      <c r="O586" s="93">
        <v>4028569.3280000002</v>
      </c>
      <c r="P586" s="93">
        <v>123306164.17399999</v>
      </c>
      <c r="Q586" s="93">
        <v>12674091.08</v>
      </c>
      <c r="R586" s="93">
        <v>1711034.284</v>
      </c>
      <c r="S586" s="93">
        <v>21228203.809999999</v>
      </c>
      <c r="T586" s="93">
        <v>12626644.75</v>
      </c>
    </row>
    <row r="587" spans="1:20">
      <c r="A587" s="89" t="s">
        <v>7728</v>
      </c>
      <c r="B587" s="89" t="s">
        <v>7752</v>
      </c>
      <c r="C587" s="95">
        <v>9347203926</v>
      </c>
      <c r="D587" s="95">
        <v>9903255998</v>
      </c>
      <c r="E587" s="95">
        <v>10539793910</v>
      </c>
      <c r="F587" s="95">
        <v>13008987387</v>
      </c>
      <c r="G587" s="95">
        <v>-395344147</v>
      </c>
      <c r="H587" s="95">
        <v>5369242816</v>
      </c>
      <c r="I587" s="95">
        <v>9513344106</v>
      </c>
      <c r="J587" s="95">
        <v>2952794337</v>
      </c>
      <c r="K587" s="95">
        <v>3602645763</v>
      </c>
      <c r="L587" s="95">
        <v>5408285018</v>
      </c>
      <c r="M587" s="95">
        <v>2584055397.3100801</v>
      </c>
      <c r="N587" s="93">
        <v>0</v>
      </c>
      <c r="O587" s="93">
        <v>0</v>
      </c>
      <c r="P587" s="93">
        <v>0</v>
      </c>
      <c r="Q587" s="93">
        <v>0</v>
      </c>
      <c r="R587" s="93">
        <v>0</v>
      </c>
      <c r="S587" s="93">
        <v>0</v>
      </c>
      <c r="T587" s="93">
        <v>0</v>
      </c>
    </row>
    <row r="588" spans="1:20">
      <c r="A588" s="89" t="s">
        <v>5725</v>
      </c>
      <c r="B588" s="89" t="s">
        <v>5726</v>
      </c>
      <c r="C588" s="95">
        <v>0</v>
      </c>
      <c r="D588" s="95">
        <v>0</v>
      </c>
      <c r="E588" s="95">
        <v>0</v>
      </c>
      <c r="F588" s="95">
        <v>0</v>
      </c>
      <c r="G588" s="95">
        <v>0</v>
      </c>
      <c r="H588" s="95">
        <v>0</v>
      </c>
      <c r="I588" s="95">
        <v>0</v>
      </c>
      <c r="J588" s="95">
        <v>0</v>
      </c>
      <c r="K588" s="95">
        <v>0</v>
      </c>
      <c r="L588" s="95">
        <v>0</v>
      </c>
      <c r="M588" s="95">
        <v>0</v>
      </c>
      <c r="N588" s="93">
        <v>57910.741959999999</v>
      </c>
      <c r="O588" s="93">
        <v>85383.993959999993</v>
      </c>
      <c r="P588" s="93">
        <v>0</v>
      </c>
      <c r="Q588" s="93">
        <v>645703.65599999996</v>
      </c>
      <c r="R588" s="93">
        <v>4277129.8988300003</v>
      </c>
      <c r="S588" s="93">
        <v>2859433.85</v>
      </c>
      <c r="T588" s="93">
        <v>2209342.94</v>
      </c>
    </row>
    <row r="589" spans="1:20" ht="28">
      <c r="A589" s="89" t="s">
        <v>7683</v>
      </c>
      <c r="B589" s="89" t="s">
        <v>7684</v>
      </c>
      <c r="C589" s="95">
        <v>0</v>
      </c>
      <c r="D589" s="95">
        <v>0</v>
      </c>
      <c r="E589" s="95">
        <v>0</v>
      </c>
      <c r="F589" s="95">
        <v>0</v>
      </c>
      <c r="G589" s="95">
        <v>0</v>
      </c>
      <c r="H589" s="95">
        <v>0</v>
      </c>
      <c r="I589" s="95">
        <v>0</v>
      </c>
      <c r="J589" s="95">
        <v>0</v>
      </c>
      <c r="K589" s="95">
        <v>0</v>
      </c>
      <c r="L589" s="95">
        <v>0</v>
      </c>
      <c r="M589" s="95">
        <v>0</v>
      </c>
      <c r="N589" s="93">
        <v>0</v>
      </c>
      <c r="O589" s="93">
        <v>43004.315000000002</v>
      </c>
      <c r="P589" s="93">
        <v>43376.417000000001</v>
      </c>
      <c r="Q589" s="93">
        <v>27530.245999999999</v>
      </c>
      <c r="R589" s="93">
        <v>474696.63500000001</v>
      </c>
      <c r="S589" s="93">
        <v>81753.100000000006</v>
      </c>
      <c r="T589" s="93">
        <v>29688311.59</v>
      </c>
    </row>
    <row r="590" spans="1:20" ht="28">
      <c r="A590" s="89" t="s">
        <v>5730</v>
      </c>
      <c r="B590" s="89" t="s">
        <v>5731</v>
      </c>
      <c r="C590" s="95">
        <v>0</v>
      </c>
      <c r="D590" s="95">
        <v>0</v>
      </c>
      <c r="E590" s="95">
        <v>0</v>
      </c>
      <c r="F590" s="95">
        <v>0</v>
      </c>
      <c r="G590" s="95">
        <v>0</v>
      </c>
      <c r="H590" s="95">
        <v>0</v>
      </c>
      <c r="I590" s="95">
        <v>0</v>
      </c>
      <c r="J590" s="95">
        <v>0</v>
      </c>
      <c r="K590" s="95">
        <v>0</v>
      </c>
      <c r="L590" s="95">
        <v>0</v>
      </c>
      <c r="M590" s="95">
        <v>0</v>
      </c>
      <c r="N590" s="93">
        <v>479190.87599999999</v>
      </c>
      <c r="O590" s="93">
        <v>291266.68099999998</v>
      </c>
      <c r="P590" s="93">
        <v>22734241.105209999</v>
      </c>
      <c r="Q590" s="93">
        <v>14642384.52534</v>
      </c>
      <c r="R590" s="93">
        <v>148154.57063</v>
      </c>
      <c r="S590" s="93">
        <v>67481.61</v>
      </c>
      <c r="T590" s="93">
        <v>5867159.54</v>
      </c>
    </row>
    <row r="591" spans="1:20">
      <c r="A591" s="89" t="s">
        <v>5733</v>
      </c>
      <c r="B591" s="89" t="s">
        <v>5734</v>
      </c>
      <c r="C591" s="95">
        <v>0</v>
      </c>
      <c r="D591" s="95">
        <v>0</v>
      </c>
      <c r="E591" s="95">
        <v>0</v>
      </c>
      <c r="F591" s="95">
        <v>0</v>
      </c>
      <c r="G591" s="95">
        <v>0</v>
      </c>
      <c r="H591" s="95">
        <v>0</v>
      </c>
      <c r="I591" s="95">
        <v>0</v>
      </c>
      <c r="J591" s="95">
        <v>0</v>
      </c>
      <c r="K591" s="95">
        <v>0</v>
      </c>
      <c r="L591" s="95">
        <v>0</v>
      </c>
      <c r="M591" s="95">
        <v>0</v>
      </c>
      <c r="N591" s="93">
        <v>6503.5810000000001</v>
      </c>
      <c r="O591" s="93">
        <v>4824286.1861499995</v>
      </c>
      <c r="P591" s="93">
        <v>601799.33584000007</v>
      </c>
      <c r="Q591" s="93">
        <v>3368419.9379799999</v>
      </c>
      <c r="R591" s="93">
        <v>10179975.47617</v>
      </c>
      <c r="S591" s="93">
        <v>8921803.3399999999</v>
      </c>
      <c r="T591" s="93">
        <v>6884100.1799999997</v>
      </c>
    </row>
    <row r="592" spans="1:20">
      <c r="A592" s="89" t="s">
        <v>5736</v>
      </c>
      <c r="B592" s="89" t="s">
        <v>5737</v>
      </c>
      <c r="C592" s="95">
        <v>0</v>
      </c>
      <c r="D592" s="95">
        <v>0</v>
      </c>
      <c r="E592" s="95">
        <v>0</v>
      </c>
      <c r="F592" s="95">
        <v>0</v>
      </c>
      <c r="G592" s="95">
        <v>0</v>
      </c>
      <c r="H592" s="95">
        <v>0</v>
      </c>
      <c r="I592" s="95">
        <v>0</v>
      </c>
      <c r="J592" s="95">
        <v>0</v>
      </c>
      <c r="K592" s="95">
        <v>0</v>
      </c>
      <c r="L592" s="95">
        <v>0</v>
      </c>
      <c r="M592" s="95">
        <v>0</v>
      </c>
      <c r="N592" s="93">
        <v>8351871736.2912903</v>
      </c>
      <c r="O592" s="93">
        <v>8187804956.5189505</v>
      </c>
      <c r="P592" s="93">
        <v>4733922191.62181</v>
      </c>
      <c r="Q592" s="93">
        <v>9042964092.1875896</v>
      </c>
      <c r="R592" s="93">
        <v>18669208195.451</v>
      </c>
      <c r="S592" s="93">
        <v>15488751362.9</v>
      </c>
      <c r="T592" s="93">
        <v>11709689919.74</v>
      </c>
    </row>
    <row r="593" spans="1:24">
      <c r="A593" s="89" t="s">
        <v>5740</v>
      </c>
      <c r="B593" s="89" t="s">
        <v>4650</v>
      </c>
      <c r="C593" s="95">
        <v>0</v>
      </c>
      <c r="D593" s="95">
        <v>0</v>
      </c>
      <c r="E593" s="95">
        <v>0</v>
      </c>
      <c r="F593" s="95">
        <v>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3">
        <v>4212810376.58215</v>
      </c>
      <c r="O593" s="93">
        <v>4414947025.5964899</v>
      </c>
      <c r="P593" s="93">
        <v>2557216149.2135296</v>
      </c>
      <c r="Q593" s="93">
        <v>6758066985.3554106</v>
      </c>
      <c r="R593" s="93">
        <v>8663708130.3821106</v>
      </c>
      <c r="S593" s="93">
        <v>14024804646.120001</v>
      </c>
      <c r="T593" s="93">
        <v>9142293902.4300003</v>
      </c>
    </row>
    <row r="594" spans="1:24">
      <c r="A594" s="89" t="s">
        <v>7691</v>
      </c>
      <c r="B594" s="89" t="s">
        <v>7698</v>
      </c>
      <c r="C594" s="95">
        <v>0</v>
      </c>
      <c r="D594" s="95">
        <v>0</v>
      </c>
      <c r="E594" s="95">
        <v>0</v>
      </c>
      <c r="F594" s="95">
        <v>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95">
        <v>0</v>
      </c>
      <c r="N594" s="93">
        <v>0</v>
      </c>
      <c r="O594" s="93">
        <v>0</v>
      </c>
      <c r="P594" s="93">
        <v>0</v>
      </c>
      <c r="Q594" s="93">
        <v>18536760.555050001</v>
      </c>
      <c r="R594" s="93">
        <v>5699826.2986199996</v>
      </c>
      <c r="S594" s="93">
        <v>3752780.63</v>
      </c>
      <c r="T594" s="93">
        <v>6922590.29</v>
      </c>
    </row>
    <row r="595" spans="1:24">
      <c r="A595" s="89" t="s">
        <v>7692</v>
      </c>
      <c r="B595" s="89" t="s">
        <v>7699</v>
      </c>
      <c r="C595" s="95">
        <v>0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95">
        <v>0</v>
      </c>
      <c r="N595" s="93">
        <v>0</v>
      </c>
      <c r="O595" s="93">
        <v>0</v>
      </c>
      <c r="P595" s="93">
        <v>0</v>
      </c>
      <c r="Q595" s="93">
        <v>8823872.4028299991</v>
      </c>
      <c r="R595" s="93">
        <v>7833.5780000000004</v>
      </c>
      <c r="S595" s="93">
        <v>43451291.560000002</v>
      </c>
      <c r="T595" s="93">
        <v>8650762.7699999996</v>
      </c>
    </row>
    <row r="596" spans="1:24">
      <c r="A596" s="89" t="s">
        <v>7693</v>
      </c>
      <c r="B596" s="89" t="s">
        <v>7700</v>
      </c>
      <c r="C596" s="95">
        <v>0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95">
        <v>0</v>
      </c>
      <c r="N596" s="93">
        <v>0</v>
      </c>
      <c r="O596" s="93">
        <v>0</v>
      </c>
      <c r="P596" s="93">
        <v>0</v>
      </c>
      <c r="Q596" s="93">
        <v>20776940.015999999</v>
      </c>
      <c r="R596" s="93">
        <v>3242629.8330000001</v>
      </c>
      <c r="S596" s="93">
        <v>5509698.3700000001</v>
      </c>
      <c r="T596" s="93">
        <v>23889397.609999999</v>
      </c>
    </row>
    <row r="597" spans="1:24">
      <c r="A597" s="89" t="s">
        <v>7790</v>
      </c>
      <c r="B597" s="89" t="s">
        <v>7791</v>
      </c>
      <c r="C597" s="95">
        <v>0</v>
      </c>
      <c r="D597" s="95">
        <v>0</v>
      </c>
      <c r="E597" s="95">
        <v>0</v>
      </c>
      <c r="F597" s="95">
        <v>0</v>
      </c>
      <c r="G597" s="95">
        <v>0</v>
      </c>
      <c r="H597" s="95">
        <v>0</v>
      </c>
      <c r="I597" s="95">
        <v>0</v>
      </c>
      <c r="J597" s="95">
        <v>0</v>
      </c>
      <c r="K597" s="95">
        <v>0</v>
      </c>
      <c r="L597" s="95">
        <v>0</v>
      </c>
      <c r="M597" s="95">
        <v>0</v>
      </c>
      <c r="N597" s="93">
        <v>0</v>
      </c>
      <c r="O597" s="93">
        <v>0</v>
      </c>
      <c r="P597" s="93">
        <v>0</v>
      </c>
      <c r="Q597" s="93">
        <v>0</v>
      </c>
      <c r="R597" s="93">
        <v>0</v>
      </c>
      <c r="S597" s="93">
        <v>1800881.21</v>
      </c>
      <c r="T597" s="93">
        <v>1326170.5</v>
      </c>
    </row>
    <row r="598" spans="1:24">
      <c r="A598" s="89" t="s">
        <v>5759</v>
      </c>
      <c r="B598" s="89" t="s">
        <v>5760</v>
      </c>
      <c r="C598" s="95">
        <v>0</v>
      </c>
      <c r="D598" s="95">
        <v>0</v>
      </c>
      <c r="E598" s="95">
        <v>0</v>
      </c>
      <c r="F598" s="95">
        <v>0</v>
      </c>
      <c r="G598" s="95">
        <v>0</v>
      </c>
      <c r="H598" s="95">
        <v>0</v>
      </c>
      <c r="I598" s="95">
        <v>0</v>
      </c>
      <c r="J598" s="95">
        <v>0</v>
      </c>
      <c r="K598" s="95">
        <v>0</v>
      </c>
      <c r="L598" s="95">
        <v>0</v>
      </c>
      <c r="M598" s="95">
        <v>0</v>
      </c>
      <c r="N598" s="93">
        <v>10585468890.883499</v>
      </c>
      <c r="O598" s="93">
        <v>7408179991.2174597</v>
      </c>
      <c r="P598" s="93">
        <v>7998701694.7871599</v>
      </c>
      <c r="Q598" s="93">
        <v>8410340912.3892403</v>
      </c>
      <c r="R598" s="93">
        <v>10378934658.7665</v>
      </c>
      <c r="S598" s="93">
        <v>12957886485.120001</v>
      </c>
      <c r="T598" s="93">
        <v>12167511597.93</v>
      </c>
    </row>
    <row r="599" spans="1:24">
      <c r="A599" s="89" t="s">
        <v>5805</v>
      </c>
      <c r="B599" s="89" t="s">
        <v>5806</v>
      </c>
      <c r="C599" s="95">
        <v>0</v>
      </c>
      <c r="D599" s="95">
        <v>0</v>
      </c>
      <c r="E599" s="95">
        <v>0</v>
      </c>
      <c r="F599" s="95">
        <v>0</v>
      </c>
      <c r="G599" s="95">
        <v>0</v>
      </c>
      <c r="H599" s="95">
        <v>0</v>
      </c>
      <c r="I599" s="95">
        <v>0</v>
      </c>
      <c r="J599" s="95">
        <v>0</v>
      </c>
      <c r="K599" s="95">
        <v>0</v>
      </c>
      <c r="L599" s="95">
        <v>0</v>
      </c>
      <c r="M599" s="95">
        <v>0</v>
      </c>
      <c r="N599" s="93">
        <v>3903286320.71942</v>
      </c>
      <c r="O599" s="93">
        <v>5892339469.4884996</v>
      </c>
      <c r="P599" s="93">
        <v>3973532668.8387899</v>
      </c>
      <c r="Q599" s="93">
        <v>4719666484.5804806</v>
      </c>
      <c r="R599" s="93">
        <v>5394872410.00212</v>
      </c>
      <c r="S599" s="93">
        <v>5766899282.5100002</v>
      </c>
      <c r="T599" s="93">
        <v>6851444563.3900003</v>
      </c>
    </row>
    <row r="600" spans="1:24">
      <c r="A600" s="89" t="s">
        <v>5845</v>
      </c>
      <c r="B600" s="89" t="s">
        <v>5846</v>
      </c>
      <c r="C600" s="95">
        <v>0</v>
      </c>
      <c r="D600" s="95">
        <v>0</v>
      </c>
      <c r="E600" s="95">
        <v>0</v>
      </c>
      <c r="F600" s="95">
        <v>0</v>
      </c>
      <c r="G600" s="95">
        <v>0</v>
      </c>
      <c r="H600" s="95">
        <v>0</v>
      </c>
      <c r="I600" s="95">
        <v>0</v>
      </c>
      <c r="J600" s="95">
        <v>0</v>
      </c>
      <c r="K600" s="95">
        <v>0</v>
      </c>
      <c r="L600" s="95">
        <v>0</v>
      </c>
      <c r="M600" s="95">
        <v>0</v>
      </c>
      <c r="N600" s="93">
        <v>6137072.05186</v>
      </c>
      <c r="O600" s="93">
        <v>3367468.4902900001</v>
      </c>
      <c r="P600" s="93">
        <v>4464723.3190000001</v>
      </c>
      <c r="Q600" s="93">
        <v>322229.02598999999</v>
      </c>
      <c r="R600" s="93">
        <v>241674.41043000002</v>
      </c>
      <c r="S600" s="93">
        <v>290127.96000000002</v>
      </c>
      <c r="T600" s="93">
        <v>2726330.74</v>
      </c>
      <c r="W600" s="144"/>
      <c r="X600" s="6"/>
    </row>
    <row r="601" spans="1:24" ht="28">
      <c r="A601" s="89" t="s">
        <v>5850</v>
      </c>
      <c r="B601" s="89" t="s">
        <v>5851</v>
      </c>
      <c r="C601" s="95">
        <v>0</v>
      </c>
      <c r="D601" s="95">
        <v>0</v>
      </c>
      <c r="E601" s="95">
        <v>0</v>
      </c>
      <c r="F601" s="95">
        <v>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3">
        <v>45718533.981399998</v>
      </c>
      <c r="O601" s="93">
        <v>61654274.884489998</v>
      </c>
      <c r="P601" s="93">
        <v>64111736.133989997</v>
      </c>
      <c r="Q601" s="93">
        <v>76576007.552429989</v>
      </c>
      <c r="R601" s="93">
        <v>104007734.04577</v>
      </c>
      <c r="S601" s="93">
        <v>121841672.62</v>
      </c>
      <c r="T601" s="93">
        <v>106017489.03</v>
      </c>
      <c r="W601" s="144"/>
      <c r="X601" s="6"/>
    </row>
    <row r="602" spans="1:24">
      <c r="A602" s="89" t="s">
        <v>5865</v>
      </c>
      <c r="B602" s="89" t="s">
        <v>5866</v>
      </c>
      <c r="C602" s="95">
        <v>0</v>
      </c>
      <c r="D602" s="95">
        <v>0</v>
      </c>
      <c r="E602" s="95">
        <v>0</v>
      </c>
      <c r="F602" s="95">
        <v>0</v>
      </c>
      <c r="G602" s="95">
        <v>0</v>
      </c>
      <c r="H602" s="95">
        <v>0</v>
      </c>
      <c r="I602" s="95">
        <v>0</v>
      </c>
      <c r="J602" s="95">
        <v>0</v>
      </c>
      <c r="K602" s="95">
        <v>0</v>
      </c>
      <c r="L602" s="95">
        <v>0</v>
      </c>
      <c r="M602" s="95">
        <v>0</v>
      </c>
      <c r="N602" s="93">
        <v>9743766.2320499998</v>
      </c>
      <c r="O602" s="93">
        <v>14512342.726530001</v>
      </c>
      <c r="P602" s="93">
        <v>5415948.6938000005</v>
      </c>
      <c r="Q602" s="93">
        <v>943257.81591999996</v>
      </c>
      <c r="R602" s="93">
        <v>2313567.6672199997</v>
      </c>
      <c r="S602" s="93">
        <v>6019857.6100000003</v>
      </c>
      <c r="T602" s="93">
        <v>64279560.240000002</v>
      </c>
      <c r="W602" s="144"/>
      <c r="X602" s="6"/>
    </row>
    <row r="603" spans="1:24" ht="28.5" customHeight="1">
      <c r="A603" s="89" t="s">
        <v>5878</v>
      </c>
      <c r="B603" s="89" t="s">
        <v>5879</v>
      </c>
      <c r="C603" s="95">
        <v>-14449473063</v>
      </c>
      <c r="D603" s="95">
        <v>-14404290969</v>
      </c>
      <c r="E603" s="95">
        <v>-14794694903</v>
      </c>
      <c r="F603" s="95">
        <v>-13393779370</v>
      </c>
      <c r="G603" s="95">
        <v>-20802998927</v>
      </c>
      <c r="H603" s="95">
        <v>-23796909185</v>
      </c>
      <c r="I603" s="95">
        <v>-23010509239</v>
      </c>
      <c r="J603" s="95">
        <v>-22112361690</v>
      </c>
      <c r="K603" s="95">
        <v>-20204730659</v>
      </c>
      <c r="L603" s="95">
        <v>-12573461593</v>
      </c>
      <c r="M603" s="95">
        <v>-27532851135.4151</v>
      </c>
      <c r="N603" s="93">
        <v>-12214458919.115499</v>
      </c>
      <c r="O603" s="93">
        <v>-14558390623.882099</v>
      </c>
      <c r="P603" s="93">
        <v>-6594279292.4350595</v>
      </c>
      <c r="Q603" s="93">
        <v>-7972271839.3375702</v>
      </c>
      <c r="R603" s="93">
        <v>-6746484228.5110703</v>
      </c>
      <c r="S603" s="93">
        <v>-8001808728.7299995</v>
      </c>
      <c r="T603" s="93">
        <v>-9480058563.2700005</v>
      </c>
    </row>
    <row r="604" spans="1:24">
      <c r="A604" s="89" t="s">
        <v>7758</v>
      </c>
      <c r="B604" s="89" t="s">
        <v>7759</v>
      </c>
      <c r="C604" s="95">
        <v>816310067.10000002</v>
      </c>
      <c r="D604" s="95">
        <v>1385073872.6099999</v>
      </c>
      <c r="E604" s="95">
        <v>815067178.69000006</v>
      </c>
      <c r="F604" s="95">
        <v>1106160891.46</v>
      </c>
      <c r="G604" s="95">
        <v>2042487790.1099999</v>
      </c>
      <c r="H604" s="95">
        <v>2145245882.9200001</v>
      </c>
      <c r="I604" s="95">
        <v>2122298379.9300001</v>
      </c>
      <c r="J604" s="95">
        <v>1555645844.4300001</v>
      </c>
      <c r="K604" s="95">
        <v>-990322042.38999999</v>
      </c>
      <c r="L604" s="95">
        <v>112208227.36</v>
      </c>
      <c r="M604" s="95">
        <v>2002962272.46825</v>
      </c>
      <c r="N604" s="93">
        <v>0</v>
      </c>
      <c r="O604" s="93">
        <v>0</v>
      </c>
      <c r="P604" s="93">
        <v>0</v>
      </c>
      <c r="Q604" s="93">
        <v>0</v>
      </c>
      <c r="R604" s="93">
        <v>0</v>
      </c>
      <c r="S604" s="93">
        <v>0</v>
      </c>
      <c r="T604" s="93">
        <v>0</v>
      </c>
    </row>
    <row r="605" spans="1:24">
      <c r="A605" s="87">
        <v>6</v>
      </c>
      <c r="B605" s="88" t="s">
        <v>5906</v>
      </c>
      <c r="C605" s="104">
        <v>54743972634</v>
      </c>
      <c r="D605" s="104">
        <v>61073239195</v>
      </c>
      <c r="E605" s="104">
        <v>68212813850</v>
      </c>
      <c r="F605" s="104">
        <v>78923781886</v>
      </c>
      <c r="G605" s="104">
        <v>101075149387</v>
      </c>
      <c r="H605" s="104">
        <v>108730765971</v>
      </c>
      <c r="I605" s="104">
        <v>116685835380</v>
      </c>
      <c r="J605" s="104">
        <v>119314156762</v>
      </c>
      <c r="K605" s="104">
        <v>96722025555</v>
      </c>
      <c r="L605" s="104">
        <v>90880815910</v>
      </c>
      <c r="M605" s="104">
        <v>98495165485.336502</v>
      </c>
      <c r="N605" s="97">
        <v>98910741206.091003</v>
      </c>
      <c r="O605" s="97">
        <v>105545937040.92</v>
      </c>
      <c r="P605" s="97">
        <v>96627313231.643097</v>
      </c>
      <c r="Q605" s="97">
        <v>132393159786.927</v>
      </c>
      <c r="R605" s="97">
        <v>181700831888.86401</v>
      </c>
      <c r="S605" s="97">
        <v>197049755975.72</v>
      </c>
      <c r="T605" s="97">
        <v>194931651822.26999</v>
      </c>
    </row>
    <row r="606" spans="1:24">
      <c r="A606" s="89" t="s">
        <v>5907</v>
      </c>
      <c r="B606" s="89" t="s">
        <v>5908</v>
      </c>
      <c r="C606" s="95">
        <v>13860865408</v>
      </c>
      <c r="D606" s="95">
        <v>17990901095</v>
      </c>
      <c r="E606" s="95">
        <v>22672831179</v>
      </c>
      <c r="F606" s="95">
        <v>28340868225</v>
      </c>
      <c r="G606" s="95">
        <v>39297549281</v>
      </c>
      <c r="H606" s="95">
        <v>41295195319</v>
      </c>
      <c r="I606" s="95">
        <v>48347193647</v>
      </c>
      <c r="J606" s="95">
        <v>46758350090</v>
      </c>
      <c r="K606" s="95">
        <v>41838946102</v>
      </c>
      <c r="L606" s="95">
        <v>41745951082</v>
      </c>
      <c r="M606" s="95">
        <v>48011690357.345001</v>
      </c>
      <c r="N606" s="93">
        <v>58896785619.388206</v>
      </c>
      <c r="O606" s="93">
        <v>63174211687.3592</v>
      </c>
      <c r="P606" s="93">
        <v>52569170046.452202</v>
      </c>
      <c r="Q606" s="93">
        <v>76400339860.050903</v>
      </c>
      <c r="R606" s="93">
        <v>119442118359.987</v>
      </c>
      <c r="S606" s="93">
        <v>123409643709.39999</v>
      </c>
      <c r="T606" s="93">
        <v>113029045223.24001</v>
      </c>
    </row>
    <row r="607" spans="1:24">
      <c r="A607" s="89" t="s">
        <v>5909</v>
      </c>
      <c r="B607" s="89" t="s">
        <v>115</v>
      </c>
      <c r="C607" s="95">
        <v>12918683826</v>
      </c>
      <c r="D607" s="95">
        <v>16995229194</v>
      </c>
      <c r="E607" s="95">
        <v>21668171938</v>
      </c>
      <c r="F607" s="95">
        <v>26289314076</v>
      </c>
      <c r="G607" s="95">
        <v>36322802937</v>
      </c>
      <c r="H607" s="95">
        <v>38568656612</v>
      </c>
      <c r="I607" s="95">
        <v>45491238410</v>
      </c>
      <c r="J607" s="95">
        <v>44029578615</v>
      </c>
      <c r="K607" s="95">
        <v>39219404852</v>
      </c>
      <c r="L607" s="95">
        <v>39494797838</v>
      </c>
      <c r="M607" s="95">
        <v>46364410288.047104</v>
      </c>
      <c r="N607" s="93">
        <v>57574347146.4757</v>
      </c>
      <c r="O607" s="93">
        <v>59837666397.814102</v>
      </c>
      <c r="P607" s="93">
        <v>48333856798.542999</v>
      </c>
      <c r="Q607" s="93">
        <v>68895176272.620209</v>
      </c>
      <c r="R607" s="93">
        <v>105160980182.742</v>
      </c>
      <c r="S607" s="93">
        <v>108049460935.86</v>
      </c>
      <c r="T607" s="93">
        <v>101153446609.03</v>
      </c>
    </row>
    <row r="608" spans="1:24">
      <c r="A608" s="89" t="s">
        <v>5929</v>
      </c>
      <c r="B608" s="89" t="s">
        <v>961</v>
      </c>
      <c r="C608" s="95">
        <v>942181582</v>
      </c>
      <c r="D608" s="95">
        <v>995671901</v>
      </c>
      <c r="E608" s="95">
        <v>1004659241</v>
      </c>
      <c r="F608" s="95">
        <v>2051554149</v>
      </c>
      <c r="G608" s="95">
        <v>2974746344</v>
      </c>
      <c r="H608" s="95">
        <v>2726538707</v>
      </c>
      <c r="I608" s="95">
        <v>2855955237</v>
      </c>
      <c r="J608" s="95">
        <v>2728771475</v>
      </c>
      <c r="K608" s="95">
        <v>2619541250</v>
      </c>
      <c r="L608" s="95">
        <v>2251153244</v>
      </c>
      <c r="M608" s="95">
        <v>1647280069.2979</v>
      </c>
      <c r="N608" s="93">
        <v>1322438472.91259</v>
      </c>
      <c r="O608" s="93">
        <v>3336545289.5450602</v>
      </c>
      <c r="P608" s="93">
        <v>4235313247.9092002</v>
      </c>
      <c r="Q608" s="93">
        <v>7505163587.4307404</v>
      </c>
      <c r="R608" s="93">
        <v>14281138177.244801</v>
      </c>
      <c r="S608" s="93">
        <v>15360182773.540001</v>
      </c>
      <c r="T608" s="93">
        <v>11875598614.209999</v>
      </c>
    </row>
    <row r="609" spans="1:20">
      <c r="A609" s="89" t="s">
        <v>5958</v>
      </c>
      <c r="B609" s="89" t="s">
        <v>5959</v>
      </c>
      <c r="C609" s="95">
        <v>20326209084</v>
      </c>
      <c r="D609" s="95">
        <v>23593784189</v>
      </c>
      <c r="E609" s="95">
        <v>26183333852</v>
      </c>
      <c r="F609" s="95">
        <v>26863102958</v>
      </c>
      <c r="G609" s="95">
        <v>29018347544</v>
      </c>
      <c r="H609" s="95">
        <v>30395311638</v>
      </c>
      <c r="I609" s="95">
        <v>32414990870</v>
      </c>
      <c r="J609" s="95">
        <v>33821313964</v>
      </c>
      <c r="K609" s="95">
        <v>40748331579</v>
      </c>
      <c r="L609" s="95">
        <v>37897847393</v>
      </c>
      <c r="M609" s="95">
        <v>38829028123.011795</v>
      </c>
      <c r="N609" s="93">
        <v>40013955586.702797</v>
      </c>
      <c r="O609" s="93">
        <v>42371725353.560501</v>
      </c>
      <c r="P609" s="93">
        <v>44058143185.190895</v>
      </c>
      <c r="Q609" s="93">
        <v>55992819926.876503</v>
      </c>
      <c r="R609" s="93">
        <v>62258713528.877701</v>
      </c>
      <c r="S609" s="93">
        <v>73640112266.309998</v>
      </c>
      <c r="T609" s="93">
        <v>81902606599.029999</v>
      </c>
    </row>
    <row r="610" spans="1:20">
      <c r="A610" s="89" t="s">
        <v>5960</v>
      </c>
      <c r="B610" s="89" t="s">
        <v>964</v>
      </c>
      <c r="C610" s="95">
        <v>3353617408</v>
      </c>
      <c r="D610" s="95">
        <v>3800441456</v>
      </c>
      <c r="E610" s="95">
        <v>4320357838</v>
      </c>
      <c r="F610" s="95">
        <v>4542646615</v>
      </c>
      <c r="G610" s="95">
        <v>4817211414</v>
      </c>
      <c r="H610" s="95">
        <v>5125582447</v>
      </c>
      <c r="I610" s="95">
        <v>5590171705</v>
      </c>
      <c r="J610" s="95">
        <v>5761366751</v>
      </c>
      <c r="K610" s="95">
        <v>6395129221</v>
      </c>
      <c r="L610" s="95">
        <v>6613758755</v>
      </c>
      <c r="M610" s="95">
        <v>7440745602.9800196</v>
      </c>
      <c r="N610" s="93">
        <v>4804112114.7914696</v>
      </c>
      <c r="O610" s="93">
        <v>5574994559.5618305</v>
      </c>
      <c r="P610" s="93">
        <v>5473039944.1654596</v>
      </c>
      <c r="Q610" s="93">
        <v>5899828535.3998899</v>
      </c>
      <c r="R610" s="93">
        <v>6859648128.4688301</v>
      </c>
      <c r="S610" s="93">
        <v>7858344381.3299999</v>
      </c>
      <c r="T610" s="93">
        <v>8713691039.6900005</v>
      </c>
    </row>
    <row r="611" spans="1:20">
      <c r="A611" s="89" t="s">
        <v>5982</v>
      </c>
      <c r="B611" s="89" t="s">
        <v>129</v>
      </c>
      <c r="C611" s="95">
        <v>5082700389</v>
      </c>
      <c r="D611" s="95">
        <v>5600505526</v>
      </c>
      <c r="E611" s="95">
        <v>6370059198</v>
      </c>
      <c r="F611" s="95">
        <v>7169901108</v>
      </c>
      <c r="G611" s="95">
        <v>7396087970</v>
      </c>
      <c r="H611" s="95">
        <v>7692497825</v>
      </c>
      <c r="I611" s="95">
        <v>8394606876</v>
      </c>
      <c r="J611" s="95">
        <v>8754376983</v>
      </c>
      <c r="K611" s="95">
        <v>10209856212</v>
      </c>
      <c r="L611" s="95">
        <v>7874846566</v>
      </c>
      <c r="M611" s="95">
        <v>9049176213.1015701</v>
      </c>
      <c r="N611" s="93">
        <v>9850390456.1910095</v>
      </c>
      <c r="O611" s="93">
        <v>10982742351.817801</v>
      </c>
      <c r="P611" s="93">
        <v>11593049844.9487</v>
      </c>
      <c r="Q611" s="93">
        <v>13809325484.511801</v>
      </c>
      <c r="R611" s="93">
        <v>14648385373.933802</v>
      </c>
      <c r="S611" s="93">
        <v>16958729606.610001</v>
      </c>
      <c r="T611" s="93">
        <v>19863482964.860001</v>
      </c>
    </row>
    <row r="612" spans="1:20">
      <c r="A612" s="89" t="s">
        <v>6021</v>
      </c>
      <c r="B612" s="89" t="s">
        <v>966</v>
      </c>
      <c r="C612" s="95">
        <v>1233258660</v>
      </c>
      <c r="D612" s="95">
        <v>1962898173</v>
      </c>
      <c r="E612" s="95">
        <v>2606075576</v>
      </c>
      <c r="F612" s="95">
        <v>1730552712</v>
      </c>
      <c r="G612" s="95">
        <v>2276655734</v>
      </c>
      <c r="H612" s="95">
        <v>4162262866</v>
      </c>
      <c r="I612" s="95">
        <v>3798028200</v>
      </c>
      <c r="J612" s="95">
        <v>4040976671</v>
      </c>
      <c r="K612" s="95">
        <v>3956999331</v>
      </c>
      <c r="L612" s="95">
        <v>3328939860</v>
      </c>
      <c r="M612" s="95">
        <v>3283921617.2216001</v>
      </c>
      <c r="N612" s="93">
        <v>3550402316.8415699</v>
      </c>
      <c r="O612" s="93">
        <v>3783713360.43961</v>
      </c>
      <c r="P612" s="93">
        <v>3345222807.4916701</v>
      </c>
      <c r="Q612" s="93">
        <v>7347764007.0555992</v>
      </c>
      <c r="R612" s="93">
        <v>8938427107.1915989</v>
      </c>
      <c r="S612" s="93">
        <v>10410501495.219999</v>
      </c>
      <c r="T612" s="93">
        <v>9324039266.5100002</v>
      </c>
    </row>
    <row r="613" spans="1:20">
      <c r="A613" s="89" t="s">
        <v>6029</v>
      </c>
      <c r="B613" s="89" t="s">
        <v>970</v>
      </c>
      <c r="C613" s="95">
        <v>34800098</v>
      </c>
      <c r="D613" s="95">
        <v>44749818</v>
      </c>
      <c r="E613" s="95">
        <v>38969475</v>
      </c>
      <c r="F613" s="95">
        <v>40124936</v>
      </c>
      <c r="G613" s="95">
        <v>44781035</v>
      </c>
      <c r="H613" s="95">
        <v>45351290</v>
      </c>
      <c r="I613" s="95">
        <v>61966712</v>
      </c>
      <c r="J613" s="95">
        <v>54166386</v>
      </c>
      <c r="K613" s="95">
        <v>66793871</v>
      </c>
      <c r="L613" s="95">
        <v>87345325</v>
      </c>
      <c r="M613" s="95">
        <v>69240529.333110005</v>
      </c>
      <c r="N613" s="93">
        <v>95808464.666500002</v>
      </c>
      <c r="O613" s="93">
        <v>112178907.13758001</v>
      </c>
      <c r="P613" s="93">
        <v>83480417.102899998</v>
      </c>
      <c r="Q613" s="93">
        <v>94025168.122419998</v>
      </c>
      <c r="R613" s="93">
        <v>113358854.06427</v>
      </c>
      <c r="S613" s="93">
        <v>143741964.25999999</v>
      </c>
      <c r="T613" s="93">
        <v>138726795.80000001</v>
      </c>
    </row>
    <row r="614" spans="1:20">
      <c r="A614" s="89" t="s">
        <v>6035</v>
      </c>
      <c r="B614" s="89" t="s">
        <v>130</v>
      </c>
      <c r="C614" s="95">
        <v>9744512111</v>
      </c>
      <c r="D614" s="95">
        <v>11216168110</v>
      </c>
      <c r="E614" s="95">
        <v>11571947199</v>
      </c>
      <c r="F614" s="95">
        <v>11365485521</v>
      </c>
      <c r="G614" s="95">
        <v>13040526328</v>
      </c>
      <c r="H614" s="95">
        <v>11242623280</v>
      </c>
      <c r="I614" s="95">
        <v>12795925595</v>
      </c>
      <c r="J614" s="95">
        <v>13182053345</v>
      </c>
      <c r="K614" s="95">
        <v>16728315129</v>
      </c>
      <c r="L614" s="95">
        <v>16158188234</v>
      </c>
      <c r="M614" s="95">
        <v>14971276141.8424</v>
      </c>
      <c r="N614" s="93">
        <v>16922440422.837999</v>
      </c>
      <c r="O614" s="93">
        <v>14660392128.7759</v>
      </c>
      <c r="P614" s="93">
        <v>16404578096.962801</v>
      </c>
      <c r="Q614" s="93">
        <v>20472634548.681602</v>
      </c>
      <c r="R614" s="93">
        <v>22738094033.872101</v>
      </c>
      <c r="S614" s="93">
        <v>28754224506.580002</v>
      </c>
      <c r="T614" s="93">
        <v>34145242150.630001</v>
      </c>
    </row>
    <row r="615" spans="1:20">
      <c r="A615" s="89" t="s">
        <v>6050</v>
      </c>
      <c r="B615" s="89" t="s">
        <v>1020</v>
      </c>
      <c r="C615" s="95">
        <v>877320418</v>
      </c>
      <c r="D615" s="95">
        <v>969021106</v>
      </c>
      <c r="E615" s="95">
        <v>1275924566</v>
      </c>
      <c r="F615" s="95">
        <v>2014392066</v>
      </c>
      <c r="G615" s="95">
        <v>1443085063</v>
      </c>
      <c r="H615" s="95">
        <v>2126993930</v>
      </c>
      <c r="I615" s="95">
        <v>1774291782</v>
      </c>
      <c r="J615" s="95">
        <v>2028373828</v>
      </c>
      <c r="K615" s="95">
        <v>3391237815</v>
      </c>
      <c r="L615" s="95">
        <v>3834768653</v>
      </c>
      <c r="M615" s="95">
        <v>4014668018.5330696</v>
      </c>
      <c r="N615" s="93">
        <v>4790801811.37428</v>
      </c>
      <c r="O615" s="93">
        <v>7257704045.8278704</v>
      </c>
      <c r="P615" s="93">
        <v>7158772074.5193605</v>
      </c>
      <c r="Q615" s="93">
        <v>8369242183.1051998</v>
      </c>
      <c r="R615" s="93">
        <v>8960800031.3471184</v>
      </c>
      <c r="S615" s="93">
        <v>9514570312.3099995</v>
      </c>
      <c r="T615" s="93">
        <v>9717424381.5400009</v>
      </c>
    </row>
    <row r="616" spans="1:20">
      <c r="A616" s="89" t="s">
        <v>7739</v>
      </c>
      <c r="B616" s="89" t="s">
        <v>7740</v>
      </c>
      <c r="C616" s="95">
        <v>20556898142</v>
      </c>
      <c r="D616" s="95">
        <v>19488553911</v>
      </c>
      <c r="E616" s="95">
        <v>19356648819</v>
      </c>
      <c r="F616" s="95">
        <v>23719810703</v>
      </c>
      <c r="G616" s="95">
        <v>32759252562</v>
      </c>
      <c r="H616" s="95">
        <v>37040259014</v>
      </c>
      <c r="I616" s="95">
        <v>35923650863</v>
      </c>
      <c r="J616" s="95">
        <v>38734492708</v>
      </c>
      <c r="K616" s="95">
        <v>14134747874</v>
      </c>
      <c r="L616" s="95">
        <v>11237017435</v>
      </c>
      <c r="M616" s="95">
        <v>11654447004.979801</v>
      </c>
      <c r="N616" s="93">
        <v>0</v>
      </c>
      <c r="O616" s="93">
        <v>0</v>
      </c>
      <c r="P616" s="93">
        <v>0</v>
      </c>
      <c r="Q616" s="93">
        <v>0</v>
      </c>
      <c r="R616" s="93">
        <v>0</v>
      </c>
      <c r="S616" s="93">
        <v>0</v>
      </c>
      <c r="T616" s="93">
        <v>0</v>
      </c>
    </row>
    <row r="617" spans="1:20">
      <c r="A617" s="89" t="s">
        <v>7741</v>
      </c>
      <c r="B617" s="89" t="s">
        <v>7742</v>
      </c>
      <c r="C617" s="95">
        <v>17060105503</v>
      </c>
      <c r="D617" s="95">
        <v>14712184859</v>
      </c>
      <c r="E617" s="95">
        <v>15432449356</v>
      </c>
      <c r="F617" s="95">
        <v>16893284970</v>
      </c>
      <c r="G617" s="95">
        <v>25549484552</v>
      </c>
      <c r="H617" s="95">
        <v>28229413534</v>
      </c>
      <c r="I617" s="95">
        <v>23880075172</v>
      </c>
      <c r="J617" s="95">
        <v>25736207124</v>
      </c>
      <c r="K617" s="95">
        <v>0</v>
      </c>
      <c r="L617" s="95">
        <v>0</v>
      </c>
      <c r="M617" s="95">
        <v>0</v>
      </c>
      <c r="N617" s="93">
        <v>0</v>
      </c>
      <c r="O617" s="93">
        <v>0</v>
      </c>
      <c r="P617" s="93">
        <v>0</v>
      </c>
      <c r="Q617" s="93">
        <v>0</v>
      </c>
      <c r="R617" s="93">
        <v>0</v>
      </c>
      <c r="S617" s="93">
        <v>0</v>
      </c>
      <c r="T617" s="93">
        <v>0</v>
      </c>
    </row>
    <row r="618" spans="1:20">
      <c r="A618" s="89" t="s">
        <v>7743</v>
      </c>
      <c r="B618" s="89" t="s">
        <v>176</v>
      </c>
      <c r="C618" s="95">
        <v>1216574671</v>
      </c>
      <c r="D618" s="95">
        <v>1851409084</v>
      </c>
      <c r="E618" s="95">
        <v>613735520</v>
      </c>
      <c r="F618" s="95">
        <v>461168714</v>
      </c>
      <c r="G618" s="95">
        <v>530556136</v>
      </c>
      <c r="H618" s="95">
        <v>949016059</v>
      </c>
      <c r="I618" s="95">
        <v>1789192757</v>
      </c>
      <c r="J618" s="95">
        <v>2337736719</v>
      </c>
      <c r="K618" s="95">
        <v>3553652202</v>
      </c>
      <c r="L618" s="95">
        <v>3418803429</v>
      </c>
      <c r="M618" s="95">
        <v>3774002918.0954199</v>
      </c>
      <c r="N618" s="93">
        <v>0</v>
      </c>
      <c r="O618" s="93">
        <v>0</v>
      </c>
      <c r="P618" s="93">
        <v>0</v>
      </c>
      <c r="Q618" s="93">
        <v>0</v>
      </c>
      <c r="R618" s="93">
        <v>0</v>
      </c>
      <c r="S618" s="93">
        <v>0</v>
      </c>
      <c r="T618" s="93">
        <v>0</v>
      </c>
    </row>
    <row r="619" spans="1:20" ht="28">
      <c r="A619" s="89" t="s">
        <v>7744</v>
      </c>
      <c r="B619" s="89" t="s">
        <v>177</v>
      </c>
      <c r="C619" s="95">
        <v>65714053</v>
      </c>
      <c r="D619" s="95">
        <v>82553442</v>
      </c>
      <c r="E619" s="95">
        <v>1021204221</v>
      </c>
      <c r="F619" s="95">
        <v>4537329985</v>
      </c>
      <c r="G619" s="95">
        <v>4477470276</v>
      </c>
      <c r="H619" s="95">
        <v>504234233</v>
      </c>
      <c r="I619" s="95">
        <v>616941021</v>
      </c>
      <c r="J619" s="95">
        <v>566644561</v>
      </c>
      <c r="K619" s="95">
        <v>494132386</v>
      </c>
      <c r="L619" s="95">
        <v>553063187</v>
      </c>
      <c r="M619" s="95">
        <v>541422312.73800004</v>
      </c>
      <c r="N619" s="93">
        <v>0</v>
      </c>
      <c r="O619" s="93">
        <v>0</v>
      </c>
      <c r="P619" s="93">
        <v>0</v>
      </c>
      <c r="Q619" s="93">
        <v>0</v>
      </c>
      <c r="R619" s="93">
        <v>0</v>
      </c>
      <c r="S619" s="93">
        <v>0</v>
      </c>
      <c r="T619" s="93">
        <v>0</v>
      </c>
    </row>
    <row r="620" spans="1:20">
      <c r="A620" s="89" t="s">
        <v>7745</v>
      </c>
      <c r="B620" s="89" t="s">
        <v>65</v>
      </c>
      <c r="C620" s="95">
        <v>320232870</v>
      </c>
      <c r="D620" s="95">
        <v>478665360</v>
      </c>
      <c r="E620" s="95">
        <v>426686378</v>
      </c>
      <c r="F620" s="95">
        <v>288618928</v>
      </c>
      <c r="G620" s="95">
        <v>215045702</v>
      </c>
      <c r="H620" s="95">
        <v>312857897</v>
      </c>
      <c r="I620" s="95">
        <v>248027059</v>
      </c>
      <c r="J620" s="95">
        <v>245844664</v>
      </c>
      <c r="K620" s="95">
        <v>194119515</v>
      </c>
      <c r="L620" s="95">
        <v>286898310</v>
      </c>
      <c r="M620" s="95">
        <v>632142024.38441002</v>
      </c>
      <c r="N620" s="93">
        <v>0</v>
      </c>
      <c r="O620" s="93">
        <v>0</v>
      </c>
      <c r="P620" s="93">
        <v>0</v>
      </c>
      <c r="Q620" s="93">
        <v>0</v>
      </c>
      <c r="R620" s="93">
        <v>0</v>
      </c>
      <c r="S620" s="93">
        <v>0</v>
      </c>
      <c r="T620" s="93">
        <v>0</v>
      </c>
    </row>
    <row r="621" spans="1:20">
      <c r="A621" s="89" t="s">
        <v>7746</v>
      </c>
      <c r="B621" s="89" t="s">
        <v>215</v>
      </c>
      <c r="C621" s="95">
        <v>887929715</v>
      </c>
      <c r="D621" s="95">
        <v>1078301913</v>
      </c>
      <c r="E621" s="95">
        <v>942437219</v>
      </c>
      <c r="F621" s="95">
        <v>546432605</v>
      </c>
      <c r="G621" s="95">
        <v>865260435</v>
      </c>
      <c r="H621" s="95">
        <v>1501860296</v>
      </c>
      <c r="I621" s="95">
        <v>2383873756</v>
      </c>
      <c r="J621" s="95">
        <v>2437048621</v>
      </c>
      <c r="K621" s="95">
        <v>2257655209</v>
      </c>
      <c r="L621" s="95">
        <v>2335199296</v>
      </c>
      <c r="M621" s="95">
        <v>1718473766.951</v>
      </c>
      <c r="N621" s="93">
        <v>0</v>
      </c>
      <c r="O621" s="93">
        <v>0</v>
      </c>
      <c r="P621" s="93">
        <v>0</v>
      </c>
      <c r="Q621" s="93">
        <v>0</v>
      </c>
      <c r="R621" s="93">
        <v>0</v>
      </c>
      <c r="S621" s="93">
        <v>0</v>
      </c>
      <c r="T621" s="93">
        <v>0</v>
      </c>
    </row>
    <row r="622" spans="1:20">
      <c r="A622" s="89" t="s">
        <v>7747</v>
      </c>
      <c r="B622" s="89" t="s">
        <v>5545</v>
      </c>
      <c r="C622" s="95">
        <v>758829914</v>
      </c>
      <c r="D622" s="95">
        <v>1042739331</v>
      </c>
      <c r="E622" s="95">
        <v>672230021</v>
      </c>
      <c r="F622" s="95">
        <v>760136120</v>
      </c>
      <c r="G622" s="95">
        <v>876167113</v>
      </c>
      <c r="H622" s="95">
        <v>5323990385</v>
      </c>
      <c r="I622" s="95">
        <v>6765447663</v>
      </c>
      <c r="J622" s="95">
        <v>7181609898</v>
      </c>
      <c r="K622" s="95">
        <v>7398421115</v>
      </c>
      <c r="L622" s="95">
        <v>4380085684</v>
      </c>
      <c r="M622" s="95">
        <v>4698244722.1169996</v>
      </c>
      <c r="N622" s="93">
        <v>0</v>
      </c>
      <c r="O622" s="93">
        <v>0</v>
      </c>
      <c r="P622" s="93">
        <v>0</v>
      </c>
      <c r="Q622" s="93">
        <v>0</v>
      </c>
      <c r="R622" s="93">
        <v>0</v>
      </c>
      <c r="S622" s="93">
        <v>0</v>
      </c>
      <c r="T622" s="93">
        <v>0</v>
      </c>
    </row>
    <row r="623" spans="1:20">
      <c r="A623" s="89" t="s">
        <v>7748</v>
      </c>
      <c r="B623" s="89" t="s">
        <v>968</v>
      </c>
      <c r="C623" s="95">
        <v>247511416</v>
      </c>
      <c r="D623" s="95">
        <v>242699922</v>
      </c>
      <c r="E623" s="95">
        <v>247906104</v>
      </c>
      <c r="F623" s="95">
        <v>232839381</v>
      </c>
      <c r="G623" s="95">
        <v>245268348</v>
      </c>
      <c r="H623" s="95">
        <v>218886610</v>
      </c>
      <c r="I623" s="95">
        <v>240093435</v>
      </c>
      <c r="J623" s="95">
        <v>229401121</v>
      </c>
      <c r="K623" s="95">
        <v>236767447</v>
      </c>
      <c r="L623" s="95">
        <v>262967529</v>
      </c>
      <c r="M623" s="95">
        <v>290161260.69391996</v>
      </c>
      <c r="N623" s="93">
        <v>0</v>
      </c>
      <c r="O623" s="93">
        <v>0</v>
      </c>
      <c r="P623" s="93">
        <v>0</v>
      </c>
      <c r="Q623" s="93">
        <v>0</v>
      </c>
      <c r="R623" s="93">
        <v>0</v>
      </c>
      <c r="S623" s="93">
        <v>0</v>
      </c>
      <c r="T623" s="93">
        <v>0</v>
      </c>
    </row>
    <row r="624" spans="1:20">
      <c r="M624" s="7"/>
    </row>
    <row r="626" spans="19:20">
      <c r="S626" s="25"/>
      <c r="T626" s="25"/>
    </row>
    <row r="627" spans="19:20">
      <c r="S627" s="107"/>
      <c r="T627" s="107"/>
    </row>
    <row r="628" spans="19:20">
      <c r="S628" s="107"/>
      <c r="T628" s="107"/>
    </row>
    <row r="630" spans="19:20">
      <c r="S630" s="25"/>
      <c r="T630" s="25"/>
    </row>
    <row r="631" spans="19:20">
      <c r="S631" s="25"/>
      <c r="T631" s="25"/>
    </row>
    <row r="632" spans="19:20">
      <c r="S632" s="25"/>
      <c r="T632" s="25"/>
    </row>
    <row r="633" spans="19:20">
      <c r="S633" s="107"/>
      <c r="T633" s="107"/>
    </row>
    <row r="634" spans="19:20">
      <c r="S634" s="107"/>
      <c r="T634" s="107"/>
    </row>
  </sheetData>
  <autoFilter ref="A3:T623" xr:uid="{64FB72CD-F9FA-4A3F-8367-2D837FAB83E2}"/>
  <mergeCells count="1">
    <mergeCell ref="A1:R2"/>
  </mergeCells>
  <phoneticPr fontId="26" type="noConversion"/>
  <printOptions horizontalCentered="1"/>
  <pageMargins left="0.39370078740157483" right="0.39370078740157483" top="0.39370078740157483" bottom="0.39370078740157483" header="0" footer="0"/>
  <pageSetup fitToHeight="9" orientation="landscape" r:id="rId1"/>
  <headerFooter alignWithMargins="0">
    <oddHeader>&amp;R09/05/2014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75EF2-0EA3-489B-8298-DCE45E289157}">
  <sheetPr>
    <pageSetUpPr fitToPage="1"/>
  </sheetPr>
  <dimension ref="A1:MC631"/>
  <sheetViews>
    <sheetView showGridLines="0" zoomScaleNormal="100" zoomScaleSheetLayoutView="100" workbookViewId="0">
      <selection activeCell="A3" sqref="A3"/>
    </sheetView>
  </sheetViews>
  <sheetFormatPr baseColWidth="10" defaultColWidth="9.83203125" defaultRowHeight="14"/>
  <cols>
    <col min="1" max="1" width="13.33203125" style="124" bestFit="1" customWidth="1"/>
    <col min="2" max="2" width="60.6640625" style="67" bestFit="1" customWidth="1"/>
    <col min="3" max="4" width="24" style="102" customWidth="1"/>
    <col min="5" max="6" width="25" style="102" customWidth="1"/>
    <col min="7" max="9" width="24" style="102" customWidth="1"/>
    <col min="10" max="12" width="25.83203125" style="102" customWidth="1"/>
    <col min="13" max="13" width="31" style="103" customWidth="1"/>
    <col min="14" max="16" width="25.83203125" style="103" customWidth="1"/>
    <col min="17" max="17" width="25.83203125" style="102" bestFit="1" customWidth="1"/>
    <col min="18" max="18" width="26" style="7" customWidth="1"/>
    <col min="19" max="19" width="12.5" style="7" bestFit="1" customWidth="1"/>
    <col min="20" max="16384" width="9.83203125" style="7"/>
  </cols>
  <sheetData>
    <row r="1" spans="1:20" s="23" customFormat="1" ht="154.5" customHeight="1">
      <c r="A1" s="147" t="s">
        <v>7828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</row>
    <row r="2" spans="1:20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</row>
    <row r="3" spans="1:20" s="5" customFormat="1" ht="16">
      <c r="A3" s="150" t="s">
        <v>224</v>
      </c>
      <c r="B3" s="150" t="s">
        <v>187</v>
      </c>
      <c r="C3" s="151">
        <v>2008</v>
      </c>
      <c r="D3" s="152">
        <v>2009</v>
      </c>
      <c r="E3" s="152">
        <v>2010</v>
      </c>
      <c r="F3" s="152">
        <v>2011</v>
      </c>
      <c r="G3" s="152">
        <v>2012</v>
      </c>
      <c r="H3" s="152">
        <v>2013</v>
      </c>
      <c r="I3" s="152">
        <v>2014</v>
      </c>
      <c r="J3" s="152">
        <v>2015</v>
      </c>
      <c r="K3" s="152">
        <v>2016</v>
      </c>
      <c r="L3" s="152">
        <v>2017</v>
      </c>
      <c r="M3" s="152">
        <v>2018</v>
      </c>
      <c r="N3" s="152">
        <v>2019</v>
      </c>
      <c r="O3" s="152">
        <v>2020</v>
      </c>
      <c r="P3" s="152">
        <v>2021</v>
      </c>
      <c r="Q3" s="152">
        <v>2022</v>
      </c>
      <c r="R3" s="152">
        <v>2023</v>
      </c>
      <c r="S3" s="152">
        <v>2024</v>
      </c>
      <c r="T3" s="152"/>
    </row>
    <row r="4" spans="1:20" s="6" customFormat="1">
      <c r="A4" s="125">
        <v>1</v>
      </c>
      <c r="B4" s="126" t="s">
        <v>182</v>
      </c>
      <c r="C4" s="127">
        <v>6.3600321999959464E-2</v>
      </c>
      <c r="D4" s="127">
        <v>0.11110034629326093</v>
      </c>
      <c r="E4" s="127">
        <v>9.8147220003431457E-2</v>
      </c>
      <c r="F4" s="127">
        <v>0.17461957898680192</v>
      </c>
      <c r="G4" s="127">
        <v>0.19811529701351849</v>
      </c>
      <c r="H4" s="127">
        <v>0.128183183106646</v>
      </c>
      <c r="I4" s="127">
        <v>0.10477650864511578</v>
      </c>
      <c r="J4" s="127">
        <v>0.14034958238337802</v>
      </c>
      <c r="K4" s="127">
        <v>6.5939064874414255E-2</v>
      </c>
      <c r="L4" s="127">
        <v>6.5815568983908834E-2</v>
      </c>
      <c r="M4" s="127">
        <v>6.5398189473961033E-2</v>
      </c>
      <c r="N4" s="127">
        <v>5.5796807912733337E-2</v>
      </c>
      <c r="O4" s="127">
        <v>6.3003459490338365E-2</v>
      </c>
      <c r="P4" s="127">
        <v>6.9049146240993231E-2</v>
      </c>
      <c r="Q4" s="127">
        <v>0.16382272305377676</v>
      </c>
      <c r="R4" s="127">
        <v>-2.1195272386836717E-2</v>
      </c>
      <c r="S4" s="127">
        <v>7.0773290302209038E-2</v>
      </c>
    </row>
    <row r="5" spans="1:20">
      <c r="A5" s="128" t="s">
        <v>226</v>
      </c>
      <c r="B5" s="128" t="s">
        <v>474</v>
      </c>
      <c r="C5" s="129">
        <v>-0.12921549038845159</v>
      </c>
      <c r="D5" s="129">
        <v>0.14667455902510507</v>
      </c>
      <c r="E5" s="129">
        <v>8.6984825684980782E-2</v>
      </c>
      <c r="F5" s="129">
        <v>6.8253955607138872E-2</v>
      </c>
      <c r="G5" s="129">
        <v>0.22652496588795801</v>
      </c>
      <c r="H5" s="129">
        <v>0.33116588091879984</v>
      </c>
      <c r="I5" s="129">
        <v>9.7374129128935172E-2</v>
      </c>
      <c r="J5" s="129">
        <v>-0.1262110696965677</v>
      </c>
      <c r="K5" s="129">
        <v>0.12916782751273947</v>
      </c>
      <c r="L5" s="129">
        <v>2.4111321876890024E-2</v>
      </c>
      <c r="M5" s="129">
        <v>6.5913833240065722E-2</v>
      </c>
      <c r="N5" s="129">
        <v>-5.3654575636369994E-2</v>
      </c>
      <c r="O5" s="129">
        <v>0.14152418238123032</v>
      </c>
      <c r="P5" s="129">
        <v>0.24087704811524069</v>
      </c>
      <c r="Q5" s="129">
        <v>7.3792507342065328E-3</v>
      </c>
      <c r="R5" s="129">
        <v>-5.2680379818409895E-2</v>
      </c>
      <c r="S5" s="129">
        <v>4.0456418721245842E-2</v>
      </c>
    </row>
    <row r="6" spans="1:20">
      <c r="A6" s="128" t="s">
        <v>227</v>
      </c>
      <c r="B6" s="128" t="s">
        <v>152</v>
      </c>
      <c r="C6" s="129">
        <v>-1.0030778523189787E-2</v>
      </c>
      <c r="D6" s="129">
        <v>-9.7589285031006279E-2</v>
      </c>
      <c r="E6" s="129">
        <v>-0.13701985092840852</v>
      </c>
      <c r="F6" s="129">
        <v>-0.1290959772382384</v>
      </c>
      <c r="G6" s="129">
        <v>0.24029784644258378</v>
      </c>
      <c r="H6" s="129">
        <v>9.1577062665522346E-2</v>
      </c>
      <c r="I6" s="129">
        <v>-0.12498092114001202</v>
      </c>
      <c r="J6" s="129">
        <v>9.0124652725468657E-2</v>
      </c>
      <c r="K6" s="129">
        <v>0.16789724321180843</v>
      </c>
      <c r="L6" s="129">
        <v>0.12703152694003328</v>
      </c>
      <c r="M6" s="129">
        <v>-4.0863329323790887E-2</v>
      </c>
      <c r="N6" s="129">
        <v>0.16147131638151491</v>
      </c>
      <c r="O6" s="129">
        <v>8.8836437214295794E-2</v>
      </c>
      <c r="P6" s="129">
        <v>0.10529326260375416</v>
      </c>
      <c r="Q6" s="129">
        <v>0.26284691536096783</v>
      </c>
      <c r="R6" s="129">
        <v>-3.834904296777597E-2</v>
      </c>
      <c r="S6" s="129">
        <v>-1.0039447597407915E-2</v>
      </c>
    </row>
    <row r="7" spans="1:20">
      <c r="A7" s="128" t="s">
        <v>228</v>
      </c>
      <c r="B7" s="128" t="s">
        <v>204</v>
      </c>
      <c r="C7" s="129">
        <v>-0.3249745765958606</v>
      </c>
      <c r="D7" s="129">
        <v>1.8325126628680608</v>
      </c>
      <c r="E7" s="129">
        <v>-0.33780272870265471</v>
      </c>
      <c r="F7" s="129">
        <v>-1</v>
      </c>
      <c r="G7" s="129" t="s">
        <v>7814</v>
      </c>
      <c r="H7" s="129" t="s">
        <v>7814</v>
      </c>
      <c r="I7" s="129" t="s">
        <v>7814</v>
      </c>
      <c r="J7" s="129" t="s">
        <v>7814</v>
      </c>
      <c r="K7" s="129" t="s">
        <v>7814</v>
      </c>
      <c r="L7" s="129" t="s">
        <v>7814</v>
      </c>
      <c r="M7" s="129" t="s">
        <v>7814</v>
      </c>
      <c r="N7" s="129">
        <v>-0.67373576947748226</v>
      </c>
      <c r="O7" s="129">
        <v>14.763193340769613</v>
      </c>
      <c r="P7" s="129">
        <v>-0.32396191066663182</v>
      </c>
      <c r="Q7" s="129">
        <v>0.96821916584933265</v>
      </c>
      <c r="R7" s="129">
        <v>-0.10516174030295944</v>
      </c>
      <c r="S7" s="129">
        <v>0.12425942919737006</v>
      </c>
    </row>
    <row r="8" spans="1:20">
      <c r="A8" s="128" t="s">
        <v>229</v>
      </c>
      <c r="B8" s="128" t="s">
        <v>205</v>
      </c>
      <c r="C8" s="129">
        <v>0.17193569439443235</v>
      </c>
      <c r="D8" s="129">
        <v>0.48713512079726407</v>
      </c>
      <c r="E8" s="129">
        <v>-0.10469721554061584</v>
      </c>
      <c r="F8" s="129">
        <v>0.16361840441887865</v>
      </c>
      <c r="G8" s="129">
        <v>-3.6313445983183645E-2</v>
      </c>
      <c r="H8" s="129">
        <v>5.0370465805747111E-2</v>
      </c>
      <c r="I8" s="129">
        <v>0.18904979681486545</v>
      </c>
      <c r="J8" s="129">
        <v>9.4833869715254648E-2</v>
      </c>
      <c r="K8" s="129">
        <v>-0.16312290057642354</v>
      </c>
      <c r="L8" s="129">
        <v>0.3505348386893945</v>
      </c>
      <c r="M8" s="129">
        <v>0.14662952758739523</v>
      </c>
      <c r="N8" s="129">
        <v>0.13012871469265108</v>
      </c>
      <c r="O8" s="129">
        <v>-5.1387582253257569E-2</v>
      </c>
      <c r="P8" s="129">
        <v>1.4572554578739325</v>
      </c>
      <c r="Q8" s="129">
        <v>0.13032780385975706</v>
      </c>
      <c r="R8" s="129">
        <v>-0.1941669772568827</v>
      </c>
      <c r="S8" s="129">
        <v>0.15215254106678858</v>
      </c>
    </row>
    <row r="9" spans="1:20">
      <c r="A9" s="128" t="s">
        <v>230</v>
      </c>
      <c r="B9" s="128" t="s">
        <v>151</v>
      </c>
      <c r="C9" s="129">
        <v>-1.1029845721385212E-2</v>
      </c>
      <c r="D9" s="129">
        <v>0.12060330174413236</v>
      </c>
      <c r="E9" s="129">
        <v>5.0591107404621916E-2</v>
      </c>
      <c r="F9" s="129">
        <v>0.23275932377955888</v>
      </c>
      <c r="G9" s="129">
        <v>0.2958611377456084</v>
      </c>
      <c r="H9" s="129">
        <v>0.36486419087344713</v>
      </c>
      <c r="I9" s="129">
        <v>0.11431821744919701</v>
      </c>
      <c r="J9" s="129">
        <v>-0.19781773836554972</v>
      </c>
      <c r="K9" s="129">
        <v>0.18436557651997565</v>
      </c>
      <c r="L9" s="129">
        <v>6.4024084901891598E-2</v>
      </c>
      <c r="M9" s="129">
        <v>-0.16549085561247623</v>
      </c>
      <c r="N9" s="129">
        <v>5.0924412953092135E-2</v>
      </c>
      <c r="O9" s="129">
        <v>0.17481882491692402</v>
      </c>
      <c r="P9" s="129">
        <v>0.16672604669263547</v>
      </c>
      <c r="Q9" s="129">
        <v>-6.4242823791429426E-2</v>
      </c>
      <c r="R9" s="129">
        <v>-5.6017239487570536E-2</v>
      </c>
      <c r="S9" s="129">
        <v>-8.6586964816960325E-3</v>
      </c>
    </row>
    <row r="10" spans="1:20">
      <c r="A10" s="128" t="s">
        <v>231</v>
      </c>
      <c r="B10" s="128" t="s">
        <v>206</v>
      </c>
      <c r="C10" s="129">
        <v>-0.21675683451096373</v>
      </c>
      <c r="D10" s="129">
        <v>0.15483902317925557</v>
      </c>
      <c r="E10" s="129">
        <v>0.33411012686689245</v>
      </c>
      <c r="F10" s="129">
        <v>-0.54400105955353339</v>
      </c>
      <c r="G10" s="129">
        <v>0.43943339635430978</v>
      </c>
      <c r="H10" s="129">
        <v>0.17137450424487799</v>
      </c>
      <c r="I10" s="129">
        <v>-0.6191150165386663</v>
      </c>
      <c r="J10" s="129">
        <v>1.353567561955916</v>
      </c>
      <c r="K10" s="129">
        <v>0.14261547832558708</v>
      </c>
      <c r="L10" s="129">
        <v>-0.44389156190971912</v>
      </c>
      <c r="M10" s="129">
        <v>-1</v>
      </c>
      <c r="N10" s="129" t="s">
        <v>7814</v>
      </c>
      <c r="O10" s="129" t="s">
        <v>7814</v>
      </c>
      <c r="P10" s="129" t="s">
        <v>7814</v>
      </c>
      <c r="Q10" s="129" t="s">
        <v>7814</v>
      </c>
      <c r="R10" s="129" t="s">
        <v>7814</v>
      </c>
      <c r="S10" s="129">
        <v>0</v>
      </c>
    </row>
    <row r="11" spans="1:20">
      <c r="A11" s="128" t="s">
        <v>232</v>
      </c>
      <c r="B11" s="128" t="s">
        <v>165</v>
      </c>
      <c r="C11" s="129">
        <v>-0.74437125314369079</v>
      </c>
      <c r="D11" s="129">
        <v>-0.2656412043357943</v>
      </c>
      <c r="E11" s="129">
        <v>1.5352988986052725</v>
      </c>
      <c r="F11" s="129">
        <v>0.41801425841641482</v>
      </c>
      <c r="G11" s="129">
        <v>-0.31011238958959986</v>
      </c>
      <c r="H11" s="129">
        <v>0.66489638183844946</v>
      </c>
      <c r="I11" s="129">
        <v>0.64352535239675945</v>
      </c>
      <c r="J11" s="129">
        <v>1.6227748784387597E-3</v>
      </c>
      <c r="K11" s="129">
        <v>-0.14819119820977333</v>
      </c>
      <c r="L11" s="129">
        <v>-0.29256383276012021</v>
      </c>
      <c r="M11" s="129">
        <v>-1</v>
      </c>
      <c r="N11" s="129" t="s">
        <v>7814</v>
      </c>
      <c r="O11" s="129" t="s">
        <v>7814</v>
      </c>
      <c r="P11" s="129" t="s">
        <v>7814</v>
      </c>
      <c r="Q11" s="129" t="s">
        <v>7814</v>
      </c>
      <c r="R11" s="129" t="s">
        <v>7814</v>
      </c>
      <c r="S11" s="129">
        <v>0</v>
      </c>
    </row>
    <row r="12" spans="1:20">
      <c r="A12" s="128" t="s">
        <v>233</v>
      </c>
      <c r="B12" s="128" t="s">
        <v>150</v>
      </c>
      <c r="C12" s="129">
        <v>-6.7079810068725876E-2</v>
      </c>
      <c r="D12" s="129">
        <v>5.1406851770905648E-2</v>
      </c>
      <c r="E12" s="129">
        <v>-0.4164118972951304</v>
      </c>
      <c r="F12" s="129">
        <v>-0.31966632917602122</v>
      </c>
      <c r="G12" s="129">
        <v>-0.18802463931014335</v>
      </c>
      <c r="H12" s="129">
        <v>6.2299026273800795E-2</v>
      </c>
      <c r="I12" s="129">
        <v>2.305325558027425</v>
      </c>
      <c r="J12" s="129">
        <v>-0.60197149302771225</v>
      </c>
      <c r="K12" s="129">
        <v>0.73885888436474634</v>
      </c>
      <c r="L12" s="129">
        <v>0.47611360089400301</v>
      </c>
      <c r="M12" s="129">
        <v>1.6908453448491185</v>
      </c>
      <c r="N12" s="129">
        <v>-0.69561808587302276</v>
      </c>
      <c r="O12" s="129">
        <v>-8.768513639212705E-2</v>
      </c>
      <c r="P12" s="129">
        <v>0.6096173562827969</v>
      </c>
      <c r="Q12" s="129">
        <v>-6.6348390796838963E-2</v>
      </c>
      <c r="R12" s="129">
        <v>0.15550887121839008</v>
      </c>
      <c r="S12" s="129">
        <v>-0.46789625278538938</v>
      </c>
    </row>
    <row r="13" spans="1:20">
      <c r="A13" s="128" t="s">
        <v>527</v>
      </c>
      <c r="B13" s="128" t="s">
        <v>528</v>
      </c>
      <c r="C13" s="129" t="s">
        <v>7814</v>
      </c>
      <c r="D13" s="129" t="s">
        <v>7814</v>
      </c>
      <c r="E13" s="129" t="s">
        <v>7814</v>
      </c>
      <c r="F13" s="129" t="s">
        <v>7814</v>
      </c>
      <c r="G13" s="129" t="s">
        <v>7814</v>
      </c>
      <c r="H13" s="129" t="s">
        <v>7814</v>
      </c>
      <c r="I13" s="129" t="s">
        <v>7814</v>
      </c>
      <c r="J13" s="129" t="s">
        <v>7814</v>
      </c>
      <c r="K13" s="129" t="s">
        <v>7814</v>
      </c>
      <c r="L13" s="129" t="s">
        <v>7814</v>
      </c>
      <c r="M13" s="129" t="s">
        <v>7814</v>
      </c>
      <c r="N13" s="129">
        <v>-0.66793862124375125</v>
      </c>
      <c r="O13" s="129">
        <v>-0.50114414370533888</v>
      </c>
      <c r="P13" s="129">
        <v>0.37421958521580478</v>
      </c>
      <c r="Q13" s="129">
        <v>-0.44615286101872342</v>
      </c>
      <c r="R13" s="129">
        <v>0.17870894128236503</v>
      </c>
      <c r="S13" s="129">
        <v>-9.4755753630503925E-2</v>
      </c>
    </row>
    <row r="14" spans="1:20">
      <c r="A14" s="128" t="s">
        <v>532</v>
      </c>
      <c r="B14" s="128" t="s">
        <v>533</v>
      </c>
      <c r="C14" s="129" t="s">
        <v>7814</v>
      </c>
      <c r="D14" s="129" t="s">
        <v>7814</v>
      </c>
      <c r="E14" s="129" t="s">
        <v>7814</v>
      </c>
      <c r="F14" s="129" t="s">
        <v>7814</v>
      </c>
      <c r="G14" s="129" t="s">
        <v>7814</v>
      </c>
      <c r="H14" s="129" t="s">
        <v>7814</v>
      </c>
      <c r="I14" s="129" t="s">
        <v>7814</v>
      </c>
      <c r="J14" s="129" t="s">
        <v>7814</v>
      </c>
      <c r="K14" s="129" t="s">
        <v>7814</v>
      </c>
      <c r="L14" s="129" t="s">
        <v>7814</v>
      </c>
      <c r="M14" s="129" t="s">
        <v>7814</v>
      </c>
      <c r="N14" s="129">
        <v>5.7261131407058574E-2</v>
      </c>
      <c r="O14" s="129">
        <v>-0.20441343556728131</v>
      </c>
      <c r="P14" s="129">
        <v>7.2199413524467682E-2</v>
      </c>
      <c r="Q14" s="129">
        <v>3.4937142829845058E-3</v>
      </c>
      <c r="R14" s="129">
        <v>0.27063897237200218</v>
      </c>
      <c r="S14" s="129">
        <v>0.14458006606181695</v>
      </c>
    </row>
    <row r="15" spans="1:20">
      <c r="A15" s="128" t="s">
        <v>234</v>
      </c>
      <c r="B15" s="128" t="s">
        <v>207</v>
      </c>
      <c r="C15" s="129" t="s">
        <v>7814</v>
      </c>
      <c r="D15" s="129" t="s">
        <v>7814</v>
      </c>
      <c r="E15" s="129" t="s">
        <v>7814</v>
      </c>
      <c r="F15" s="129" t="s">
        <v>7814</v>
      </c>
      <c r="G15" s="129" t="s">
        <v>7814</v>
      </c>
      <c r="H15" s="129">
        <v>-0.31556059794253821</v>
      </c>
      <c r="I15" s="129">
        <v>1.0746858809212387</v>
      </c>
      <c r="J15" s="129">
        <v>-0.90649746814999754</v>
      </c>
      <c r="K15" s="129">
        <v>4.7956854654891323</v>
      </c>
      <c r="L15" s="129">
        <v>-0.99078721701311778</v>
      </c>
      <c r="M15" s="129">
        <v>230.28220994905919</v>
      </c>
      <c r="N15" s="129">
        <v>-0.63544549522385951</v>
      </c>
      <c r="O15" s="129">
        <v>46.144919687731914</v>
      </c>
      <c r="P15" s="129">
        <v>-0.35343978955264499</v>
      </c>
      <c r="Q15" s="129">
        <v>2.3689131542945794</v>
      </c>
      <c r="R15" s="129">
        <v>1.2736060620744727E-2</v>
      </c>
      <c r="S15" s="129">
        <v>1.4995505196473127</v>
      </c>
    </row>
    <row r="16" spans="1:20">
      <c r="A16" s="128" t="s">
        <v>235</v>
      </c>
      <c r="B16" s="128" t="s">
        <v>149</v>
      </c>
      <c r="C16" s="129">
        <v>0.27693440244665468</v>
      </c>
      <c r="D16" s="129">
        <v>2.6537596010580033E-2</v>
      </c>
      <c r="E16" s="129">
        <v>-2.4127886916307517E-3</v>
      </c>
      <c r="F16" s="129">
        <v>0.16574795409007703</v>
      </c>
      <c r="G16" s="129">
        <v>0.36130927624783005</v>
      </c>
      <c r="H16" s="129">
        <v>0.14557205783362193</v>
      </c>
      <c r="I16" s="129">
        <v>0.23688017848936993</v>
      </c>
      <c r="J16" s="129">
        <v>0.24916455476760291</v>
      </c>
      <c r="K16" s="129">
        <v>5.2495852509556018E-2</v>
      </c>
      <c r="L16" s="129">
        <v>2.0340759506459305E-2</v>
      </c>
      <c r="M16" s="129">
        <v>-1.1505692354539465E-2</v>
      </c>
      <c r="N16" s="129">
        <v>0.12631992371127487</v>
      </c>
      <c r="O16" s="129">
        <v>0.10301078709668832</v>
      </c>
      <c r="P16" s="129">
        <v>5.2287619581069089E-2</v>
      </c>
      <c r="Q16" s="129">
        <v>0.17658383229961383</v>
      </c>
      <c r="R16" s="129">
        <v>-7.6254883216296809E-2</v>
      </c>
      <c r="S16" s="129">
        <v>0.17971283651341133</v>
      </c>
    </row>
    <row r="17" spans="1:19" ht="28">
      <c r="A17" s="128" t="s">
        <v>236</v>
      </c>
      <c r="B17" s="128" t="s">
        <v>148</v>
      </c>
      <c r="C17" s="129">
        <v>0.21236971302200436</v>
      </c>
      <c r="D17" s="129">
        <v>0.14036733219245123</v>
      </c>
      <c r="E17" s="129">
        <v>-8.6795861529697871E-2</v>
      </c>
      <c r="F17" s="129">
        <v>0.13816760654209981</v>
      </c>
      <c r="G17" s="129">
        <v>0.71401302496092178</v>
      </c>
      <c r="H17" s="129">
        <v>-8.6842908135972507E-2</v>
      </c>
      <c r="I17" s="129">
        <v>-5.4787337099954092E-3</v>
      </c>
      <c r="J17" s="129">
        <v>2.576491102091949E-2</v>
      </c>
      <c r="K17" s="129">
        <v>0.48952004502453317</v>
      </c>
      <c r="L17" s="129">
        <v>2.6391309377606476E-2</v>
      </c>
      <c r="M17" s="129">
        <v>-1</v>
      </c>
      <c r="N17" s="129" t="s">
        <v>7814</v>
      </c>
      <c r="O17" s="129" t="s">
        <v>7814</v>
      </c>
      <c r="P17" s="129" t="s">
        <v>7814</v>
      </c>
      <c r="Q17" s="129" t="s">
        <v>7814</v>
      </c>
      <c r="R17" s="129" t="s">
        <v>7814</v>
      </c>
      <c r="S17" s="129">
        <v>0</v>
      </c>
    </row>
    <row r="18" spans="1:19" ht="28">
      <c r="A18" s="128" t="s">
        <v>237</v>
      </c>
      <c r="B18" s="128" t="s">
        <v>147</v>
      </c>
      <c r="C18" s="129">
        <v>-0.19953078720051087</v>
      </c>
      <c r="D18" s="129">
        <v>0.52928463868346554</v>
      </c>
      <c r="E18" s="129">
        <v>-0.22212322492295622</v>
      </c>
      <c r="F18" s="129">
        <v>0.16535721834375305</v>
      </c>
      <c r="G18" s="129">
        <v>0.43649988663497519</v>
      </c>
      <c r="H18" s="129">
        <v>-0.20377392476863088</v>
      </c>
      <c r="I18" s="129">
        <v>0.38951037830595525</v>
      </c>
      <c r="J18" s="129">
        <v>0.18369621451177154</v>
      </c>
      <c r="K18" s="129">
        <v>-0.1386953010525942</v>
      </c>
      <c r="L18" s="129">
        <v>0.48299428649363518</v>
      </c>
      <c r="M18" s="129">
        <v>-1</v>
      </c>
      <c r="N18" s="129" t="s">
        <v>7814</v>
      </c>
      <c r="O18" s="129" t="s">
        <v>7814</v>
      </c>
      <c r="P18" s="129" t="s">
        <v>7814</v>
      </c>
      <c r="Q18" s="129" t="s">
        <v>7814</v>
      </c>
      <c r="R18" s="129" t="s">
        <v>7814</v>
      </c>
      <c r="S18" s="129">
        <v>0</v>
      </c>
    </row>
    <row r="19" spans="1:19">
      <c r="A19" s="128" t="s">
        <v>238</v>
      </c>
      <c r="B19" s="128" t="s">
        <v>146</v>
      </c>
      <c r="C19" s="129">
        <v>0.21729774417074244</v>
      </c>
      <c r="D19" s="129">
        <v>-0.55439759184853443</v>
      </c>
      <c r="E19" s="129">
        <v>-0.13134029325617402</v>
      </c>
      <c r="F19" s="129">
        <v>-3.0596460200738695E-2</v>
      </c>
      <c r="G19" s="129">
        <v>27.654935635073933</v>
      </c>
      <c r="H19" s="129">
        <v>1.4232849643348144E-2</v>
      </c>
      <c r="I19" s="129">
        <v>0.19099854807529049</v>
      </c>
      <c r="J19" s="129">
        <v>-0.10111290043408994</v>
      </c>
      <c r="K19" s="129">
        <v>4.0502863211602236E-3</v>
      </c>
      <c r="L19" s="129">
        <v>-7.6789258443081931E-2</v>
      </c>
      <c r="M19" s="129">
        <v>-1</v>
      </c>
      <c r="N19" s="129" t="s">
        <v>7814</v>
      </c>
      <c r="O19" s="129" t="s">
        <v>7814</v>
      </c>
      <c r="P19" s="129" t="s">
        <v>7814</v>
      </c>
      <c r="Q19" s="129" t="s">
        <v>7814</v>
      </c>
      <c r="R19" s="129" t="s">
        <v>7814</v>
      </c>
      <c r="S19" s="129">
        <v>0</v>
      </c>
    </row>
    <row r="20" spans="1:19" ht="28">
      <c r="A20" s="128" t="s">
        <v>239</v>
      </c>
      <c r="B20" s="128" t="s">
        <v>145</v>
      </c>
      <c r="C20" s="129">
        <v>-1.7249879137684376</v>
      </c>
      <c r="D20" s="129">
        <v>-19.873470951393656</v>
      </c>
      <c r="E20" s="129">
        <v>2.6289783348794695</v>
      </c>
      <c r="F20" s="129">
        <v>9.1227137282912096E-3</v>
      </c>
      <c r="G20" s="129">
        <v>0.30976065791421559</v>
      </c>
      <c r="H20" s="129">
        <v>-0.86914459413680256</v>
      </c>
      <c r="I20" s="129">
        <v>8.8469339761640562</v>
      </c>
      <c r="J20" s="129">
        <v>-0.37436436056523104</v>
      </c>
      <c r="K20" s="129">
        <v>0.25579009610350845</v>
      </c>
      <c r="L20" s="129">
        <v>-0.7596081332395489</v>
      </c>
      <c r="M20" s="129">
        <v>-1</v>
      </c>
      <c r="N20" s="129" t="s">
        <v>7814</v>
      </c>
      <c r="O20" s="129" t="s">
        <v>7814</v>
      </c>
      <c r="P20" s="129" t="s">
        <v>7814</v>
      </c>
      <c r="Q20" s="129" t="s">
        <v>7814</v>
      </c>
      <c r="R20" s="129" t="s">
        <v>7814</v>
      </c>
      <c r="S20" s="129">
        <v>0</v>
      </c>
    </row>
    <row r="21" spans="1:19">
      <c r="A21" s="128" t="s">
        <v>240</v>
      </c>
      <c r="B21" s="128" t="s">
        <v>144</v>
      </c>
      <c r="C21" s="129">
        <v>-6.9972907776156723E-2</v>
      </c>
      <c r="D21" s="129">
        <v>0.25233719639081564</v>
      </c>
      <c r="E21" s="129">
        <v>-0.18668056040415071</v>
      </c>
      <c r="F21" s="129">
        <v>6.119136385445878E-2</v>
      </c>
      <c r="G21" s="129">
        <v>-6.1689645276944982E-2</v>
      </c>
      <c r="H21" s="129">
        <v>7.2884157357257839E-2</v>
      </c>
      <c r="I21" s="129">
        <v>0.1256722732157276</v>
      </c>
      <c r="J21" s="129">
        <v>0.57728155171170781</v>
      </c>
      <c r="K21" s="129">
        <v>0.48626187247139518</v>
      </c>
      <c r="L21" s="129">
        <v>0.14287247888731658</v>
      </c>
      <c r="M21" s="129">
        <v>-1</v>
      </c>
      <c r="N21" s="129" t="s">
        <v>7814</v>
      </c>
      <c r="O21" s="129" t="s">
        <v>7814</v>
      </c>
      <c r="P21" s="129" t="s">
        <v>7814</v>
      </c>
      <c r="Q21" s="129" t="s">
        <v>7814</v>
      </c>
      <c r="R21" s="129" t="s">
        <v>7814</v>
      </c>
      <c r="S21" s="129">
        <v>0</v>
      </c>
    </row>
    <row r="22" spans="1:19" ht="26.25" customHeight="1">
      <c r="A22" s="128" t="s">
        <v>241</v>
      </c>
      <c r="B22" s="128" t="s">
        <v>143</v>
      </c>
      <c r="C22" s="129">
        <v>1.8861759751770988</v>
      </c>
      <c r="D22" s="129">
        <v>0.10721348120660767</v>
      </c>
      <c r="E22" s="129">
        <v>0.30173061951386337</v>
      </c>
      <c r="F22" s="129">
        <v>0.42487225682700136</v>
      </c>
      <c r="G22" s="129">
        <v>0.12487847176233791</v>
      </c>
      <c r="H22" s="129">
        <v>0.4735207810238653</v>
      </c>
      <c r="I22" s="129">
        <v>5.311324412787366E-3</v>
      </c>
      <c r="J22" s="129">
        <v>0.42761626937637209</v>
      </c>
      <c r="K22" s="129">
        <v>-7.9221019019938499E-2</v>
      </c>
      <c r="L22" s="129">
        <v>3.4480028279528119E-2</v>
      </c>
      <c r="M22" s="129">
        <v>-1</v>
      </c>
      <c r="N22" s="129" t="s">
        <v>7814</v>
      </c>
      <c r="O22" s="129" t="s">
        <v>7814</v>
      </c>
      <c r="P22" s="129" t="s">
        <v>7814</v>
      </c>
      <c r="Q22" s="129" t="s">
        <v>7814</v>
      </c>
      <c r="R22" s="129" t="s">
        <v>7814</v>
      </c>
      <c r="S22" s="129">
        <v>0</v>
      </c>
    </row>
    <row r="23" spans="1:19" ht="42">
      <c r="A23" s="128" t="s">
        <v>242</v>
      </c>
      <c r="B23" s="128" t="s">
        <v>7662</v>
      </c>
      <c r="C23" s="129">
        <v>6.6406513906299161</v>
      </c>
      <c r="D23" s="129">
        <v>-2.7853204556744116E-2</v>
      </c>
      <c r="E23" s="129">
        <v>-0.77108549384323744</v>
      </c>
      <c r="F23" s="129">
        <v>-0.41633943894244096</v>
      </c>
      <c r="G23" s="129">
        <v>0.82320657788301177</v>
      </c>
      <c r="H23" s="129">
        <v>1.8347263593362535</v>
      </c>
      <c r="I23" s="129">
        <v>0.96277013456949967</v>
      </c>
      <c r="J23" s="129">
        <v>0.52660187018818072</v>
      </c>
      <c r="K23" s="129">
        <v>-0.99998838510624466</v>
      </c>
      <c r="L23" s="129">
        <v>5.2230239802941281E-2</v>
      </c>
      <c r="M23" s="129">
        <v>43802.82323285826</v>
      </c>
      <c r="N23" s="129">
        <v>-0.25121819111785137</v>
      </c>
      <c r="O23" s="129">
        <v>1.2988204707253881</v>
      </c>
      <c r="P23" s="129">
        <v>-0.98566117305678391</v>
      </c>
      <c r="Q23" s="129">
        <v>1.7503430623829912</v>
      </c>
      <c r="R23" s="129">
        <v>446.87159444698477</v>
      </c>
      <c r="S23" s="129">
        <v>-0.15482825286266916</v>
      </c>
    </row>
    <row r="24" spans="1:19">
      <c r="A24" s="128" t="s">
        <v>243</v>
      </c>
      <c r="B24" s="128" t="s">
        <v>209</v>
      </c>
      <c r="C24" s="129">
        <v>0.28462491762089748</v>
      </c>
      <c r="D24" s="129">
        <v>-7.0777668171776442E-2</v>
      </c>
      <c r="E24" s="129">
        <v>6.5658788325760886E-2</v>
      </c>
      <c r="F24" s="129">
        <v>0.15109753006073645</v>
      </c>
      <c r="G24" s="129">
        <v>6.3624525160567602E-2</v>
      </c>
      <c r="H24" s="129">
        <v>0.28534367121943593</v>
      </c>
      <c r="I24" s="129">
        <v>0.44267000403635381</v>
      </c>
      <c r="J24" s="129">
        <v>0.32109542542766811</v>
      </c>
      <c r="K24" s="129">
        <v>-6.4941313592423056E-2</v>
      </c>
      <c r="L24" s="129">
        <v>-7.4465473654570236E-3</v>
      </c>
      <c r="M24" s="129">
        <v>0.10563298768870055</v>
      </c>
      <c r="N24" s="129">
        <v>9.6742189201152629E-2</v>
      </c>
      <c r="O24" s="129">
        <v>0.18294975825303395</v>
      </c>
      <c r="P24" s="129">
        <v>9.1135953924632362E-2</v>
      </c>
      <c r="Q24" s="129">
        <v>0.19268103339010811</v>
      </c>
      <c r="R24" s="129">
        <v>-0.18008572680559687</v>
      </c>
      <c r="S24" s="129">
        <v>0.20623271170490806</v>
      </c>
    </row>
    <row r="25" spans="1:19">
      <c r="A25" s="128" t="s">
        <v>244</v>
      </c>
      <c r="B25" s="128" t="s">
        <v>578</v>
      </c>
      <c r="C25" s="129">
        <v>-0.77903941681843847</v>
      </c>
      <c r="D25" s="129">
        <v>-0.57630610363838009</v>
      </c>
      <c r="E25" s="129">
        <v>-0.22994291794744381</v>
      </c>
      <c r="F25" s="129">
        <v>8.7113474597399598E-2</v>
      </c>
      <c r="G25" s="129">
        <v>0.19359065325985658</v>
      </c>
      <c r="H25" s="129">
        <v>0.28818955238817767</v>
      </c>
      <c r="I25" s="129">
        <v>8.5732270306581482E-2</v>
      </c>
      <c r="J25" s="129">
        <v>0.78608004008692212</v>
      </c>
      <c r="K25" s="129">
        <v>-0.23070534312881885</v>
      </c>
      <c r="L25" s="129">
        <v>0.67920716034419071</v>
      </c>
      <c r="M25" s="129">
        <v>2.2814223188836324</v>
      </c>
      <c r="N25" s="129">
        <v>-1.1297942842474318E-2</v>
      </c>
      <c r="O25" s="129">
        <v>0.14024511796940664</v>
      </c>
      <c r="P25" s="129">
        <v>0.10952068705634566</v>
      </c>
      <c r="Q25" s="129">
        <v>2.9842088543249767E-2</v>
      </c>
      <c r="R25" s="129">
        <v>8.7425576334744459E-2</v>
      </c>
      <c r="S25" s="129">
        <v>5.4877754612125844E-2</v>
      </c>
    </row>
    <row r="26" spans="1:19" ht="28">
      <c r="A26" s="128" t="s">
        <v>245</v>
      </c>
      <c r="B26" s="128" t="s">
        <v>141</v>
      </c>
      <c r="C26" s="129">
        <v>-1.1033887983778148</v>
      </c>
      <c r="D26" s="129">
        <v>9.962140302031754</v>
      </c>
      <c r="E26" s="129">
        <v>3.4529284726257679</v>
      </c>
      <c r="F26" s="129">
        <v>-0.57857823718753432</v>
      </c>
      <c r="G26" s="129">
        <v>-0.7588919991014148</v>
      </c>
      <c r="H26" s="129">
        <v>0.48953741509891469</v>
      </c>
      <c r="I26" s="129">
        <v>9.9887306323582727</v>
      </c>
      <c r="J26" s="129">
        <v>1.0038187326982073</v>
      </c>
      <c r="K26" s="129">
        <v>0.8258578258901057</v>
      </c>
      <c r="L26" s="129">
        <v>0.44203263763762979</v>
      </c>
      <c r="M26" s="129">
        <v>-1</v>
      </c>
      <c r="N26" s="129" t="s">
        <v>7814</v>
      </c>
      <c r="O26" s="129" t="s">
        <v>7814</v>
      </c>
      <c r="P26" s="129" t="s">
        <v>7814</v>
      </c>
      <c r="Q26" s="129" t="s">
        <v>7814</v>
      </c>
      <c r="R26" s="129" t="s">
        <v>7814</v>
      </c>
      <c r="S26" s="129">
        <v>0</v>
      </c>
    </row>
    <row r="27" spans="1:19">
      <c r="A27" s="128" t="s">
        <v>246</v>
      </c>
      <c r="B27" s="128" t="s">
        <v>140</v>
      </c>
      <c r="C27" s="129">
        <v>124.66613846153847</v>
      </c>
      <c r="D27" s="129">
        <v>-1</v>
      </c>
      <c r="E27" s="129" t="s">
        <v>7814</v>
      </c>
      <c r="F27" s="129">
        <v>-1</v>
      </c>
      <c r="G27" s="129" t="s">
        <v>7814</v>
      </c>
      <c r="H27" s="129" t="s">
        <v>7814</v>
      </c>
      <c r="I27" s="129" t="s">
        <v>7814</v>
      </c>
      <c r="J27" s="129" t="s">
        <v>7814</v>
      </c>
      <c r="K27" s="129" t="s">
        <v>7814</v>
      </c>
      <c r="L27" s="129">
        <v>0.24824334136419979</v>
      </c>
      <c r="M27" s="129">
        <v>21.250614208528219</v>
      </c>
      <c r="N27" s="129">
        <v>1.495399403838598</v>
      </c>
      <c r="O27" s="129">
        <v>-0.63203903407469841</v>
      </c>
      <c r="P27" s="129">
        <v>-6.0932542023442116E-2</v>
      </c>
      <c r="Q27" s="129">
        <v>-0.99277372197355052</v>
      </c>
      <c r="R27" s="129">
        <v>-0.87109941095873933</v>
      </c>
      <c r="S27" s="129">
        <v>1449.9503475202278</v>
      </c>
    </row>
    <row r="28" spans="1:19" ht="42">
      <c r="A28" s="128" t="s">
        <v>595</v>
      </c>
      <c r="B28" s="128" t="s">
        <v>590</v>
      </c>
      <c r="C28" s="129" t="s">
        <v>7814</v>
      </c>
      <c r="D28" s="129" t="s">
        <v>7814</v>
      </c>
      <c r="E28" s="129" t="s">
        <v>7814</v>
      </c>
      <c r="F28" s="129" t="s">
        <v>7814</v>
      </c>
      <c r="G28" s="129" t="s">
        <v>7814</v>
      </c>
      <c r="H28" s="129" t="s">
        <v>7814</v>
      </c>
      <c r="I28" s="129" t="s">
        <v>7814</v>
      </c>
      <c r="J28" s="129" t="s">
        <v>7814</v>
      </c>
      <c r="K28" s="129" t="s">
        <v>7814</v>
      </c>
      <c r="L28" s="129" t="s">
        <v>7814</v>
      </c>
      <c r="M28" s="129" t="s">
        <v>7814</v>
      </c>
      <c r="N28" s="129">
        <v>-0.12637942973443794</v>
      </c>
      <c r="O28" s="129">
        <v>5.4978242682097056E-2</v>
      </c>
      <c r="P28" s="129">
        <v>1.3304972169152052E-2</v>
      </c>
      <c r="Q28" s="129">
        <v>7.5095717233992998E-2</v>
      </c>
      <c r="R28" s="129">
        <v>6.3267003685748557E-2</v>
      </c>
      <c r="S28" s="129">
        <v>6.5061957975476536E-2</v>
      </c>
    </row>
    <row r="29" spans="1:19" ht="42">
      <c r="A29" s="128" t="s">
        <v>621</v>
      </c>
      <c r="B29" s="128" t="s">
        <v>592</v>
      </c>
      <c r="C29" s="129" t="s">
        <v>7814</v>
      </c>
      <c r="D29" s="129" t="s">
        <v>7814</v>
      </c>
      <c r="E29" s="129" t="s">
        <v>7814</v>
      </c>
      <c r="F29" s="129" t="s">
        <v>7814</v>
      </c>
      <c r="G29" s="129" t="s">
        <v>7814</v>
      </c>
      <c r="H29" s="129" t="s">
        <v>7814</v>
      </c>
      <c r="I29" s="129" t="s">
        <v>7814</v>
      </c>
      <c r="J29" s="129" t="s">
        <v>7814</v>
      </c>
      <c r="K29" s="129" t="s">
        <v>7814</v>
      </c>
      <c r="L29" s="129" t="s">
        <v>7814</v>
      </c>
      <c r="M29" s="129" t="s">
        <v>7814</v>
      </c>
      <c r="N29" s="129">
        <v>1.5567095940011262</v>
      </c>
      <c r="O29" s="129">
        <v>-0.35603849733331594</v>
      </c>
      <c r="P29" s="129">
        <v>-0.68443238612040347</v>
      </c>
      <c r="Q29" s="129">
        <v>-7.1521465687014341E-2</v>
      </c>
      <c r="R29" s="129">
        <v>-0.25456929745302181</v>
      </c>
      <c r="S29" s="129">
        <v>0.19268484785917792</v>
      </c>
    </row>
    <row r="30" spans="1:19" ht="28">
      <c r="A30" s="128" t="s">
        <v>639</v>
      </c>
      <c r="B30" s="128" t="s">
        <v>640</v>
      </c>
      <c r="C30" s="129" t="s">
        <v>7814</v>
      </c>
      <c r="D30" s="129" t="s">
        <v>7814</v>
      </c>
      <c r="E30" s="129" t="s">
        <v>7814</v>
      </c>
      <c r="F30" s="129" t="s">
        <v>7814</v>
      </c>
      <c r="G30" s="129" t="s">
        <v>7814</v>
      </c>
      <c r="H30" s="129" t="s">
        <v>7814</v>
      </c>
      <c r="I30" s="129" t="s">
        <v>7814</v>
      </c>
      <c r="J30" s="129" t="s">
        <v>7814</v>
      </c>
      <c r="K30" s="129" t="s">
        <v>7814</v>
      </c>
      <c r="L30" s="129" t="s">
        <v>7814</v>
      </c>
      <c r="M30" s="129" t="s">
        <v>7814</v>
      </c>
      <c r="N30" s="129">
        <v>0.1779921903590036</v>
      </c>
      <c r="O30" s="129">
        <v>-0.19301762851541471</v>
      </c>
      <c r="P30" s="129">
        <v>0.34510675966822668</v>
      </c>
      <c r="Q30" s="129">
        <v>-0.19891312750384549</v>
      </c>
      <c r="R30" s="129">
        <v>0.47362437658119072</v>
      </c>
      <c r="S30" s="129">
        <v>0.6349641287206077</v>
      </c>
    </row>
    <row r="31" spans="1:19">
      <c r="A31" s="128" t="s">
        <v>655</v>
      </c>
      <c r="B31" s="128" t="s">
        <v>594</v>
      </c>
      <c r="C31" s="129" t="s">
        <v>7814</v>
      </c>
      <c r="D31" s="129" t="s">
        <v>7814</v>
      </c>
      <c r="E31" s="129" t="s">
        <v>7814</v>
      </c>
      <c r="F31" s="129" t="s">
        <v>7814</v>
      </c>
      <c r="G31" s="129" t="s">
        <v>7814</v>
      </c>
      <c r="H31" s="129" t="s">
        <v>7814</v>
      </c>
      <c r="I31" s="129" t="s">
        <v>7814</v>
      </c>
      <c r="J31" s="129" t="s">
        <v>7814</v>
      </c>
      <c r="K31" s="129" t="s">
        <v>7814</v>
      </c>
      <c r="L31" s="129" t="s">
        <v>7814</v>
      </c>
      <c r="M31" s="129" t="s">
        <v>7814</v>
      </c>
      <c r="N31" s="129">
        <v>5.4950503579043408E-2</v>
      </c>
      <c r="O31" s="129">
        <v>0.12357293632331157</v>
      </c>
      <c r="P31" s="129">
        <v>0.10728262996579963</v>
      </c>
      <c r="Q31" s="129">
        <v>0.35073712793927703</v>
      </c>
      <c r="R31" s="129">
        <v>-0.12489412656630472</v>
      </c>
      <c r="S31" s="129">
        <v>0.14454394513296384</v>
      </c>
    </row>
    <row r="32" spans="1:19">
      <c r="A32" s="128" t="s">
        <v>676</v>
      </c>
      <c r="B32" s="128" t="s">
        <v>677</v>
      </c>
      <c r="C32" s="129" t="s">
        <v>7814</v>
      </c>
      <c r="D32" s="129" t="s">
        <v>7814</v>
      </c>
      <c r="E32" s="129" t="s">
        <v>7814</v>
      </c>
      <c r="F32" s="129" t="s">
        <v>7814</v>
      </c>
      <c r="G32" s="129" t="s">
        <v>7814</v>
      </c>
      <c r="H32" s="129" t="s">
        <v>7814</v>
      </c>
      <c r="I32" s="129" t="s">
        <v>7814</v>
      </c>
      <c r="J32" s="129" t="s">
        <v>7814</v>
      </c>
      <c r="K32" s="129" t="s">
        <v>7814</v>
      </c>
      <c r="L32" s="129" t="s">
        <v>7814</v>
      </c>
      <c r="M32" s="129" t="s">
        <v>7814</v>
      </c>
      <c r="N32" s="129">
        <v>0.24080107314031407</v>
      </c>
      <c r="O32" s="129">
        <v>-0.28797478598081661</v>
      </c>
      <c r="P32" s="129">
        <v>-0.73787720065820128</v>
      </c>
      <c r="Q32" s="129">
        <v>7.4233202662236542E-2</v>
      </c>
      <c r="R32" s="129">
        <v>4.2739405694613986E-2</v>
      </c>
      <c r="S32" s="129">
        <v>0.73502727511678723</v>
      </c>
    </row>
    <row r="33" spans="1:19">
      <c r="A33" s="128" t="s">
        <v>682</v>
      </c>
      <c r="B33" s="128" t="s">
        <v>683</v>
      </c>
      <c r="C33" s="129" t="s">
        <v>7814</v>
      </c>
      <c r="D33" s="129" t="s">
        <v>7814</v>
      </c>
      <c r="E33" s="129" t="s">
        <v>7814</v>
      </c>
      <c r="F33" s="129" t="s">
        <v>7814</v>
      </c>
      <c r="G33" s="129" t="s">
        <v>7814</v>
      </c>
      <c r="H33" s="129" t="s">
        <v>7814</v>
      </c>
      <c r="I33" s="129" t="s">
        <v>7814</v>
      </c>
      <c r="J33" s="129" t="s">
        <v>7814</v>
      </c>
      <c r="K33" s="129" t="s">
        <v>7814</v>
      </c>
      <c r="L33" s="129" t="s">
        <v>7814</v>
      </c>
      <c r="M33" s="129" t="s">
        <v>7814</v>
      </c>
      <c r="N33" s="129" t="s">
        <v>7814</v>
      </c>
      <c r="O33" s="129" t="s">
        <v>7814</v>
      </c>
      <c r="P33" s="129" t="s">
        <v>7814</v>
      </c>
      <c r="Q33" s="129">
        <v>-1</v>
      </c>
      <c r="R33" s="129" t="s">
        <v>7814</v>
      </c>
      <c r="S33" s="129">
        <v>0</v>
      </c>
    </row>
    <row r="34" spans="1:19" ht="28">
      <c r="A34" s="128" t="s">
        <v>685</v>
      </c>
      <c r="B34" s="128" t="s">
        <v>686</v>
      </c>
      <c r="C34" s="129" t="s">
        <v>7814</v>
      </c>
      <c r="D34" s="129" t="s">
        <v>7814</v>
      </c>
      <c r="E34" s="129" t="s">
        <v>7814</v>
      </c>
      <c r="F34" s="129" t="s">
        <v>7814</v>
      </c>
      <c r="G34" s="129" t="s">
        <v>7814</v>
      </c>
      <c r="H34" s="129" t="s">
        <v>7814</v>
      </c>
      <c r="I34" s="129" t="s">
        <v>7814</v>
      </c>
      <c r="J34" s="129" t="s">
        <v>7814</v>
      </c>
      <c r="K34" s="129" t="s">
        <v>7814</v>
      </c>
      <c r="L34" s="129" t="s">
        <v>7814</v>
      </c>
      <c r="M34" s="129" t="s">
        <v>7814</v>
      </c>
      <c r="N34" s="129">
        <v>0.27607496315862479</v>
      </c>
      <c r="O34" s="129">
        <v>0.36577122514666338</v>
      </c>
      <c r="P34" s="129">
        <v>1.6319678730960518E-3</v>
      </c>
      <c r="Q34" s="129">
        <v>0.30531436203877771</v>
      </c>
      <c r="R34" s="129">
        <v>-0.17156289058979624</v>
      </c>
      <c r="S34" s="129">
        <v>0.16718805168284645</v>
      </c>
    </row>
    <row r="35" spans="1:19">
      <c r="A35" s="128" t="s">
        <v>692</v>
      </c>
      <c r="B35" s="128" t="s">
        <v>693</v>
      </c>
      <c r="C35" s="129" t="s">
        <v>7814</v>
      </c>
      <c r="D35" s="129" t="s">
        <v>7814</v>
      </c>
      <c r="E35" s="129" t="s">
        <v>7814</v>
      </c>
      <c r="F35" s="129" t="s">
        <v>7814</v>
      </c>
      <c r="G35" s="129" t="s">
        <v>7814</v>
      </c>
      <c r="H35" s="129" t="s">
        <v>7814</v>
      </c>
      <c r="I35" s="129" t="s">
        <v>7814</v>
      </c>
      <c r="J35" s="129" t="s">
        <v>7814</v>
      </c>
      <c r="K35" s="129" t="s">
        <v>7814</v>
      </c>
      <c r="L35" s="129" t="s">
        <v>7814</v>
      </c>
      <c r="M35" s="129" t="s">
        <v>7814</v>
      </c>
      <c r="N35" s="129">
        <v>9.5686632044645004E-2</v>
      </c>
      <c r="O35" s="129">
        <v>-0.63691041625273925</v>
      </c>
      <c r="P35" s="129">
        <v>-9.023609378809716E-2</v>
      </c>
      <c r="Q35" s="129">
        <v>0.16058008354481323</v>
      </c>
      <c r="R35" s="129">
        <v>0.13509174492216025</v>
      </c>
      <c r="S35" s="129">
        <v>-0.27406876444623068</v>
      </c>
    </row>
    <row r="36" spans="1:19">
      <c r="A36" s="128" t="s">
        <v>697</v>
      </c>
      <c r="B36" s="128" t="s">
        <v>698</v>
      </c>
      <c r="C36" s="129" t="s">
        <v>7814</v>
      </c>
      <c r="D36" s="129" t="s">
        <v>7814</v>
      </c>
      <c r="E36" s="129" t="s">
        <v>7814</v>
      </c>
      <c r="F36" s="129" t="s">
        <v>7814</v>
      </c>
      <c r="G36" s="129" t="s">
        <v>7814</v>
      </c>
      <c r="H36" s="129" t="s">
        <v>7814</v>
      </c>
      <c r="I36" s="129" t="s">
        <v>7814</v>
      </c>
      <c r="J36" s="129" t="s">
        <v>7814</v>
      </c>
      <c r="K36" s="129" t="s">
        <v>7814</v>
      </c>
      <c r="L36" s="129" t="s">
        <v>7814</v>
      </c>
      <c r="M36" s="129" t="s">
        <v>7814</v>
      </c>
      <c r="N36" s="129">
        <v>-6.5281182370924284E-7</v>
      </c>
      <c r="O36" s="129">
        <v>0</v>
      </c>
      <c r="P36" s="129">
        <v>6.528122498128397E-7</v>
      </c>
      <c r="Q36" s="129">
        <v>0</v>
      </c>
      <c r="R36" s="129">
        <v>9.7921773558606873E-6</v>
      </c>
      <c r="S36" s="129">
        <v>-1</v>
      </c>
    </row>
    <row r="37" spans="1:19" ht="28">
      <c r="A37" s="128" t="s">
        <v>701</v>
      </c>
      <c r="B37" s="128" t="s">
        <v>702</v>
      </c>
      <c r="C37" s="129" t="s">
        <v>7814</v>
      </c>
      <c r="D37" s="129" t="s">
        <v>7814</v>
      </c>
      <c r="E37" s="129" t="s">
        <v>7814</v>
      </c>
      <c r="F37" s="129" t="s">
        <v>7814</v>
      </c>
      <c r="G37" s="129" t="s">
        <v>7814</v>
      </c>
      <c r="H37" s="129" t="s">
        <v>7814</v>
      </c>
      <c r="I37" s="129" t="s">
        <v>7814</v>
      </c>
      <c r="J37" s="129" t="s">
        <v>7814</v>
      </c>
      <c r="K37" s="129" t="s">
        <v>7814</v>
      </c>
      <c r="L37" s="129" t="s">
        <v>7814</v>
      </c>
      <c r="M37" s="129" t="s">
        <v>7814</v>
      </c>
      <c r="N37" s="129">
        <v>-0.12252186897001727</v>
      </c>
      <c r="O37" s="129">
        <v>7.8413301268911439E-3</v>
      </c>
      <c r="P37" s="129">
        <v>4.375005609049313</v>
      </c>
      <c r="Q37" s="129">
        <v>0.29123394202723918</v>
      </c>
      <c r="R37" s="129">
        <v>-2.2023745875533463E-2</v>
      </c>
      <c r="S37" s="129">
        <v>7.2715307907917553E-2</v>
      </c>
    </row>
    <row r="38" spans="1:19">
      <c r="A38" s="128" t="s">
        <v>708</v>
      </c>
      <c r="B38" s="128" t="s">
        <v>709</v>
      </c>
      <c r="C38" s="129" t="s">
        <v>7814</v>
      </c>
      <c r="D38" s="129" t="s">
        <v>7814</v>
      </c>
      <c r="E38" s="129" t="s">
        <v>7814</v>
      </c>
      <c r="F38" s="129" t="s">
        <v>7814</v>
      </c>
      <c r="G38" s="129" t="s">
        <v>7814</v>
      </c>
      <c r="H38" s="129" t="s">
        <v>7814</v>
      </c>
      <c r="I38" s="129" t="s">
        <v>7814</v>
      </c>
      <c r="J38" s="129" t="s">
        <v>7814</v>
      </c>
      <c r="K38" s="129" t="s">
        <v>7814</v>
      </c>
      <c r="L38" s="129" t="s">
        <v>7814</v>
      </c>
      <c r="M38" s="129" t="s">
        <v>7814</v>
      </c>
      <c r="N38" s="129">
        <v>2.1083651924124776</v>
      </c>
      <c r="O38" s="129">
        <v>-0.62054427532945011</v>
      </c>
      <c r="P38" s="129">
        <v>87.832974381153875</v>
      </c>
      <c r="Q38" s="129">
        <v>-0.41036228913960648</v>
      </c>
      <c r="R38" s="129">
        <v>7.2230845187308157E-2</v>
      </c>
      <c r="S38" s="129">
        <v>0.1866868808303595</v>
      </c>
    </row>
    <row r="39" spans="1:19">
      <c r="A39" s="128" t="s">
        <v>712</v>
      </c>
      <c r="B39" s="128" t="s">
        <v>713</v>
      </c>
      <c r="C39" s="129" t="s">
        <v>7814</v>
      </c>
      <c r="D39" s="129" t="s">
        <v>7814</v>
      </c>
      <c r="E39" s="129" t="s">
        <v>7814</v>
      </c>
      <c r="F39" s="129" t="s">
        <v>7814</v>
      </c>
      <c r="G39" s="129" t="s">
        <v>7814</v>
      </c>
      <c r="H39" s="129" t="s">
        <v>7814</v>
      </c>
      <c r="I39" s="129" t="s">
        <v>7814</v>
      </c>
      <c r="J39" s="129" t="s">
        <v>7814</v>
      </c>
      <c r="K39" s="129" t="s">
        <v>7814</v>
      </c>
      <c r="L39" s="129" t="s">
        <v>7814</v>
      </c>
      <c r="M39" s="129" t="s">
        <v>7814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274.49200000000002</v>
      </c>
    </row>
    <row r="40" spans="1:19" ht="28">
      <c r="A40" s="128" t="s">
        <v>715</v>
      </c>
      <c r="B40" s="128" t="s">
        <v>716</v>
      </c>
      <c r="C40" s="129" t="s">
        <v>7814</v>
      </c>
      <c r="D40" s="129" t="s">
        <v>7814</v>
      </c>
      <c r="E40" s="129" t="s">
        <v>7814</v>
      </c>
      <c r="F40" s="129" t="s">
        <v>7814</v>
      </c>
      <c r="G40" s="129" t="s">
        <v>7814</v>
      </c>
      <c r="H40" s="129" t="s">
        <v>7814</v>
      </c>
      <c r="I40" s="129" t="s">
        <v>7814</v>
      </c>
      <c r="J40" s="129" t="s">
        <v>7814</v>
      </c>
      <c r="K40" s="129" t="s">
        <v>7814</v>
      </c>
      <c r="L40" s="129" t="s">
        <v>7814</v>
      </c>
      <c r="M40" s="129" t="s">
        <v>7814</v>
      </c>
      <c r="N40" s="129">
        <v>6.3507735805397481E-2</v>
      </c>
      <c r="O40" s="129">
        <v>1.2401475134428575E-2</v>
      </c>
      <c r="P40" s="129">
        <v>0.42757593616611356</v>
      </c>
      <c r="Q40" s="129">
        <v>0.2825618095775948</v>
      </c>
      <c r="R40" s="129">
        <v>-8.3292262207689038E-2</v>
      </c>
      <c r="S40" s="129">
        <v>-2.4327768186274343E-2</v>
      </c>
    </row>
    <row r="41" spans="1:19">
      <c r="A41" s="128" t="s">
        <v>722</v>
      </c>
      <c r="B41" s="128" t="s">
        <v>723</v>
      </c>
      <c r="C41" s="129" t="s">
        <v>7814</v>
      </c>
      <c r="D41" s="129" t="s">
        <v>7814</v>
      </c>
      <c r="E41" s="129" t="s">
        <v>7814</v>
      </c>
      <c r="F41" s="129" t="s">
        <v>7814</v>
      </c>
      <c r="G41" s="129" t="s">
        <v>7814</v>
      </c>
      <c r="H41" s="129" t="s">
        <v>7814</v>
      </c>
      <c r="I41" s="129" t="s">
        <v>7814</v>
      </c>
      <c r="J41" s="129" t="s">
        <v>7814</v>
      </c>
      <c r="K41" s="129" t="s">
        <v>7814</v>
      </c>
      <c r="L41" s="129" t="s">
        <v>7814</v>
      </c>
      <c r="M41" s="129" t="s">
        <v>7814</v>
      </c>
      <c r="N41" s="129">
        <v>-0.43938182780853563</v>
      </c>
      <c r="O41" s="129">
        <v>1.2361883404354823</v>
      </c>
      <c r="P41" s="129">
        <v>0.58038114799518392</v>
      </c>
      <c r="Q41" s="129">
        <v>-0.1726774766908874</v>
      </c>
      <c r="R41" s="129">
        <v>-0.58562743624139912</v>
      </c>
      <c r="S41" s="129">
        <v>0.95361679504213026</v>
      </c>
    </row>
    <row r="42" spans="1:19" ht="28">
      <c r="A42" s="128" t="s">
        <v>738</v>
      </c>
      <c r="B42" s="128" t="s">
        <v>739</v>
      </c>
      <c r="C42" s="129" t="s">
        <v>7814</v>
      </c>
      <c r="D42" s="129" t="s">
        <v>7814</v>
      </c>
      <c r="E42" s="129" t="s">
        <v>7814</v>
      </c>
      <c r="F42" s="129" t="s">
        <v>7814</v>
      </c>
      <c r="G42" s="129" t="s">
        <v>7814</v>
      </c>
      <c r="H42" s="129" t="s">
        <v>7814</v>
      </c>
      <c r="I42" s="129" t="s">
        <v>7814</v>
      </c>
      <c r="J42" s="129" t="s">
        <v>7814</v>
      </c>
      <c r="K42" s="129" t="s">
        <v>7814</v>
      </c>
      <c r="L42" s="129" t="s">
        <v>7814</v>
      </c>
      <c r="M42" s="129" t="s">
        <v>7814</v>
      </c>
      <c r="N42" s="129">
        <v>-1</v>
      </c>
      <c r="O42" s="129" t="s">
        <v>7814</v>
      </c>
      <c r="P42" s="129">
        <v>-1</v>
      </c>
      <c r="Q42" s="129" t="s">
        <v>7814</v>
      </c>
      <c r="R42" s="129" t="s">
        <v>7814</v>
      </c>
      <c r="S42" s="129">
        <v>0</v>
      </c>
    </row>
    <row r="43" spans="1:19" ht="28">
      <c r="A43" s="128" t="s">
        <v>742</v>
      </c>
      <c r="B43" s="128" t="s">
        <v>743</v>
      </c>
      <c r="C43" s="129" t="s">
        <v>7814</v>
      </c>
      <c r="D43" s="129" t="s">
        <v>7814</v>
      </c>
      <c r="E43" s="129" t="s">
        <v>7814</v>
      </c>
      <c r="F43" s="129" t="s">
        <v>7814</v>
      </c>
      <c r="G43" s="129" t="s">
        <v>7814</v>
      </c>
      <c r="H43" s="129" t="s">
        <v>7814</v>
      </c>
      <c r="I43" s="129" t="s">
        <v>7814</v>
      </c>
      <c r="J43" s="129" t="s">
        <v>7814</v>
      </c>
      <c r="K43" s="129" t="s">
        <v>7814</v>
      </c>
      <c r="L43" s="129" t="s">
        <v>7814</v>
      </c>
      <c r="M43" s="129" t="s">
        <v>7814</v>
      </c>
      <c r="N43" s="129">
        <v>-0.49074161146612061</v>
      </c>
      <c r="O43" s="129">
        <v>0.20207077941031359</v>
      </c>
      <c r="P43" s="129">
        <v>-4.1704190249595596E-2</v>
      </c>
      <c r="Q43" s="129">
        <v>1.2648161280252732</v>
      </c>
      <c r="R43" s="129">
        <v>-0.53317061595232051</v>
      </c>
      <c r="S43" s="129">
        <v>0.14261687417202568</v>
      </c>
    </row>
    <row r="44" spans="1:19" ht="28">
      <c r="A44" s="128" t="s">
        <v>747</v>
      </c>
      <c r="B44" s="128" t="s">
        <v>748</v>
      </c>
      <c r="C44" s="129" t="s">
        <v>7814</v>
      </c>
      <c r="D44" s="129" t="s">
        <v>7814</v>
      </c>
      <c r="E44" s="129" t="s">
        <v>7814</v>
      </c>
      <c r="F44" s="129" t="s">
        <v>7814</v>
      </c>
      <c r="G44" s="129" t="s">
        <v>7814</v>
      </c>
      <c r="H44" s="129" t="s">
        <v>7814</v>
      </c>
      <c r="I44" s="129" t="s">
        <v>7814</v>
      </c>
      <c r="J44" s="129" t="s">
        <v>7814</v>
      </c>
      <c r="K44" s="129" t="s">
        <v>7814</v>
      </c>
      <c r="L44" s="129" t="s">
        <v>7814</v>
      </c>
      <c r="M44" s="129" t="s">
        <v>7814</v>
      </c>
      <c r="N44" s="129">
        <v>-1</v>
      </c>
      <c r="O44" s="129" t="s">
        <v>7814</v>
      </c>
      <c r="P44" s="129" t="s">
        <v>7814</v>
      </c>
      <c r="Q44" s="129" t="s">
        <v>7814</v>
      </c>
      <c r="R44" s="129" t="s">
        <v>7814</v>
      </c>
      <c r="S44" s="129">
        <v>0</v>
      </c>
    </row>
    <row r="45" spans="1:19">
      <c r="A45" s="128" t="s">
        <v>247</v>
      </c>
      <c r="B45" s="128" t="s">
        <v>751</v>
      </c>
      <c r="C45" s="129">
        <v>-0.41496626560669136</v>
      </c>
      <c r="D45" s="129">
        <v>-0.24923802024021369</v>
      </c>
      <c r="E45" s="129">
        <v>0.63631321426051191</v>
      </c>
      <c r="F45" s="129">
        <v>0.15476181705519809</v>
      </c>
      <c r="G45" s="129">
        <v>-0.24131346778506302</v>
      </c>
      <c r="H45" s="129">
        <v>0.11541642299653643</v>
      </c>
      <c r="I45" s="129">
        <v>0.31200944851549051</v>
      </c>
      <c r="J45" s="129">
        <v>0.47420811522863571</v>
      </c>
      <c r="K45" s="129">
        <v>0.43052819967226985</v>
      </c>
      <c r="L45" s="129">
        <v>-0.11602532074235572</v>
      </c>
      <c r="M45" s="129">
        <v>-8.5536798188080465E-2</v>
      </c>
      <c r="N45" s="129">
        <v>0.21094008296725497</v>
      </c>
      <c r="O45" s="129">
        <v>0.22520781970893466</v>
      </c>
      <c r="P45" s="129">
        <v>-0.13141316960019367</v>
      </c>
      <c r="Q45" s="129">
        <v>3.8176985776749328E-2</v>
      </c>
      <c r="R45" s="129">
        <v>4.9075140959937702E-2</v>
      </c>
      <c r="S45" s="129">
        <v>-2.046598019246002</v>
      </c>
    </row>
    <row r="46" spans="1:19">
      <c r="A46" s="128" t="s">
        <v>248</v>
      </c>
      <c r="B46" s="128" t="s">
        <v>760</v>
      </c>
      <c r="C46" s="129">
        <v>-0.32648409395170075</v>
      </c>
      <c r="D46" s="129">
        <v>0.16488041936299602</v>
      </c>
      <c r="E46" s="129">
        <v>0.13593706414524753</v>
      </c>
      <c r="F46" s="129">
        <v>0.96578473134049481</v>
      </c>
      <c r="G46" s="129">
        <v>-0.1733153051747458</v>
      </c>
      <c r="H46" s="129">
        <v>-0.12908682074654731</v>
      </c>
      <c r="I46" s="129">
        <v>2.3663692021277605E-2</v>
      </c>
      <c r="J46" s="129">
        <v>0.17864446848997884</v>
      </c>
      <c r="K46" s="129">
        <v>0.18572853076343709</v>
      </c>
      <c r="L46" s="129">
        <v>0.11973987853898205</v>
      </c>
      <c r="M46" s="129">
        <v>2.290316687124283</v>
      </c>
      <c r="N46" s="129">
        <v>2.7035364896194292E-2</v>
      </c>
      <c r="O46" s="129">
        <v>-1.4591142230784282E-3</v>
      </c>
      <c r="P46" s="129">
        <v>0.24820796484571872</v>
      </c>
      <c r="Q46" s="129">
        <v>0.22542646111152087</v>
      </c>
      <c r="R46" s="129">
        <v>0.11871751459526436</v>
      </c>
      <c r="S46" s="129">
        <v>-1.6895453588759834E-2</v>
      </c>
    </row>
    <row r="47" spans="1:19" ht="28">
      <c r="A47" s="128" t="s">
        <v>249</v>
      </c>
      <c r="B47" s="128" t="s">
        <v>761</v>
      </c>
      <c r="C47" s="129">
        <v>-0.28436671554464255</v>
      </c>
      <c r="D47" s="129">
        <v>6.2797706601591008E-2</v>
      </c>
      <c r="E47" s="129">
        <v>-0.19252872353963235</v>
      </c>
      <c r="F47" s="129">
        <v>2.7690583083145257</v>
      </c>
      <c r="G47" s="129">
        <v>-0.69840893391253855</v>
      </c>
      <c r="H47" s="129">
        <v>0.13875773644545908</v>
      </c>
      <c r="I47" s="129">
        <v>0.10652757664867463</v>
      </c>
      <c r="J47" s="129">
        <v>0.31377444405965349</v>
      </c>
      <c r="K47" s="129">
        <v>-4.3073568168123688E-2</v>
      </c>
      <c r="L47" s="129">
        <v>0.12653874582310798</v>
      </c>
      <c r="M47" s="129">
        <v>2.323922413571176</v>
      </c>
      <c r="N47" s="129">
        <v>7.3703422956012732E-2</v>
      </c>
      <c r="O47" s="129">
        <v>2.645682879062905E-2</v>
      </c>
      <c r="P47" s="129">
        <v>0.15786272291244652</v>
      </c>
      <c r="Q47" s="129">
        <v>8.4197421447106624E-2</v>
      </c>
      <c r="R47" s="129">
        <v>0.20235259960655361</v>
      </c>
      <c r="S47" s="129">
        <v>0.19589111014053467</v>
      </c>
    </row>
    <row r="48" spans="1:19">
      <c r="A48" s="128" t="s">
        <v>250</v>
      </c>
      <c r="B48" s="128" t="s">
        <v>136</v>
      </c>
      <c r="C48" s="129">
        <v>-0.36468679441429319</v>
      </c>
      <c r="D48" s="129">
        <v>0.26918120604223672</v>
      </c>
      <c r="E48" s="129">
        <v>0.41696694461941464</v>
      </c>
      <c r="F48" s="129">
        <v>8.657732035244492E-2</v>
      </c>
      <c r="G48" s="129">
        <v>0.71473729467021574</v>
      </c>
      <c r="H48" s="129">
        <v>-0.20875880722934514</v>
      </c>
      <c r="I48" s="129">
        <v>-1.1810340562679156E-2</v>
      </c>
      <c r="J48" s="129">
        <v>0.11386775549050188</v>
      </c>
      <c r="K48" s="129">
        <v>0.31509281502774145</v>
      </c>
      <c r="L48" s="129">
        <v>0.11694274567938567</v>
      </c>
      <c r="M48" s="129">
        <v>-1</v>
      </c>
      <c r="N48" s="129" t="s">
        <v>7814</v>
      </c>
      <c r="O48" s="129" t="s">
        <v>7814</v>
      </c>
      <c r="P48" s="129" t="s">
        <v>7814</v>
      </c>
      <c r="Q48" s="129" t="s">
        <v>7814</v>
      </c>
      <c r="R48" s="129" t="s">
        <v>7814</v>
      </c>
      <c r="S48" s="129">
        <v>0</v>
      </c>
    </row>
    <row r="49" spans="1:19">
      <c r="A49" s="128" t="s">
        <v>860</v>
      </c>
      <c r="B49" s="128" t="s">
        <v>861</v>
      </c>
      <c r="C49" s="129" t="s">
        <v>7814</v>
      </c>
      <c r="D49" s="129" t="s">
        <v>7814</v>
      </c>
      <c r="E49" s="129" t="s">
        <v>7814</v>
      </c>
      <c r="F49" s="129" t="s">
        <v>7814</v>
      </c>
      <c r="G49" s="129" t="s">
        <v>7814</v>
      </c>
      <c r="H49" s="129" t="s">
        <v>7814</v>
      </c>
      <c r="I49" s="129" t="s">
        <v>7814</v>
      </c>
      <c r="J49" s="129" t="s">
        <v>7814</v>
      </c>
      <c r="K49" s="129" t="s">
        <v>7814</v>
      </c>
      <c r="L49" s="129" t="s">
        <v>7814</v>
      </c>
      <c r="M49" s="129" t="s">
        <v>7814</v>
      </c>
      <c r="N49" s="129">
        <v>0.26409087305465961</v>
      </c>
      <c r="O49" s="129">
        <v>-0.66980783282786049</v>
      </c>
      <c r="P49" s="129">
        <v>9.9094517131305127E-2</v>
      </c>
      <c r="Q49" s="129">
        <v>1.1886174078439282E-3</v>
      </c>
      <c r="R49" s="129">
        <v>0.29862304245480042</v>
      </c>
      <c r="S49" s="129">
        <v>0.15773390804666179</v>
      </c>
    </row>
    <row r="50" spans="1:19">
      <c r="A50" s="128" t="s">
        <v>934</v>
      </c>
      <c r="B50" s="128" t="s">
        <v>133</v>
      </c>
      <c r="C50" s="129" t="s">
        <v>7814</v>
      </c>
      <c r="D50" s="129" t="s">
        <v>7814</v>
      </c>
      <c r="E50" s="129" t="s">
        <v>7814</v>
      </c>
      <c r="F50" s="129" t="s">
        <v>7814</v>
      </c>
      <c r="G50" s="129" t="s">
        <v>7814</v>
      </c>
      <c r="H50" s="129" t="s">
        <v>7814</v>
      </c>
      <c r="I50" s="129" t="s">
        <v>7814</v>
      </c>
      <c r="J50" s="129" t="s">
        <v>7814</v>
      </c>
      <c r="K50" s="129" t="s">
        <v>7814</v>
      </c>
      <c r="L50" s="129" t="s">
        <v>7814</v>
      </c>
      <c r="M50" s="129" t="s">
        <v>7814</v>
      </c>
      <c r="N50" s="129">
        <v>-1.1074785739088155E-2</v>
      </c>
      <c r="O50" s="129">
        <v>-0.14930941623311522</v>
      </c>
      <c r="P50" s="129">
        <v>-6.5644737224729743E-2</v>
      </c>
      <c r="Q50" s="129">
        <v>-7.9705236563932802E-3</v>
      </c>
      <c r="R50" s="129">
        <v>5.8560380146450486E-2</v>
      </c>
      <c r="S50" s="129">
        <v>-0.14766752560922333</v>
      </c>
    </row>
    <row r="51" spans="1:19">
      <c r="A51" s="128" t="s">
        <v>943</v>
      </c>
      <c r="B51" s="128" t="s">
        <v>166</v>
      </c>
      <c r="C51" s="129" t="s">
        <v>7814</v>
      </c>
      <c r="D51" s="129" t="s">
        <v>7814</v>
      </c>
      <c r="E51" s="129" t="s">
        <v>7814</v>
      </c>
      <c r="F51" s="129" t="s">
        <v>7814</v>
      </c>
      <c r="G51" s="129" t="s">
        <v>7814</v>
      </c>
      <c r="H51" s="129" t="s">
        <v>7814</v>
      </c>
      <c r="I51" s="129" t="s">
        <v>7814</v>
      </c>
      <c r="J51" s="129" t="s">
        <v>7814</v>
      </c>
      <c r="K51" s="129" t="s">
        <v>7814</v>
      </c>
      <c r="L51" s="129" t="s">
        <v>7814</v>
      </c>
      <c r="M51" s="129" t="s">
        <v>7814</v>
      </c>
      <c r="N51" s="129">
        <v>29.256158050955268</v>
      </c>
      <c r="O51" s="129">
        <v>0.33895178987109276</v>
      </c>
      <c r="P51" s="129">
        <v>0.45224995476643759</v>
      </c>
      <c r="Q51" s="129">
        <v>-4.2173405208506987E-2</v>
      </c>
      <c r="R51" s="129">
        <v>0.44560778897956155</v>
      </c>
      <c r="S51" s="129">
        <v>0.17479453355387559</v>
      </c>
    </row>
    <row r="52" spans="1:19">
      <c r="A52" s="128" t="s">
        <v>946</v>
      </c>
      <c r="B52" s="128" t="s">
        <v>154</v>
      </c>
      <c r="C52" s="129" t="s">
        <v>7814</v>
      </c>
      <c r="D52" s="129" t="s">
        <v>7814</v>
      </c>
      <c r="E52" s="129" t="s">
        <v>7814</v>
      </c>
      <c r="F52" s="129" t="s">
        <v>7814</v>
      </c>
      <c r="G52" s="129" t="s">
        <v>7814</v>
      </c>
      <c r="H52" s="129" t="s">
        <v>7814</v>
      </c>
      <c r="I52" s="129" t="s">
        <v>7814</v>
      </c>
      <c r="J52" s="129" t="s">
        <v>7814</v>
      </c>
      <c r="K52" s="129" t="s">
        <v>7814</v>
      </c>
      <c r="L52" s="129" t="s">
        <v>7814</v>
      </c>
      <c r="M52" s="129" t="s">
        <v>7814</v>
      </c>
      <c r="N52" s="129">
        <v>8.7139277449906292</v>
      </c>
      <c r="O52" s="129">
        <v>6.8390797718573593E-2</v>
      </c>
      <c r="P52" s="129">
        <v>4.2907219003953676</v>
      </c>
      <c r="Q52" s="129">
        <v>2.24632488103782E-3</v>
      </c>
      <c r="R52" s="129">
        <v>-3.7462348950382252E-3</v>
      </c>
      <c r="S52" s="129">
        <v>-9.8331498237293757E-2</v>
      </c>
    </row>
    <row r="53" spans="1:19">
      <c r="A53" s="128" t="s">
        <v>949</v>
      </c>
      <c r="B53" s="128" t="s">
        <v>132</v>
      </c>
      <c r="C53" s="129" t="s">
        <v>7814</v>
      </c>
      <c r="D53" s="129" t="s">
        <v>7814</v>
      </c>
      <c r="E53" s="129" t="s">
        <v>7814</v>
      </c>
      <c r="F53" s="129" t="s">
        <v>7814</v>
      </c>
      <c r="G53" s="129" t="s">
        <v>7814</v>
      </c>
      <c r="H53" s="129" t="s">
        <v>7814</v>
      </c>
      <c r="I53" s="129" t="s">
        <v>7814</v>
      </c>
      <c r="J53" s="129" t="s">
        <v>7814</v>
      </c>
      <c r="K53" s="129" t="s">
        <v>7814</v>
      </c>
      <c r="L53" s="129" t="s">
        <v>7814</v>
      </c>
      <c r="M53" s="129" t="s">
        <v>7814</v>
      </c>
      <c r="N53" s="129">
        <v>8.8450472032548966E-2</v>
      </c>
      <c r="O53" s="129">
        <v>-0.13624704694056855</v>
      </c>
      <c r="P53" s="129">
        <v>0.52685877721440133</v>
      </c>
      <c r="Q53" s="129">
        <v>0.11285039182668721</v>
      </c>
      <c r="R53" s="129">
        <v>5.2886764032703093E-2</v>
      </c>
      <c r="S53" s="129">
        <v>-2.156048322576484E-3</v>
      </c>
    </row>
    <row r="54" spans="1:19">
      <c r="A54" s="128" t="s">
        <v>962</v>
      </c>
      <c r="B54" s="128" t="s">
        <v>131</v>
      </c>
      <c r="C54" s="129" t="s">
        <v>7814</v>
      </c>
      <c r="D54" s="129" t="s">
        <v>7814</v>
      </c>
      <c r="E54" s="129" t="s">
        <v>7814</v>
      </c>
      <c r="F54" s="129" t="s">
        <v>7814</v>
      </c>
      <c r="G54" s="129" t="s">
        <v>7814</v>
      </c>
      <c r="H54" s="129" t="s">
        <v>7814</v>
      </c>
      <c r="I54" s="129" t="s">
        <v>7814</v>
      </c>
      <c r="J54" s="129" t="s">
        <v>7814</v>
      </c>
      <c r="K54" s="129" t="s">
        <v>7814</v>
      </c>
      <c r="L54" s="129" t="s">
        <v>7814</v>
      </c>
      <c r="M54" s="129" t="s">
        <v>7814</v>
      </c>
      <c r="N54" s="129">
        <v>9.5660158881547774E-2</v>
      </c>
      <c r="O54" s="129">
        <v>0.12126677216244364</v>
      </c>
      <c r="P54" s="129">
        <v>7.5292161933256718E-2</v>
      </c>
      <c r="Q54" s="129">
        <v>0.1184991130072206</v>
      </c>
      <c r="R54" s="129">
        <v>0.1792799251802879</v>
      </c>
      <c r="S54" s="129">
        <v>0.20866231675316649</v>
      </c>
    </row>
    <row r="55" spans="1:19">
      <c r="A55" s="128" t="s">
        <v>1021</v>
      </c>
      <c r="B55" s="128" t="s">
        <v>1022</v>
      </c>
      <c r="C55" s="129" t="s">
        <v>7814</v>
      </c>
      <c r="D55" s="129" t="s">
        <v>7814</v>
      </c>
      <c r="E55" s="129" t="s">
        <v>7814</v>
      </c>
      <c r="F55" s="129" t="s">
        <v>7814</v>
      </c>
      <c r="G55" s="129" t="s">
        <v>7814</v>
      </c>
      <c r="H55" s="129" t="s">
        <v>7814</v>
      </c>
      <c r="I55" s="129" t="s">
        <v>7814</v>
      </c>
      <c r="J55" s="129" t="s">
        <v>7814</v>
      </c>
      <c r="K55" s="129" t="s">
        <v>7814</v>
      </c>
      <c r="L55" s="129" t="s">
        <v>7814</v>
      </c>
      <c r="M55" s="129" t="s">
        <v>7814</v>
      </c>
      <c r="N55" s="129">
        <v>0.188811381630968</v>
      </c>
      <c r="O55" s="129">
        <v>2.1885719107413104E-2</v>
      </c>
      <c r="P55" s="129">
        <v>0.14377400890973546</v>
      </c>
      <c r="Q55" s="129">
        <v>0.26053155476627476</v>
      </c>
      <c r="R55" s="129">
        <v>0.15982543763192814</v>
      </c>
      <c r="S55" s="129">
        <v>0.23473932805682632</v>
      </c>
    </row>
    <row r="56" spans="1:19">
      <c r="A56" s="128" t="s">
        <v>1047</v>
      </c>
      <c r="B56" s="128" t="s">
        <v>1048</v>
      </c>
      <c r="C56" s="129" t="s">
        <v>7814</v>
      </c>
      <c r="D56" s="129" t="s">
        <v>7814</v>
      </c>
      <c r="E56" s="129" t="s">
        <v>7814</v>
      </c>
      <c r="F56" s="129" t="s">
        <v>7814</v>
      </c>
      <c r="G56" s="129" t="s">
        <v>7814</v>
      </c>
      <c r="H56" s="129" t="s">
        <v>7814</v>
      </c>
      <c r="I56" s="129" t="s">
        <v>7814</v>
      </c>
      <c r="J56" s="129" t="s">
        <v>7814</v>
      </c>
      <c r="K56" s="129" t="s">
        <v>7814</v>
      </c>
      <c r="L56" s="129" t="s">
        <v>7814</v>
      </c>
      <c r="M56" s="129" t="s">
        <v>7814</v>
      </c>
      <c r="N56" s="129">
        <v>6.7867713286352105E-2</v>
      </c>
      <c r="O56" s="129">
        <v>-3.9980653801836574E-3</v>
      </c>
      <c r="P56" s="129">
        <v>8.5996299475404214E-2</v>
      </c>
      <c r="Q56" s="129">
        <v>4.2084974776242401E-2</v>
      </c>
      <c r="R56" s="129">
        <v>0.14193853731584749</v>
      </c>
      <c r="S56" s="129">
        <v>0.19585596732959171</v>
      </c>
    </row>
    <row r="57" spans="1:19" ht="28">
      <c r="A57" s="128" t="s">
        <v>1113</v>
      </c>
      <c r="B57" s="128" t="s">
        <v>1114</v>
      </c>
      <c r="C57" s="129" t="s">
        <v>7814</v>
      </c>
      <c r="D57" s="129" t="s">
        <v>7814</v>
      </c>
      <c r="E57" s="129" t="s">
        <v>7814</v>
      </c>
      <c r="F57" s="129" t="s">
        <v>7814</v>
      </c>
      <c r="G57" s="129" t="s">
        <v>7814</v>
      </c>
      <c r="H57" s="129" t="s">
        <v>7814</v>
      </c>
      <c r="I57" s="129" t="s">
        <v>7814</v>
      </c>
      <c r="J57" s="129" t="s">
        <v>7814</v>
      </c>
      <c r="K57" s="129" t="s">
        <v>7814</v>
      </c>
      <c r="L57" s="129" t="s">
        <v>7814</v>
      </c>
      <c r="M57" s="129" t="s">
        <v>7814</v>
      </c>
      <c r="N57" s="129">
        <v>1.7925830209260258</v>
      </c>
      <c r="O57" s="129">
        <v>-0.85700035269710384</v>
      </c>
      <c r="P57" s="129">
        <v>-0.92224591366174902</v>
      </c>
      <c r="Q57" s="129">
        <v>-0.98000754670757662</v>
      </c>
      <c r="R57" s="129">
        <v>-0.86560622079004435</v>
      </c>
      <c r="S57" s="129">
        <v>32.749827018897051</v>
      </c>
    </row>
    <row r="58" spans="1:19">
      <c r="A58" s="128" t="s">
        <v>1125</v>
      </c>
      <c r="B58" s="128" t="s">
        <v>176</v>
      </c>
      <c r="C58" s="129" t="s">
        <v>7814</v>
      </c>
      <c r="D58" s="129" t="s">
        <v>7814</v>
      </c>
      <c r="E58" s="129" t="s">
        <v>7814</v>
      </c>
      <c r="F58" s="129" t="s">
        <v>7814</v>
      </c>
      <c r="G58" s="129" t="s">
        <v>7814</v>
      </c>
      <c r="H58" s="129" t="s">
        <v>7814</v>
      </c>
      <c r="I58" s="129" t="s">
        <v>7814</v>
      </c>
      <c r="J58" s="129" t="s">
        <v>7814</v>
      </c>
      <c r="K58" s="129" t="s">
        <v>7814</v>
      </c>
      <c r="L58" s="129" t="s">
        <v>7814</v>
      </c>
      <c r="M58" s="129" t="s">
        <v>7814</v>
      </c>
      <c r="N58" s="129">
        <v>-0.59849397869820842</v>
      </c>
      <c r="O58" s="129">
        <v>6.3777147335382089E-3</v>
      </c>
      <c r="P58" s="129">
        <v>0.58244370858676908</v>
      </c>
      <c r="Q58" s="129">
        <v>8.9558635445663004E-2</v>
      </c>
      <c r="R58" s="129">
        <v>2.2200546478044592E-2</v>
      </c>
      <c r="S58" s="129">
        <v>-3.6021026775110508E-2</v>
      </c>
    </row>
    <row r="59" spans="1:19">
      <c r="A59" s="128" t="s">
        <v>1162</v>
      </c>
      <c r="B59" s="128" t="s">
        <v>1163</v>
      </c>
      <c r="C59" s="129" t="s">
        <v>7814</v>
      </c>
      <c r="D59" s="129" t="s">
        <v>7814</v>
      </c>
      <c r="E59" s="129" t="s">
        <v>7814</v>
      </c>
      <c r="F59" s="129" t="s">
        <v>7814</v>
      </c>
      <c r="G59" s="129" t="s">
        <v>7814</v>
      </c>
      <c r="H59" s="129" t="s">
        <v>7814</v>
      </c>
      <c r="I59" s="129" t="s">
        <v>7814</v>
      </c>
      <c r="J59" s="129" t="s">
        <v>7814</v>
      </c>
      <c r="K59" s="129" t="s">
        <v>7814</v>
      </c>
      <c r="L59" s="129" t="s">
        <v>7814</v>
      </c>
      <c r="M59" s="129" t="s">
        <v>7814</v>
      </c>
      <c r="N59" s="129">
        <v>-1</v>
      </c>
      <c r="O59" s="129" t="s">
        <v>7814</v>
      </c>
      <c r="P59" s="129" t="s">
        <v>7814</v>
      </c>
      <c r="Q59" s="129" t="s">
        <v>7814</v>
      </c>
      <c r="R59" s="129" t="s">
        <v>7814</v>
      </c>
      <c r="S59" s="129">
        <v>0</v>
      </c>
    </row>
    <row r="60" spans="1:19">
      <c r="A60" s="128" t="s">
        <v>1168</v>
      </c>
      <c r="B60" s="128" t="s">
        <v>1169</v>
      </c>
      <c r="C60" s="129" t="s">
        <v>7814</v>
      </c>
      <c r="D60" s="129" t="s">
        <v>7814</v>
      </c>
      <c r="E60" s="129" t="s">
        <v>7814</v>
      </c>
      <c r="F60" s="129" t="s">
        <v>7814</v>
      </c>
      <c r="G60" s="129" t="s">
        <v>7814</v>
      </c>
      <c r="H60" s="129" t="s">
        <v>7814</v>
      </c>
      <c r="I60" s="129" t="s">
        <v>7814</v>
      </c>
      <c r="J60" s="129" t="s">
        <v>7814</v>
      </c>
      <c r="K60" s="129" t="s">
        <v>7814</v>
      </c>
      <c r="L60" s="129" t="s">
        <v>7814</v>
      </c>
      <c r="M60" s="129" t="s">
        <v>7814</v>
      </c>
      <c r="N60" s="129">
        <v>1.496270311595254</v>
      </c>
      <c r="O60" s="129">
        <v>-0.83478618959895445</v>
      </c>
      <c r="P60" s="129">
        <v>-0.21849502516561614</v>
      </c>
      <c r="Q60" s="129">
        <v>4.9825602672255025</v>
      </c>
      <c r="R60" s="129">
        <v>0.10068097966742839</v>
      </c>
      <c r="S60" s="129">
        <v>-0.59846354921994072</v>
      </c>
    </row>
    <row r="61" spans="1:19" ht="28">
      <c r="A61" s="128" t="s">
        <v>1176</v>
      </c>
      <c r="B61" s="128" t="s">
        <v>7663</v>
      </c>
      <c r="C61" s="129" t="s">
        <v>7814</v>
      </c>
      <c r="D61" s="129" t="s">
        <v>7814</v>
      </c>
      <c r="E61" s="129" t="s">
        <v>7814</v>
      </c>
      <c r="F61" s="129" t="s">
        <v>7814</v>
      </c>
      <c r="G61" s="129" t="s">
        <v>7814</v>
      </c>
      <c r="H61" s="129" t="s">
        <v>7814</v>
      </c>
      <c r="I61" s="129" t="s">
        <v>7814</v>
      </c>
      <c r="J61" s="129" t="s">
        <v>7814</v>
      </c>
      <c r="K61" s="129" t="s">
        <v>7814</v>
      </c>
      <c r="L61" s="129" t="s">
        <v>7814</v>
      </c>
      <c r="M61" s="129" t="s">
        <v>7814</v>
      </c>
      <c r="N61" s="129">
        <v>-0.19064779091716855</v>
      </c>
      <c r="O61" s="129">
        <v>8.6566702375129978E-2</v>
      </c>
      <c r="P61" s="129">
        <v>1.0955031215174706</v>
      </c>
      <c r="Q61" s="129">
        <v>0.1408450908359884</v>
      </c>
      <c r="R61" s="129">
        <v>0.14730344926783978</v>
      </c>
      <c r="S61" s="129">
        <v>0.14798666439868094</v>
      </c>
    </row>
    <row r="62" spans="1:19" ht="28">
      <c r="A62" s="128" t="s">
        <v>1185</v>
      </c>
      <c r="B62" s="128" t="s">
        <v>1186</v>
      </c>
      <c r="C62" s="129" t="s">
        <v>7814</v>
      </c>
      <c r="D62" s="129" t="s">
        <v>7814</v>
      </c>
      <c r="E62" s="129" t="s">
        <v>7814</v>
      </c>
      <c r="F62" s="129" t="s">
        <v>7814</v>
      </c>
      <c r="G62" s="129" t="s">
        <v>7814</v>
      </c>
      <c r="H62" s="129" t="s">
        <v>7814</v>
      </c>
      <c r="I62" s="129" t="s">
        <v>7814</v>
      </c>
      <c r="J62" s="129" t="s">
        <v>7814</v>
      </c>
      <c r="K62" s="129" t="s">
        <v>7814</v>
      </c>
      <c r="L62" s="129" t="s">
        <v>7814</v>
      </c>
      <c r="M62" s="129" t="s">
        <v>7814</v>
      </c>
      <c r="N62" s="129">
        <v>-0.16723954237382577</v>
      </c>
      <c r="O62" s="129">
        <v>9.4124176323926445E-2</v>
      </c>
      <c r="P62" s="129">
        <v>0.22807257083660004</v>
      </c>
      <c r="Q62" s="129">
        <v>7.6600070896013728E-2</v>
      </c>
      <c r="R62" s="129">
        <v>0.28839411712296803</v>
      </c>
      <c r="S62" s="129">
        <v>5.2062911309334582E-2</v>
      </c>
    </row>
    <row r="63" spans="1:19">
      <c r="A63" s="128" t="s">
        <v>1189</v>
      </c>
      <c r="B63" s="128" t="s">
        <v>191</v>
      </c>
      <c r="C63" s="129" t="s">
        <v>7814</v>
      </c>
      <c r="D63" s="129" t="s">
        <v>7814</v>
      </c>
      <c r="E63" s="129" t="s">
        <v>7814</v>
      </c>
      <c r="F63" s="129" t="s">
        <v>7814</v>
      </c>
      <c r="G63" s="129" t="s">
        <v>7814</v>
      </c>
      <c r="H63" s="129" t="s">
        <v>7814</v>
      </c>
      <c r="I63" s="129" t="s">
        <v>7814</v>
      </c>
      <c r="J63" s="129" t="s">
        <v>7814</v>
      </c>
      <c r="K63" s="129" t="s">
        <v>7814</v>
      </c>
      <c r="L63" s="129" t="s">
        <v>7814</v>
      </c>
      <c r="M63" s="129" t="s">
        <v>7814</v>
      </c>
      <c r="N63" s="129">
        <v>-0.99747448489201374</v>
      </c>
      <c r="O63" s="129">
        <v>-8.8122092670829377E-2</v>
      </c>
      <c r="P63" s="129">
        <v>-0.63231767466389188</v>
      </c>
      <c r="Q63" s="129">
        <v>0</v>
      </c>
      <c r="R63" s="129">
        <v>0</v>
      </c>
      <c r="S63" s="129">
        <v>0</v>
      </c>
    </row>
    <row r="64" spans="1:19">
      <c r="A64" s="128" t="s">
        <v>1194</v>
      </c>
      <c r="B64" s="128" t="s">
        <v>1195</v>
      </c>
      <c r="C64" s="129" t="s">
        <v>7814</v>
      </c>
      <c r="D64" s="129" t="s">
        <v>7814</v>
      </c>
      <c r="E64" s="129" t="s">
        <v>7814</v>
      </c>
      <c r="F64" s="129" t="s">
        <v>7814</v>
      </c>
      <c r="G64" s="129" t="s">
        <v>7814</v>
      </c>
      <c r="H64" s="129" t="s">
        <v>7814</v>
      </c>
      <c r="I64" s="129" t="s">
        <v>7814</v>
      </c>
      <c r="J64" s="129" t="s">
        <v>7814</v>
      </c>
      <c r="K64" s="129" t="s">
        <v>7814</v>
      </c>
      <c r="L64" s="129" t="s">
        <v>7814</v>
      </c>
      <c r="M64" s="129" t="s">
        <v>7814</v>
      </c>
      <c r="N64" s="129">
        <v>1664.2243436619717</v>
      </c>
      <c r="O64" s="129">
        <v>-0.97736047111292801</v>
      </c>
      <c r="P64" s="129">
        <v>3.5695420645773233</v>
      </c>
      <c r="Q64" s="129">
        <v>-6.9181345126768656E-3</v>
      </c>
      <c r="R64" s="129">
        <v>8.655027684732767</v>
      </c>
      <c r="S64" s="129">
        <v>-0.92033411968890178</v>
      </c>
    </row>
    <row r="65" spans="1:19">
      <c r="A65" s="128" t="s">
        <v>1197</v>
      </c>
      <c r="B65" s="128" t="s">
        <v>210</v>
      </c>
      <c r="C65" s="129" t="s">
        <v>7814</v>
      </c>
      <c r="D65" s="129" t="s">
        <v>7814</v>
      </c>
      <c r="E65" s="129" t="s">
        <v>7814</v>
      </c>
      <c r="F65" s="129" t="s">
        <v>7814</v>
      </c>
      <c r="G65" s="129" t="s">
        <v>7814</v>
      </c>
      <c r="H65" s="129" t="s">
        <v>7814</v>
      </c>
      <c r="I65" s="129" t="s">
        <v>7814</v>
      </c>
      <c r="J65" s="129" t="s">
        <v>7814</v>
      </c>
      <c r="K65" s="129" t="s">
        <v>7814</v>
      </c>
      <c r="L65" s="129" t="s">
        <v>7814</v>
      </c>
      <c r="M65" s="129" t="s">
        <v>7814</v>
      </c>
      <c r="N65" s="129">
        <v>2.8356580521995634E-2</v>
      </c>
      <c r="O65" s="129">
        <v>0.28614405757817374</v>
      </c>
      <c r="P65" s="129">
        <v>5.0764614679063458E-2</v>
      </c>
      <c r="Q65" s="129">
        <v>0.13336949548745536</v>
      </c>
      <c r="R65" s="129">
        <v>0.17180239354895943</v>
      </c>
      <c r="S65" s="129">
        <v>4.7119493045018862E-2</v>
      </c>
    </row>
    <row r="66" spans="1:19" ht="28">
      <c r="A66" s="128" t="s">
        <v>1202</v>
      </c>
      <c r="B66" s="128" t="s">
        <v>185</v>
      </c>
      <c r="C66" s="129" t="s">
        <v>7814</v>
      </c>
      <c r="D66" s="129" t="s">
        <v>7814</v>
      </c>
      <c r="E66" s="129" t="s">
        <v>7814</v>
      </c>
      <c r="F66" s="129" t="s">
        <v>7814</v>
      </c>
      <c r="G66" s="129" t="s">
        <v>7814</v>
      </c>
      <c r="H66" s="129" t="s">
        <v>7814</v>
      </c>
      <c r="I66" s="129" t="s">
        <v>7814</v>
      </c>
      <c r="J66" s="129" t="s">
        <v>7814</v>
      </c>
      <c r="K66" s="129" t="s">
        <v>7814</v>
      </c>
      <c r="L66" s="129" t="s">
        <v>7814</v>
      </c>
      <c r="M66" s="129" t="s">
        <v>7814</v>
      </c>
      <c r="N66" s="129">
        <v>1.9449699673638006</v>
      </c>
      <c r="O66" s="129">
        <v>-0.51698658832279498</v>
      </c>
      <c r="P66" s="129">
        <v>1.3074608356938033</v>
      </c>
      <c r="Q66" s="129">
        <v>-0.96064705355627544</v>
      </c>
      <c r="R66" s="129">
        <v>-0.33086279814371489</v>
      </c>
      <c r="S66" s="129">
        <v>-0.2164502351774667</v>
      </c>
    </row>
    <row r="67" spans="1:19">
      <c r="A67" s="128" t="s">
        <v>1207</v>
      </c>
      <c r="B67" s="128" t="s">
        <v>126</v>
      </c>
      <c r="C67" s="129" t="s">
        <v>7814</v>
      </c>
      <c r="D67" s="129" t="s">
        <v>7814</v>
      </c>
      <c r="E67" s="129" t="s">
        <v>7814</v>
      </c>
      <c r="F67" s="129" t="s">
        <v>7814</v>
      </c>
      <c r="G67" s="129" t="s">
        <v>7814</v>
      </c>
      <c r="H67" s="129" t="s">
        <v>7814</v>
      </c>
      <c r="I67" s="129" t="s">
        <v>7814</v>
      </c>
      <c r="J67" s="129" t="s">
        <v>7814</v>
      </c>
      <c r="K67" s="129" t="s">
        <v>7814</v>
      </c>
      <c r="L67" s="129" t="s">
        <v>7814</v>
      </c>
      <c r="M67" s="129" t="s">
        <v>7814</v>
      </c>
      <c r="N67" s="129">
        <v>-0.12801165420553851</v>
      </c>
      <c r="O67" s="129">
        <v>0.33648552998664805</v>
      </c>
      <c r="P67" s="129">
        <v>0.49254693124768911</v>
      </c>
      <c r="Q67" s="129">
        <v>0.22024453264644617</v>
      </c>
      <c r="R67" s="129">
        <v>0.23945147031331393</v>
      </c>
      <c r="S67" s="129">
        <v>-7.9674778398255097E-2</v>
      </c>
    </row>
    <row r="68" spans="1:19" ht="28">
      <c r="A68" s="128" t="s">
        <v>7654</v>
      </c>
      <c r="B68" s="128" t="s">
        <v>7655</v>
      </c>
      <c r="C68" s="129" t="s">
        <v>7814</v>
      </c>
      <c r="D68" s="129" t="s">
        <v>7814</v>
      </c>
      <c r="E68" s="129" t="s">
        <v>7814</v>
      </c>
      <c r="F68" s="129" t="s">
        <v>7814</v>
      </c>
      <c r="G68" s="129" t="s">
        <v>7814</v>
      </c>
      <c r="H68" s="129" t="s">
        <v>7814</v>
      </c>
      <c r="I68" s="129" t="s">
        <v>7814</v>
      </c>
      <c r="J68" s="129" t="s">
        <v>7814</v>
      </c>
      <c r="K68" s="129" t="s">
        <v>7814</v>
      </c>
      <c r="L68" s="129" t="s">
        <v>7814</v>
      </c>
      <c r="M68" s="129" t="s">
        <v>7814</v>
      </c>
      <c r="N68" s="129" t="s">
        <v>7814</v>
      </c>
      <c r="O68" s="129" t="s">
        <v>7814</v>
      </c>
      <c r="P68" s="129" t="s">
        <v>7814</v>
      </c>
      <c r="Q68" s="129">
        <v>0.33577242239006311</v>
      </c>
      <c r="R68" s="129">
        <v>-0.27361505226065996</v>
      </c>
      <c r="S68" s="129">
        <v>0.62958562672440854</v>
      </c>
    </row>
    <row r="69" spans="1:19">
      <c r="A69" s="128" t="s">
        <v>1231</v>
      </c>
      <c r="B69" s="128" t="s">
        <v>1232</v>
      </c>
      <c r="C69" s="129" t="s">
        <v>7814</v>
      </c>
      <c r="D69" s="129" t="s">
        <v>7814</v>
      </c>
      <c r="E69" s="129" t="s">
        <v>7814</v>
      </c>
      <c r="F69" s="129" t="s">
        <v>7814</v>
      </c>
      <c r="G69" s="129" t="s">
        <v>7814</v>
      </c>
      <c r="H69" s="129" t="s">
        <v>7814</v>
      </c>
      <c r="I69" s="129" t="s">
        <v>7814</v>
      </c>
      <c r="J69" s="129" t="s">
        <v>7814</v>
      </c>
      <c r="K69" s="129" t="s">
        <v>7814</v>
      </c>
      <c r="L69" s="129" t="s">
        <v>7814</v>
      </c>
      <c r="M69" s="129" t="s">
        <v>7814</v>
      </c>
      <c r="N69" s="129">
        <v>-0.10257706565022595</v>
      </c>
      <c r="O69" s="129">
        <v>4.0569503783618455E-3</v>
      </c>
      <c r="P69" s="129">
        <v>0.38290468172709557</v>
      </c>
      <c r="Q69" s="129">
        <v>0.70164275301437695</v>
      </c>
      <c r="R69" s="129">
        <v>-4.5991463469807981E-2</v>
      </c>
      <c r="S69" s="129">
        <v>-0.36696402286270924</v>
      </c>
    </row>
    <row r="70" spans="1:19">
      <c r="A70" s="128" t="s">
        <v>1320</v>
      </c>
      <c r="B70" s="128" t="s">
        <v>1321</v>
      </c>
      <c r="C70" s="129" t="s">
        <v>7814</v>
      </c>
      <c r="D70" s="129" t="s">
        <v>7814</v>
      </c>
      <c r="E70" s="129" t="s">
        <v>7814</v>
      </c>
      <c r="F70" s="129" t="s">
        <v>7814</v>
      </c>
      <c r="G70" s="129" t="s">
        <v>7814</v>
      </c>
      <c r="H70" s="129" t="s">
        <v>7814</v>
      </c>
      <c r="I70" s="129" t="s">
        <v>7814</v>
      </c>
      <c r="J70" s="129" t="s">
        <v>7814</v>
      </c>
      <c r="K70" s="129" t="s">
        <v>7814</v>
      </c>
      <c r="L70" s="129" t="s">
        <v>7814</v>
      </c>
      <c r="M70" s="129" t="s">
        <v>7814</v>
      </c>
      <c r="N70" s="129">
        <v>4.2999805000142333E-2</v>
      </c>
      <c r="O70" s="129">
        <v>0.17455431938629928</v>
      </c>
      <c r="P70" s="129">
        <v>0.33438234970125524</v>
      </c>
      <c r="Q70" s="129">
        <v>0.18221691117273142</v>
      </c>
      <c r="R70" s="129">
        <v>0.19724822215935323</v>
      </c>
      <c r="S70" s="129">
        <v>0.10626764986776617</v>
      </c>
    </row>
    <row r="71" spans="1:19">
      <c r="A71" s="128" t="s">
        <v>1340</v>
      </c>
      <c r="B71" s="128" t="s">
        <v>1341</v>
      </c>
      <c r="C71" s="129" t="s">
        <v>7814</v>
      </c>
      <c r="D71" s="129" t="s">
        <v>7814</v>
      </c>
      <c r="E71" s="129" t="s">
        <v>7814</v>
      </c>
      <c r="F71" s="129" t="s">
        <v>7814</v>
      </c>
      <c r="G71" s="129" t="s">
        <v>7814</v>
      </c>
      <c r="H71" s="129" t="s">
        <v>7814</v>
      </c>
      <c r="I71" s="129" t="s">
        <v>7814</v>
      </c>
      <c r="J71" s="129" t="s">
        <v>7814</v>
      </c>
      <c r="K71" s="129" t="s">
        <v>7814</v>
      </c>
      <c r="L71" s="129" t="s">
        <v>7814</v>
      </c>
      <c r="M71" s="129" t="s">
        <v>7814</v>
      </c>
      <c r="N71" s="129">
        <v>0.2709972090349464</v>
      </c>
      <c r="O71" s="129">
        <v>-0.6996001485432255</v>
      </c>
      <c r="P71" s="129">
        <v>0.23261913418015356</v>
      </c>
      <c r="Q71" s="129">
        <v>0.16580866424051099</v>
      </c>
      <c r="R71" s="129">
        <v>0.25321518928269438</v>
      </c>
      <c r="S71" s="129">
        <v>-2.2062656706693988</v>
      </c>
    </row>
    <row r="72" spans="1:19">
      <c r="A72" s="128" t="s">
        <v>1359</v>
      </c>
      <c r="B72" s="128" t="s">
        <v>1360</v>
      </c>
      <c r="C72" s="129" t="s">
        <v>7814</v>
      </c>
      <c r="D72" s="129" t="s">
        <v>7814</v>
      </c>
      <c r="E72" s="129" t="s">
        <v>7814</v>
      </c>
      <c r="F72" s="129" t="s">
        <v>7814</v>
      </c>
      <c r="G72" s="129" t="s">
        <v>7814</v>
      </c>
      <c r="H72" s="129" t="s">
        <v>7814</v>
      </c>
      <c r="I72" s="129" t="s">
        <v>7814</v>
      </c>
      <c r="J72" s="129" t="s">
        <v>7814</v>
      </c>
      <c r="K72" s="129" t="s">
        <v>7814</v>
      </c>
      <c r="L72" s="129" t="s">
        <v>7814</v>
      </c>
      <c r="M72" s="129" t="s">
        <v>7814</v>
      </c>
      <c r="N72" s="129">
        <v>0.13552285435603673</v>
      </c>
      <c r="O72" s="129">
        <v>0.12126372269811636</v>
      </c>
      <c r="P72" s="129">
        <v>1.0979320289149594</v>
      </c>
      <c r="Q72" s="129">
        <v>0.43350916655426586</v>
      </c>
      <c r="R72" s="129">
        <v>0.35774323586095558</v>
      </c>
      <c r="S72" s="129">
        <v>-1.7428197282268593E-2</v>
      </c>
    </row>
    <row r="73" spans="1:19" ht="28">
      <c r="A73" s="128" t="s">
        <v>1372</v>
      </c>
      <c r="B73" s="128" t="s">
        <v>1373</v>
      </c>
      <c r="C73" s="129" t="s">
        <v>7814</v>
      </c>
      <c r="D73" s="129" t="s">
        <v>7814</v>
      </c>
      <c r="E73" s="129" t="s">
        <v>7814</v>
      </c>
      <c r="F73" s="129" t="s">
        <v>7814</v>
      </c>
      <c r="G73" s="129" t="s">
        <v>7814</v>
      </c>
      <c r="H73" s="129" t="s">
        <v>7814</v>
      </c>
      <c r="I73" s="129" t="s">
        <v>7814</v>
      </c>
      <c r="J73" s="129" t="s">
        <v>7814</v>
      </c>
      <c r="K73" s="129" t="s">
        <v>7814</v>
      </c>
      <c r="L73" s="129" t="s">
        <v>7814</v>
      </c>
      <c r="M73" s="129" t="s">
        <v>7814</v>
      </c>
      <c r="N73" s="129">
        <v>5.7517515885609214</v>
      </c>
      <c r="O73" s="129">
        <v>4.8944785853671569E-2</v>
      </c>
      <c r="P73" s="129">
        <v>2.2293998654121072</v>
      </c>
      <c r="Q73" s="129">
        <v>0.27396715122595205</v>
      </c>
      <c r="R73" s="129">
        <v>0.20257848101841769</v>
      </c>
      <c r="S73" s="129">
        <v>-2.1527425447725017</v>
      </c>
    </row>
    <row r="74" spans="1:19">
      <c r="A74" s="128" t="s">
        <v>251</v>
      </c>
      <c r="B74" s="128" t="s">
        <v>1383</v>
      </c>
      <c r="C74" s="129">
        <v>-1.1407699648489533E-2</v>
      </c>
      <c r="D74" s="129">
        <v>0.13043211223372686</v>
      </c>
      <c r="E74" s="129">
        <v>0.30255584102724709</v>
      </c>
      <c r="F74" s="129">
        <v>-0.11191609302714967</v>
      </c>
      <c r="G74" s="129">
        <v>0.28057301290742909</v>
      </c>
      <c r="H74" s="129">
        <v>9.3910258762099463E-2</v>
      </c>
      <c r="I74" s="129">
        <v>7.1864171214093275E-2</v>
      </c>
      <c r="J74" s="129">
        <v>0.17135586813269743</v>
      </c>
      <c r="K74" s="129">
        <v>5.4968324918222011E-2</v>
      </c>
      <c r="L74" s="129">
        <v>7.8414785843273549E-2</v>
      </c>
      <c r="M74" s="129">
        <v>-0.69143281328437567</v>
      </c>
      <c r="N74" s="129">
        <v>-0.10681457842749542</v>
      </c>
      <c r="O74" s="129">
        <v>6.6578413949090587E-2</v>
      </c>
      <c r="P74" s="129">
        <v>-7.1642915402671759E-2</v>
      </c>
      <c r="Q74" s="129">
        <v>0.19034026507808099</v>
      </c>
      <c r="R74" s="129">
        <v>8.5038693271721977E-2</v>
      </c>
      <c r="S74" s="129">
        <v>3.2475246557659383E-2</v>
      </c>
    </row>
    <row r="75" spans="1:19">
      <c r="A75" s="128" t="s">
        <v>252</v>
      </c>
      <c r="B75" s="128" t="s">
        <v>134</v>
      </c>
      <c r="C75" s="129">
        <v>0.12063662824227994</v>
      </c>
      <c r="D75" s="129">
        <v>0.31900474272183543</v>
      </c>
      <c r="E75" s="129">
        <v>0.11047248143991206</v>
      </c>
      <c r="F75" s="129">
        <v>2.6669507288232586E-2</v>
      </c>
      <c r="G75" s="129">
        <v>1.2250190979596542</v>
      </c>
      <c r="H75" s="129">
        <v>4.9097427667291971E-2</v>
      </c>
      <c r="I75" s="129">
        <v>0.16272519890306314</v>
      </c>
      <c r="J75" s="129">
        <v>0.10152122632259153</v>
      </c>
      <c r="K75" s="129">
        <v>0.12455681163626764</v>
      </c>
      <c r="L75" s="129">
        <v>0.12670577999351851</v>
      </c>
      <c r="M75" s="129">
        <v>-1</v>
      </c>
      <c r="N75" s="129" t="s">
        <v>7814</v>
      </c>
      <c r="O75" s="129" t="s">
        <v>7814</v>
      </c>
      <c r="P75" s="129" t="s">
        <v>7814</v>
      </c>
      <c r="Q75" s="129" t="s">
        <v>7814</v>
      </c>
      <c r="R75" s="129" t="s">
        <v>7814</v>
      </c>
      <c r="S75" s="129">
        <v>0</v>
      </c>
    </row>
    <row r="76" spans="1:19">
      <c r="A76" s="128" t="s">
        <v>253</v>
      </c>
      <c r="B76" s="128" t="s">
        <v>133</v>
      </c>
      <c r="C76" s="129">
        <v>-6.0674698830340268E-2</v>
      </c>
      <c r="D76" s="129">
        <v>-5.8148229180159383E-3</v>
      </c>
      <c r="E76" s="129">
        <v>-0.38417334157609584</v>
      </c>
      <c r="F76" s="129">
        <v>0.2683261915445263</v>
      </c>
      <c r="G76" s="129">
        <v>0.10300809482551099</v>
      </c>
      <c r="H76" s="129">
        <v>-0.20113592861765595</v>
      </c>
      <c r="I76" s="129">
        <v>-3.9699824694619745E-2</v>
      </c>
      <c r="J76" s="129">
        <v>-0.13711575887742111</v>
      </c>
      <c r="K76" s="129">
        <v>2.2760629316685899</v>
      </c>
      <c r="L76" s="129">
        <v>-0.28874235672987303</v>
      </c>
      <c r="M76" s="129">
        <v>-1</v>
      </c>
      <c r="N76" s="129" t="s">
        <v>7814</v>
      </c>
      <c r="O76" s="129" t="s">
        <v>7814</v>
      </c>
      <c r="P76" s="129" t="s">
        <v>7814</v>
      </c>
      <c r="Q76" s="129" t="s">
        <v>7814</v>
      </c>
      <c r="R76" s="129" t="s">
        <v>7814</v>
      </c>
      <c r="S76" s="129">
        <v>0</v>
      </c>
    </row>
    <row r="77" spans="1:19">
      <c r="A77" s="128" t="s">
        <v>254</v>
      </c>
      <c r="B77" s="128" t="s">
        <v>166</v>
      </c>
      <c r="C77" s="129">
        <v>-0.96542730593218484</v>
      </c>
      <c r="D77" s="129">
        <v>-0.99962681693504751</v>
      </c>
      <c r="E77" s="129">
        <v>-1</v>
      </c>
      <c r="F77" s="129" t="s">
        <v>7814</v>
      </c>
      <c r="G77" s="129">
        <v>21.647970405918816</v>
      </c>
      <c r="H77" s="129">
        <v>-1</v>
      </c>
      <c r="I77" s="129" t="s">
        <v>7814</v>
      </c>
      <c r="J77" s="129">
        <v>0</v>
      </c>
      <c r="K77" s="129">
        <v>0.7594357390387223</v>
      </c>
      <c r="L77" s="129">
        <v>0.84386602297177227</v>
      </c>
      <c r="M77" s="129">
        <v>-1</v>
      </c>
      <c r="N77" s="129" t="s">
        <v>7814</v>
      </c>
      <c r="O77" s="129" t="s">
        <v>7814</v>
      </c>
      <c r="P77" s="129" t="s">
        <v>7814</v>
      </c>
      <c r="Q77" s="129" t="s">
        <v>7814</v>
      </c>
      <c r="R77" s="129" t="s">
        <v>7814</v>
      </c>
      <c r="S77" s="129">
        <v>0</v>
      </c>
    </row>
    <row r="78" spans="1:19">
      <c r="A78" s="128" t="s">
        <v>255</v>
      </c>
      <c r="B78" s="128" t="s">
        <v>154</v>
      </c>
      <c r="C78" s="129" t="s">
        <v>7814</v>
      </c>
      <c r="D78" s="129" t="s">
        <v>7814</v>
      </c>
      <c r="E78" s="129" t="s">
        <v>7814</v>
      </c>
      <c r="F78" s="129" t="s">
        <v>7814</v>
      </c>
      <c r="G78" s="129" t="s">
        <v>7814</v>
      </c>
      <c r="H78" s="129">
        <v>-0.26963211235009443</v>
      </c>
      <c r="I78" s="129">
        <v>-0.80326897087041516</v>
      </c>
      <c r="J78" s="129">
        <v>-0.71829145720976006</v>
      </c>
      <c r="K78" s="129">
        <v>0.61588200957427364</v>
      </c>
      <c r="L78" s="129">
        <v>-2.6885174866732697E-2</v>
      </c>
      <c r="M78" s="129">
        <v>-1</v>
      </c>
      <c r="N78" s="129" t="s">
        <v>7814</v>
      </c>
      <c r="O78" s="129" t="s">
        <v>7814</v>
      </c>
      <c r="P78" s="129" t="s">
        <v>7814</v>
      </c>
      <c r="Q78" s="129" t="s">
        <v>7814</v>
      </c>
      <c r="R78" s="129" t="s">
        <v>7814</v>
      </c>
      <c r="S78" s="129">
        <v>0</v>
      </c>
    </row>
    <row r="79" spans="1:19">
      <c r="A79" s="128" t="s">
        <v>256</v>
      </c>
      <c r="B79" s="128" t="s">
        <v>132</v>
      </c>
      <c r="C79" s="129">
        <v>-0.25692747620610379</v>
      </c>
      <c r="D79" s="129">
        <v>0.5723429448099695</v>
      </c>
      <c r="E79" s="129">
        <v>0.16296607389707751</v>
      </c>
      <c r="F79" s="129">
        <v>0.43265951179182016</v>
      </c>
      <c r="G79" s="129">
        <v>5.9110130692930918E-2</v>
      </c>
      <c r="H79" s="129">
        <v>0.23089349397042391</v>
      </c>
      <c r="I79" s="129">
        <v>-0.30317273584590188</v>
      </c>
      <c r="J79" s="129">
        <v>-8.2163883404547278E-2</v>
      </c>
      <c r="K79" s="129">
        <v>-0.10743576272427502</v>
      </c>
      <c r="L79" s="129">
        <v>0.37908878747115193</v>
      </c>
      <c r="M79" s="129">
        <v>-1</v>
      </c>
      <c r="N79" s="129" t="s">
        <v>7814</v>
      </c>
      <c r="O79" s="129" t="s">
        <v>7814</v>
      </c>
      <c r="P79" s="129" t="s">
        <v>7814</v>
      </c>
      <c r="Q79" s="129" t="s">
        <v>7814</v>
      </c>
      <c r="R79" s="129" t="s">
        <v>7814</v>
      </c>
      <c r="S79" s="129">
        <v>0</v>
      </c>
    </row>
    <row r="80" spans="1:19">
      <c r="A80" s="128" t="s">
        <v>257</v>
      </c>
      <c r="B80" s="128" t="s">
        <v>131</v>
      </c>
      <c r="C80" s="129">
        <v>1.4984389354810945E-2</v>
      </c>
      <c r="D80" s="129">
        <v>7.9504197722208625E-2</v>
      </c>
      <c r="E80" s="129">
        <v>-5.342172167728465E-2</v>
      </c>
      <c r="F80" s="129">
        <v>0.20633439821771749</v>
      </c>
      <c r="G80" s="129">
        <v>-0.17640507256738336</v>
      </c>
      <c r="H80" s="129">
        <v>8.1149478015396292E-2</v>
      </c>
      <c r="I80" s="129">
        <v>0.1866198373396657</v>
      </c>
      <c r="J80" s="129">
        <v>7.8740300049710665E-2</v>
      </c>
      <c r="K80" s="129">
        <v>0.34460196227864004</v>
      </c>
      <c r="L80" s="129">
        <v>0.12093539924682006</v>
      </c>
      <c r="M80" s="129">
        <v>-1</v>
      </c>
      <c r="N80" s="129" t="s">
        <v>7814</v>
      </c>
      <c r="O80" s="129" t="s">
        <v>7814</v>
      </c>
      <c r="P80" s="129" t="s">
        <v>7814</v>
      </c>
      <c r="Q80" s="129" t="s">
        <v>7814</v>
      </c>
      <c r="R80" s="129" t="s">
        <v>7814</v>
      </c>
      <c r="S80" s="129">
        <v>0</v>
      </c>
    </row>
    <row r="81" spans="1:19">
      <c r="A81" s="128" t="s">
        <v>258</v>
      </c>
      <c r="B81" s="128" t="s">
        <v>130</v>
      </c>
      <c r="C81" s="129">
        <v>9.5626595199519437E-2</v>
      </c>
      <c r="D81" s="129">
        <v>8.1886147090893813E-2</v>
      </c>
      <c r="E81" s="129">
        <v>-7.7776729408283174E-3</v>
      </c>
      <c r="F81" s="129">
        <v>0.13943560387636755</v>
      </c>
      <c r="G81" s="129">
        <v>-0.11570999532587323</v>
      </c>
      <c r="H81" s="129">
        <v>1.9412265774146675E-2</v>
      </c>
      <c r="I81" s="129">
        <v>2.5117090846791035E-2</v>
      </c>
      <c r="J81" s="129">
        <v>0.15508115255717958</v>
      </c>
      <c r="K81" s="129">
        <v>-4.9115337644201174E-2</v>
      </c>
      <c r="L81" s="129">
        <v>6.0279179647857672E-2</v>
      </c>
      <c r="M81" s="129">
        <v>-1</v>
      </c>
      <c r="N81" s="129" t="s">
        <v>7814</v>
      </c>
      <c r="O81" s="129" t="s">
        <v>7814</v>
      </c>
      <c r="P81" s="129" t="s">
        <v>7814</v>
      </c>
      <c r="Q81" s="129" t="s">
        <v>7814</v>
      </c>
      <c r="R81" s="129" t="s">
        <v>7814</v>
      </c>
      <c r="S81" s="129">
        <v>0</v>
      </c>
    </row>
    <row r="82" spans="1:19">
      <c r="A82" s="128" t="s">
        <v>259</v>
      </c>
      <c r="B82" s="128" t="s">
        <v>129</v>
      </c>
      <c r="C82" s="129">
        <v>0.12562182904974351</v>
      </c>
      <c r="D82" s="129">
        <v>0.16154834081358227</v>
      </c>
      <c r="E82" s="129">
        <v>0.22495908986371016</v>
      </c>
      <c r="F82" s="129">
        <v>0.32070344531849249</v>
      </c>
      <c r="G82" s="129">
        <v>0.10312811895923502</v>
      </c>
      <c r="H82" s="129">
        <v>4.5070988129793932E-2</v>
      </c>
      <c r="I82" s="129">
        <v>3.8859665425158507E-2</v>
      </c>
      <c r="J82" s="129">
        <v>0.14030003474458042</v>
      </c>
      <c r="K82" s="129">
        <v>0.15847384064603487</v>
      </c>
      <c r="L82" s="129">
        <v>7.3801878967840073E-2</v>
      </c>
      <c r="M82" s="129">
        <v>-1</v>
      </c>
      <c r="N82" s="129" t="s">
        <v>7814</v>
      </c>
      <c r="O82" s="129" t="s">
        <v>7814</v>
      </c>
      <c r="P82" s="129" t="s">
        <v>7814</v>
      </c>
      <c r="Q82" s="129" t="s">
        <v>7814</v>
      </c>
      <c r="R82" s="129" t="s">
        <v>7814</v>
      </c>
      <c r="S82" s="129">
        <v>0</v>
      </c>
    </row>
    <row r="83" spans="1:19">
      <c r="A83" s="128" t="s">
        <v>260</v>
      </c>
      <c r="B83" s="128" t="s">
        <v>128</v>
      </c>
      <c r="C83" s="129">
        <v>-0.21318846361458932</v>
      </c>
      <c r="D83" s="129">
        <v>-3.5075003275588101E-2</v>
      </c>
      <c r="E83" s="129">
        <v>-0.70672043361180792</v>
      </c>
      <c r="F83" s="129">
        <v>-1</v>
      </c>
      <c r="G83" s="129" t="s">
        <v>7814</v>
      </c>
      <c r="H83" s="129" t="s">
        <v>7814</v>
      </c>
      <c r="I83" s="129">
        <v>-1</v>
      </c>
      <c r="J83" s="129" t="s">
        <v>7814</v>
      </c>
      <c r="K83" s="129" t="s">
        <v>7814</v>
      </c>
      <c r="L83" s="129" t="s">
        <v>7814</v>
      </c>
      <c r="M83" s="129" t="s">
        <v>7814</v>
      </c>
      <c r="N83" s="129" t="s">
        <v>7814</v>
      </c>
      <c r="O83" s="129" t="s">
        <v>7814</v>
      </c>
      <c r="P83" s="129" t="s">
        <v>7814</v>
      </c>
      <c r="Q83" s="129" t="s">
        <v>7814</v>
      </c>
      <c r="R83" s="129" t="s">
        <v>7814</v>
      </c>
      <c r="S83" s="129">
        <v>0</v>
      </c>
    </row>
    <row r="84" spans="1:19" ht="28">
      <c r="A84" s="128" t="s">
        <v>261</v>
      </c>
      <c r="B84" s="128" t="s">
        <v>127</v>
      </c>
      <c r="C84" s="129">
        <v>-0.80479386063993053</v>
      </c>
      <c r="D84" s="129">
        <v>0.79385049978429456</v>
      </c>
      <c r="E84" s="129">
        <v>0.67725821603389291</v>
      </c>
      <c r="F84" s="129">
        <v>0.3427299438993674</v>
      </c>
      <c r="G84" s="129">
        <v>0.2152312121551625</v>
      </c>
      <c r="H84" s="129">
        <v>-0.10704311303388392</v>
      </c>
      <c r="I84" s="129">
        <v>-1.9477661527994239E-2</v>
      </c>
      <c r="J84" s="129">
        <v>0.87528245799214721</v>
      </c>
      <c r="K84" s="129">
        <v>-0.55269389399252011</v>
      </c>
      <c r="L84" s="129">
        <v>-0.12508123510631419</v>
      </c>
      <c r="M84" s="129">
        <v>-1</v>
      </c>
      <c r="N84" s="129" t="s">
        <v>7814</v>
      </c>
      <c r="O84" s="129" t="s">
        <v>7814</v>
      </c>
      <c r="P84" s="129" t="s">
        <v>7814</v>
      </c>
      <c r="Q84" s="129" t="s">
        <v>7814</v>
      </c>
      <c r="R84" s="129" t="s">
        <v>7814</v>
      </c>
      <c r="S84" s="129">
        <v>0</v>
      </c>
    </row>
    <row r="85" spans="1:19">
      <c r="A85" s="128" t="s">
        <v>262</v>
      </c>
      <c r="B85" s="128" t="s">
        <v>126</v>
      </c>
      <c r="C85" s="129">
        <v>15.114510545264601</v>
      </c>
      <c r="D85" s="129">
        <v>0.438425943851247</v>
      </c>
      <c r="E85" s="129">
        <v>0.33224431936613286</v>
      </c>
      <c r="F85" s="129">
        <v>0.43241046837454999</v>
      </c>
      <c r="G85" s="129">
        <v>0.42021251556915917</v>
      </c>
      <c r="H85" s="129">
        <v>8.8743968665023765E-3</v>
      </c>
      <c r="I85" s="129">
        <v>0.34537589195584961</v>
      </c>
      <c r="J85" s="129">
        <v>-0.41448920573366832</v>
      </c>
      <c r="K85" s="129">
        <v>0.22086027218925097</v>
      </c>
      <c r="L85" s="129">
        <v>-0.38465585208249164</v>
      </c>
      <c r="M85" s="129">
        <v>-1</v>
      </c>
      <c r="N85" s="129" t="s">
        <v>7814</v>
      </c>
      <c r="O85" s="129" t="s">
        <v>7814</v>
      </c>
      <c r="P85" s="129" t="s">
        <v>7814</v>
      </c>
      <c r="Q85" s="129" t="s">
        <v>7814</v>
      </c>
      <c r="R85" s="129" t="s">
        <v>7814</v>
      </c>
      <c r="S85" s="129">
        <v>0</v>
      </c>
    </row>
    <row r="86" spans="1:19">
      <c r="A86" s="128" t="s">
        <v>263</v>
      </c>
      <c r="B86" s="128" t="s">
        <v>125</v>
      </c>
      <c r="C86" s="129">
        <v>0.21494281585061081</v>
      </c>
      <c r="D86" s="129">
        <v>4.7841057060342473E-2</v>
      </c>
      <c r="E86" s="129">
        <v>1.0102274938618816E-2</v>
      </c>
      <c r="F86" s="129">
        <v>0.24216080291176012</v>
      </c>
      <c r="G86" s="129">
        <v>5.0545775449130081E-2</v>
      </c>
      <c r="H86" s="129">
        <v>0.10455695070689264</v>
      </c>
      <c r="I86" s="129">
        <v>4.8059347873219194E-2</v>
      </c>
      <c r="J86" s="129">
        <v>8.9807290352104552E-2</v>
      </c>
      <c r="K86" s="129">
        <v>0.1182649022801463</v>
      </c>
      <c r="L86" s="129">
        <v>4.9739596307992517E-2</v>
      </c>
      <c r="M86" s="129">
        <v>0.67919537652661277</v>
      </c>
      <c r="N86" s="129">
        <v>-0.12182911122479845</v>
      </c>
      <c r="O86" s="129">
        <v>0.10551098323223873</v>
      </c>
      <c r="P86" s="129">
        <v>-2.6368650613472266E-2</v>
      </c>
      <c r="Q86" s="129">
        <v>0.13141679859121269</v>
      </c>
      <c r="R86" s="129">
        <v>9.4914419489585011E-2</v>
      </c>
      <c r="S86" s="129">
        <v>4.0203363130140071E-2</v>
      </c>
    </row>
    <row r="87" spans="1:19">
      <c r="A87" s="128" t="s">
        <v>264</v>
      </c>
      <c r="B87" s="128" t="s">
        <v>124</v>
      </c>
      <c r="C87" s="129">
        <v>5.7831016441225014E-2</v>
      </c>
      <c r="D87" s="129">
        <v>2.5746015534177991E-2</v>
      </c>
      <c r="E87" s="129">
        <v>-1</v>
      </c>
      <c r="F87" s="129" t="s">
        <v>7814</v>
      </c>
      <c r="G87" s="129" t="s">
        <v>7814</v>
      </c>
      <c r="H87" s="129" t="s">
        <v>7814</v>
      </c>
      <c r="I87" s="129" t="s">
        <v>7814</v>
      </c>
      <c r="J87" s="129" t="s">
        <v>7814</v>
      </c>
      <c r="K87" s="129">
        <v>0.21795592610430381</v>
      </c>
      <c r="L87" s="129">
        <v>0.2163989081319595</v>
      </c>
      <c r="M87" s="129">
        <v>-0.99958799678392263</v>
      </c>
      <c r="N87" s="129">
        <v>3123.8419888118401</v>
      </c>
      <c r="O87" s="129">
        <v>-0.9997119854369525</v>
      </c>
      <c r="P87" s="129">
        <v>-0.85688007091111107</v>
      </c>
      <c r="Q87" s="129">
        <v>-1.00000000015527</v>
      </c>
      <c r="R87" s="129">
        <v>-1</v>
      </c>
      <c r="S87" s="129">
        <v>0</v>
      </c>
    </row>
    <row r="88" spans="1:19">
      <c r="A88" s="128" t="s">
        <v>265</v>
      </c>
      <c r="B88" s="128" t="s">
        <v>184</v>
      </c>
      <c r="C88" s="129">
        <v>4.3644466165516267</v>
      </c>
      <c r="D88" s="129">
        <v>0.24447500562525981</v>
      </c>
      <c r="E88" s="129">
        <v>0.17524726026688442</v>
      </c>
      <c r="F88" s="129">
        <v>7.8305367970927353E-2</v>
      </c>
      <c r="G88" s="129">
        <v>0.21101018041262209</v>
      </c>
      <c r="H88" s="129">
        <v>-0.41955124349959627</v>
      </c>
      <c r="I88" s="129">
        <v>-0.11749983213140369</v>
      </c>
      <c r="J88" s="129">
        <v>-5.7530171576087419E-2</v>
      </c>
      <c r="K88" s="129">
        <v>9.1010089516663228E-4</v>
      </c>
      <c r="L88" s="129">
        <v>0.12229106691015645</v>
      </c>
      <c r="M88" s="129">
        <v>-1</v>
      </c>
      <c r="N88" s="129" t="s">
        <v>7814</v>
      </c>
      <c r="O88" s="129" t="s">
        <v>7814</v>
      </c>
      <c r="P88" s="129" t="s">
        <v>7814</v>
      </c>
      <c r="Q88" s="129" t="s">
        <v>7814</v>
      </c>
      <c r="R88" s="129" t="s">
        <v>7814</v>
      </c>
      <c r="S88" s="129">
        <v>0</v>
      </c>
    </row>
    <row r="89" spans="1:19" ht="28">
      <c r="A89" s="128" t="s">
        <v>266</v>
      </c>
      <c r="B89" s="128" t="s">
        <v>123</v>
      </c>
      <c r="C89" s="129">
        <v>-0.40017273594793457</v>
      </c>
      <c r="D89" s="129">
        <v>-0.76148906660766558</v>
      </c>
      <c r="E89" s="129">
        <v>19.281107838776471</v>
      </c>
      <c r="F89" s="129">
        <v>-9.2551104487881508E-2</v>
      </c>
      <c r="G89" s="129">
        <v>-0.11866611893333501</v>
      </c>
      <c r="H89" s="129">
        <v>6.82853117188984E-2</v>
      </c>
      <c r="I89" s="129">
        <v>0.91958764790982062</v>
      </c>
      <c r="J89" s="129">
        <v>-0.30575191546328495</v>
      </c>
      <c r="K89" s="129">
        <v>-0.12737245295363753</v>
      </c>
      <c r="L89" s="129">
        <v>-8.7170396147620677E-2</v>
      </c>
      <c r="M89" s="129">
        <v>-1</v>
      </c>
      <c r="N89" s="129" t="s">
        <v>7814</v>
      </c>
      <c r="O89" s="129" t="s">
        <v>7814</v>
      </c>
      <c r="P89" s="129" t="s">
        <v>7814</v>
      </c>
      <c r="Q89" s="129" t="s">
        <v>7814</v>
      </c>
      <c r="R89" s="129" t="s">
        <v>7814</v>
      </c>
      <c r="S89" s="129">
        <v>0</v>
      </c>
    </row>
    <row r="90" spans="1:19">
      <c r="A90" s="128" t="s">
        <v>267</v>
      </c>
      <c r="B90" s="128" t="s">
        <v>122</v>
      </c>
      <c r="C90" s="129">
        <v>1.1944916809568662E-2</v>
      </c>
      <c r="D90" s="129">
        <v>0.19378026379257185</v>
      </c>
      <c r="E90" s="129">
        <v>5.8680056438999983E-2</v>
      </c>
      <c r="F90" s="129">
        <v>-0.16437652069559483</v>
      </c>
      <c r="G90" s="129">
        <v>-9.918209659430044E-2</v>
      </c>
      <c r="H90" s="129">
        <v>0.19810403875544447</v>
      </c>
      <c r="I90" s="129">
        <v>6.4651783259596529E-2</v>
      </c>
      <c r="J90" s="129">
        <v>2.2571414166870696E-2</v>
      </c>
      <c r="K90" s="129">
        <v>-9.2557985684928124E-2</v>
      </c>
      <c r="L90" s="129">
        <v>-3.9490306616416504E-3</v>
      </c>
      <c r="M90" s="129">
        <v>-1</v>
      </c>
      <c r="N90" s="129" t="s">
        <v>7814</v>
      </c>
      <c r="O90" s="129" t="s">
        <v>7814</v>
      </c>
      <c r="P90" s="129" t="s">
        <v>7814</v>
      </c>
      <c r="Q90" s="129" t="s">
        <v>7814</v>
      </c>
      <c r="R90" s="129" t="s">
        <v>7814</v>
      </c>
      <c r="S90" s="129">
        <v>0</v>
      </c>
    </row>
    <row r="91" spans="1:19" ht="28">
      <c r="A91" s="128" t="s">
        <v>268</v>
      </c>
      <c r="B91" s="128" t="s">
        <v>121</v>
      </c>
      <c r="C91" s="129">
        <v>0.16469523863532687</v>
      </c>
      <c r="D91" s="129">
        <v>0.45034770976732097</v>
      </c>
      <c r="E91" s="129">
        <v>-0.79251387384060967</v>
      </c>
      <c r="F91" s="129">
        <v>1.4848128269028575</v>
      </c>
      <c r="G91" s="129">
        <v>0.21629608723940041</v>
      </c>
      <c r="H91" s="129">
        <v>1.2677460981794315</v>
      </c>
      <c r="I91" s="129">
        <v>-0.39386251939413019</v>
      </c>
      <c r="J91" s="129">
        <v>0.41883165053004201</v>
      </c>
      <c r="K91" s="129">
        <v>-0.41167208653342091</v>
      </c>
      <c r="L91" s="129">
        <v>0.2395462385729612</v>
      </c>
      <c r="M91" s="129">
        <v>-1</v>
      </c>
      <c r="N91" s="129" t="s">
        <v>7814</v>
      </c>
      <c r="O91" s="129" t="s">
        <v>7814</v>
      </c>
      <c r="P91" s="129" t="s">
        <v>7814</v>
      </c>
      <c r="Q91" s="129" t="s">
        <v>7814</v>
      </c>
      <c r="R91" s="129" t="s">
        <v>7814</v>
      </c>
      <c r="S91" s="129">
        <v>0</v>
      </c>
    </row>
    <row r="92" spans="1:19">
      <c r="A92" s="128" t="s">
        <v>269</v>
      </c>
      <c r="B92" s="128" t="s">
        <v>120</v>
      </c>
      <c r="C92" s="129">
        <v>-0.37985581681622804</v>
      </c>
      <c r="D92" s="129">
        <v>-0.13859048581495659</v>
      </c>
      <c r="E92" s="129">
        <v>1.7790251968775626</v>
      </c>
      <c r="F92" s="129">
        <v>-0.46249724045192975</v>
      </c>
      <c r="G92" s="129">
        <v>7.421046980880952E-2</v>
      </c>
      <c r="H92" s="129">
        <v>0.15314042017228813</v>
      </c>
      <c r="I92" s="129">
        <v>0.10366006448727028</v>
      </c>
      <c r="J92" s="129">
        <v>0.64606814463079698</v>
      </c>
      <c r="K92" s="129">
        <v>-1.7258286007554968E-2</v>
      </c>
      <c r="L92" s="129">
        <v>6.8661390439145542E-2</v>
      </c>
      <c r="M92" s="129">
        <v>-1</v>
      </c>
      <c r="N92" s="129" t="s">
        <v>7814</v>
      </c>
      <c r="O92" s="129" t="s">
        <v>7814</v>
      </c>
      <c r="P92" s="129" t="s">
        <v>7814</v>
      </c>
      <c r="Q92" s="129" t="s">
        <v>7814</v>
      </c>
      <c r="R92" s="129" t="s">
        <v>7814</v>
      </c>
      <c r="S92" s="129">
        <v>0</v>
      </c>
    </row>
    <row r="93" spans="1:19">
      <c r="A93" s="128" t="s">
        <v>270</v>
      </c>
      <c r="B93" s="128" t="s">
        <v>119</v>
      </c>
      <c r="C93" s="129">
        <v>6.7021830964180129E-2</v>
      </c>
      <c r="D93" s="129">
        <v>6.7362645153499434E-2</v>
      </c>
      <c r="E93" s="129">
        <v>0.11339817967696364</v>
      </c>
      <c r="F93" s="129">
        <v>0.2819413468265981</v>
      </c>
      <c r="G93" s="129">
        <v>9.4638777251484951E-2</v>
      </c>
      <c r="H93" s="129">
        <v>6.2450421128694256E-2</v>
      </c>
      <c r="I93" s="129">
        <v>0.21636414057830966</v>
      </c>
      <c r="J93" s="129">
        <v>0.11072628374980531</v>
      </c>
      <c r="K93" s="129">
        <v>2.043123108316669E-2</v>
      </c>
      <c r="L93" s="129">
        <v>0.10249439283155448</v>
      </c>
      <c r="M93" s="129">
        <v>-1</v>
      </c>
      <c r="N93" s="129" t="s">
        <v>7814</v>
      </c>
      <c r="O93" s="129" t="s">
        <v>7814</v>
      </c>
      <c r="P93" s="129" t="s">
        <v>7814</v>
      </c>
      <c r="Q93" s="129" t="s">
        <v>7814</v>
      </c>
      <c r="R93" s="129" t="s">
        <v>7814</v>
      </c>
      <c r="S93" s="129">
        <v>0</v>
      </c>
    </row>
    <row r="94" spans="1:19">
      <c r="A94" s="128" t="s">
        <v>271</v>
      </c>
      <c r="B94" s="128" t="s">
        <v>191</v>
      </c>
      <c r="C94" s="129">
        <v>10.358437143416264</v>
      </c>
      <c r="D94" s="129">
        <v>-1.7664708876877544E-2</v>
      </c>
      <c r="E94" s="129">
        <v>7.6670217024941367E-2</v>
      </c>
      <c r="F94" s="129">
        <v>0.25864448626527081</v>
      </c>
      <c r="G94" s="129">
        <v>2.3927752835157587</v>
      </c>
      <c r="H94" s="129">
        <v>-0.1207812011135857</v>
      </c>
      <c r="I94" s="129">
        <v>0.27511875271984554</v>
      </c>
      <c r="J94" s="129">
        <v>0.62939510638921425</v>
      </c>
      <c r="K94" s="129">
        <v>-0.57941606977544624</v>
      </c>
      <c r="L94" s="129">
        <v>-0.34842911277094646</v>
      </c>
      <c r="M94" s="129">
        <v>-1</v>
      </c>
      <c r="N94" s="129" t="s">
        <v>7814</v>
      </c>
      <c r="O94" s="129" t="s">
        <v>7814</v>
      </c>
      <c r="P94" s="129" t="s">
        <v>7814</v>
      </c>
      <c r="Q94" s="129" t="s">
        <v>7814</v>
      </c>
      <c r="R94" s="129" t="s">
        <v>7814</v>
      </c>
      <c r="S94" s="129">
        <v>0</v>
      </c>
    </row>
    <row r="95" spans="1:19">
      <c r="A95" s="128" t="s">
        <v>1424</v>
      </c>
      <c r="B95" s="128" t="s">
        <v>1425</v>
      </c>
      <c r="C95" s="129" t="s">
        <v>7814</v>
      </c>
      <c r="D95" s="129" t="s">
        <v>7814</v>
      </c>
      <c r="E95" s="129" t="s">
        <v>7814</v>
      </c>
      <c r="F95" s="129" t="s">
        <v>7814</v>
      </c>
      <c r="G95" s="129" t="s">
        <v>7814</v>
      </c>
      <c r="H95" s="129" t="s">
        <v>7814</v>
      </c>
      <c r="I95" s="129" t="s">
        <v>7814</v>
      </c>
      <c r="J95" s="129" t="s">
        <v>7814</v>
      </c>
      <c r="K95" s="129" t="s">
        <v>7814</v>
      </c>
      <c r="L95" s="129" t="s">
        <v>7814</v>
      </c>
      <c r="M95" s="129" t="s">
        <v>7814</v>
      </c>
      <c r="N95" s="129">
        <v>89.583584249061403</v>
      </c>
      <c r="O95" s="129">
        <v>1.0633277264764858</v>
      </c>
      <c r="P95" s="129">
        <v>-0.49908961352662706</v>
      </c>
      <c r="Q95" s="129">
        <v>2.474893117514259</v>
      </c>
      <c r="R95" s="129">
        <v>0.28382397451717911</v>
      </c>
      <c r="S95" s="129">
        <v>1.9715227870562735</v>
      </c>
    </row>
    <row r="96" spans="1:19">
      <c r="A96" s="128" t="s">
        <v>272</v>
      </c>
      <c r="B96" s="128" t="s">
        <v>210</v>
      </c>
      <c r="C96" s="129">
        <v>0.15781850620206739</v>
      </c>
      <c r="D96" s="129">
        <v>0.54763771052982824</v>
      </c>
      <c r="E96" s="129">
        <v>9.0006630603523945</v>
      </c>
      <c r="F96" s="129">
        <v>1.6442363871763233E-2</v>
      </c>
      <c r="G96" s="129">
        <v>0.1765729571152943</v>
      </c>
      <c r="H96" s="129">
        <v>0.19103335668340971</v>
      </c>
      <c r="I96" s="129">
        <v>0.91954444980971184</v>
      </c>
      <c r="J96" s="129">
        <v>0.14465420368692783</v>
      </c>
      <c r="K96" s="129">
        <v>4.1341794929965259E-2</v>
      </c>
      <c r="L96" s="129">
        <v>0.12882383548746668</v>
      </c>
      <c r="M96" s="129">
        <v>-1</v>
      </c>
      <c r="N96" s="129" t="s">
        <v>7814</v>
      </c>
      <c r="O96" s="129" t="s">
        <v>7814</v>
      </c>
      <c r="P96" s="129" t="s">
        <v>7814</v>
      </c>
      <c r="Q96" s="129" t="s">
        <v>7814</v>
      </c>
      <c r="R96" s="129" t="s">
        <v>7814</v>
      </c>
      <c r="S96" s="129">
        <v>0</v>
      </c>
    </row>
    <row r="97" spans="1:19" ht="28">
      <c r="A97" s="128" t="s">
        <v>273</v>
      </c>
      <c r="B97" s="128" t="s">
        <v>185</v>
      </c>
      <c r="C97" s="129" t="s">
        <v>7814</v>
      </c>
      <c r="D97" s="129" t="s">
        <v>7814</v>
      </c>
      <c r="E97" s="129" t="s">
        <v>7814</v>
      </c>
      <c r="F97" s="129" t="s">
        <v>7814</v>
      </c>
      <c r="G97" s="129" t="s">
        <v>7814</v>
      </c>
      <c r="H97" s="129" t="s">
        <v>7814</v>
      </c>
      <c r="I97" s="129" t="s">
        <v>7814</v>
      </c>
      <c r="J97" s="129" t="s">
        <v>7814</v>
      </c>
      <c r="K97" s="129" t="s">
        <v>7814</v>
      </c>
      <c r="L97" s="129">
        <v>0.6346100974780724</v>
      </c>
      <c r="M97" s="129">
        <v>-1</v>
      </c>
      <c r="N97" s="129" t="s">
        <v>7814</v>
      </c>
      <c r="O97" s="129" t="s">
        <v>7814</v>
      </c>
      <c r="P97" s="129" t="s">
        <v>7814</v>
      </c>
      <c r="Q97" s="129" t="s">
        <v>7814</v>
      </c>
      <c r="R97" s="129" t="s">
        <v>7814</v>
      </c>
      <c r="S97" s="129">
        <v>0</v>
      </c>
    </row>
    <row r="98" spans="1:19">
      <c r="A98" s="128" t="s">
        <v>274</v>
      </c>
      <c r="B98" s="128" t="s">
        <v>118</v>
      </c>
      <c r="C98" s="129">
        <v>0.16737930217554498</v>
      </c>
      <c r="D98" s="129">
        <v>0.21506923427241453</v>
      </c>
      <c r="E98" s="129">
        <v>0.26855635607400563</v>
      </c>
      <c r="F98" s="129">
        <v>-0.14005250290628579</v>
      </c>
      <c r="G98" s="129">
        <v>9.4067339139147776E-3</v>
      </c>
      <c r="H98" s="129">
        <v>3.3468017737511735E-2</v>
      </c>
      <c r="I98" s="129">
        <v>0.17573550230170776</v>
      </c>
      <c r="J98" s="129">
        <v>5.8282435399694243E-2</v>
      </c>
      <c r="K98" s="129">
        <v>0.12632615807828929</v>
      </c>
      <c r="L98" s="129">
        <v>-4.5694166625774302E-2</v>
      </c>
      <c r="M98" s="129">
        <v>-1</v>
      </c>
      <c r="N98" s="129" t="s">
        <v>7814</v>
      </c>
      <c r="O98" s="129" t="s">
        <v>7814</v>
      </c>
      <c r="P98" s="129" t="s">
        <v>7814</v>
      </c>
      <c r="Q98" s="129" t="s">
        <v>7814</v>
      </c>
      <c r="R98" s="129" t="s">
        <v>7814</v>
      </c>
      <c r="S98" s="129">
        <v>0</v>
      </c>
    </row>
    <row r="99" spans="1:19">
      <c r="A99" s="128" t="s">
        <v>275</v>
      </c>
      <c r="B99" s="128" t="s">
        <v>155</v>
      </c>
      <c r="C99" s="129">
        <v>3.8909762841156992E-2</v>
      </c>
      <c r="D99" s="129">
        <v>8.6459598574807117E-2</v>
      </c>
      <c r="E99" s="129">
        <v>-0.11569370974157644</v>
      </c>
      <c r="F99" s="129">
        <v>8.6126845470762659E-2</v>
      </c>
      <c r="G99" s="129">
        <v>0.17268824592168786</v>
      </c>
      <c r="H99" s="129">
        <v>3.8277834729045779E-2</v>
      </c>
      <c r="I99" s="129">
        <v>0.1419874374035095</v>
      </c>
      <c r="J99" s="129">
        <v>8.8973272601928111E-2</v>
      </c>
      <c r="K99" s="129">
        <v>2.027390788283312E-2</v>
      </c>
      <c r="L99" s="129">
        <v>0.16965364096045632</v>
      </c>
      <c r="M99" s="129">
        <v>-1</v>
      </c>
      <c r="N99" s="129" t="s">
        <v>7814</v>
      </c>
      <c r="O99" s="129" t="s">
        <v>7814</v>
      </c>
      <c r="P99" s="129" t="s">
        <v>7814</v>
      </c>
      <c r="Q99" s="129" t="s">
        <v>7814</v>
      </c>
      <c r="R99" s="129" t="s">
        <v>7814</v>
      </c>
      <c r="S99" s="129">
        <v>0</v>
      </c>
    </row>
    <row r="100" spans="1:19">
      <c r="A100" s="128" t="s">
        <v>276</v>
      </c>
      <c r="B100" s="128" t="s">
        <v>167</v>
      </c>
      <c r="C100" s="129">
        <v>0.82976921589102881</v>
      </c>
      <c r="D100" s="129">
        <v>0.88922124338759034</v>
      </c>
      <c r="E100" s="129">
        <v>8.9194305073140745E-2</v>
      </c>
      <c r="F100" s="129">
        <v>4.3292928543527509E-2</v>
      </c>
      <c r="G100" s="129">
        <v>0.16805189739053406</v>
      </c>
      <c r="H100" s="129">
        <v>0.48996121048897434</v>
      </c>
      <c r="I100" s="129">
        <v>-2.0439799454786134E-2</v>
      </c>
      <c r="J100" s="129">
        <v>-0.97663391061152971</v>
      </c>
      <c r="K100" s="129">
        <v>-9.2421808499505653E-2</v>
      </c>
      <c r="L100" s="129">
        <v>-8.7802846210730423E-2</v>
      </c>
      <c r="M100" s="129">
        <v>-1</v>
      </c>
      <c r="N100" s="129" t="s">
        <v>7814</v>
      </c>
      <c r="O100" s="129" t="s">
        <v>7814</v>
      </c>
      <c r="P100" s="129" t="s">
        <v>7814</v>
      </c>
      <c r="Q100" s="129" t="s">
        <v>7814</v>
      </c>
      <c r="R100" s="129" t="s">
        <v>7814</v>
      </c>
      <c r="S100" s="129">
        <v>0</v>
      </c>
    </row>
    <row r="101" spans="1:19">
      <c r="A101" s="128" t="s">
        <v>1427</v>
      </c>
      <c r="B101" s="128" t="s">
        <v>1428</v>
      </c>
      <c r="C101" s="129" t="s">
        <v>7814</v>
      </c>
      <c r="D101" s="129" t="s">
        <v>7814</v>
      </c>
      <c r="E101" s="129" t="s">
        <v>7814</v>
      </c>
      <c r="F101" s="129" t="s">
        <v>7814</v>
      </c>
      <c r="G101" s="129" t="s">
        <v>7814</v>
      </c>
      <c r="H101" s="129" t="s">
        <v>7814</v>
      </c>
      <c r="I101" s="129" t="s">
        <v>7814</v>
      </c>
      <c r="J101" s="129" t="s">
        <v>7814</v>
      </c>
      <c r="K101" s="129" t="s">
        <v>7814</v>
      </c>
      <c r="L101" s="129" t="s">
        <v>7814</v>
      </c>
      <c r="M101" s="129" t="s">
        <v>7814</v>
      </c>
      <c r="N101" s="129">
        <v>0.24608731999483702</v>
      </c>
      <c r="O101" s="129">
        <v>6.6031999637051371</v>
      </c>
      <c r="P101" s="129">
        <v>2.7684530754771508E-2</v>
      </c>
      <c r="Q101" s="129">
        <v>2.9660420791042252E-3</v>
      </c>
      <c r="R101" s="129">
        <v>7.5281689961057552E-3</v>
      </c>
      <c r="S101" s="129">
        <v>1.219895111982433E-3</v>
      </c>
    </row>
    <row r="102" spans="1:19">
      <c r="A102" s="128" t="s">
        <v>277</v>
      </c>
      <c r="B102" s="128" t="s">
        <v>1431</v>
      </c>
      <c r="C102" s="129">
        <v>-2.1988580968679283E-4</v>
      </c>
      <c r="D102" s="129">
        <v>3.643208606894488E-2</v>
      </c>
      <c r="E102" s="129">
        <v>0.17005279585599298</v>
      </c>
      <c r="F102" s="129">
        <v>0.19230784627738595</v>
      </c>
      <c r="G102" s="129">
        <v>5.8304633326154542E-2</v>
      </c>
      <c r="H102" s="129">
        <v>3.1526594532601537E-2</v>
      </c>
      <c r="I102" s="129">
        <v>0.15246312489274527</v>
      </c>
      <c r="J102" s="129">
        <v>6.4213649161971809E-2</v>
      </c>
      <c r="K102" s="129">
        <v>5.6226740318680024E-2</v>
      </c>
      <c r="L102" s="129">
        <v>-3.7365690478590396E-2</v>
      </c>
      <c r="M102" s="129">
        <v>-0.71682382247850085</v>
      </c>
      <c r="N102" s="129">
        <v>0.1126078411769329</v>
      </c>
      <c r="O102" s="129">
        <v>1.390746304124804</v>
      </c>
      <c r="P102" s="129">
        <v>0.28486802766278463</v>
      </c>
      <c r="Q102" s="129">
        <v>-0.19119157294317124</v>
      </c>
      <c r="R102" s="129">
        <v>0.10997928996286577</v>
      </c>
      <c r="S102" s="129">
        <v>-2.0697550710655395</v>
      </c>
    </row>
    <row r="103" spans="1:19">
      <c r="A103" s="128" t="s">
        <v>278</v>
      </c>
      <c r="B103" s="128" t="s">
        <v>116</v>
      </c>
      <c r="C103" s="129">
        <v>-3.7776202387207136E-2</v>
      </c>
      <c r="D103" s="129">
        <v>7.1219697686289551E-2</v>
      </c>
      <c r="E103" s="129">
        <v>0.24129891455845609</v>
      </c>
      <c r="F103" s="129">
        <v>9.1991939587948712E-2</v>
      </c>
      <c r="G103" s="129">
        <v>0.10288322998195643</v>
      </c>
      <c r="H103" s="129">
        <v>9.6564546262162487E-2</v>
      </c>
      <c r="I103" s="129">
        <v>4.2266424012856074E-2</v>
      </c>
      <c r="J103" s="129">
        <v>3.5243471665210357E-2</v>
      </c>
      <c r="K103" s="129">
        <v>1.2222440724787953E-2</v>
      </c>
      <c r="L103" s="129">
        <v>9.4187696759101103E-2</v>
      </c>
      <c r="M103" s="129">
        <v>0.36035287464817167</v>
      </c>
      <c r="N103" s="129">
        <v>0.16045228887057972</v>
      </c>
      <c r="O103" s="129">
        <v>4.0605680798582178E-2</v>
      </c>
      <c r="P103" s="129">
        <v>0.28437421048733347</v>
      </c>
      <c r="Q103" s="129">
        <v>0.19040194345255013</v>
      </c>
      <c r="R103" s="129">
        <v>-4.2907817641295365E-2</v>
      </c>
      <c r="S103" s="129">
        <v>4.7285577764821632E-2</v>
      </c>
    </row>
    <row r="104" spans="1:19">
      <c r="A104" s="128" t="s">
        <v>279</v>
      </c>
      <c r="B104" s="128" t="s">
        <v>115</v>
      </c>
      <c r="C104" s="129">
        <v>0.15151245208208253</v>
      </c>
      <c r="D104" s="129">
        <v>0.2408409729815657</v>
      </c>
      <c r="E104" s="129">
        <v>0.55972834149740525</v>
      </c>
      <c r="F104" s="129">
        <v>0.22297868843214541</v>
      </c>
      <c r="G104" s="129">
        <v>6.6914091077172611E-3</v>
      </c>
      <c r="H104" s="129">
        <v>5.4950639477384877E-2</v>
      </c>
      <c r="I104" s="129">
        <v>-6.1833211484519368E-2</v>
      </c>
      <c r="J104" s="129">
        <v>-1.1685905906382743E-2</v>
      </c>
      <c r="K104" s="129">
        <v>-0.57140683626497513</v>
      </c>
      <c r="L104" s="129">
        <v>0.12964589141803207</v>
      </c>
      <c r="M104" s="129">
        <v>-0.11394176829160063</v>
      </c>
      <c r="N104" s="129">
        <v>0.55377322435603604</v>
      </c>
      <c r="O104" s="129">
        <v>-0.42398684185724489</v>
      </c>
      <c r="P104" s="129">
        <v>0.8313858894449766</v>
      </c>
      <c r="Q104" s="129">
        <v>0.13292314195741306</v>
      </c>
      <c r="R104" s="129">
        <v>-1.1750738542325778E-2</v>
      </c>
      <c r="S104" s="129">
        <v>0.30973715992882184</v>
      </c>
    </row>
    <row r="105" spans="1:19">
      <c r="A105" s="128" t="s">
        <v>280</v>
      </c>
      <c r="B105" s="128" t="s">
        <v>114</v>
      </c>
      <c r="C105" s="129">
        <v>5.2665219100658689E-2</v>
      </c>
      <c r="D105" s="129">
        <v>-0.17720138423318521</v>
      </c>
      <c r="E105" s="129">
        <v>7.5802857326652484E-2</v>
      </c>
      <c r="F105" s="129">
        <v>-0.14861730018562536</v>
      </c>
      <c r="G105" s="129">
        <v>0.39484316470880132</v>
      </c>
      <c r="H105" s="129">
        <v>0.24308380682913655</v>
      </c>
      <c r="I105" s="129">
        <v>0.10728371075326582</v>
      </c>
      <c r="J105" s="129">
        <v>-1.3882748072388762E-2</v>
      </c>
      <c r="K105" s="129">
        <v>8.7614684332001813E-2</v>
      </c>
      <c r="L105" s="129">
        <v>-2.1024783559928428E-2</v>
      </c>
      <c r="M105" s="129">
        <v>-0.23961742406262809</v>
      </c>
      <c r="N105" s="129">
        <v>5.0894187549325176E-2</v>
      </c>
      <c r="O105" s="129">
        <v>5.8386354287479181E-2</v>
      </c>
      <c r="P105" s="129">
        <v>0.28955514818088868</v>
      </c>
      <c r="Q105" s="129">
        <v>-2.6928098778547738E-2</v>
      </c>
      <c r="R105" s="129">
        <v>5.9341009521127752E-2</v>
      </c>
      <c r="S105" s="129">
        <v>0.20256670934933049</v>
      </c>
    </row>
    <row r="106" spans="1:19">
      <c r="A106" s="128" t="s">
        <v>1517</v>
      </c>
      <c r="B106" s="128" t="s">
        <v>1518</v>
      </c>
      <c r="C106" s="129" t="s">
        <v>7814</v>
      </c>
      <c r="D106" s="129" t="s">
        <v>7814</v>
      </c>
      <c r="E106" s="129" t="s">
        <v>7814</v>
      </c>
      <c r="F106" s="129" t="s">
        <v>7814</v>
      </c>
      <c r="G106" s="129" t="s">
        <v>7814</v>
      </c>
      <c r="H106" s="129" t="s">
        <v>7814</v>
      </c>
      <c r="I106" s="129" t="s">
        <v>7814</v>
      </c>
      <c r="J106" s="129" t="s">
        <v>7814</v>
      </c>
      <c r="K106" s="129" t="s">
        <v>7814</v>
      </c>
      <c r="L106" s="129" t="s">
        <v>7814</v>
      </c>
      <c r="M106" s="129" t="s">
        <v>7814</v>
      </c>
      <c r="N106" s="129">
        <v>-0.50103236025975373</v>
      </c>
      <c r="O106" s="129">
        <v>-0.80456615908534634</v>
      </c>
      <c r="P106" s="129">
        <v>6.0610998665381111</v>
      </c>
      <c r="Q106" s="129">
        <v>4.1743141714541325</v>
      </c>
      <c r="R106" s="129">
        <v>0.1218953010920083</v>
      </c>
      <c r="S106" s="129">
        <v>0.37026346446603109</v>
      </c>
    </row>
    <row r="107" spans="1:19">
      <c r="A107" s="128" t="s">
        <v>281</v>
      </c>
      <c r="B107" s="128" t="s">
        <v>113</v>
      </c>
      <c r="C107" s="129">
        <v>-1.7993928087108202E-2</v>
      </c>
      <c r="D107" s="129">
        <v>0.49217796263992586</v>
      </c>
      <c r="E107" s="129">
        <v>0.11708241225728511</v>
      </c>
      <c r="F107" s="129">
        <v>0.1138005031719711</v>
      </c>
      <c r="G107" s="129">
        <v>-7.5949396800983893E-2</v>
      </c>
      <c r="H107" s="129">
        <v>0.23515938397684777</v>
      </c>
      <c r="I107" s="129">
        <v>-4.3969346489461936E-2</v>
      </c>
      <c r="J107" s="129">
        <v>0.26456286151638331</v>
      </c>
      <c r="K107" s="129">
        <v>0.13045813137057194</v>
      </c>
      <c r="L107" s="129">
        <v>0.19627053637086145</v>
      </c>
      <c r="M107" s="129">
        <v>-2.0346257970770165E-2</v>
      </c>
      <c r="N107" s="129">
        <v>5.1388190717470028E-2</v>
      </c>
      <c r="O107" s="129">
        <v>8.2972093093388377E-2</v>
      </c>
      <c r="P107" s="129">
        <v>0.30301508059840021</v>
      </c>
      <c r="Q107" s="129">
        <v>0.54411902750435326</v>
      </c>
      <c r="R107" s="129">
        <v>-0.23701791478834111</v>
      </c>
      <c r="S107" s="129">
        <v>4.4488136298758925E-2</v>
      </c>
    </row>
    <row r="108" spans="1:19">
      <c r="A108" s="128" t="s">
        <v>1526</v>
      </c>
      <c r="B108" s="128" t="s">
        <v>1527</v>
      </c>
      <c r="C108" s="129" t="s">
        <v>7814</v>
      </c>
      <c r="D108" s="129" t="s">
        <v>7814</v>
      </c>
      <c r="E108" s="129" t="s">
        <v>7814</v>
      </c>
      <c r="F108" s="129" t="s">
        <v>7814</v>
      </c>
      <c r="G108" s="129" t="s">
        <v>7814</v>
      </c>
      <c r="H108" s="129" t="s">
        <v>7814</v>
      </c>
      <c r="I108" s="129" t="s">
        <v>7814</v>
      </c>
      <c r="J108" s="129" t="s">
        <v>7814</v>
      </c>
      <c r="K108" s="129" t="s">
        <v>7814</v>
      </c>
      <c r="L108" s="129" t="s">
        <v>7814</v>
      </c>
      <c r="M108" s="129" t="s">
        <v>7814</v>
      </c>
      <c r="N108" s="129">
        <v>9.6938028410024968E-2</v>
      </c>
      <c r="O108" s="129">
        <v>0.15321472815523807</v>
      </c>
      <c r="P108" s="129">
        <v>5.4850254824502231E-2</v>
      </c>
      <c r="Q108" s="129">
        <v>8.7503315161496564E-2</v>
      </c>
      <c r="R108" s="129">
        <v>4.6073025274107504E-2</v>
      </c>
      <c r="S108" s="129">
        <v>-1.838652002295852E-2</v>
      </c>
    </row>
    <row r="109" spans="1:19">
      <c r="A109" s="128" t="s">
        <v>282</v>
      </c>
      <c r="B109" s="128" t="s">
        <v>112</v>
      </c>
      <c r="C109" s="129">
        <v>1.8006153857113238E-2</v>
      </c>
      <c r="D109" s="129">
        <v>-3.7371473020874846E-2</v>
      </c>
      <c r="E109" s="129">
        <v>0.25542759166851914</v>
      </c>
      <c r="F109" s="129">
        <v>0.53349746701026368</v>
      </c>
      <c r="G109" s="129">
        <v>-6.9683211724410832E-2</v>
      </c>
      <c r="H109" s="129">
        <v>-0.21257812175188961</v>
      </c>
      <c r="I109" s="129">
        <v>-2.193245585383774E-2</v>
      </c>
      <c r="J109" s="129">
        <v>0.19961992552787966</v>
      </c>
      <c r="K109" s="129">
        <v>-2.9310272541810511E-2</v>
      </c>
      <c r="L109" s="129">
        <v>0.227670566604814</v>
      </c>
      <c r="M109" s="129">
        <v>-1</v>
      </c>
      <c r="N109" s="129" t="s">
        <v>7814</v>
      </c>
      <c r="O109" s="129" t="s">
        <v>7814</v>
      </c>
      <c r="P109" s="129" t="s">
        <v>7814</v>
      </c>
      <c r="Q109" s="129" t="s">
        <v>7814</v>
      </c>
      <c r="R109" s="129" t="s">
        <v>7814</v>
      </c>
      <c r="S109" s="129">
        <v>0</v>
      </c>
    </row>
    <row r="110" spans="1:19">
      <c r="A110" s="128" t="s">
        <v>283</v>
      </c>
      <c r="B110" s="128" t="s">
        <v>111</v>
      </c>
      <c r="C110" s="129">
        <v>0.34176071836580713</v>
      </c>
      <c r="D110" s="129">
        <v>-0.15764046760697858</v>
      </c>
      <c r="E110" s="129">
        <v>5.5841857537087369E-2</v>
      </c>
      <c r="F110" s="129">
        <v>0.2415025806961224</v>
      </c>
      <c r="G110" s="129">
        <v>5.9563918721397435E-2</v>
      </c>
      <c r="H110" s="129">
        <v>0.15382843352687114</v>
      </c>
      <c r="I110" s="129">
        <v>3.8370623468934708</v>
      </c>
      <c r="J110" s="129">
        <v>5.4494366434229002E-2</v>
      </c>
      <c r="K110" s="129">
        <v>-0.58916234107593624</v>
      </c>
      <c r="L110" s="129">
        <v>0.52306775608054501</v>
      </c>
      <c r="M110" s="129">
        <v>-1</v>
      </c>
      <c r="N110" s="129" t="s">
        <v>7814</v>
      </c>
      <c r="O110" s="129" t="s">
        <v>7814</v>
      </c>
      <c r="P110" s="129" t="s">
        <v>7814</v>
      </c>
      <c r="Q110" s="129" t="s">
        <v>7814</v>
      </c>
      <c r="R110" s="129" t="s">
        <v>7814</v>
      </c>
      <c r="S110" s="129">
        <v>0</v>
      </c>
    </row>
    <row r="111" spans="1:19">
      <c r="A111" s="128" t="s">
        <v>284</v>
      </c>
      <c r="B111" s="128" t="s">
        <v>110</v>
      </c>
      <c r="C111" s="129">
        <v>-2.4657317112876886E-2</v>
      </c>
      <c r="D111" s="129">
        <v>9.8067126484851164E-2</v>
      </c>
      <c r="E111" s="129">
        <v>-6.9643254616570394E-3</v>
      </c>
      <c r="F111" s="129">
        <v>0.12728935159438159</v>
      </c>
      <c r="G111" s="129">
        <v>6.9619056452132178E-2</v>
      </c>
      <c r="H111" s="129">
        <v>0.12186333288849194</v>
      </c>
      <c r="I111" s="129">
        <v>3.0638485404261395E-2</v>
      </c>
      <c r="J111" s="129">
        <v>8.5126476955910357E-2</v>
      </c>
      <c r="K111" s="129">
        <v>0.81104249011678542</v>
      </c>
      <c r="L111" s="129">
        <v>-0.16511474983502483</v>
      </c>
      <c r="M111" s="129">
        <v>-1</v>
      </c>
      <c r="N111" s="129" t="s">
        <v>7814</v>
      </c>
      <c r="O111" s="129" t="s">
        <v>7814</v>
      </c>
      <c r="P111" s="129" t="s">
        <v>7814</v>
      </c>
      <c r="Q111" s="129" t="s">
        <v>7814</v>
      </c>
      <c r="R111" s="129" t="s">
        <v>7814</v>
      </c>
      <c r="S111" s="129">
        <v>0</v>
      </c>
    </row>
    <row r="112" spans="1:19">
      <c r="A112" s="128" t="s">
        <v>285</v>
      </c>
      <c r="B112" s="128" t="s">
        <v>192</v>
      </c>
      <c r="C112" s="129">
        <v>0.50970512453478389</v>
      </c>
      <c r="D112" s="129">
        <v>-0.53020821481397196</v>
      </c>
      <c r="E112" s="129">
        <v>-4.8437878420924951E-3</v>
      </c>
      <c r="F112" s="129">
        <v>10.665368702847408</v>
      </c>
      <c r="G112" s="129">
        <v>2.2685206433980767</v>
      </c>
      <c r="H112" s="129">
        <v>0.44653943533116314</v>
      </c>
      <c r="I112" s="129">
        <v>-0.16755848022027153</v>
      </c>
      <c r="J112" s="129">
        <v>2.7914701740560846</v>
      </c>
      <c r="K112" s="129">
        <v>-0.65423396915064314</v>
      </c>
      <c r="L112" s="129">
        <v>0.22740208620129621</v>
      </c>
      <c r="M112" s="129">
        <v>-1</v>
      </c>
      <c r="N112" s="129" t="s">
        <v>7814</v>
      </c>
      <c r="O112" s="129" t="s">
        <v>7814</v>
      </c>
      <c r="P112" s="129" t="s">
        <v>7814</v>
      </c>
      <c r="Q112" s="129" t="s">
        <v>7814</v>
      </c>
      <c r="R112" s="129" t="s">
        <v>7814</v>
      </c>
      <c r="S112" s="129">
        <v>0</v>
      </c>
    </row>
    <row r="113" spans="1:19">
      <c r="A113" s="128" t="s">
        <v>286</v>
      </c>
      <c r="B113" s="128" t="s">
        <v>109</v>
      </c>
      <c r="C113" s="129">
        <v>0.10930967019973137</v>
      </c>
      <c r="D113" s="129">
        <v>0.30284106253884691</v>
      </c>
      <c r="E113" s="129">
        <v>0.28928783622880738</v>
      </c>
      <c r="F113" s="129">
        <v>0.16883746846236858</v>
      </c>
      <c r="G113" s="129">
        <v>6.9215535713023302E-2</v>
      </c>
      <c r="H113" s="129">
        <v>-0.18736206257351562</v>
      </c>
      <c r="I113" s="129">
        <v>-4.9642966105734154E-2</v>
      </c>
      <c r="J113" s="129">
        <v>0.17138232795294495</v>
      </c>
      <c r="K113" s="129">
        <v>-0.15400047849680265</v>
      </c>
      <c r="L113" s="129">
        <v>0.19175610005414856</v>
      </c>
      <c r="M113" s="129">
        <v>0.52096807527460975</v>
      </c>
      <c r="N113" s="129">
        <v>0.47599227712184544</v>
      </c>
      <c r="O113" s="129">
        <v>0.33273817220435387</v>
      </c>
      <c r="P113" s="129">
        <v>0.42079639964421078</v>
      </c>
      <c r="Q113" s="129">
        <v>0.16250916907556623</v>
      </c>
      <c r="R113" s="129">
        <v>-0.15214536997835648</v>
      </c>
      <c r="S113" s="129">
        <v>2.3151878779610283E-3</v>
      </c>
    </row>
    <row r="114" spans="1:19">
      <c r="A114" s="128" t="s">
        <v>287</v>
      </c>
      <c r="B114" s="128" t="s">
        <v>156</v>
      </c>
      <c r="C114" s="129">
        <v>5.8562007894114032E-5</v>
      </c>
      <c r="D114" s="129">
        <v>0.37307173122442649</v>
      </c>
      <c r="E114" s="129">
        <v>9.1877130072122615E-2</v>
      </c>
      <c r="F114" s="129">
        <v>-0.11553800662783886</v>
      </c>
      <c r="G114" s="129">
        <v>8.2320109837207944E-2</v>
      </c>
      <c r="H114" s="129">
        <v>0.30616808549315766</v>
      </c>
      <c r="I114" s="129">
        <v>-0.24096616508767454</v>
      </c>
      <c r="J114" s="129">
        <v>-4.5734628442306802E-2</v>
      </c>
      <c r="K114" s="129">
        <v>1.3481779454518867</v>
      </c>
      <c r="L114" s="129">
        <v>2.9394872863071253</v>
      </c>
      <c r="M114" s="129">
        <v>-0.8050630426191927</v>
      </c>
      <c r="N114" s="129">
        <v>0.46132187320662577</v>
      </c>
      <c r="O114" s="129">
        <v>0.15769392713039365</v>
      </c>
      <c r="P114" s="129">
        <v>1.044631413226337</v>
      </c>
      <c r="Q114" s="129">
        <v>1.1577705540084429</v>
      </c>
      <c r="R114" s="129">
        <v>-8.890605366863269E-2</v>
      </c>
      <c r="S114" s="129">
        <v>-0.38501632427934906</v>
      </c>
    </row>
    <row r="115" spans="1:19">
      <c r="A115" s="128" t="s">
        <v>288</v>
      </c>
      <c r="B115" s="128" t="s">
        <v>108</v>
      </c>
      <c r="C115" s="129">
        <v>-0.76656541250355237</v>
      </c>
      <c r="D115" s="129">
        <v>-0.2875354899217889</v>
      </c>
      <c r="E115" s="129">
        <v>-0.17466239809852724</v>
      </c>
      <c r="F115" s="129">
        <v>7.8431579156956754E-3</v>
      </c>
      <c r="G115" s="129">
        <v>0.16010563084818319</v>
      </c>
      <c r="H115" s="129">
        <v>8.9567434120371825E-2</v>
      </c>
      <c r="I115" s="129">
        <v>0.39675448510229749</v>
      </c>
      <c r="J115" s="129">
        <v>0.26508244525705615</v>
      </c>
      <c r="K115" s="129">
        <v>4.832318386953153</v>
      </c>
      <c r="L115" s="129">
        <v>0.18614794057164863</v>
      </c>
      <c r="M115" s="129">
        <v>0.27961569560901012</v>
      </c>
      <c r="N115" s="129">
        <v>8.0476150214122466E-2</v>
      </c>
      <c r="O115" s="129">
        <v>-0.15038538054957706</v>
      </c>
      <c r="P115" s="129">
        <v>0.76850779602832198</v>
      </c>
      <c r="Q115" s="129">
        <v>0.37249956572576504</v>
      </c>
      <c r="R115" s="129">
        <v>-0.19255214932404097</v>
      </c>
      <c r="S115" s="129">
        <v>1.104548888710657E-2</v>
      </c>
    </row>
    <row r="116" spans="1:19">
      <c r="A116" s="128" t="s">
        <v>289</v>
      </c>
      <c r="B116" s="128" t="s">
        <v>1624</v>
      </c>
      <c r="C116" s="129">
        <v>3.3175746678734575E-2</v>
      </c>
      <c r="D116" s="129">
        <v>-0.51367364388925241</v>
      </c>
      <c r="E116" s="129">
        <v>-0.21811544637163327</v>
      </c>
      <c r="F116" s="129">
        <v>-9.4036098102431631E-2</v>
      </c>
      <c r="G116" s="129">
        <v>0.26000225277736511</v>
      </c>
      <c r="H116" s="129">
        <v>7.8498197039010842E-2</v>
      </c>
      <c r="I116" s="129">
        <v>1.1652192593649859</v>
      </c>
      <c r="J116" s="129">
        <v>0.17166083966736179</v>
      </c>
      <c r="K116" s="129">
        <v>0.291261806721266</v>
      </c>
      <c r="L116" s="129">
        <v>-0.15680993466201998</v>
      </c>
      <c r="M116" s="129">
        <v>-0.32556777219145216</v>
      </c>
      <c r="N116" s="129">
        <v>8.4060556902997075E-2</v>
      </c>
      <c r="O116" s="129">
        <v>0.45962786801924471</v>
      </c>
      <c r="P116" s="129">
        <v>1.257259378419727</v>
      </c>
      <c r="Q116" s="129">
        <v>0.15634157662686055</v>
      </c>
      <c r="R116" s="129">
        <v>-0.29576555393762238</v>
      </c>
      <c r="S116" s="129">
        <v>-2.2710091618323607</v>
      </c>
    </row>
    <row r="117" spans="1:19">
      <c r="A117" s="128" t="s">
        <v>290</v>
      </c>
      <c r="B117" s="128" t="s">
        <v>193</v>
      </c>
      <c r="C117" s="129">
        <v>4.1837647724521698E-2</v>
      </c>
      <c r="D117" s="129">
        <v>0.19818805018155294</v>
      </c>
      <c r="E117" s="129">
        <v>9.1509014461787164E-2</v>
      </c>
      <c r="F117" s="129">
        <v>0.15754474446975553</v>
      </c>
      <c r="G117" s="129">
        <v>9.672159710001127E-2</v>
      </c>
      <c r="H117" s="129">
        <v>0.11105652398778143</v>
      </c>
      <c r="I117" s="129">
        <v>8.1440798851524221E-2</v>
      </c>
      <c r="J117" s="129">
        <v>0.24634120933191661</v>
      </c>
      <c r="K117" s="129">
        <v>4.0627572641025012E-2</v>
      </c>
      <c r="L117" s="129">
        <v>5.6127409380098303E-2</v>
      </c>
      <c r="M117" s="129">
        <v>0.4589327845476503</v>
      </c>
      <c r="N117" s="129">
        <v>4.1908678461840099E-2</v>
      </c>
      <c r="O117" s="129">
        <v>3.9817827294248431E-2</v>
      </c>
      <c r="P117" s="129">
        <v>5.4981576628830409E-2</v>
      </c>
      <c r="Q117" s="129">
        <v>6.8484984231957924E-2</v>
      </c>
      <c r="R117" s="129">
        <v>3.160433276786212E-2</v>
      </c>
      <c r="S117" s="129">
        <v>6.005262712641251E-2</v>
      </c>
    </row>
    <row r="118" spans="1:19">
      <c r="A118" s="128" t="s">
        <v>291</v>
      </c>
      <c r="B118" s="128" t="s">
        <v>106</v>
      </c>
      <c r="C118" s="129">
        <v>1.6212638263718659E-2</v>
      </c>
      <c r="D118" s="129">
        <v>5.7745834860966738E-2</v>
      </c>
      <c r="E118" s="129">
        <v>8.7120731911058291E-2</v>
      </c>
      <c r="F118" s="129">
        <v>5.3238881468785859E-2</v>
      </c>
      <c r="G118" s="129">
        <v>7.1863724897384573E-2</v>
      </c>
      <c r="H118" s="129">
        <v>5.229530554019246E-2</v>
      </c>
      <c r="I118" s="129">
        <v>5.1075906319033582E-2</v>
      </c>
      <c r="J118" s="129">
        <v>0.30052135423540416</v>
      </c>
      <c r="K118" s="129">
        <v>0.1337550447725242</v>
      </c>
      <c r="L118" s="129">
        <v>0.12848049235649195</v>
      </c>
      <c r="M118" s="129">
        <v>1.7443642753135609</v>
      </c>
      <c r="N118" s="129">
        <v>3.1200674387365623E-2</v>
      </c>
      <c r="O118" s="129">
        <v>1.4525937503729214E-2</v>
      </c>
      <c r="P118" s="129">
        <v>1.0252681595773527E-2</v>
      </c>
      <c r="Q118" s="129">
        <v>9.6866089867442273E-3</v>
      </c>
      <c r="R118" s="129">
        <v>7.2162265089592559E-3</v>
      </c>
      <c r="S118" s="129">
        <v>-6.50511061866842E-3</v>
      </c>
    </row>
    <row r="119" spans="1:19">
      <c r="A119" s="128" t="s">
        <v>292</v>
      </c>
      <c r="B119" s="128" t="s">
        <v>1648</v>
      </c>
      <c r="C119" s="129">
        <v>0.2037428609292995</v>
      </c>
      <c r="D119" s="129">
        <v>0.37115656399943742</v>
      </c>
      <c r="E119" s="129">
        <v>0.1149020661743152</v>
      </c>
      <c r="F119" s="129">
        <v>2.2056561387313156E-2</v>
      </c>
      <c r="G119" s="129">
        <v>3.8422300641027363E-2</v>
      </c>
      <c r="H119" s="129">
        <v>-9.8318985004154369E-3</v>
      </c>
      <c r="I119" s="129">
        <v>3.1846923168176611E-2</v>
      </c>
      <c r="J119" s="129">
        <v>-8.6794645570139606E-3</v>
      </c>
      <c r="K119" s="129">
        <v>2.4215098010609726E-2</v>
      </c>
      <c r="L119" s="129">
        <v>-1.3407658001459488E-2</v>
      </c>
      <c r="M119" s="129">
        <v>0.49176251526655923</v>
      </c>
      <c r="N119" s="129">
        <v>2.8373038376454884E-2</v>
      </c>
      <c r="O119" s="129">
        <v>2.3592450307942547E-2</v>
      </c>
      <c r="P119" s="129">
        <v>0.26991158566904483</v>
      </c>
      <c r="Q119" s="129">
        <v>-5.53068630447906E-4</v>
      </c>
      <c r="R119" s="129">
        <v>7.4028663679309714E-2</v>
      </c>
      <c r="S119" s="129">
        <v>-9.4589405593558287E-2</v>
      </c>
    </row>
    <row r="120" spans="1:19">
      <c r="A120" s="128" t="s">
        <v>293</v>
      </c>
      <c r="B120" s="128" t="s">
        <v>1661</v>
      </c>
      <c r="C120" s="129">
        <v>0.29135628835292038</v>
      </c>
      <c r="D120" s="129">
        <v>0.25189097345236222</v>
      </c>
      <c r="E120" s="129">
        <v>0.24815568095918517</v>
      </c>
      <c r="F120" s="129">
        <v>0.12952617516366383</v>
      </c>
      <c r="G120" s="129">
        <v>0.28022598910685415</v>
      </c>
      <c r="H120" s="129">
        <v>0.19215621611339939</v>
      </c>
      <c r="I120" s="129">
        <v>-0.6953470597011373</v>
      </c>
      <c r="J120" s="129">
        <v>0.19594665908792241</v>
      </c>
      <c r="K120" s="129">
        <v>0.37883446726271708</v>
      </c>
      <c r="L120" s="129">
        <v>0.12692637749398972</v>
      </c>
      <c r="M120" s="129">
        <v>-3.2485420524562714E-2</v>
      </c>
      <c r="N120" s="129">
        <v>-0.92419766054885233</v>
      </c>
      <c r="O120" s="129">
        <v>5.6174359417284769E-3</v>
      </c>
      <c r="P120" s="129">
        <v>-9.3448119892136194E-2</v>
      </c>
      <c r="Q120" s="129">
        <v>0.36813967522058855</v>
      </c>
      <c r="R120" s="129">
        <v>0.27510899548102907</v>
      </c>
      <c r="S120" s="129">
        <v>-0.41765868384618782</v>
      </c>
    </row>
    <row r="121" spans="1:19">
      <c r="A121" s="128" t="s">
        <v>294</v>
      </c>
      <c r="B121" s="128" t="s">
        <v>103</v>
      </c>
      <c r="C121" s="129">
        <v>0.41025359150005425</v>
      </c>
      <c r="D121" s="129">
        <v>0.62158835659804312</v>
      </c>
      <c r="E121" s="129">
        <v>5.7886023909044848E-2</v>
      </c>
      <c r="F121" s="129">
        <v>0.26276952238559015</v>
      </c>
      <c r="G121" s="129">
        <v>0.24692099536401679</v>
      </c>
      <c r="H121" s="129">
        <v>0.30608203484705365</v>
      </c>
      <c r="I121" s="129">
        <v>0.11048350410875263</v>
      </c>
      <c r="J121" s="129">
        <v>-0.21707828401233953</v>
      </c>
      <c r="K121" s="129">
        <v>-5.9412952760721227E-2</v>
      </c>
      <c r="L121" s="129">
        <v>7.9298679199681033E-2</v>
      </c>
      <c r="M121" s="129">
        <v>6.7586727614671549E-2</v>
      </c>
      <c r="N121" s="129">
        <v>0.12710897029470347</v>
      </c>
      <c r="O121" s="129">
        <v>0.14267437843853181</v>
      </c>
      <c r="P121" s="129">
        <v>4.3575809143931998E-3</v>
      </c>
      <c r="Q121" s="129">
        <v>7.7497141333858321E-2</v>
      </c>
      <c r="R121" s="129">
        <v>0.16357029644914078</v>
      </c>
      <c r="S121" s="129">
        <v>7.2570965010794145E-2</v>
      </c>
    </row>
    <row r="122" spans="1:19">
      <c r="A122" s="128" t="s">
        <v>295</v>
      </c>
      <c r="B122" s="128" t="s">
        <v>102</v>
      </c>
      <c r="C122" s="129">
        <v>0.25690311472582827</v>
      </c>
      <c r="D122" s="129">
        <v>0.41933227220675473</v>
      </c>
      <c r="E122" s="129">
        <v>0.93258468986497478</v>
      </c>
      <c r="F122" s="129">
        <v>0.33122132602548615</v>
      </c>
      <c r="G122" s="129">
        <v>-6.2211847042287216E-3</v>
      </c>
      <c r="H122" s="129">
        <v>-0.11339934335069368</v>
      </c>
      <c r="I122" s="129">
        <v>0.2321940743632902</v>
      </c>
      <c r="J122" s="129">
        <v>0.1471372549348795</v>
      </c>
      <c r="K122" s="129">
        <v>0.11667176259626433</v>
      </c>
      <c r="L122" s="129">
        <v>-0.2143622622454775</v>
      </c>
      <c r="M122" s="129">
        <v>-0.30517130457877173</v>
      </c>
      <c r="N122" s="129">
        <v>0.22209539930304412</v>
      </c>
      <c r="O122" s="129">
        <v>0.12932826562677713</v>
      </c>
      <c r="P122" s="129">
        <v>0.48858746161829925</v>
      </c>
      <c r="Q122" s="129">
        <v>0.1994516136809048</v>
      </c>
      <c r="R122" s="129">
        <v>0.2358094153901138</v>
      </c>
      <c r="S122" s="129">
        <v>-2.4548695698062711E-2</v>
      </c>
    </row>
    <row r="123" spans="1:19">
      <c r="A123" s="128" t="s">
        <v>296</v>
      </c>
      <c r="B123" s="128" t="s">
        <v>194</v>
      </c>
      <c r="C123" s="129">
        <v>-0.18182059470166911</v>
      </c>
      <c r="D123" s="129">
        <v>-0.15778869134258733</v>
      </c>
      <c r="E123" s="129">
        <v>-0.1246336632723104</v>
      </c>
      <c r="F123" s="129">
        <v>-0.22243925955306154</v>
      </c>
      <c r="G123" s="129">
        <v>-0.15502318806665827</v>
      </c>
      <c r="H123" s="129">
        <v>0.88861063633789872</v>
      </c>
      <c r="I123" s="129">
        <v>0.50554863914516912</v>
      </c>
      <c r="J123" s="129">
        <v>0.26304455481465294</v>
      </c>
      <c r="K123" s="129">
        <v>-0.75499460005033114</v>
      </c>
      <c r="L123" s="129">
        <v>9.1427778569159068E-2</v>
      </c>
      <c r="M123" s="129">
        <v>-0.12402675203824853</v>
      </c>
      <c r="N123" s="129">
        <v>-6.997897877651682E-2</v>
      </c>
      <c r="O123" s="129">
        <v>-8.6789329173628471E-2</v>
      </c>
      <c r="P123" s="129">
        <v>0.99018586238894257</v>
      </c>
      <c r="Q123" s="129">
        <v>-9.4389635596245025E-2</v>
      </c>
      <c r="R123" s="129">
        <v>0.36911787257725193</v>
      </c>
      <c r="S123" s="129">
        <v>-0.26481546735703149</v>
      </c>
    </row>
    <row r="124" spans="1:19">
      <c r="A124" s="128" t="s">
        <v>297</v>
      </c>
      <c r="B124" s="128" t="s">
        <v>101</v>
      </c>
      <c r="C124" s="129">
        <v>8.0844296096492352E-2</v>
      </c>
      <c r="D124" s="129">
        <v>0.14893804406776212</v>
      </c>
      <c r="E124" s="129">
        <v>4.1744135837035623E-2</v>
      </c>
      <c r="F124" s="129">
        <v>1.9297196089399504E-2</v>
      </c>
      <c r="G124" s="129">
        <v>0.16245950327158587</v>
      </c>
      <c r="H124" s="129">
        <v>0.24786489398569711</v>
      </c>
      <c r="I124" s="129">
        <v>-2.9817799897258523E-2</v>
      </c>
      <c r="J124" s="129">
        <v>-7.6138172563330664E-2</v>
      </c>
      <c r="K124" s="129">
        <v>-7.1521269904617379E-2</v>
      </c>
      <c r="L124" s="129">
        <v>-6.1483255816995097E-2</v>
      </c>
      <c r="M124" s="129">
        <v>-0.37383008792440708</v>
      </c>
      <c r="N124" s="129">
        <v>-1.980748833508239E-2</v>
      </c>
      <c r="O124" s="129">
        <v>0.10513769251427463</v>
      </c>
      <c r="P124" s="129">
        <v>0.16545264868161857</v>
      </c>
      <c r="Q124" s="129">
        <v>0.16851212778292712</v>
      </c>
      <c r="R124" s="129">
        <v>-1.4303898632358703E-2</v>
      </c>
      <c r="S124" s="129">
        <v>0.10310065477976807</v>
      </c>
    </row>
    <row r="125" spans="1:19">
      <c r="A125" s="128" t="s">
        <v>298</v>
      </c>
      <c r="B125" s="128" t="s">
        <v>100</v>
      </c>
      <c r="C125" s="129">
        <v>0.26837690739930675</v>
      </c>
      <c r="D125" s="129">
        <v>1.12482588332719</v>
      </c>
      <c r="E125" s="129">
        <v>1.7601379938720556</v>
      </c>
      <c r="F125" s="129">
        <v>0.33826306610270396</v>
      </c>
      <c r="G125" s="129">
        <v>0.11730144300535006</v>
      </c>
      <c r="H125" s="129">
        <v>-0.1825183458645524</v>
      </c>
      <c r="I125" s="129">
        <v>-7.0770130219810046E-2</v>
      </c>
      <c r="J125" s="129">
        <v>2.1610907921710831E-2</v>
      </c>
      <c r="K125" s="129">
        <v>-0.10431829202478382</v>
      </c>
      <c r="L125" s="129">
        <v>0.23736091174781615</v>
      </c>
      <c r="M125" s="129">
        <v>-0.26640137062408087</v>
      </c>
      <c r="N125" s="129">
        <v>0.17026381647410571</v>
      </c>
      <c r="O125" s="129">
        <v>0.22201815315728246</v>
      </c>
      <c r="P125" s="129">
        <v>0.13000397943069331</v>
      </c>
      <c r="Q125" s="129">
        <v>-1.1349441482056744E-2</v>
      </c>
      <c r="R125" s="129">
        <v>8.623491332261235E-2</v>
      </c>
      <c r="S125" s="129">
        <v>6.3298605589758666E-2</v>
      </c>
    </row>
    <row r="126" spans="1:19">
      <c r="A126" s="128" t="s">
        <v>299</v>
      </c>
      <c r="B126" s="128" t="s">
        <v>99</v>
      </c>
      <c r="C126" s="129">
        <v>0.19035797679958022</v>
      </c>
      <c r="D126" s="129">
        <v>0.15183862544721105</v>
      </c>
      <c r="E126" s="129">
        <v>0.1253878525490546</v>
      </c>
      <c r="F126" s="129">
        <v>0.48904360429128402</v>
      </c>
      <c r="G126" s="129">
        <v>7.2577489321335564E-2</v>
      </c>
      <c r="H126" s="129">
        <v>-5.9143611162234544E-2</v>
      </c>
      <c r="I126" s="129">
        <v>0.20781123581756655</v>
      </c>
      <c r="J126" s="129">
        <v>-5.8792829108542666E-3</v>
      </c>
      <c r="K126" s="129">
        <v>0.14088565323566327</v>
      </c>
      <c r="L126" s="129">
        <v>-5.9184281804236183E-2</v>
      </c>
      <c r="M126" s="129">
        <v>0.17653275420380843</v>
      </c>
      <c r="N126" s="129">
        <v>-6.9103362638883614E-2</v>
      </c>
      <c r="O126" s="129">
        <v>7.1828921687121072E-2</v>
      </c>
      <c r="P126" s="129">
        <v>0.16154252732488339</v>
      </c>
      <c r="Q126" s="129">
        <v>0.38023110668722593</v>
      </c>
      <c r="R126" s="129">
        <v>0.21043038648047419</v>
      </c>
      <c r="S126" s="129">
        <v>8.8428617116336927E-2</v>
      </c>
    </row>
    <row r="127" spans="1:19">
      <c r="A127" s="128" t="s">
        <v>300</v>
      </c>
      <c r="B127" s="128" t="s">
        <v>98</v>
      </c>
      <c r="C127" s="129">
        <v>5.0164145914111113E-2</v>
      </c>
      <c r="D127" s="129">
        <v>7.7252643477335292E-2</v>
      </c>
      <c r="E127" s="129">
        <v>0.11135049011692266</v>
      </c>
      <c r="F127" s="129">
        <v>0.14833995474816053</v>
      </c>
      <c r="G127" s="129">
        <v>9.6263068390326056E-2</v>
      </c>
      <c r="H127" s="129">
        <v>7.243071467544504E-2</v>
      </c>
      <c r="I127" s="129">
        <v>6.7147553237117297E-2</v>
      </c>
      <c r="J127" s="129">
        <v>0.12209279912008064</v>
      </c>
      <c r="K127" s="129">
        <v>0.11608596775779034</v>
      </c>
      <c r="L127" s="129">
        <v>0.10906498217718119</v>
      </c>
      <c r="M127" s="129">
        <v>0.43390905694542758</v>
      </c>
      <c r="N127" s="129">
        <v>5.5004744583604381E-2</v>
      </c>
      <c r="O127" s="129">
        <v>3.9183134683410614E-2</v>
      </c>
      <c r="P127" s="129">
        <v>4.624930320342524E-2</v>
      </c>
      <c r="Q127" s="129">
        <v>0.11383196100735438</v>
      </c>
      <c r="R127" s="129">
        <v>5.0765290908952654E-2</v>
      </c>
      <c r="S127" s="129">
        <v>6.0742643342287822E-2</v>
      </c>
    </row>
    <row r="128" spans="1:19">
      <c r="A128" s="128" t="s">
        <v>1780</v>
      </c>
      <c r="B128" s="128" t="s">
        <v>1540</v>
      </c>
      <c r="C128" s="129" t="s">
        <v>7814</v>
      </c>
      <c r="D128" s="129" t="s">
        <v>7814</v>
      </c>
      <c r="E128" s="129" t="s">
        <v>7814</v>
      </c>
      <c r="F128" s="129" t="s">
        <v>7814</v>
      </c>
      <c r="G128" s="129" t="s">
        <v>7814</v>
      </c>
      <c r="H128" s="129" t="s">
        <v>7814</v>
      </c>
      <c r="I128" s="129" t="s">
        <v>7814</v>
      </c>
      <c r="J128" s="129" t="s">
        <v>7814</v>
      </c>
      <c r="K128" s="129" t="s">
        <v>7814</v>
      </c>
      <c r="L128" s="129" t="s">
        <v>7814</v>
      </c>
      <c r="M128" s="129" t="s">
        <v>7814</v>
      </c>
      <c r="N128" s="129">
        <v>4.0413840737516527E-2</v>
      </c>
      <c r="O128" s="129">
        <v>0.19701539962877512</v>
      </c>
      <c r="P128" s="129">
        <v>-1.0806740863384623E-2</v>
      </c>
      <c r="Q128" s="129">
        <v>-0.11330710411288436</v>
      </c>
      <c r="R128" s="129">
        <v>0.11256498215491528</v>
      </c>
      <c r="S128" s="129">
        <v>3.4410787331238951E-2</v>
      </c>
    </row>
    <row r="129" spans="1:19">
      <c r="A129" s="128" t="s">
        <v>301</v>
      </c>
      <c r="B129" s="128" t="s">
        <v>195</v>
      </c>
      <c r="C129" s="129">
        <v>4.2826936270452975E-2</v>
      </c>
      <c r="D129" s="129">
        <v>0.34088578522536195</v>
      </c>
      <c r="E129" s="129">
        <v>3.6242680033820251E-2</v>
      </c>
      <c r="F129" s="129">
        <v>0.19675943681722363</v>
      </c>
      <c r="G129" s="129">
        <v>3.4300180885084464E-2</v>
      </c>
      <c r="H129" s="129">
        <v>2.4119711138541611E-3</v>
      </c>
      <c r="I129" s="129">
        <v>9.0004886435937514E-2</v>
      </c>
      <c r="J129" s="129">
        <v>9.403381255468557E-2</v>
      </c>
      <c r="K129" s="129">
        <v>-0.15148712957760435</v>
      </c>
      <c r="L129" s="129">
        <v>5.2369907530134041E-2</v>
      </c>
      <c r="M129" s="129">
        <v>0.16696569584116783</v>
      </c>
      <c r="N129" s="129">
        <v>2.3644950694784672E-2</v>
      </c>
      <c r="O129" s="129">
        <v>5.6504920600719766E-2</v>
      </c>
      <c r="P129" s="129">
        <v>0.15079538440209661</v>
      </c>
      <c r="Q129" s="129">
        <v>0.11702258285779843</v>
      </c>
      <c r="R129" s="129">
        <v>8.1293365861387912E-3</v>
      </c>
      <c r="S129" s="129">
        <v>0.10971720543728453</v>
      </c>
    </row>
    <row r="130" spans="1:19">
      <c r="A130" s="128" t="s">
        <v>302</v>
      </c>
      <c r="B130" s="128" t="s">
        <v>97</v>
      </c>
      <c r="C130" s="129">
        <v>6.4865885666955725E-2</v>
      </c>
      <c r="D130" s="129">
        <v>8.3729866374717909E-2</v>
      </c>
      <c r="E130" s="129">
        <v>0.10764876129950318</v>
      </c>
      <c r="F130" s="129">
        <v>8.3921519778072495E-2</v>
      </c>
      <c r="G130" s="129">
        <v>7.8974308693233519E-2</v>
      </c>
      <c r="H130" s="129">
        <v>0.11572188594420219</v>
      </c>
      <c r="I130" s="129">
        <v>-6.1579496193315819E-3</v>
      </c>
      <c r="J130" s="129">
        <v>5.2145314907975582E-2</v>
      </c>
      <c r="K130" s="129">
        <v>0.11647846388221961</v>
      </c>
      <c r="L130" s="129">
        <v>0.12905212640631558</v>
      </c>
      <c r="M130" s="129">
        <v>0.33769194753690734</v>
      </c>
      <c r="N130" s="129">
        <v>5.6266661669850837E-2</v>
      </c>
      <c r="O130" s="129">
        <v>7.3028493451913423E-2</v>
      </c>
      <c r="P130" s="129">
        <v>0.10447772153060519</v>
      </c>
      <c r="Q130" s="129">
        <v>7.1661538206833297E-2</v>
      </c>
      <c r="R130" s="129">
        <v>6.5554302678619392E-2</v>
      </c>
      <c r="S130" s="129">
        <v>6.0626842160646198E-2</v>
      </c>
    </row>
    <row r="131" spans="1:19">
      <c r="A131" s="128" t="s">
        <v>303</v>
      </c>
      <c r="B131" s="128" t="s">
        <v>196</v>
      </c>
      <c r="C131" s="129">
        <v>3.9199886203191481E-2</v>
      </c>
      <c r="D131" s="129">
        <v>0.18234686917939724</v>
      </c>
      <c r="E131" s="129">
        <v>0.15081555442372019</v>
      </c>
      <c r="F131" s="129">
        <v>3.4957834520278341E-2</v>
      </c>
      <c r="G131" s="129">
        <v>8.7056813405548716E-2</v>
      </c>
      <c r="H131" s="129">
        <v>-5.3461194170599802E-3</v>
      </c>
      <c r="I131" s="129">
        <v>5.9574016593125778E-2</v>
      </c>
      <c r="J131" s="129">
        <v>0.74886965158974772</v>
      </c>
      <c r="K131" s="129">
        <v>0.1634089991912504</v>
      </c>
      <c r="L131" s="129">
        <v>9.2904625943969643E-2</v>
      </c>
      <c r="M131" s="129">
        <v>4.7459576501022394E-2</v>
      </c>
      <c r="N131" s="129">
        <v>3.8358639010679374E-2</v>
      </c>
      <c r="O131" s="129">
        <v>5.2031483375641452E-2</v>
      </c>
      <c r="P131" s="129">
        <v>0.10419019678899955</v>
      </c>
      <c r="Q131" s="129">
        <v>8.1136790106097978E-2</v>
      </c>
      <c r="R131" s="129">
        <v>-8.8885571822543641E-2</v>
      </c>
      <c r="S131" s="129">
        <v>0.12687618557685798</v>
      </c>
    </row>
    <row r="132" spans="1:19">
      <c r="A132" s="128" t="s">
        <v>304</v>
      </c>
      <c r="B132" s="128" t="s">
        <v>96</v>
      </c>
      <c r="C132" s="129">
        <v>2.7177935071551751E-2</v>
      </c>
      <c r="D132" s="129">
        <v>0.10448311884554062</v>
      </c>
      <c r="E132" s="129">
        <v>6.9547139632919697E-2</v>
      </c>
      <c r="F132" s="129">
        <v>9.176685151453956E-2</v>
      </c>
      <c r="G132" s="129">
        <v>7.5837163407695973E-2</v>
      </c>
      <c r="H132" s="129">
        <v>9.2592075100506044E-2</v>
      </c>
      <c r="I132" s="129">
        <v>9.444223728750023E-2</v>
      </c>
      <c r="J132" s="129">
        <v>0.17913374203622889</v>
      </c>
      <c r="K132" s="129">
        <v>0.10275670884999144</v>
      </c>
      <c r="L132" s="129">
        <v>9.7078373980064026E-3</v>
      </c>
      <c r="M132" s="129">
        <v>-3.5106023538392761E-2</v>
      </c>
      <c r="N132" s="129">
        <v>6.7188672499685076E-2</v>
      </c>
      <c r="O132" s="129">
        <v>0.15379963752878445</v>
      </c>
      <c r="P132" s="129">
        <v>0.10731041552910869</v>
      </c>
      <c r="Q132" s="129">
        <v>0.11114056172563469</v>
      </c>
      <c r="R132" s="129">
        <v>8.2981581768117652E-2</v>
      </c>
      <c r="S132" s="129">
        <v>6.3307319009296592E-2</v>
      </c>
    </row>
    <row r="133" spans="1:19">
      <c r="A133" s="128" t="s">
        <v>305</v>
      </c>
      <c r="B133" s="128" t="s">
        <v>197</v>
      </c>
      <c r="C133" s="129">
        <v>8.6267937657826144E-2</v>
      </c>
      <c r="D133" s="129">
        <v>0.13029340615736684</v>
      </c>
      <c r="E133" s="129">
        <v>7.8964809041739858E-2</v>
      </c>
      <c r="F133" s="129">
        <v>8.9530625138446895E-2</v>
      </c>
      <c r="G133" s="129">
        <v>0.11066046707552313</v>
      </c>
      <c r="H133" s="129">
        <v>9.4829332032461577E-2</v>
      </c>
      <c r="I133" s="129">
        <v>6.9060584061803487E-2</v>
      </c>
      <c r="J133" s="129">
        <v>0.13479404790185345</v>
      </c>
      <c r="K133" s="129">
        <v>4.7661887932457514E-2</v>
      </c>
      <c r="L133" s="129">
        <v>-3.3703438958916587E-2</v>
      </c>
      <c r="M133" s="129">
        <v>-0.19248619378455789</v>
      </c>
      <c r="N133" s="129">
        <v>5.1217851308976492E-2</v>
      </c>
      <c r="O133" s="129">
        <v>7.3002418306168604E-2</v>
      </c>
      <c r="P133" s="129">
        <v>6.4184682371426716E-2</v>
      </c>
      <c r="Q133" s="129">
        <v>7.1007606734324824E-2</v>
      </c>
      <c r="R133" s="129">
        <v>8.9597159076217681E-2</v>
      </c>
      <c r="S133" s="129">
        <v>7.4417064671364205E-2</v>
      </c>
    </row>
    <row r="134" spans="1:19">
      <c r="A134" s="128" t="s">
        <v>306</v>
      </c>
      <c r="B134" s="128" t="s">
        <v>95</v>
      </c>
      <c r="C134" s="129">
        <v>6.6634717571957935E-2</v>
      </c>
      <c r="D134" s="129">
        <v>8.2200842018953058E-2</v>
      </c>
      <c r="E134" s="129">
        <v>8.6049903003167172E-2</v>
      </c>
      <c r="F134" s="129">
        <v>2.2861458482525521E-2</v>
      </c>
      <c r="G134" s="129">
        <v>7.1553833596770922E-2</v>
      </c>
      <c r="H134" s="129">
        <v>6.2481135658245535E-2</v>
      </c>
      <c r="I134" s="129">
        <v>7.1348403415622874E-2</v>
      </c>
      <c r="J134" s="129">
        <v>0.28486891895432609</v>
      </c>
      <c r="K134" s="129">
        <v>9.9961646899703549E-2</v>
      </c>
      <c r="L134" s="129">
        <v>5.9416867664680684E-2</v>
      </c>
      <c r="M134" s="129">
        <v>-6.9067233811888396E-2</v>
      </c>
      <c r="N134" s="129">
        <v>9.0012451541282346E-2</v>
      </c>
      <c r="O134" s="129">
        <v>1.6331304126288693E-2</v>
      </c>
      <c r="P134" s="129">
        <v>0.11199932396544865</v>
      </c>
      <c r="Q134" s="129">
        <v>9.264606880342896E-2</v>
      </c>
      <c r="R134" s="129">
        <v>0.10339104964399248</v>
      </c>
      <c r="S134" s="129">
        <v>4.3063196332059503E-2</v>
      </c>
    </row>
    <row r="135" spans="1:19">
      <c r="A135" s="128" t="s">
        <v>307</v>
      </c>
      <c r="B135" s="128" t="s">
        <v>198</v>
      </c>
      <c r="C135" s="129">
        <v>0.13505253555333252</v>
      </c>
      <c r="D135" s="129">
        <v>0.17659311431404046</v>
      </c>
      <c r="E135" s="129">
        <v>8.4505418410614208E-3</v>
      </c>
      <c r="F135" s="129">
        <v>3.8931872610551421E-2</v>
      </c>
      <c r="G135" s="129">
        <v>3.0090565541144976E-2</v>
      </c>
      <c r="H135" s="129">
        <v>0.22641150248629094</v>
      </c>
      <c r="I135" s="129">
        <v>0.12541315010937315</v>
      </c>
      <c r="J135" s="129">
        <v>9.9295318268675326E-2</v>
      </c>
      <c r="K135" s="129">
        <v>-7.3916879166453286E-2</v>
      </c>
      <c r="L135" s="129">
        <v>-0.3115675823989954</v>
      </c>
      <c r="M135" s="129">
        <v>-0.16198842320304474</v>
      </c>
      <c r="N135" s="129">
        <v>3.660146897897576E-2</v>
      </c>
      <c r="O135" s="129">
        <v>6.9005765931940966E-2</v>
      </c>
      <c r="P135" s="129">
        <v>7.6313602907265965E-2</v>
      </c>
      <c r="Q135" s="129">
        <v>6.445616038801516E-2</v>
      </c>
      <c r="R135" s="129">
        <v>0.10148496177611377</v>
      </c>
      <c r="S135" s="129">
        <v>8.8556798389001254E-2</v>
      </c>
    </row>
    <row r="136" spans="1:19">
      <c r="A136" s="128" t="s">
        <v>308</v>
      </c>
      <c r="B136" s="128" t="s">
        <v>94</v>
      </c>
      <c r="C136" s="129">
        <v>0.13375170549585813</v>
      </c>
      <c r="D136" s="129">
        <v>7.0984241178454033E-2</v>
      </c>
      <c r="E136" s="129">
        <v>0.11189042728364851</v>
      </c>
      <c r="F136" s="129">
        <v>8.9082761362820895E-2</v>
      </c>
      <c r="G136" s="129">
        <v>9.8551771886358219E-2</v>
      </c>
      <c r="H136" s="129">
        <v>6.7268741531352205E-2</v>
      </c>
      <c r="I136" s="129">
        <v>0.13498705864644145</v>
      </c>
      <c r="J136" s="129">
        <v>8.3336471853821203E-2</v>
      </c>
      <c r="K136" s="129">
        <v>7.2361225505451765E-2</v>
      </c>
      <c r="L136" s="129">
        <v>3.8348276153533867E-2</v>
      </c>
      <c r="M136" s="129">
        <v>-0.16716481499754443</v>
      </c>
      <c r="N136" s="129">
        <v>9.1044825923462636E-2</v>
      </c>
      <c r="O136" s="129">
        <v>5.449336687559847E-2</v>
      </c>
      <c r="P136" s="129">
        <v>5.3426430445124629E-2</v>
      </c>
      <c r="Q136" s="129">
        <v>5.1222721703174656E-2</v>
      </c>
      <c r="R136" s="129">
        <v>8.412505087006239E-2</v>
      </c>
      <c r="S136" s="129">
        <v>7.0110639736567129E-2</v>
      </c>
    </row>
    <row r="137" spans="1:19">
      <c r="A137" s="128" t="s">
        <v>1963</v>
      </c>
      <c r="B137" s="128" t="s">
        <v>70</v>
      </c>
      <c r="C137" s="129" t="s">
        <v>7814</v>
      </c>
      <c r="D137" s="129" t="s">
        <v>7814</v>
      </c>
      <c r="E137" s="129" t="s">
        <v>7814</v>
      </c>
      <c r="F137" s="129" t="s">
        <v>7814</v>
      </c>
      <c r="G137" s="129" t="s">
        <v>7814</v>
      </c>
      <c r="H137" s="129" t="s">
        <v>7814</v>
      </c>
      <c r="I137" s="129" t="s">
        <v>7814</v>
      </c>
      <c r="J137" s="129" t="s">
        <v>7814</v>
      </c>
      <c r="K137" s="129" t="s">
        <v>7814</v>
      </c>
      <c r="L137" s="129" t="s">
        <v>7814</v>
      </c>
      <c r="M137" s="129" t="s">
        <v>7814</v>
      </c>
      <c r="N137" s="129">
        <v>4.5647857580049411E-2</v>
      </c>
      <c r="O137" s="129">
        <v>1.5384396402791989E-2</v>
      </c>
      <c r="P137" s="129">
        <v>2.069059595401157E-2</v>
      </c>
      <c r="Q137" s="129">
        <v>2.5484024372677494E-2</v>
      </c>
      <c r="R137" s="129">
        <v>2.9380913873131131E-2</v>
      </c>
      <c r="S137" s="129">
        <v>5.4886091120582632E-2</v>
      </c>
    </row>
    <row r="138" spans="1:19">
      <c r="A138" s="128" t="s">
        <v>309</v>
      </c>
      <c r="B138" s="128" t="s">
        <v>93</v>
      </c>
      <c r="C138" s="129">
        <v>9.2492697864553275E-2</v>
      </c>
      <c r="D138" s="129">
        <v>5.6087596302488274E-2</v>
      </c>
      <c r="E138" s="129">
        <v>0.39414940286335742</v>
      </c>
      <c r="F138" s="129">
        <v>7.7666379860381163E-2</v>
      </c>
      <c r="G138" s="129">
        <v>0.31469648591094779</v>
      </c>
      <c r="H138" s="129">
        <v>7.4982652188063215E-2</v>
      </c>
      <c r="I138" s="129">
        <v>6.4366997114106317E-2</v>
      </c>
      <c r="J138" s="129">
        <v>0.45776660049801077</v>
      </c>
      <c r="K138" s="129">
        <v>0.12332605999071111</v>
      </c>
      <c r="L138" s="129">
        <v>-5.9638642959038979E-3</v>
      </c>
      <c r="M138" s="129">
        <v>-1</v>
      </c>
      <c r="N138" s="129" t="s">
        <v>7814</v>
      </c>
      <c r="O138" s="129" t="s">
        <v>7814</v>
      </c>
      <c r="P138" s="129" t="s">
        <v>7814</v>
      </c>
      <c r="Q138" s="129" t="s">
        <v>7814</v>
      </c>
      <c r="R138" s="129" t="s">
        <v>7814</v>
      </c>
      <c r="S138" s="129">
        <v>0</v>
      </c>
    </row>
    <row r="139" spans="1:19">
      <c r="A139" s="128" t="s">
        <v>1978</v>
      </c>
      <c r="B139" s="128" t="s">
        <v>1979</v>
      </c>
      <c r="C139" s="129" t="s">
        <v>7814</v>
      </c>
      <c r="D139" s="129" t="s">
        <v>7814</v>
      </c>
      <c r="E139" s="129" t="s">
        <v>7814</v>
      </c>
      <c r="F139" s="129" t="s">
        <v>7814</v>
      </c>
      <c r="G139" s="129" t="s">
        <v>7814</v>
      </c>
      <c r="H139" s="129" t="s">
        <v>7814</v>
      </c>
      <c r="I139" s="129" t="s">
        <v>7814</v>
      </c>
      <c r="J139" s="129" t="s">
        <v>7814</v>
      </c>
      <c r="K139" s="129" t="s">
        <v>7814</v>
      </c>
      <c r="L139" s="129" t="s">
        <v>7814</v>
      </c>
      <c r="M139" s="129" t="s">
        <v>7814</v>
      </c>
      <c r="N139" s="129">
        <v>0.42317260922751232</v>
      </c>
      <c r="O139" s="129">
        <v>3.3676608571357791E-2</v>
      </c>
      <c r="P139" s="129">
        <v>0.64142860619272812</v>
      </c>
      <c r="Q139" s="129">
        <v>0.11238562820460074</v>
      </c>
      <c r="R139" s="129">
        <v>3.0365717573043849E-2</v>
      </c>
      <c r="S139" s="129">
        <v>0.17184189557771407</v>
      </c>
    </row>
    <row r="140" spans="1:19" ht="28">
      <c r="A140" s="128" t="s">
        <v>310</v>
      </c>
      <c r="B140" s="128" t="s">
        <v>1992</v>
      </c>
      <c r="C140" s="129">
        <v>0.10688660343249579</v>
      </c>
      <c r="D140" s="129">
        <v>0.20735032575330803</v>
      </c>
      <c r="E140" s="129">
        <v>9.5701624775225813E-2</v>
      </c>
      <c r="F140" s="129">
        <v>9.8004506744994169E-2</v>
      </c>
      <c r="G140" s="129">
        <v>8.453893153258063E-2</v>
      </c>
      <c r="H140" s="129">
        <v>3.4172976642953268E-2</v>
      </c>
      <c r="I140" s="129">
        <v>4.9642445574042737E-2</v>
      </c>
      <c r="J140" s="129">
        <v>-0.18922919176119601</v>
      </c>
      <c r="K140" s="129">
        <v>2.0503942448530932E-3</v>
      </c>
      <c r="L140" s="129">
        <v>0.11468140686054529</v>
      </c>
      <c r="M140" s="129">
        <v>2.0026193136050585E-2</v>
      </c>
      <c r="N140" s="129">
        <v>0.12470654394380976</v>
      </c>
      <c r="O140" s="129">
        <v>0.11872649841316774</v>
      </c>
      <c r="P140" s="129">
        <v>0.17878367333446565</v>
      </c>
      <c r="Q140" s="129">
        <v>0.12870491783855309</v>
      </c>
      <c r="R140" s="129">
        <v>5.89265322880137E-2</v>
      </c>
      <c r="S140" s="129">
        <v>-2.1158084733281157</v>
      </c>
    </row>
    <row r="141" spans="1:19">
      <c r="A141" s="128" t="s">
        <v>311</v>
      </c>
      <c r="B141" s="128" t="s">
        <v>91</v>
      </c>
      <c r="C141" s="129">
        <v>0.13237668648835732</v>
      </c>
      <c r="D141" s="129">
        <v>0.10634477848266721</v>
      </c>
      <c r="E141" s="129">
        <v>0.22428058421208563</v>
      </c>
      <c r="F141" s="129">
        <v>0.24487553677522178</v>
      </c>
      <c r="G141" s="129">
        <v>0.28500542869394985</v>
      </c>
      <c r="H141" s="129">
        <v>0.16413543425308896</v>
      </c>
      <c r="I141" s="129">
        <v>0.15236363528575803</v>
      </c>
      <c r="J141" s="129">
        <v>0.13694688650141407</v>
      </c>
      <c r="K141" s="129">
        <v>0.13369894401071081</v>
      </c>
      <c r="L141" s="129">
        <v>4.8439044880841609E-2</v>
      </c>
      <c r="M141" s="129">
        <v>-1</v>
      </c>
      <c r="N141" s="129" t="s">
        <v>7814</v>
      </c>
      <c r="O141" s="129" t="s">
        <v>7814</v>
      </c>
      <c r="P141" s="129" t="s">
        <v>7814</v>
      </c>
      <c r="Q141" s="129" t="s">
        <v>7814</v>
      </c>
      <c r="R141" s="129" t="s">
        <v>7814</v>
      </c>
      <c r="S141" s="129">
        <v>0</v>
      </c>
    </row>
    <row r="142" spans="1:19">
      <c r="A142" s="128" t="s">
        <v>312</v>
      </c>
      <c r="B142" s="128" t="s">
        <v>90</v>
      </c>
      <c r="C142" s="129">
        <v>0.12343884966970031</v>
      </c>
      <c r="D142" s="129">
        <v>-0.1724986474833603</v>
      </c>
      <c r="E142" s="129">
        <v>0.16536470220406851</v>
      </c>
      <c r="F142" s="129">
        <v>0.34221712062675858</v>
      </c>
      <c r="G142" s="129">
        <v>0.1348062344547265</v>
      </c>
      <c r="H142" s="129">
        <v>2.7226092820795023E-2</v>
      </c>
      <c r="I142" s="129">
        <v>2.5091555918668407E-2</v>
      </c>
      <c r="J142" s="129">
        <v>-0.9365438730048955</v>
      </c>
      <c r="K142" s="129">
        <v>-0.77709598069951791</v>
      </c>
      <c r="L142" s="129">
        <v>-0.12776109975526251</v>
      </c>
      <c r="M142" s="129">
        <v>-1</v>
      </c>
      <c r="N142" s="129" t="s">
        <v>7814</v>
      </c>
      <c r="O142" s="129" t="s">
        <v>7814</v>
      </c>
      <c r="P142" s="129" t="s">
        <v>7814</v>
      </c>
      <c r="Q142" s="129" t="s">
        <v>7814</v>
      </c>
      <c r="R142" s="129" t="s">
        <v>7814</v>
      </c>
      <c r="S142" s="129">
        <v>0</v>
      </c>
    </row>
    <row r="143" spans="1:19" ht="28">
      <c r="A143" s="128" t="s">
        <v>313</v>
      </c>
      <c r="B143" s="128" t="s">
        <v>2009</v>
      </c>
      <c r="C143" s="129">
        <v>0.45882267641478114</v>
      </c>
      <c r="D143" s="129">
        <v>-0.3485993784182273</v>
      </c>
      <c r="E143" s="129">
        <v>0.35381244968322489</v>
      </c>
      <c r="F143" s="129">
        <v>4.2130441597714841E-2</v>
      </c>
      <c r="G143" s="129">
        <v>-5.8620197697541343E-2</v>
      </c>
      <c r="H143" s="129">
        <v>6.5447981362722896E-3</v>
      </c>
      <c r="I143" s="129">
        <v>5.7080059172151865E-2</v>
      </c>
      <c r="J143" s="129">
        <v>1.2986427877025832</v>
      </c>
      <c r="K143" s="129">
        <v>0.14102138218371318</v>
      </c>
      <c r="L143" s="129">
        <v>-9.62546617967871E-2</v>
      </c>
      <c r="M143" s="129">
        <v>-3.1509094813355953E-2</v>
      </c>
      <c r="N143" s="129">
        <v>-4.9595212664161559E-2</v>
      </c>
      <c r="O143" s="129">
        <v>-9.9972134091480536E-3</v>
      </c>
      <c r="P143" s="129">
        <v>0.23668830036992494</v>
      </c>
      <c r="Q143" s="129">
        <v>2.4078677708557983E-2</v>
      </c>
      <c r="R143" s="129">
        <v>-6.380216521886295E-2</v>
      </c>
      <c r="S143" s="129">
        <v>-1.8046220056368574</v>
      </c>
    </row>
    <row r="144" spans="1:19">
      <c r="A144" s="128" t="s">
        <v>2032</v>
      </c>
      <c r="B144" s="128" t="s">
        <v>2033</v>
      </c>
      <c r="C144" s="129" t="s">
        <v>7814</v>
      </c>
      <c r="D144" s="129" t="s">
        <v>7814</v>
      </c>
      <c r="E144" s="129" t="s">
        <v>7814</v>
      </c>
      <c r="F144" s="129" t="s">
        <v>7814</v>
      </c>
      <c r="G144" s="129" t="s">
        <v>7814</v>
      </c>
      <c r="H144" s="129" t="s">
        <v>7814</v>
      </c>
      <c r="I144" s="129" t="s">
        <v>7814</v>
      </c>
      <c r="J144" s="129" t="s">
        <v>7814</v>
      </c>
      <c r="K144" s="129" t="s">
        <v>7814</v>
      </c>
      <c r="L144" s="129" t="s">
        <v>7814</v>
      </c>
      <c r="M144" s="129" t="s">
        <v>7814</v>
      </c>
      <c r="N144" s="129">
        <v>9.0269618141967989E-2</v>
      </c>
      <c r="O144" s="129">
        <v>0.72827316702957834</v>
      </c>
      <c r="P144" s="129">
        <v>6.664075336900277E-3</v>
      </c>
      <c r="Q144" s="129">
        <v>-2.0243739691689466E-2</v>
      </c>
      <c r="R144" s="129">
        <v>5.0463220195546503</v>
      </c>
      <c r="S144" s="129">
        <v>0.36929782234370528</v>
      </c>
    </row>
    <row r="145" spans="1:19" ht="28">
      <c r="A145" s="128" t="s">
        <v>2036</v>
      </c>
      <c r="B145" s="128" t="s">
        <v>2037</v>
      </c>
      <c r="C145" s="129" t="s">
        <v>7814</v>
      </c>
      <c r="D145" s="129" t="s">
        <v>7814</v>
      </c>
      <c r="E145" s="129" t="s">
        <v>7814</v>
      </c>
      <c r="F145" s="129" t="s">
        <v>7814</v>
      </c>
      <c r="G145" s="129" t="s">
        <v>7814</v>
      </c>
      <c r="H145" s="129" t="s">
        <v>7814</v>
      </c>
      <c r="I145" s="129" t="s">
        <v>7814</v>
      </c>
      <c r="J145" s="129" t="s">
        <v>7814</v>
      </c>
      <c r="K145" s="129" t="s">
        <v>7814</v>
      </c>
      <c r="L145" s="129" t="s">
        <v>7814</v>
      </c>
      <c r="M145" s="129" t="s">
        <v>7814</v>
      </c>
      <c r="N145" s="129">
        <v>0.36807704417593756</v>
      </c>
      <c r="O145" s="129">
        <v>0.68736015984378862</v>
      </c>
      <c r="P145" s="129">
        <v>0.1018813522932831</v>
      </c>
      <c r="Q145" s="129">
        <v>0.13851017555462342</v>
      </c>
      <c r="R145" s="129">
        <v>0.32588238774034917</v>
      </c>
      <c r="S145" s="129">
        <v>-2.0852924613499964</v>
      </c>
    </row>
    <row r="146" spans="1:19" ht="28">
      <c r="A146" s="128" t="s">
        <v>2039</v>
      </c>
      <c r="B146" s="128" t="s">
        <v>2040</v>
      </c>
      <c r="C146" s="129" t="s">
        <v>7814</v>
      </c>
      <c r="D146" s="129" t="s">
        <v>7814</v>
      </c>
      <c r="E146" s="129" t="s">
        <v>7814</v>
      </c>
      <c r="F146" s="129" t="s">
        <v>7814</v>
      </c>
      <c r="G146" s="129" t="s">
        <v>7814</v>
      </c>
      <c r="H146" s="129" t="s">
        <v>7814</v>
      </c>
      <c r="I146" s="129" t="s">
        <v>7814</v>
      </c>
      <c r="J146" s="129" t="s">
        <v>7814</v>
      </c>
      <c r="K146" s="129" t="s">
        <v>7814</v>
      </c>
      <c r="L146" s="129" t="s">
        <v>7814</v>
      </c>
      <c r="M146" s="129" t="s">
        <v>7814</v>
      </c>
      <c r="N146" s="129">
        <v>0.25845801307251981</v>
      </c>
      <c r="O146" s="129">
        <v>0.20141624813326553</v>
      </c>
      <c r="P146" s="129">
        <v>0.17294123121655414</v>
      </c>
      <c r="Q146" s="129">
        <v>0.15034597580118048</v>
      </c>
      <c r="R146" s="129">
        <v>0.13070352041847433</v>
      </c>
      <c r="S146" s="129">
        <v>-2.1212907009924615</v>
      </c>
    </row>
    <row r="147" spans="1:19">
      <c r="A147" s="128" t="s">
        <v>314</v>
      </c>
      <c r="B147" s="128" t="s">
        <v>211</v>
      </c>
      <c r="C147" s="129">
        <v>0.23596798805623287</v>
      </c>
      <c r="D147" s="129">
        <v>0.29437287133276513</v>
      </c>
      <c r="E147" s="129">
        <v>9.3963295618628706E-3</v>
      </c>
      <c r="F147" s="129">
        <v>0.23789070587943417</v>
      </c>
      <c r="G147" s="129">
        <v>0.18876259150634733</v>
      </c>
      <c r="H147" s="129">
        <v>0.1094244121133261</v>
      </c>
      <c r="I147" s="129">
        <v>0.10383191306395512</v>
      </c>
      <c r="J147" s="129">
        <v>0.51288856485641654</v>
      </c>
      <c r="K147" s="129">
        <v>9.4135112559968093E-2</v>
      </c>
      <c r="L147" s="129">
        <v>9.8075506199064355E-2</v>
      </c>
      <c r="M147" s="129">
        <v>0.56103834626858839</v>
      </c>
      <c r="N147" s="129">
        <v>3.8263346198910808E-2</v>
      </c>
      <c r="O147" s="129">
        <v>3.6276960034198558E-2</v>
      </c>
      <c r="P147" s="129">
        <v>2.620111517840451E-2</v>
      </c>
      <c r="Q147" s="129">
        <v>3.7762034909633702E-2</v>
      </c>
      <c r="R147" s="129">
        <v>4.8428352327596347E-2</v>
      </c>
      <c r="S147" s="129">
        <v>6.2077347956362612E-2</v>
      </c>
    </row>
    <row r="148" spans="1:19">
      <c r="A148" s="128" t="s">
        <v>315</v>
      </c>
      <c r="B148" s="128" t="s">
        <v>199</v>
      </c>
      <c r="C148" s="129">
        <v>-9.4710878719795777E-2</v>
      </c>
      <c r="D148" s="129">
        <v>-0.27571288785218329</v>
      </c>
      <c r="E148" s="129">
        <v>-4.6469471791513617E-2</v>
      </c>
      <c r="F148" s="129">
        <v>0.22766459504710967</v>
      </c>
      <c r="G148" s="129">
        <v>-0.28321242572222194</v>
      </c>
      <c r="H148" s="129">
        <v>9.0488690038101005E-2</v>
      </c>
      <c r="I148" s="129">
        <v>0.17115835481166353</v>
      </c>
      <c r="J148" s="129">
        <v>0.17840719080865108</v>
      </c>
      <c r="K148" s="129">
        <v>2.98476503474574E-2</v>
      </c>
      <c r="L148" s="129">
        <v>5.5283049463417111E-3</v>
      </c>
      <c r="M148" s="129">
        <v>0.46718648610777502</v>
      </c>
      <c r="N148" s="129">
        <v>3.8023872390599971</v>
      </c>
      <c r="O148" s="129">
        <v>0.11875570120196111</v>
      </c>
      <c r="P148" s="129">
        <v>0.26056567169340772</v>
      </c>
      <c r="Q148" s="129">
        <v>0.50326740609176523</v>
      </c>
      <c r="R148" s="129">
        <v>0.57666619113708051</v>
      </c>
      <c r="S148" s="129">
        <v>1.9120084806042728E-2</v>
      </c>
    </row>
    <row r="149" spans="1:19">
      <c r="A149" s="128" t="s">
        <v>316</v>
      </c>
      <c r="B149" s="128" t="s">
        <v>200</v>
      </c>
      <c r="C149" s="129" t="s">
        <v>7814</v>
      </c>
      <c r="D149" s="129">
        <v>-0.93198475200157282</v>
      </c>
      <c r="E149" s="129">
        <v>0</v>
      </c>
      <c r="F149" s="129">
        <v>0</v>
      </c>
      <c r="G149" s="129">
        <v>-1</v>
      </c>
      <c r="H149" s="129" t="s">
        <v>7814</v>
      </c>
      <c r="I149" s="129" t="s">
        <v>7814</v>
      </c>
      <c r="J149" s="129" t="s">
        <v>7814</v>
      </c>
      <c r="K149" s="129" t="s">
        <v>7814</v>
      </c>
      <c r="L149" s="129" t="s">
        <v>7814</v>
      </c>
      <c r="M149" s="129" t="s">
        <v>7814</v>
      </c>
      <c r="N149" s="129" t="s">
        <v>7814</v>
      </c>
      <c r="O149" s="129" t="s">
        <v>7814</v>
      </c>
      <c r="P149" s="129">
        <v>0</v>
      </c>
      <c r="Q149" s="129">
        <v>0</v>
      </c>
      <c r="R149" s="129">
        <v>326.66654253292756</v>
      </c>
      <c r="S149" s="129">
        <v>0</v>
      </c>
    </row>
    <row r="150" spans="1:19">
      <c r="A150" s="128" t="s">
        <v>317</v>
      </c>
      <c r="B150" s="128" t="s">
        <v>2046</v>
      </c>
      <c r="C150" s="129">
        <v>0.15488622566003007</v>
      </c>
      <c r="D150" s="129">
        <v>0.22160096526391948</v>
      </c>
      <c r="E150" s="129">
        <v>6.8881727414464855E-2</v>
      </c>
      <c r="F150" s="129">
        <v>0.18248731294662357</v>
      </c>
      <c r="G150" s="129">
        <v>-6.4609871219153403E-3</v>
      </c>
      <c r="H150" s="129">
        <v>5.7404014375122436E-2</v>
      </c>
      <c r="I150" s="129">
        <v>9.3488211251307574E-2</v>
      </c>
      <c r="J150" s="129">
        <v>0.27331864857760779</v>
      </c>
      <c r="K150" s="129">
        <v>0.17876667061645501</v>
      </c>
      <c r="L150" s="129">
        <v>2.7680698131393289E-2</v>
      </c>
      <c r="M150" s="129">
        <v>0.12605572143774424</v>
      </c>
      <c r="N150" s="129">
        <v>5.1813434395854507E-2</v>
      </c>
      <c r="O150" s="129">
        <v>-0.18164485143725706</v>
      </c>
      <c r="P150" s="129">
        <v>-1.2355697638077756E-2</v>
      </c>
      <c r="Q150" s="129">
        <v>0.21572916874869574</v>
      </c>
      <c r="R150" s="129">
        <v>0.19481839321557226</v>
      </c>
      <c r="S150" s="129">
        <v>0.14943167828387793</v>
      </c>
    </row>
    <row r="151" spans="1:19">
      <c r="A151" s="128" t="s">
        <v>318</v>
      </c>
      <c r="B151" s="128" t="s">
        <v>169</v>
      </c>
      <c r="C151" s="129">
        <v>1.9337401424438281</v>
      </c>
      <c r="D151" s="129">
        <v>0.75171686233214974</v>
      </c>
      <c r="E151" s="129">
        <v>0.46912497680953047</v>
      </c>
      <c r="F151" s="129">
        <v>1.0614138211006447</v>
      </c>
      <c r="G151" s="129">
        <v>0.66134488514629397</v>
      </c>
      <c r="H151" s="129">
        <v>0.27514364567683991</v>
      </c>
      <c r="I151" s="129">
        <v>7.9543139562535448E-2</v>
      </c>
      <c r="J151" s="129">
        <v>-0.20167494248119322</v>
      </c>
      <c r="K151" s="129">
        <v>0.25492542546048957</v>
      </c>
      <c r="L151" s="129">
        <v>6.5976047915882408E-2</v>
      </c>
      <c r="M151" s="129">
        <v>-0.23716086909272815</v>
      </c>
      <c r="N151" s="129">
        <v>1.8746333910753643E-2</v>
      </c>
      <c r="O151" s="129">
        <v>0.35783288550541781</v>
      </c>
      <c r="P151" s="129">
        <v>0.29552834057467092</v>
      </c>
      <c r="Q151" s="129">
        <v>0.18650126423550017</v>
      </c>
      <c r="R151" s="129">
        <v>0.30691308387049165</v>
      </c>
      <c r="S151" s="129">
        <v>0.18061584874369982</v>
      </c>
    </row>
    <row r="152" spans="1:19">
      <c r="A152" s="128" t="s">
        <v>319</v>
      </c>
      <c r="B152" s="128" t="s">
        <v>88</v>
      </c>
      <c r="C152" s="129">
        <v>2.8350249548488859E-2</v>
      </c>
      <c r="D152" s="129">
        <v>0.2242456087408391</v>
      </c>
      <c r="E152" s="129">
        <v>6.4395837124161526E-2</v>
      </c>
      <c r="F152" s="129">
        <v>0.16012993613492066</v>
      </c>
      <c r="G152" s="129">
        <v>0.16664044708372994</v>
      </c>
      <c r="H152" s="129">
        <v>7.9222152947532098E-2</v>
      </c>
      <c r="I152" s="129">
        <v>7.2713273206672424E-2</v>
      </c>
      <c r="J152" s="129">
        <v>0.67065532841470166</v>
      </c>
      <c r="K152" s="129">
        <v>8.3020978294036096E-2</v>
      </c>
      <c r="L152" s="129">
        <v>0.13607694732906106</v>
      </c>
      <c r="M152" s="129">
        <v>0.74886113099895013</v>
      </c>
      <c r="N152" s="129">
        <v>4.6509109063964882E-2</v>
      </c>
      <c r="O152" s="129">
        <v>4.4312412056484618E-2</v>
      </c>
      <c r="P152" s="129">
        <v>3.9166733617147065E-2</v>
      </c>
      <c r="Q152" s="129">
        <v>8.2654333644909261E-3</v>
      </c>
      <c r="R152" s="129">
        <v>2.8515392041251753E-2</v>
      </c>
      <c r="S152" s="129">
        <v>3.3987243381361512E-2</v>
      </c>
    </row>
    <row r="153" spans="1:19">
      <c r="A153" s="128" t="s">
        <v>320</v>
      </c>
      <c r="B153" s="128" t="s">
        <v>2092</v>
      </c>
      <c r="C153" s="129">
        <v>4.1422881960638307</v>
      </c>
      <c r="D153" s="129">
        <v>0.51187942056310165</v>
      </c>
      <c r="E153" s="129">
        <v>-0.29411836964930138</v>
      </c>
      <c r="F153" s="129">
        <v>0.37422667854907443</v>
      </c>
      <c r="G153" s="129">
        <v>0.2014431470191822</v>
      </c>
      <c r="H153" s="129">
        <v>4.0612452292169143E-2</v>
      </c>
      <c r="I153" s="129">
        <v>0.30673640325177809</v>
      </c>
      <c r="J153" s="129">
        <v>0.36297553970678997</v>
      </c>
      <c r="K153" s="129">
        <v>-1.6440315695607111E-2</v>
      </c>
      <c r="L153" s="129">
        <v>-2.3695494977671316E-3</v>
      </c>
      <c r="M153" s="129">
        <v>0.16850341186679807</v>
      </c>
      <c r="N153" s="129">
        <v>6.0670511648116099E-2</v>
      </c>
      <c r="O153" s="129">
        <v>0.19412643996632561</v>
      </c>
      <c r="P153" s="129">
        <v>-5.4493803116376194E-2</v>
      </c>
      <c r="Q153" s="129">
        <v>0.13073484044060169</v>
      </c>
      <c r="R153" s="129">
        <v>-6.2085563783715436E-2</v>
      </c>
      <c r="S153" s="129">
        <v>2.2446920525059522E-3</v>
      </c>
    </row>
    <row r="154" spans="1:19">
      <c r="A154" s="128" t="s">
        <v>321</v>
      </c>
      <c r="B154" s="128" t="s">
        <v>87</v>
      </c>
      <c r="C154" s="129">
        <v>0.1828641219939029</v>
      </c>
      <c r="D154" s="129">
        <v>0.16522133041201048</v>
      </c>
      <c r="E154" s="129">
        <v>-0.16204138867297979</v>
      </c>
      <c r="F154" s="129">
        <v>9.3107455033895725E-2</v>
      </c>
      <c r="G154" s="129">
        <v>0.28614139172987585</v>
      </c>
      <c r="H154" s="129">
        <v>0.14764977761286668</v>
      </c>
      <c r="I154" s="129">
        <v>0.90427829644667868</v>
      </c>
      <c r="J154" s="129">
        <v>0.1404622278731591</v>
      </c>
      <c r="K154" s="129">
        <v>7.7876944040888407E-2</v>
      </c>
      <c r="L154" s="129">
        <v>-1.2082567654941201E-2</v>
      </c>
      <c r="M154" s="129">
        <v>-0.22285337633919788</v>
      </c>
      <c r="N154" s="129">
        <v>-7.3356125547294759E-3</v>
      </c>
      <c r="O154" s="129">
        <v>-6.7737845255022577E-4</v>
      </c>
      <c r="P154" s="129">
        <v>1.8027050677320577E-3</v>
      </c>
      <c r="Q154" s="129">
        <v>1.3961777583887613E-2</v>
      </c>
      <c r="R154" s="129">
        <v>1.1896521669064297E-2</v>
      </c>
      <c r="S154" s="129">
        <v>-6.9702916864605828E-3</v>
      </c>
    </row>
    <row r="155" spans="1:19" ht="28">
      <c r="A155" s="128" t="s">
        <v>322</v>
      </c>
      <c r="B155" s="128" t="s">
        <v>170</v>
      </c>
      <c r="C155" s="129">
        <v>9.4257852455606201</v>
      </c>
      <c r="D155" s="129">
        <v>4.860861806353256E-3</v>
      </c>
      <c r="E155" s="129">
        <v>-2.5924284666161146E-3</v>
      </c>
      <c r="F155" s="129">
        <v>0.18150732729323371</v>
      </c>
      <c r="G155" s="129">
        <v>8.8729146335188247E-2</v>
      </c>
      <c r="H155" s="129">
        <v>1.0643034504684192</v>
      </c>
      <c r="I155" s="129">
        <v>4.5117247813775796E-2</v>
      </c>
      <c r="J155" s="129">
        <v>0.16063160778635388</v>
      </c>
      <c r="K155" s="129">
        <v>0.44349503172300953</v>
      </c>
      <c r="L155" s="129">
        <v>0.11339799411958529</v>
      </c>
      <c r="M155" s="129">
        <v>-1</v>
      </c>
      <c r="N155" s="129" t="s">
        <v>7814</v>
      </c>
      <c r="O155" s="129" t="s">
        <v>7814</v>
      </c>
      <c r="P155" s="129" t="s">
        <v>7814</v>
      </c>
      <c r="Q155" s="129" t="s">
        <v>7814</v>
      </c>
      <c r="R155" s="129" t="s">
        <v>7814</v>
      </c>
      <c r="S155" s="129">
        <v>0</v>
      </c>
    </row>
    <row r="156" spans="1:19" ht="28">
      <c r="A156" s="128" t="s">
        <v>2112</v>
      </c>
      <c r="B156" s="128" t="s">
        <v>2113</v>
      </c>
      <c r="C156" s="129" t="s">
        <v>7814</v>
      </c>
      <c r="D156" s="129" t="s">
        <v>7814</v>
      </c>
      <c r="E156" s="129" t="s">
        <v>7814</v>
      </c>
      <c r="F156" s="129" t="s">
        <v>7814</v>
      </c>
      <c r="G156" s="129" t="s">
        <v>7814</v>
      </c>
      <c r="H156" s="129" t="s">
        <v>7814</v>
      </c>
      <c r="I156" s="129" t="s">
        <v>7814</v>
      </c>
      <c r="J156" s="129" t="s">
        <v>7814</v>
      </c>
      <c r="K156" s="129" t="s">
        <v>7814</v>
      </c>
      <c r="L156" s="129" t="s">
        <v>7814</v>
      </c>
      <c r="M156" s="129" t="s">
        <v>7814</v>
      </c>
      <c r="N156" s="129">
        <v>5.2021773826021578E-2</v>
      </c>
      <c r="O156" s="129">
        <v>3.2529332432665425E-2</v>
      </c>
      <c r="P156" s="129">
        <v>2.2415356174451118E-2</v>
      </c>
      <c r="Q156" s="129">
        <v>1.2715054856100583E-2</v>
      </c>
      <c r="R156" s="129">
        <v>-8.966273289312543E-4</v>
      </c>
      <c r="S156" s="129">
        <v>4.3843342581085338E-3</v>
      </c>
    </row>
    <row r="157" spans="1:19" ht="28">
      <c r="A157" s="128" t="s">
        <v>323</v>
      </c>
      <c r="B157" s="128" t="s">
        <v>2120</v>
      </c>
      <c r="C157" s="129">
        <v>0.24973446720282988</v>
      </c>
      <c r="D157" s="129">
        <v>0.13692262273414402</v>
      </c>
      <c r="E157" s="129">
        <v>5.6753957810707911E-2</v>
      </c>
      <c r="F157" s="129">
        <v>0.18371756225815727</v>
      </c>
      <c r="G157" s="129">
        <v>0.14101769888110027</v>
      </c>
      <c r="H157" s="129">
        <v>0.13696088501290515</v>
      </c>
      <c r="I157" s="129">
        <v>0.12959887753729138</v>
      </c>
      <c r="J157" s="129">
        <v>9.4169411463287833E-2</v>
      </c>
      <c r="K157" s="129">
        <v>0.16098418529233327</v>
      </c>
      <c r="L157" s="129">
        <v>0.11559102952693445</v>
      </c>
      <c r="M157" s="129">
        <v>-0.15763980755978746</v>
      </c>
      <c r="N157" s="129">
        <v>0.16058523662163182</v>
      </c>
      <c r="O157" s="129">
        <v>0.22140982508024609</v>
      </c>
      <c r="P157" s="129">
        <v>0.16013162392317115</v>
      </c>
      <c r="Q157" s="129">
        <v>7.6055269546378756E-2</v>
      </c>
      <c r="R157" s="129">
        <v>5.9632551108263154E-2</v>
      </c>
      <c r="S157" s="129">
        <v>-1.9669541871474785</v>
      </c>
    </row>
    <row r="158" spans="1:19" ht="28">
      <c r="A158" s="128" t="s">
        <v>2133</v>
      </c>
      <c r="B158" s="128" t="s">
        <v>2134</v>
      </c>
      <c r="C158" s="129" t="s">
        <v>7814</v>
      </c>
      <c r="D158" s="129" t="s">
        <v>7814</v>
      </c>
      <c r="E158" s="129" t="s">
        <v>7814</v>
      </c>
      <c r="F158" s="129" t="s">
        <v>7814</v>
      </c>
      <c r="G158" s="129" t="s">
        <v>7814</v>
      </c>
      <c r="H158" s="129" t="s">
        <v>7814</v>
      </c>
      <c r="I158" s="129" t="s">
        <v>7814</v>
      </c>
      <c r="J158" s="129" t="s">
        <v>7814</v>
      </c>
      <c r="K158" s="129" t="s">
        <v>7814</v>
      </c>
      <c r="L158" s="129" t="s">
        <v>7814</v>
      </c>
      <c r="M158" s="129" t="s">
        <v>7814</v>
      </c>
      <c r="N158" s="129">
        <v>0.14533928338291124</v>
      </c>
      <c r="O158" s="129">
        <v>0.41714152028819673</v>
      </c>
      <c r="P158" s="129">
        <v>-9.7285558355458046E-2</v>
      </c>
      <c r="Q158" s="129">
        <v>0.75820478867247831</v>
      </c>
      <c r="R158" s="129">
        <v>1.1027175079019229</v>
      </c>
      <c r="S158" s="129">
        <v>-2.3531394813573159</v>
      </c>
    </row>
    <row r="159" spans="1:19" ht="28">
      <c r="A159" s="128" t="s">
        <v>2140</v>
      </c>
      <c r="B159" s="128" t="s">
        <v>2141</v>
      </c>
      <c r="C159" s="129" t="s">
        <v>7814</v>
      </c>
      <c r="D159" s="129" t="s">
        <v>7814</v>
      </c>
      <c r="E159" s="129" t="s">
        <v>7814</v>
      </c>
      <c r="F159" s="129" t="s">
        <v>7814</v>
      </c>
      <c r="G159" s="129" t="s">
        <v>7814</v>
      </c>
      <c r="H159" s="129" t="s">
        <v>7814</v>
      </c>
      <c r="I159" s="129" t="s">
        <v>7814</v>
      </c>
      <c r="J159" s="129" t="s">
        <v>7814</v>
      </c>
      <c r="K159" s="129" t="s">
        <v>7814</v>
      </c>
      <c r="L159" s="129" t="s">
        <v>7814</v>
      </c>
      <c r="M159" s="129" t="s">
        <v>7814</v>
      </c>
      <c r="N159" s="129">
        <v>5.174941985970638E-2</v>
      </c>
      <c r="O159" s="129">
        <v>0.59696544056421086</v>
      </c>
      <c r="P159" s="129">
        <v>0.97091853541503337</v>
      </c>
      <c r="Q159" s="129">
        <v>0.53621929524647816</v>
      </c>
      <c r="R159" s="129">
        <v>0.36901920610667172</v>
      </c>
      <c r="S159" s="129">
        <v>-2.2095742356104426</v>
      </c>
    </row>
    <row r="160" spans="1:19">
      <c r="A160" s="128" t="s">
        <v>2145</v>
      </c>
      <c r="B160" s="128" t="s">
        <v>2146</v>
      </c>
      <c r="C160" s="129" t="s">
        <v>7814</v>
      </c>
      <c r="D160" s="129" t="s">
        <v>7814</v>
      </c>
      <c r="E160" s="129" t="s">
        <v>7814</v>
      </c>
      <c r="F160" s="129" t="s">
        <v>7814</v>
      </c>
      <c r="G160" s="129" t="s">
        <v>7814</v>
      </c>
      <c r="H160" s="129" t="s">
        <v>7814</v>
      </c>
      <c r="I160" s="129" t="s">
        <v>7814</v>
      </c>
      <c r="J160" s="129" t="s">
        <v>7814</v>
      </c>
      <c r="K160" s="129" t="s">
        <v>7814</v>
      </c>
      <c r="L160" s="129" t="s">
        <v>7814</v>
      </c>
      <c r="M160" s="129" t="s">
        <v>7814</v>
      </c>
      <c r="N160" s="129">
        <v>2.2084059338239572</v>
      </c>
      <c r="O160" s="129">
        <v>1.2733036150651467E-2</v>
      </c>
      <c r="P160" s="129">
        <v>0.86755578733371652</v>
      </c>
      <c r="Q160" s="129">
        <v>0.45977643856550432</v>
      </c>
      <c r="R160" s="129">
        <v>0.20342891154949538</v>
      </c>
      <c r="S160" s="129">
        <v>-2.1286438655245732</v>
      </c>
    </row>
    <row r="161" spans="1:19" ht="28">
      <c r="A161" s="128" t="s">
        <v>7656</v>
      </c>
      <c r="B161" s="128" t="s">
        <v>7657</v>
      </c>
      <c r="C161" s="129" t="s">
        <v>7814</v>
      </c>
      <c r="D161" s="129" t="s">
        <v>7814</v>
      </c>
      <c r="E161" s="129" t="s">
        <v>7814</v>
      </c>
      <c r="F161" s="129" t="s">
        <v>7814</v>
      </c>
      <c r="G161" s="129" t="s">
        <v>7814</v>
      </c>
      <c r="H161" s="129" t="s">
        <v>7814</v>
      </c>
      <c r="I161" s="129" t="s">
        <v>7814</v>
      </c>
      <c r="J161" s="129" t="s">
        <v>7814</v>
      </c>
      <c r="K161" s="129" t="s">
        <v>7814</v>
      </c>
      <c r="L161" s="129" t="s">
        <v>7814</v>
      </c>
      <c r="M161" s="129" t="s">
        <v>7814</v>
      </c>
      <c r="N161" s="129" t="s">
        <v>7814</v>
      </c>
      <c r="O161" s="129">
        <v>-1</v>
      </c>
      <c r="P161" s="129" t="s">
        <v>7814</v>
      </c>
      <c r="Q161" s="129" t="s">
        <v>7814</v>
      </c>
      <c r="R161" s="129">
        <v>0</v>
      </c>
      <c r="S161" s="129">
        <v>-85.165745000000001</v>
      </c>
    </row>
    <row r="162" spans="1:19">
      <c r="A162" s="128" t="s">
        <v>324</v>
      </c>
      <c r="B162" s="128" t="s">
        <v>2156</v>
      </c>
      <c r="C162" s="129">
        <v>-2.2486479086156641E-2</v>
      </c>
      <c r="D162" s="129">
        <v>1.5936210134601225E-2</v>
      </c>
      <c r="E162" s="129">
        <v>0.30525036500241742</v>
      </c>
      <c r="F162" s="129">
        <v>0.43416430955894825</v>
      </c>
      <c r="G162" s="129">
        <v>0.14748089691390498</v>
      </c>
      <c r="H162" s="129">
        <v>0.19247110933907652</v>
      </c>
      <c r="I162" s="129">
        <v>-4.9125160103324905E-4</v>
      </c>
      <c r="J162" s="129">
        <v>-0.15104346580568184</v>
      </c>
      <c r="K162" s="129">
        <v>4.5213406932094857E-2</v>
      </c>
      <c r="L162" s="129">
        <v>-0.18729277801287914</v>
      </c>
      <c r="M162" s="129">
        <v>0.10097308137478844</v>
      </c>
      <c r="N162" s="129">
        <v>0.14627098475973654</v>
      </c>
      <c r="O162" s="129">
        <v>-6.165662584796805E-2</v>
      </c>
      <c r="P162" s="129">
        <v>-3.0792993420721282E-2</v>
      </c>
      <c r="Q162" s="129">
        <v>1.5727818909683404</v>
      </c>
      <c r="R162" s="129">
        <v>-0.4198572540267056</v>
      </c>
      <c r="S162" s="129">
        <v>-0.33548934905595645</v>
      </c>
    </row>
    <row r="163" spans="1:19">
      <c r="A163" s="128" t="s">
        <v>325</v>
      </c>
      <c r="B163" s="128" t="s">
        <v>2157</v>
      </c>
      <c r="C163" s="129">
        <v>-3.0152182636692282E-2</v>
      </c>
      <c r="D163" s="129">
        <v>9.7373848135636543E-2</v>
      </c>
      <c r="E163" s="129">
        <v>0.47221816808618899</v>
      </c>
      <c r="F163" s="129">
        <v>0.55786785408569584</v>
      </c>
      <c r="G163" s="129">
        <v>0.25125629034437336</v>
      </c>
      <c r="H163" s="129">
        <v>0.24149693568667163</v>
      </c>
      <c r="I163" s="129">
        <v>-1.8456269676208725E-2</v>
      </c>
      <c r="J163" s="129">
        <v>4.8827410871910004E-4</v>
      </c>
      <c r="K163" s="129">
        <v>9.0954009954258508E-2</v>
      </c>
      <c r="L163" s="129">
        <v>0.10680888867430371</v>
      </c>
      <c r="M163" s="129">
        <v>0.11044472403099692</v>
      </c>
      <c r="N163" s="129">
        <v>0.12099269816259572</v>
      </c>
      <c r="O163" s="129">
        <v>5.326793101079863E-3</v>
      </c>
      <c r="P163" s="129">
        <v>4.0116402687409014E-2</v>
      </c>
      <c r="Q163" s="129">
        <v>0.71915165702051453</v>
      </c>
      <c r="R163" s="129">
        <v>-0.2022164894119739</v>
      </c>
      <c r="S163" s="129">
        <v>-9.4481038047693144E-2</v>
      </c>
    </row>
    <row r="164" spans="1:19">
      <c r="A164" s="128" t="s">
        <v>326</v>
      </c>
      <c r="B164" s="128" t="s">
        <v>2162</v>
      </c>
      <c r="C164" s="129">
        <v>0.72505786817451789</v>
      </c>
      <c r="D164" s="129">
        <v>1.2613228872471223</v>
      </c>
      <c r="E164" s="129">
        <v>0.76608433587639002</v>
      </c>
      <c r="F164" s="129">
        <v>0.62512655051961064</v>
      </c>
      <c r="G164" s="129">
        <v>0.42806800654189758</v>
      </c>
      <c r="H164" s="129">
        <v>0.26928288826107294</v>
      </c>
      <c r="I164" s="129">
        <v>0.19857561315426997</v>
      </c>
      <c r="J164" s="129">
        <v>9.8320842207338721E-2</v>
      </c>
      <c r="K164" s="129">
        <v>8.5412125891072943E-2</v>
      </c>
      <c r="L164" s="129">
        <v>0.1038125329462829</v>
      </c>
      <c r="M164" s="129">
        <v>0.11780997576313679</v>
      </c>
      <c r="N164" s="129">
        <v>0.10090780862440907</v>
      </c>
      <c r="O164" s="129">
        <v>6.0741555093784427E-2</v>
      </c>
      <c r="P164" s="129">
        <v>9.2010045346290648E-2</v>
      </c>
      <c r="Q164" s="129">
        <v>0.16469184885689092</v>
      </c>
      <c r="R164" s="129">
        <v>0.11005508936210151</v>
      </c>
      <c r="S164" s="129">
        <v>-2.0862424371020594</v>
      </c>
    </row>
    <row r="165" spans="1:19" ht="28">
      <c r="A165" s="128" t="s">
        <v>327</v>
      </c>
      <c r="B165" s="128" t="s">
        <v>84</v>
      </c>
      <c r="C165" s="129">
        <v>0.23491743505689144</v>
      </c>
      <c r="D165" s="129">
        <v>0.2619410645479634</v>
      </c>
      <c r="E165" s="129">
        <v>0.1949485063448626</v>
      </c>
      <c r="F165" s="129">
        <v>0.18050666267907811</v>
      </c>
      <c r="G165" s="129">
        <v>0.16648558909184064</v>
      </c>
      <c r="H165" s="129">
        <v>0.13180659595970434</v>
      </c>
      <c r="I165" s="129">
        <v>0.41033554279632334</v>
      </c>
      <c r="J165" s="129">
        <v>-9.8000712309814886E-2</v>
      </c>
      <c r="K165" s="129">
        <v>3.2599209119881234E-2</v>
      </c>
      <c r="L165" s="129">
        <v>-0.99961924673007607</v>
      </c>
      <c r="M165" s="129">
        <v>-1</v>
      </c>
      <c r="N165" s="129" t="s">
        <v>7814</v>
      </c>
      <c r="O165" s="129" t="s">
        <v>7814</v>
      </c>
      <c r="P165" s="129" t="s">
        <v>7814</v>
      </c>
      <c r="Q165" s="129" t="s">
        <v>7814</v>
      </c>
      <c r="R165" s="129" t="s">
        <v>7814</v>
      </c>
      <c r="S165" s="129">
        <v>0</v>
      </c>
    </row>
    <row r="166" spans="1:19" ht="28">
      <c r="A166" s="128" t="s">
        <v>328</v>
      </c>
      <c r="B166" s="128" t="s">
        <v>83</v>
      </c>
      <c r="C166" s="129">
        <v>0.15116878855466664</v>
      </c>
      <c r="D166" s="129">
        <v>0.15837094859140199</v>
      </c>
      <c r="E166" s="129">
        <v>0.20050974824307777</v>
      </c>
      <c r="F166" s="129">
        <v>0.16333301632156938</v>
      </c>
      <c r="G166" s="129">
        <v>0.20421083605936619</v>
      </c>
      <c r="H166" s="129">
        <v>0.17104415943346352</v>
      </c>
      <c r="I166" s="129">
        <v>0.18980189623121579</v>
      </c>
      <c r="J166" s="129">
        <v>8.1811987755362026E-2</v>
      </c>
      <c r="K166" s="129">
        <v>0.12304233566388834</v>
      </c>
      <c r="L166" s="129">
        <v>-0.9999973788698493</v>
      </c>
      <c r="M166" s="129">
        <v>-1</v>
      </c>
      <c r="N166" s="129" t="s">
        <v>7814</v>
      </c>
      <c r="O166" s="129" t="s">
        <v>7814</v>
      </c>
      <c r="P166" s="129" t="s">
        <v>7814</v>
      </c>
      <c r="Q166" s="129" t="s">
        <v>7814</v>
      </c>
      <c r="R166" s="129" t="s">
        <v>7814</v>
      </c>
      <c r="S166" s="129">
        <v>0</v>
      </c>
    </row>
    <row r="167" spans="1:19">
      <c r="A167" s="128" t="s">
        <v>329</v>
      </c>
      <c r="B167" s="128" t="s">
        <v>82</v>
      </c>
      <c r="C167" s="129">
        <v>0.16571106119567536</v>
      </c>
      <c r="D167" s="129">
        <v>5.3450582234118915E-2</v>
      </c>
      <c r="E167" s="129">
        <v>0.1045009255981979</v>
      </c>
      <c r="F167" s="129">
        <v>0.25063695945679054</v>
      </c>
      <c r="G167" s="129">
        <v>0.17055173688702774</v>
      </c>
      <c r="H167" s="129">
        <v>0.11044576433787601</v>
      </c>
      <c r="I167" s="129">
        <v>9.5109556213305302E-2</v>
      </c>
      <c r="J167" s="129">
        <v>-0.10986534781299429</v>
      </c>
      <c r="K167" s="129">
        <v>-2.0926765433595063E-2</v>
      </c>
      <c r="L167" s="129">
        <v>0.22488882125265941</v>
      </c>
      <c r="M167" s="129">
        <v>-0.44584652375147404</v>
      </c>
      <c r="N167" s="129">
        <v>0.12316053608144961</v>
      </c>
      <c r="O167" s="129">
        <v>0.1624388124158278</v>
      </c>
      <c r="P167" s="129">
        <v>8.603568736717504E-2</v>
      </c>
      <c r="Q167" s="129">
        <v>0.1566021928314989</v>
      </c>
      <c r="R167" s="129">
        <v>8.4096383700141608E-2</v>
      </c>
      <c r="S167" s="129">
        <v>0.19796939971655847</v>
      </c>
    </row>
    <row r="168" spans="1:19">
      <c r="A168" s="128" t="s">
        <v>330</v>
      </c>
      <c r="B168" s="128" t="s">
        <v>81</v>
      </c>
      <c r="C168" s="129">
        <v>1.4839027329956815</v>
      </c>
      <c r="D168" s="129">
        <v>0.77061261218787802</v>
      </c>
      <c r="E168" s="129">
        <v>-8.7402429779617208E-3</v>
      </c>
      <c r="F168" s="129">
        <v>0.77980736525024508</v>
      </c>
      <c r="G168" s="129">
        <v>0.44474596722084381</v>
      </c>
      <c r="H168" s="129">
        <v>4.6929440631644948E-2</v>
      </c>
      <c r="I168" s="129">
        <v>0.16214481088895671</v>
      </c>
      <c r="J168" s="129">
        <v>1.19044921665028E-2</v>
      </c>
      <c r="K168" s="129">
        <v>0.13348360606653964</v>
      </c>
      <c r="L168" s="129">
        <v>0.18328586555040705</v>
      </c>
      <c r="M168" s="129">
        <v>-1</v>
      </c>
      <c r="N168" s="129" t="s">
        <v>7814</v>
      </c>
      <c r="O168" s="129" t="s">
        <v>7814</v>
      </c>
      <c r="P168" s="129" t="s">
        <v>7814</v>
      </c>
      <c r="Q168" s="129" t="s">
        <v>7814</v>
      </c>
      <c r="R168" s="129" t="s">
        <v>7814</v>
      </c>
      <c r="S168" s="129">
        <v>0</v>
      </c>
    </row>
    <row r="169" spans="1:19" ht="28">
      <c r="A169" s="128" t="s">
        <v>2166</v>
      </c>
      <c r="B169" s="128" t="s">
        <v>2167</v>
      </c>
      <c r="C169" s="129" t="s">
        <v>7814</v>
      </c>
      <c r="D169" s="129" t="s">
        <v>7814</v>
      </c>
      <c r="E169" s="129" t="s">
        <v>7814</v>
      </c>
      <c r="F169" s="129" t="s">
        <v>7814</v>
      </c>
      <c r="G169" s="129" t="s">
        <v>7814</v>
      </c>
      <c r="H169" s="129" t="s">
        <v>7814</v>
      </c>
      <c r="I169" s="129" t="s">
        <v>7814</v>
      </c>
      <c r="J169" s="129" t="s">
        <v>7814</v>
      </c>
      <c r="K169" s="129" t="s">
        <v>7814</v>
      </c>
      <c r="L169" s="129" t="s">
        <v>7814</v>
      </c>
      <c r="M169" s="129" t="s">
        <v>7814</v>
      </c>
      <c r="N169" s="129" t="s">
        <v>7814</v>
      </c>
      <c r="O169" s="129" t="s">
        <v>7814</v>
      </c>
      <c r="P169" s="129" t="s">
        <v>7814</v>
      </c>
      <c r="Q169" s="129" t="s">
        <v>7814</v>
      </c>
      <c r="R169" s="129" t="s">
        <v>7814</v>
      </c>
      <c r="S169" s="129">
        <v>0</v>
      </c>
    </row>
    <row r="170" spans="1:19" ht="28">
      <c r="A170" s="128" t="s">
        <v>2177</v>
      </c>
      <c r="B170" s="128" t="s">
        <v>2178</v>
      </c>
      <c r="C170" s="129" t="s">
        <v>7814</v>
      </c>
      <c r="D170" s="129" t="s">
        <v>7814</v>
      </c>
      <c r="E170" s="129" t="s">
        <v>7814</v>
      </c>
      <c r="F170" s="129" t="s">
        <v>7814</v>
      </c>
      <c r="G170" s="129" t="s">
        <v>7814</v>
      </c>
      <c r="H170" s="129" t="s">
        <v>7814</v>
      </c>
      <c r="I170" s="129" t="s">
        <v>7814</v>
      </c>
      <c r="J170" s="129" t="s">
        <v>7814</v>
      </c>
      <c r="K170" s="129" t="s">
        <v>7814</v>
      </c>
      <c r="L170" s="129" t="s">
        <v>7814</v>
      </c>
      <c r="M170" s="129" t="s">
        <v>7814</v>
      </c>
      <c r="N170" s="129" t="s">
        <v>7814</v>
      </c>
      <c r="O170" s="129">
        <v>-1</v>
      </c>
      <c r="P170" s="129" t="s">
        <v>7814</v>
      </c>
      <c r="Q170" s="129" t="s">
        <v>7814</v>
      </c>
      <c r="R170" s="129" t="s">
        <v>7814</v>
      </c>
      <c r="S170" s="129">
        <v>0</v>
      </c>
    </row>
    <row r="171" spans="1:19">
      <c r="A171" s="128" t="s">
        <v>2183</v>
      </c>
      <c r="B171" s="128" t="s">
        <v>2184</v>
      </c>
      <c r="C171" s="129" t="s">
        <v>7814</v>
      </c>
      <c r="D171" s="129" t="s">
        <v>7814</v>
      </c>
      <c r="E171" s="129" t="s">
        <v>7814</v>
      </c>
      <c r="F171" s="129" t="s">
        <v>7814</v>
      </c>
      <c r="G171" s="129" t="s">
        <v>7814</v>
      </c>
      <c r="H171" s="129" t="s">
        <v>7814</v>
      </c>
      <c r="I171" s="129" t="s">
        <v>7814</v>
      </c>
      <c r="J171" s="129" t="s">
        <v>7814</v>
      </c>
      <c r="K171" s="129" t="s">
        <v>7814</v>
      </c>
      <c r="L171" s="129" t="s">
        <v>7814</v>
      </c>
      <c r="M171" s="129" t="s">
        <v>7814</v>
      </c>
      <c r="N171" s="129" t="s">
        <v>7814</v>
      </c>
      <c r="O171" s="129" t="s">
        <v>7814</v>
      </c>
      <c r="P171" s="129" t="s">
        <v>7814</v>
      </c>
      <c r="Q171" s="129" t="s">
        <v>7814</v>
      </c>
      <c r="R171" s="129" t="s">
        <v>7814</v>
      </c>
      <c r="S171" s="129">
        <v>0</v>
      </c>
    </row>
    <row r="172" spans="1:19">
      <c r="A172" s="128" t="s">
        <v>331</v>
      </c>
      <c r="B172" s="128" t="s">
        <v>80</v>
      </c>
      <c r="C172" s="129">
        <v>0.78651838863574852</v>
      </c>
      <c r="D172" s="129">
        <v>-4.5841710302357619E-2</v>
      </c>
      <c r="E172" s="129">
        <v>-0.27725563208230863</v>
      </c>
      <c r="F172" s="129">
        <v>-1.8504267358710469E-2</v>
      </c>
      <c r="G172" s="129">
        <v>0.16729869293546584</v>
      </c>
      <c r="H172" s="129">
        <v>6.74370818105825E-2</v>
      </c>
      <c r="I172" s="129">
        <v>-7.8298999178800233E-2</v>
      </c>
      <c r="J172" s="129">
        <v>5.996448244316066E-2</v>
      </c>
      <c r="K172" s="129">
        <v>-0.18430345001670279</v>
      </c>
      <c r="L172" s="129">
        <v>-0.10301922675960395</v>
      </c>
      <c r="M172" s="129">
        <v>0.40690207763963948</v>
      </c>
      <c r="N172" s="129">
        <v>0.24792148764688471</v>
      </c>
      <c r="O172" s="129">
        <v>0.10223859469848562</v>
      </c>
      <c r="P172" s="129">
        <v>0.11652598215401588</v>
      </c>
      <c r="Q172" s="129">
        <v>0.25920645592256486</v>
      </c>
      <c r="R172" s="129">
        <v>0.29038318384733519</v>
      </c>
      <c r="S172" s="129">
        <v>-7.3640040143134064E-2</v>
      </c>
    </row>
    <row r="173" spans="1:19">
      <c r="A173" s="128" t="s">
        <v>2225</v>
      </c>
      <c r="B173" s="128" t="s">
        <v>122</v>
      </c>
      <c r="C173" s="129" t="s">
        <v>7814</v>
      </c>
      <c r="D173" s="129" t="s">
        <v>7814</v>
      </c>
      <c r="E173" s="129" t="s">
        <v>7814</v>
      </c>
      <c r="F173" s="129" t="s">
        <v>7814</v>
      </c>
      <c r="G173" s="129" t="s">
        <v>7814</v>
      </c>
      <c r="H173" s="129" t="s">
        <v>7814</v>
      </c>
      <c r="I173" s="129" t="s">
        <v>7814</v>
      </c>
      <c r="J173" s="129" t="s">
        <v>7814</v>
      </c>
      <c r="K173" s="129" t="s">
        <v>7814</v>
      </c>
      <c r="L173" s="129" t="s">
        <v>7814</v>
      </c>
      <c r="M173" s="129" t="s">
        <v>7814</v>
      </c>
      <c r="N173" s="129">
        <v>-9.4279284688070786E-2</v>
      </c>
      <c r="O173" s="129">
        <v>5.3297425967144818E-3</v>
      </c>
      <c r="P173" s="129">
        <v>0.21585626721885665</v>
      </c>
      <c r="Q173" s="129">
        <v>0.12958984959477715</v>
      </c>
      <c r="R173" s="129">
        <v>3.3382482301053784E-2</v>
      </c>
      <c r="S173" s="129">
        <v>0.11162292231175516</v>
      </c>
    </row>
    <row r="174" spans="1:19" ht="28">
      <c r="A174" s="128" t="s">
        <v>2238</v>
      </c>
      <c r="B174" s="128" t="s">
        <v>7664</v>
      </c>
      <c r="C174" s="129" t="s">
        <v>7814</v>
      </c>
      <c r="D174" s="129" t="s">
        <v>7814</v>
      </c>
      <c r="E174" s="129" t="s">
        <v>7814</v>
      </c>
      <c r="F174" s="129" t="s">
        <v>7814</v>
      </c>
      <c r="G174" s="129" t="s">
        <v>7814</v>
      </c>
      <c r="H174" s="129" t="s">
        <v>7814</v>
      </c>
      <c r="I174" s="129" t="s">
        <v>7814</v>
      </c>
      <c r="J174" s="129" t="s">
        <v>7814</v>
      </c>
      <c r="K174" s="129" t="s">
        <v>7814</v>
      </c>
      <c r="L174" s="129" t="s">
        <v>7814</v>
      </c>
      <c r="M174" s="129" t="s">
        <v>7814</v>
      </c>
      <c r="N174" s="129">
        <v>-0.15602902118890905</v>
      </c>
      <c r="O174" s="129">
        <v>0.3920756866657058</v>
      </c>
      <c r="P174" s="129">
        <v>0.3828369333820143</v>
      </c>
      <c r="Q174" s="129">
        <v>0.19115600424248025</v>
      </c>
      <c r="R174" s="129">
        <v>0.2357208646029767</v>
      </c>
      <c r="S174" s="129">
        <v>0.27280307793203468</v>
      </c>
    </row>
    <row r="175" spans="1:19">
      <c r="A175" s="128" t="s">
        <v>2260</v>
      </c>
      <c r="B175" s="128" t="s">
        <v>120</v>
      </c>
      <c r="C175" s="129" t="s">
        <v>7814</v>
      </c>
      <c r="D175" s="129" t="s">
        <v>7814</v>
      </c>
      <c r="E175" s="129" t="s">
        <v>7814</v>
      </c>
      <c r="F175" s="129" t="s">
        <v>7814</v>
      </c>
      <c r="G175" s="129" t="s">
        <v>7814</v>
      </c>
      <c r="H175" s="129" t="s">
        <v>7814</v>
      </c>
      <c r="I175" s="129" t="s">
        <v>7814</v>
      </c>
      <c r="J175" s="129" t="s">
        <v>7814</v>
      </c>
      <c r="K175" s="129" t="s">
        <v>7814</v>
      </c>
      <c r="L175" s="129" t="s">
        <v>7814</v>
      </c>
      <c r="M175" s="129" t="s">
        <v>7814</v>
      </c>
      <c r="N175" s="129">
        <v>0.13987144324600242</v>
      </c>
      <c r="O175" s="129">
        <v>0.32561180029693859</v>
      </c>
      <c r="P175" s="129">
        <v>-0.25168159554809655</v>
      </c>
      <c r="Q175" s="129">
        <v>0.20243864797918443</v>
      </c>
      <c r="R175" s="129">
        <v>0.17023700056094948</v>
      </c>
      <c r="S175" s="129">
        <v>0.34472533940470901</v>
      </c>
    </row>
    <row r="176" spans="1:19">
      <c r="A176" s="128" t="s">
        <v>2273</v>
      </c>
      <c r="B176" s="128" t="s">
        <v>119</v>
      </c>
      <c r="C176" s="129" t="s">
        <v>7814</v>
      </c>
      <c r="D176" s="129" t="s">
        <v>7814</v>
      </c>
      <c r="E176" s="129" t="s">
        <v>7814</v>
      </c>
      <c r="F176" s="129" t="s">
        <v>7814</v>
      </c>
      <c r="G176" s="129" t="s">
        <v>7814</v>
      </c>
      <c r="H176" s="129" t="s">
        <v>7814</v>
      </c>
      <c r="I176" s="129" t="s">
        <v>7814</v>
      </c>
      <c r="J176" s="129" t="s">
        <v>7814</v>
      </c>
      <c r="K176" s="129" t="s">
        <v>7814</v>
      </c>
      <c r="L176" s="129" t="s">
        <v>7814</v>
      </c>
      <c r="M176" s="129" t="s">
        <v>7814</v>
      </c>
      <c r="N176" s="129">
        <v>-0.44630105374678419</v>
      </c>
      <c r="O176" s="129">
        <v>-7.2973493076236462E-2</v>
      </c>
      <c r="P176" s="129">
        <v>-1.939499734863892E-2</v>
      </c>
      <c r="Q176" s="129">
        <v>0.24804677898338001</v>
      </c>
      <c r="R176" s="129">
        <v>-0.14728004168417475</v>
      </c>
      <c r="S176" s="129">
        <v>0.10724250500792801</v>
      </c>
    </row>
    <row r="177" spans="1:19">
      <c r="A177" s="128" t="s">
        <v>332</v>
      </c>
      <c r="B177" s="128" t="s">
        <v>79</v>
      </c>
      <c r="C177" s="129">
        <v>-1.5239575406664763E-2</v>
      </c>
      <c r="D177" s="129">
        <v>-4.2795311495781974E-2</v>
      </c>
      <c r="E177" s="129">
        <v>8.3109283093091069E-2</v>
      </c>
      <c r="F177" s="129">
        <v>0.2199442475003881</v>
      </c>
      <c r="G177" s="129">
        <v>4.4156943491691303E-2</v>
      </c>
      <c r="H177" s="129">
        <v>7.5659018692585622E-2</v>
      </c>
      <c r="I177" s="129">
        <v>-0.13914381836382772</v>
      </c>
      <c r="J177" s="129">
        <v>0.5350380116681106</v>
      </c>
      <c r="K177" s="129">
        <v>4.354787269315441E-2</v>
      </c>
      <c r="L177" s="129">
        <v>0.10576676634192261</v>
      </c>
      <c r="M177" s="129">
        <v>-1</v>
      </c>
      <c r="N177" s="129" t="s">
        <v>7814</v>
      </c>
      <c r="O177" s="129" t="s">
        <v>7814</v>
      </c>
      <c r="P177" s="129" t="s">
        <v>7814</v>
      </c>
      <c r="Q177" s="129" t="s">
        <v>7814</v>
      </c>
      <c r="R177" s="129" t="s">
        <v>7814</v>
      </c>
      <c r="S177" s="129">
        <v>0</v>
      </c>
    </row>
    <row r="178" spans="1:19">
      <c r="A178" s="128" t="s">
        <v>333</v>
      </c>
      <c r="B178" s="128" t="s">
        <v>78</v>
      </c>
      <c r="C178" s="129">
        <v>0.41306115599796889</v>
      </c>
      <c r="D178" s="129">
        <v>-0.13483808049160206</v>
      </c>
      <c r="E178" s="129">
        <v>0.43763609092185796</v>
      </c>
      <c r="F178" s="129">
        <v>0.21419421841754449</v>
      </c>
      <c r="G178" s="129">
        <v>0.20207122639209518</v>
      </c>
      <c r="H178" s="129">
        <v>0.21981540721935589</v>
      </c>
      <c r="I178" s="129">
        <v>0.13049982829523787</v>
      </c>
      <c r="J178" s="129">
        <v>0.20728488138870982</v>
      </c>
      <c r="K178" s="129">
        <v>-3.5160101194637972E-2</v>
      </c>
      <c r="L178" s="129">
        <v>-0.38793164592380425</v>
      </c>
      <c r="M178" s="129">
        <v>-1</v>
      </c>
      <c r="N178" s="129" t="s">
        <v>7814</v>
      </c>
      <c r="O178" s="129" t="s">
        <v>7814</v>
      </c>
      <c r="P178" s="129" t="s">
        <v>7814</v>
      </c>
      <c r="Q178" s="129" t="s">
        <v>7814</v>
      </c>
      <c r="R178" s="129" t="s">
        <v>7814</v>
      </c>
      <c r="S178" s="129">
        <v>0</v>
      </c>
    </row>
    <row r="179" spans="1:19">
      <c r="A179" s="128" t="s">
        <v>334</v>
      </c>
      <c r="B179" s="128" t="s">
        <v>77</v>
      </c>
      <c r="C179" s="129">
        <v>-0.18055935299519998</v>
      </c>
      <c r="D179" s="129">
        <v>-2.9051973780934159E-2</v>
      </c>
      <c r="E179" s="129">
        <v>2.0862031384527802E-2</v>
      </c>
      <c r="F179" s="129">
        <v>8.3326799849988031E-2</v>
      </c>
      <c r="G179" s="129">
        <v>-9.8179835450988184E-2</v>
      </c>
      <c r="H179" s="129">
        <v>9.4286833518691493E-2</v>
      </c>
      <c r="I179" s="129">
        <v>0.52963773539704384</v>
      </c>
      <c r="J179" s="129">
        <v>0.7142669325044122</v>
      </c>
      <c r="K179" s="129">
        <v>4.4941000089081973E-2</v>
      </c>
      <c r="L179" s="129">
        <v>-6.8079743565814255E-2</v>
      </c>
      <c r="M179" s="129">
        <v>-1</v>
      </c>
      <c r="N179" s="129" t="s">
        <v>7814</v>
      </c>
      <c r="O179" s="129" t="s">
        <v>7814</v>
      </c>
      <c r="P179" s="129" t="s">
        <v>7814</v>
      </c>
      <c r="Q179" s="129" t="s">
        <v>7814</v>
      </c>
      <c r="R179" s="129" t="s">
        <v>7814</v>
      </c>
      <c r="S179" s="129">
        <v>0</v>
      </c>
    </row>
    <row r="180" spans="1:19" ht="28">
      <c r="A180" s="128" t="s">
        <v>335</v>
      </c>
      <c r="B180" s="128" t="s">
        <v>76</v>
      </c>
      <c r="C180" s="129">
        <v>-0.15535571456044528</v>
      </c>
      <c r="D180" s="129">
        <v>-7.2755453847573204E-2</v>
      </c>
      <c r="E180" s="129">
        <v>9.3277577758071883E-2</v>
      </c>
      <c r="F180" s="129">
        <v>-1.1241369195077344E-2</v>
      </c>
      <c r="G180" s="129">
        <v>1.1304772149505293</v>
      </c>
      <c r="H180" s="129">
        <v>-0.25419854283637577</v>
      </c>
      <c r="I180" s="129">
        <v>4.3306583638233516</v>
      </c>
      <c r="J180" s="129">
        <v>0.42413819576917078</v>
      </c>
      <c r="K180" s="129">
        <v>1.5634716947055205E-2</v>
      </c>
      <c r="L180" s="129">
        <v>-0.51009733826657533</v>
      </c>
      <c r="M180" s="129">
        <v>-1</v>
      </c>
      <c r="N180" s="129" t="s">
        <v>7814</v>
      </c>
      <c r="O180" s="129" t="s">
        <v>7814</v>
      </c>
      <c r="P180" s="129" t="s">
        <v>7814</v>
      </c>
      <c r="Q180" s="129" t="s">
        <v>7814</v>
      </c>
      <c r="R180" s="129" t="s">
        <v>7814</v>
      </c>
      <c r="S180" s="129">
        <v>0</v>
      </c>
    </row>
    <row r="181" spans="1:19" ht="28">
      <c r="A181" s="128" t="s">
        <v>336</v>
      </c>
      <c r="B181" s="128" t="s">
        <v>75</v>
      </c>
      <c r="C181" s="129">
        <v>-0.23429983006908806</v>
      </c>
      <c r="D181" s="129">
        <v>0.12978099168686308</v>
      </c>
      <c r="E181" s="129">
        <v>-0.144532210133265</v>
      </c>
      <c r="F181" s="129">
        <v>0.15700605006176915</v>
      </c>
      <c r="G181" s="129">
        <v>0.49145690537983011</v>
      </c>
      <c r="H181" s="129">
        <v>0.15431476929149768</v>
      </c>
      <c r="I181" s="129">
        <v>1.1332471433935032</v>
      </c>
      <c r="J181" s="129">
        <v>1.8332073526027184</v>
      </c>
      <c r="K181" s="129">
        <v>1.6531063851758176E-2</v>
      </c>
      <c r="L181" s="129">
        <v>-3.5873629836544518E-2</v>
      </c>
      <c r="M181" s="129">
        <v>-1</v>
      </c>
      <c r="N181" s="129" t="s">
        <v>7814</v>
      </c>
      <c r="O181" s="129" t="s">
        <v>7814</v>
      </c>
      <c r="P181" s="129" t="s">
        <v>7814</v>
      </c>
      <c r="Q181" s="129" t="s">
        <v>7814</v>
      </c>
      <c r="R181" s="129" t="s">
        <v>7814</v>
      </c>
      <c r="S181" s="129">
        <v>0</v>
      </c>
    </row>
    <row r="182" spans="1:19">
      <c r="A182" s="128" t="s">
        <v>337</v>
      </c>
      <c r="B182" s="128" t="s">
        <v>74</v>
      </c>
      <c r="C182" s="129">
        <v>0.11005110717618138</v>
      </c>
      <c r="D182" s="129">
        <v>-0.53980051431233678</v>
      </c>
      <c r="E182" s="129">
        <v>0.50160973149339982</v>
      </c>
      <c r="F182" s="129">
        <v>0.72975613062266409</v>
      </c>
      <c r="G182" s="129">
        <v>0.68039806760777921</v>
      </c>
      <c r="H182" s="129">
        <v>0.30980952295276398</v>
      </c>
      <c r="I182" s="129">
        <v>-0.23518183775916124</v>
      </c>
      <c r="J182" s="129">
        <v>0.47135170559037642</v>
      </c>
      <c r="K182" s="129">
        <v>-0.11365512673831291</v>
      </c>
      <c r="L182" s="129">
        <v>0.28099125294569038</v>
      </c>
      <c r="M182" s="129">
        <v>0.23984003549175603</v>
      </c>
      <c r="N182" s="129">
        <v>-0.16493668198270284</v>
      </c>
      <c r="O182" s="129">
        <v>0.19591155442364871</v>
      </c>
      <c r="P182" s="129">
        <v>2.0678336305213207</v>
      </c>
      <c r="Q182" s="129">
        <v>0.12096528772514215</v>
      </c>
      <c r="R182" s="129">
        <v>0.13798782225697348</v>
      </c>
      <c r="S182" s="129">
        <v>0.16192064464925443</v>
      </c>
    </row>
    <row r="183" spans="1:19">
      <c r="A183" s="128" t="s">
        <v>338</v>
      </c>
      <c r="B183" s="128" t="s">
        <v>73</v>
      </c>
      <c r="C183" s="129">
        <v>-8.0850206668166003E-2</v>
      </c>
      <c r="D183" s="129">
        <v>0.20274928181273788</v>
      </c>
      <c r="E183" s="129">
        <v>2.9362438234458166E-2</v>
      </c>
      <c r="F183" s="129">
        <v>-0.15819876583477988</v>
      </c>
      <c r="G183" s="129">
        <v>-5.1410511429660688E-2</v>
      </c>
      <c r="H183" s="129">
        <v>7.2278669502089388E-2</v>
      </c>
      <c r="I183" s="129">
        <v>-6.9638797218769533E-2</v>
      </c>
      <c r="J183" s="129">
        <v>0.16118451481681806</v>
      </c>
      <c r="K183" s="129">
        <v>7.3952223100955949E-2</v>
      </c>
      <c r="L183" s="129">
        <v>4.3085096242779786E-2</v>
      </c>
      <c r="M183" s="129">
        <v>-1</v>
      </c>
      <c r="N183" s="129" t="s">
        <v>7814</v>
      </c>
      <c r="O183" s="129" t="s">
        <v>7814</v>
      </c>
      <c r="P183" s="129" t="s">
        <v>7814</v>
      </c>
      <c r="Q183" s="129" t="s">
        <v>7814</v>
      </c>
      <c r="R183" s="129" t="s">
        <v>7814</v>
      </c>
      <c r="S183" s="129">
        <v>0</v>
      </c>
    </row>
    <row r="184" spans="1:19">
      <c r="A184" s="128" t="s">
        <v>339</v>
      </c>
      <c r="B184" s="128" t="s">
        <v>72</v>
      </c>
      <c r="C184" s="129">
        <v>-0.1854474558261664</v>
      </c>
      <c r="D184" s="129">
        <v>6.0345409247777093E-2</v>
      </c>
      <c r="E184" s="129">
        <v>0.19282145696267339</v>
      </c>
      <c r="F184" s="129">
        <v>4.9295872422618681E-2</v>
      </c>
      <c r="G184" s="129">
        <v>-0.13152804847035138</v>
      </c>
      <c r="H184" s="129">
        <v>-0.16001991520746561</v>
      </c>
      <c r="I184" s="129">
        <v>1.130168366810036E-2</v>
      </c>
      <c r="J184" s="129">
        <v>0.10968357519772587</v>
      </c>
      <c r="K184" s="129">
        <v>-0.15775649407012582</v>
      </c>
      <c r="L184" s="129">
        <v>2.7454102698708072E-2</v>
      </c>
      <c r="M184" s="129">
        <v>-1</v>
      </c>
      <c r="N184" s="129" t="s">
        <v>7814</v>
      </c>
      <c r="O184" s="129" t="s">
        <v>7814</v>
      </c>
      <c r="P184" s="129" t="s">
        <v>7814</v>
      </c>
      <c r="Q184" s="129" t="s">
        <v>7814</v>
      </c>
      <c r="R184" s="129" t="s">
        <v>7814</v>
      </c>
      <c r="S184" s="129">
        <v>0</v>
      </c>
    </row>
    <row r="185" spans="1:19">
      <c r="A185" s="128" t="s">
        <v>340</v>
      </c>
      <c r="B185" s="128" t="s">
        <v>214</v>
      </c>
      <c r="C185" s="129">
        <v>-8.7898436287314752E-6</v>
      </c>
      <c r="D185" s="129">
        <v>0</v>
      </c>
      <c r="E185" s="129">
        <v>4.6879578083797169E-2</v>
      </c>
      <c r="F185" s="129">
        <v>-0.95521970333053452</v>
      </c>
      <c r="G185" s="129">
        <v>0</v>
      </c>
      <c r="H185" s="129">
        <v>-1</v>
      </c>
      <c r="I185" s="129" t="s">
        <v>7814</v>
      </c>
      <c r="J185" s="129" t="s">
        <v>7814</v>
      </c>
      <c r="K185" s="129">
        <v>-1</v>
      </c>
      <c r="L185" s="129" t="s">
        <v>7814</v>
      </c>
      <c r="M185" s="129" t="s">
        <v>7814</v>
      </c>
      <c r="N185" s="129" t="s">
        <v>7814</v>
      </c>
      <c r="O185" s="129" t="s">
        <v>7814</v>
      </c>
      <c r="P185" s="129" t="s">
        <v>7814</v>
      </c>
      <c r="Q185" s="129" t="s">
        <v>7814</v>
      </c>
      <c r="R185" s="129" t="s">
        <v>7814</v>
      </c>
      <c r="S185" s="129">
        <v>0</v>
      </c>
    </row>
    <row r="186" spans="1:19">
      <c r="A186" s="128" t="s">
        <v>341</v>
      </c>
      <c r="B186" s="128" t="s">
        <v>71</v>
      </c>
      <c r="C186" s="129">
        <v>0.31026866730542335</v>
      </c>
      <c r="D186" s="129">
        <v>0.55787150389419038</v>
      </c>
      <c r="E186" s="129">
        <v>0.35658165477125303</v>
      </c>
      <c r="F186" s="129">
        <v>0.90130482320010619</v>
      </c>
      <c r="G186" s="129">
        <v>0.44057354903460633</v>
      </c>
      <c r="H186" s="129">
        <v>0.14567447685283397</v>
      </c>
      <c r="I186" s="129">
        <v>-1.3867088138187156E-2</v>
      </c>
      <c r="J186" s="129">
        <v>-0.37488298145241694</v>
      </c>
      <c r="K186" s="129">
        <v>4.3881334117256365E-2</v>
      </c>
      <c r="L186" s="129">
        <v>-0.70336633814052474</v>
      </c>
      <c r="M186" s="129">
        <v>-1</v>
      </c>
      <c r="N186" s="129" t="s">
        <v>7814</v>
      </c>
      <c r="O186" s="129" t="s">
        <v>7814</v>
      </c>
      <c r="P186" s="129" t="s">
        <v>7814</v>
      </c>
      <c r="Q186" s="129" t="s">
        <v>7814</v>
      </c>
      <c r="R186" s="129" t="s">
        <v>7814</v>
      </c>
      <c r="S186" s="129">
        <v>0</v>
      </c>
    </row>
    <row r="187" spans="1:19" ht="28">
      <c r="A187" s="128" t="s">
        <v>342</v>
      </c>
      <c r="B187" s="128" t="s">
        <v>172</v>
      </c>
      <c r="C187" s="129">
        <v>0.48062664648470843</v>
      </c>
      <c r="D187" s="129">
        <v>0.62532425601251584</v>
      </c>
      <c r="E187" s="129">
        <v>0.45784714304915441</v>
      </c>
      <c r="F187" s="129">
        <v>0.45503325162784836</v>
      </c>
      <c r="G187" s="129">
        <v>1.2319991781879973</v>
      </c>
      <c r="H187" s="129">
        <v>0.24548857229148013</v>
      </c>
      <c r="I187" s="129">
        <v>9.3721882984145966E-2</v>
      </c>
      <c r="J187" s="129">
        <v>3.4409522665151737E-2</v>
      </c>
      <c r="K187" s="129">
        <v>-0.68686649495400653</v>
      </c>
      <c r="L187" s="129">
        <v>-0.1826809170634518</v>
      </c>
      <c r="M187" s="129">
        <v>-1</v>
      </c>
      <c r="N187" s="129" t="s">
        <v>7814</v>
      </c>
      <c r="O187" s="129" t="s">
        <v>7814</v>
      </c>
      <c r="P187" s="129" t="s">
        <v>7814</v>
      </c>
      <c r="Q187" s="129" t="s">
        <v>7814</v>
      </c>
      <c r="R187" s="129" t="s">
        <v>7814</v>
      </c>
      <c r="S187" s="129">
        <v>0</v>
      </c>
    </row>
    <row r="188" spans="1:19">
      <c r="A188" s="128" t="s">
        <v>2298</v>
      </c>
      <c r="B188" s="128" t="s">
        <v>2299</v>
      </c>
      <c r="C188" s="129" t="s">
        <v>7814</v>
      </c>
      <c r="D188" s="129" t="s">
        <v>7814</v>
      </c>
      <c r="E188" s="129" t="s">
        <v>7814</v>
      </c>
      <c r="F188" s="129" t="s">
        <v>7814</v>
      </c>
      <c r="G188" s="129" t="s">
        <v>7814</v>
      </c>
      <c r="H188" s="129" t="s">
        <v>7814</v>
      </c>
      <c r="I188" s="129" t="s">
        <v>7814</v>
      </c>
      <c r="J188" s="129" t="s">
        <v>7814</v>
      </c>
      <c r="K188" s="129" t="s">
        <v>7814</v>
      </c>
      <c r="L188" s="129" t="s">
        <v>7814</v>
      </c>
      <c r="M188" s="129" t="s">
        <v>7814</v>
      </c>
      <c r="N188" s="129">
        <v>-6.2103067634054487E-2</v>
      </c>
      <c r="O188" s="129">
        <v>0.25336212862396223</v>
      </c>
      <c r="P188" s="129">
        <v>0.2525860600856713</v>
      </c>
      <c r="Q188" s="129">
        <v>-5.7571869701403822E-2</v>
      </c>
      <c r="R188" s="129">
        <v>-0.38022736025863568</v>
      </c>
      <c r="S188" s="129">
        <v>8.9438761492239429</v>
      </c>
    </row>
    <row r="189" spans="1:19" ht="28">
      <c r="A189" s="128" t="s">
        <v>2305</v>
      </c>
      <c r="B189" s="128" t="s">
        <v>2306</v>
      </c>
      <c r="C189" s="129" t="s">
        <v>7814</v>
      </c>
      <c r="D189" s="129" t="s">
        <v>7814</v>
      </c>
      <c r="E189" s="129" t="s">
        <v>7814</v>
      </c>
      <c r="F189" s="129" t="s">
        <v>7814</v>
      </c>
      <c r="G189" s="129" t="s">
        <v>7814</v>
      </c>
      <c r="H189" s="129" t="s">
        <v>7814</v>
      </c>
      <c r="I189" s="129" t="s">
        <v>7814</v>
      </c>
      <c r="J189" s="129" t="s">
        <v>7814</v>
      </c>
      <c r="K189" s="129" t="s">
        <v>7814</v>
      </c>
      <c r="L189" s="129" t="s">
        <v>7814</v>
      </c>
      <c r="M189" s="129" t="s">
        <v>7814</v>
      </c>
      <c r="N189" s="129">
        <v>4.0265296642401083E-3</v>
      </c>
      <c r="O189" s="129">
        <v>0.34047636929243952</v>
      </c>
      <c r="P189" s="129">
        <v>1.0294034787445838E-3</v>
      </c>
      <c r="Q189" s="129">
        <v>-1.0198334362920503E-2</v>
      </c>
      <c r="R189" s="129">
        <v>-7.6376508463627979E-2</v>
      </c>
      <c r="S189" s="129">
        <v>-2.1476300358679152</v>
      </c>
    </row>
    <row r="190" spans="1:19" s="111" customFormat="1" ht="28">
      <c r="A190" s="130" t="s">
        <v>7785</v>
      </c>
      <c r="B190" s="130" t="s">
        <v>7786</v>
      </c>
      <c r="C190" s="131" t="s">
        <v>7814</v>
      </c>
      <c r="D190" s="131" t="s">
        <v>7814</v>
      </c>
      <c r="E190" s="131" t="s">
        <v>7814</v>
      </c>
      <c r="F190" s="131" t="s">
        <v>7814</v>
      </c>
      <c r="G190" s="131" t="s">
        <v>7814</v>
      </c>
      <c r="H190" s="131" t="s">
        <v>7814</v>
      </c>
      <c r="I190" s="131" t="s">
        <v>7814</v>
      </c>
      <c r="J190" s="131" t="s">
        <v>7814</v>
      </c>
      <c r="K190" s="131" t="s">
        <v>7814</v>
      </c>
      <c r="L190" s="131" t="s">
        <v>7814</v>
      </c>
      <c r="M190" s="131" t="s">
        <v>7814</v>
      </c>
      <c r="N190" s="131" t="s">
        <v>7814</v>
      </c>
      <c r="O190" s="131" t="s">
        <v>7814</v>
      </c>
      <c r="P190" s="131" t="s">
        <v>7814</v>
      </c>
      <c r="Q190" s="131" t="s">
        <v>7814</v>
      </c>
      <c r="R190" s="131" t="s">
        <v>7814</v>
      </c>
      <c r="S190" s="131">
        <v>-1</v>
      </c>
    </row>
    <row r="191" spans="1:19">
      <c r="A191" s="128" t="s">
        <v>2311</v>
      </c>
      <c r="B191" s="128" t="s">
        <v>93</v>
      </c>
      <c r="C191" s="129" t="s">
        <v>7814</v>
      </c>
      <c r="D191" s="129" t="s">
        <v>7814</v>
      </c>
      <c r="E191" s="129" t="s">
        <v>7814</v>
      </c>
      <c r="F191" s="129" t="s">
        <v>7814</v>
      </c>
      <c r="G191" s="129" t="s">
        <v>7814</v>
      </c>
      <c r="H191" s="129" t="s">
        <v>7814</v>
      </c>
      <c r="I191" s="129" t="s">
        <v>7814</v>
      </c>
      <c r="J191" s="129" t="s">
        <v>7814</v>
      </c>
      <c r="K191" s="129" t="s">
        <v>7814</v>
      </c>
      <c r="L191" s="129" t="s">
        <v>7814</v>
      </c>
      <c r="M191" s="129" t="s">
        <v>7814</v>
      </c>
      <c r="N191" s="129">
        <v>0.23502216548377852</v>
      </c>
      <c r="O191" s="129">
        <v>-4.8177533763161806E-2</v>
      </c>
      <c r="P191" s="129">
        <v>1.8920853043093988E-2</v>
      </c>
      <c r="Q191" s="129">
        <v>-2.8257069315612116E-2</v>
      </c>
      <c r="R191" s="129">
        <v>-1.1345348584871129E-2</v>
      </c>
      <c r="S191" s="129">
        <v>4.5420569629583157E-2</v>
      </c>
    </row>
    <row r="192" spans="1:19" ht="28">
      <c r="A192" s="128" t="s">
        <v>2318</v>
      </c>
      <c r="B192" s="128" t="s">
        <v>2319</v>
      </c>
      <c r="C192" s="129" t="s">
        <v>7814</v>
      </c>
      <c r="D192" s="129" t="s">
        <v>7814</v>
      </c>
      <c r="E192" s="129" t="s">
        <v>7814</v>
      </c>
      <c r="F192" s="129" t="s">
        <v>7814</v>
      </c>
      <c r="G192" s="129" t="s">
        <v>7814</v>
      </c>
      <c r="H192" s="129" t="s">
        <v>7814</v>
      </c>
      <c r="I192" s="129" t="s">
        <v>7814</v>
      </c>
      <c r="J192" s="129" t="s">
        <v>7814</v>
      </c>
      <c r="K192" s="129" t="s">
        <v>7814</v>
      </c>
      <c r="L192" s="129" t="s">
        <v>7814</v>
      </c>
      <c r="M192" s="129" t="s">
        <v>7814</v>
      </c>
      <c r="N192" s="129">
        <v>1.961053724647968</v>
      </c>
      <c r="O192" s="129">
        <v>0.22557132672520219</v>
      </c>
      <c r="P192" s="129">
        <v>0.20724912381494498</v>
      </c>
      <c r="Q192" s="129">
        <v>3.1884065466528666E-2</v>
      </c>
      <c r="R192" s="129">
        <v>0.13105656771966934</v>
      </c>
      <c r="S192" s="129">
        <v>-2.189706773602083</v>
      </c>
    </row>
    <row r="193" spans="1:19">
      <c r="A193" s="128" t="s">
        <v>2322</v>
      </c>
      <c r="B193" s="128" t="s">
        <v>2323</v>
      </c>
      <c r="C193" s="129" t="s">
        <v>7814</v>
      </c>
      <c r="D193" s="129" t="s">
        <v>7814</v>
      </c>
      <c r="E193" s="129" t="s">
        <v>7814</v>
      </c>
      <c r="F193" s="129" t="s">
        <v>7814</v>
      </c>
      <c r="G193" s="129" t="s">
        <v>7814</v>
      </c>
      <c r="H193" s="129" t="s">
        <v>7814</v>
      </c>
      <c r="I193" s="129" t="s">
        <v>7814</v>
      </c>
      <c r="J193" s="129" t="s">
        <v>7814</v>
      </c>
      <c r="K193" s="129" t="s">
        <v>7814</v>
      </c>
      <c r="L193" s="129" t="s">
        <v>7814</v>
      </c>
      <c r="M193" s="129" t="s">
        <v>7814</v>
      </c>
      <c r="N193" s="129">
        <v>2.8199929181369492</v>
      </c>
      <c r="O193" s="129">
        <v>2.7454062470125606E-2</v>
      </c>
      <c r="P193" s="129">
        <v>1.2571763443739088</v>
      </c>
      <c r="Q193" s="129">
        <v>0.31509157981434721</v>
      </c>
      <c r="R193" s="129">
        <v>0.27445892854370868</v>
      </c>
      <c r="S193" s="129">
        <v>-1.8214740599445092</v>
      </c>
    </row>
    <row r="194" spans="1:19">
      <c r="A194" s="128" t="s">
        <v>2326</v>
      </c>
      <c r="B194" s="128" t="s">
        <v>2327</v>
      </c>
      <c r="C194" s="129" t="s">
        <v>7814</v>
      </c>
      <c r="D194" s="129" t="s">
        <v>7814</v>
      </c>
      <c r="E194" s="129" t="s">
        <v>7814</v>
      </c>
      <c r="F194" s="129" t="s">
        <v>7814</v>
      </c>
      <c r="G194" s="129" t="s">
        <v>7814</v>
      </c>
      <c r="H194" s="129" t="s">
        <v>7814</v>
      </c>
      <c r="I194" s="129" t="s">
        <v>7814</v>
      </c>
      <c r="J194" s="129" t="s">
        <v>7814</v>
      </c>
      <c r="K194" s="129" t="s">
        <v>7814</v>
      </c>
      <c r="L194" s="129" t="s">
        <v>7814</v>
      </c>
      <c r="M194" s="129" t="s">
        <v>7814</v>
      </c>
      <c r="N194" s="129">
        <v>0.54173224116556984</v>
      </c>
      <c r="O194" s="129">
        <v>1.5990997491368062</v>
      </c>
      <c r="P194" s="129">
        <v>-6.2209518314090717E-2</v>
      </c>
      <c r="Q194" s="129">
        <v>-9.2274522130001424E-3</v>
      </c>
      <c r="R194" s="129">
        <v>6.4087419098569631E-2</v>
      </c>
      <c r="S194" s="129">
        <v>0.45085249636714492</v>
      </c>
    </row>
    <row r="195" spans="1:19">
      <c r="A195" s="128" t="s">
        <v>343</v>
      </c>
      <c r="B195" s="128" t="s">
        <v>70</v>
      </c>
      <c r="C195" s="129">
        <v>6.7477299965356563E-2</v>
      </c>
      <c r="D195" s="129">
        <v>4.3275972322688538E-2</v>
      </c>
      <c r="E195" s="129">
        <v>7.0648419726760503E-2</v>
      </c>
      <c r="F195" s="129">
        <v>1.3114497334008712E-2</v>
      </c>
      <c r="G195" s="129">
        <v>3.224023767048001E-2</v>
      </c>
      <c r="H195" s="129">
        <v>4.2823872700694432E-2</v>
      </c>
      <c r="I195" s="129">
        <v>4.1099540743678054E-2</v>
      </c>
      <c r="J195" s="129">
        <v>9.5286935275458173E-3</v>
      </c>
      <c r="K195" s="129">
        <v>5.0128318601995403E-2</v>
      </c>
      <c r="L195" s="129">
        <v>2.9792523116655589E-2</v>
      </c>
      <c r="M195" s="129">
        <v>-1</v>
      </c>
      <c r="N195" s="129" t="s">
        <v>7814</v>
      </c>
      <c r="O195" s="129" t="s">
        <v>7814</v>
      </c>
      <c r="P195" s="129" t="s">
        <v>7814</v>
      </c>
      <c r="Q195" s="129" t="s">
        <v>7814</v>
      </c>
      <c r="R195" s="129" t="s">
        <v>7814</v>
      </c>
      <c r="S195" s="129">
        <v>0</v>
      </c>
    </row>
    <row r="196" spans="1:19">
      <c r="A196" s="128" t="s">
        <v>344</v>
      </c>
      <c r="B196" s="128" t="s">
        <v>2330</v>
      </c>
      <c r="C196" s="129">
        <v>0.32282480961517313</v>
      </c>
      <c r="D196" s="129">
        <v>0.23285700631353268</v>
      </c>
      <c r="E196" s="129">
        <v>0.13822257433340979</v>
      </c>
      <c r="F196" s="129">
        <v>0.11778916208522805</v>
      </c>
      <c r="G196" s="129">
        <v>3.4654066197970401E-2</v>
      </c>
      <c r="H196" s="129">
        <v>7.9081044098363584E-3</v>
      </c>
      <c r="I196" s="129">
        <v>6.9089459139580534E-2</v>
      </c>
      <c r="J196" s="129">
        <v>-0.26141152771483378</v>
      </c>
      <c r="K196" s="129">
        <v>0.12476462351842854</v>
      </c>
      <c r="L196" s="129">
        <v>3.9596007416533991</v>
      </c>
      <c r="M196" s="129">
        <v>0.14094778763381322</v>
      </c>
      <c r="N196" s="129">
        <v>0.22916674268639503</v>
      </c>
      <c r="O196" s="129">
        <v>9.6549374702147084E-2</v>
      </c>
      <c r="P196" s="129">
        <v>6.7310849341769341E-2</v>
      </c>
      <c r="Q196" s="129">
        <v>8.9346947761023143E-2</v>
      </c>
      <c r="R196" s="129">
        <v>0.11159695059549368</v>
      </c>
      <c r="S196" s="129">
        <v>2.8947783705154943E-2</v>
      </c>
    </row>
    <row r="197" spans="1:19">
      <c r="A197" s="128" t="s">
        <v>345</v>
      </c>
      <c r="B197" s="128" t="s">
        <v>2351</v>
      </c>
      <c r="C197" s="129">
        <v>0.19140002480340934</v>
      </c>
      <c r="D197" s="129">
        <v>0.23932461898608626</v>
      </c>
      <c r="E197" s="129">
        <v>0.1500363372517699</v>
      </c>
      <c r="F197" s="129">
        <v>0.17400283624236734</v>
      </c>
      <c r="G197" s="129">
        <v>0.12332129079071374</v>
      </c>
      <c r="H197" s="129">
        <v>0.10983694852703652</v>
      </c>
      <c r="I197" s="129">
        <v>0.11598936853856845</v>
      </c>
      <c r="J197" s="129">
        <v>-0.22571969261717495</v>
      </c>
      <c r="K197" s="129">
        <v>0.18368817611772759</v>
      </c>
      <c r="L197" s="129">
        <v>5.4971532299865098</v>
      </c>
      <c r="M197" s="129">
        <v>7.297881912843307E-2</v>
      </c>
      <c r="N197" s="129">
        <v>0.12137603814953257</v>
      </c>
      <c r="O197" s="129">
        <v>0.11880691747229344</v>
      </c>
      <c r="P197" s="129">
        <v>0.1275974391507908</v>
      </c>
      <c r="Q197" s="129">
        <v>0.10309701284763984</v>
      </c>
      <c r="R197" s="129">
        <v>9.2924797669628356E-2</v>
      </c>
      <c r="S197" s="129">
        <v>-2.0852024809629723</v>
      </c>
    </row>
    <row r="198" spans="1:19">
      <c r="A198" s="128" t="s">
        <v>2361</v>
      </c>
      <c r="B198" s="128" t="s">
        <v>2362</v>
      </c>
      <c r="C198" s="129" t="s">
        <v>7814</v>
      </c>
      <c r="D198" s="129" t="s">
        <v>7814</v>
      </c>
      <c r="E198" s="129" t="s">
        <v>7814</v>
      </c>
      <c r="F198" s="129" t="s">
        <v>7814</v>
      </c>
      <c r="G198" s="129" t="s">
        <v>7814</v>
      </c>
      <c r="H198" s="129" t="s">
        <v>7814</v>
      </c>
      <c r="I198" s="129" t="s">
        <v>7814</v>
      </c>
      <c r="J198" s="129" t="s">
        <v>7814</v>
      </c>
      <c r="K198" s="129" t="s">
        <v>7814</v>
      </c>
      <c r="L198" s="129" t="s">
        <v>7814</v>
      </c>
      <c r="M198" s="129" t="s">
        <v>7814</v>
      </c>
      <c r="N198" s="129">
        <v>0.40498129333815669</v>
      </c>
      <c r="O198" s="129">
        <v>0.12458657731111034</v>
      </c>
      <c r="P198" s="129">
        <v>-6.2382185507452448E-2</v>
      </c>
      <c r="Q198" s="129">
        <v>0.11643382007861347</v>
      </c>
      <c r="R198" s="129">
        <v>0.49936564429743324</v>
      </c>
      <c r="S198" s="129">
        <v>-1.9928193924524988</v>
      </c>
    </row>
    <row r="199" spans="1:19" ht="28">
      <c r="A199" s="128" t="s">
        <v>2372</v>
      </c>
      <c r="B199" s="128" t="s">
        <v>2373</v>
      </c>
      <c r="C199" s="129" t="s">
        <v>7814</v>
      </c>
      <c r="D199" s="129" t="s">
        <v>7814</v>
      </c>
      <c r="E199" s="129" t="s">
        <v>7814</v>
      </c>
      <c r="F199" s="129" t="s">
        <v>7814</v>
      </c>
      <c r="G199" s="129" t="s">
        <v>7814</v>
      </c>
      <c r="H199" s="129" t="s">
        <v>7814</v>
      </c>
      <c r="I199" s="129" t="s">
        <v>7814</v>
      </c>
      <c r="J199" s="129" t="s">
        <v>7814</v>
      </c>
      <c r="K199" s="129" t="s">
        <v>7814</v>
      </c>
      <c r="L199" s="129" t="s">
        <v>7814</v>
      </c>
      <c r="M199" s="129" t="s">
        <v>7814</v>
      </c>
      <c r="N199" s="129">
        <v>-0.50763143447166992</v>
      </c>
      <c r="O199" s="129">
        <v>-8.849393452842147E-2</v>
      </c>
      <c r="P199" s="129">
        <v>0.36352649903482703</v>
      </c>
      <c r="Q199" s="129">
        <v>-8.0439314397186656E-2</v>
      </c>
      <c r="R199" s="129">
        <v>-0.21499839158122147</v>
      </c>
      <c r="S199" s="129">
        <v>-0.17143039761359294</v>
      </c>
    </row>
    <row r="200" spans="1:19">
      <c r="A200" s="128" t="s">
        <v>2380</v>
      </c>
      <c r="B200" s="128" t="s">
        <v>2381</v>
      </c>
      <c r="C200" s="129" t="s">
        <v>7814</v>
      </c>
      <c r="D200" s="129" t="s">
        <v>7814</v>
      </c>
      <c r="E200" s="129" t="s">
        <v>7814</v>
      </c>
      <c r="F200" s="129" t="s">
        <v>7814</v>
      </c>
      <c r="G200" s="129" t="s">
        <v>7814</v>
      </c>
      <c r="H200" s="129" t="s">
        <v>7814</v>
      </c>
      <c r="I200" s="129" t="s">
        <v>7814</v>
      </c>
      <c r="J200" s="129" t="s">
        <v>7814</v>
      </c>
      <c r="K200" s="129" t="s">
        <v>7814</v>
      </c>
      <c r="L200" s="129" t="s">
        <v>7814</v>
      </c>
      <c r="M200" s="129" t="s">
        <v>7814</v>
      </c>
      <c r="N200" s="129">
        <v>4.6600032904897892E-2</v>
      </c>
      <c r="O200" s="129">
        <v>1.9736867828220817E-2</v>
      </c>
      <c r="P200" s="129">
        <v>-2.4236072147826859E-2</v>
      </c>
      <c r="Q200" s="129">
        <v>-0.13510086083073758</v>
      </c>
      <c r="R200" s="129">
        <v>0.27890377880783235</v>
      </c>
      <c r="S200" s="129">
        <v>-5.6016786350404031E-2</v>
      </c>
    </row>
    <row r="201" spans="1:19">
      <c r="A201" s="128" t="s">
        <v>2386</v>
      </c>
      <c r="B201" s="128" t="s">
        <v>2387</v>
      </c>
      <c r="C201" s="129" t="s">
        <v>7814</v>
      </c>
      <c r="D201" s="129" t="s">
        <v>7814</v>
      </c>
      <c r="E201" s="129" t="s">
        <v>7814</v>
      </c>
      <c r="F201" s="129" t="s">
        <v>7814</v>
      </c>
      <c r="G201" s="129" t="s">
        <v>7814</v>
      </c>
      <c r="H201" s="129" t="s">
        <v>7814</v>
      </c>
      <c r="I201" s="129" t="s">
        <v>7814</v>
      </c>
      <c r="J201" s="129" t="s">
        <v>7814</v>
      </c>
      <c r="K201" s="129" t="s">
        <v>7814</v>
      </c>
      <c r="L201" s="129" t="s">
        <v>7814</v>
      </c>
      <c r="M201" s="129" t="s">
        <v>7814</v>
      </c>
      <c r="N201" s="129">
        <v>0.25557053585078893</v>
      </c>
      <c r="O201" s="129">
        <v>0.36390935355890175</v>
      </c>
      <c r="P201" s="129">
        <v>-9.9746052019288767E-2</v>
      </c>
      <c r="Q201" s="129">
        <v>-2.1395795142060692E-3</v>
      </c>
      <c r="R201" s="129">
        <v>5.3173992470041398E-3</v>
      </c>
      <c r="S201" s="129">
        <v>-3.5259529294825819E-4</v>
      </c>
    </row>
    <row r="202" spans="1:19" s="111" customFormat="1" ht="28">
      <c r="A202" s="130" t="s">
        <v>7783</v>
      </c>
      <c r="B202" s="130" t="s">
        <v>7784</v>
      </c>
      <c r="C202" s="131" t="s">
        <v>7814</v>
      </c>
      <c r="D202" s="131" t="s">
        <v>7814</v>
      </c>
      <c r="E202" s="131" t="s">
        <v>7814</v>
      </c>
      <c r="F202" s="131" t="s">
        <v>7814</v>
      </c>
      <c r="G202" s="131" t="s">
        <v>7814</v>
      </c>
      <c r="H202" s="131" t="s">
        <v>7814</v>
      </c>
      <c r="I202" s="131" t="s">
        <v>7814</v>
      </c>
      <c r="J202" s="131" t="s">
        <v>7814</v>
      </c>
      <c r="K202" s="131" t="s">
        <v>7814</v>
      </c>
      <c r="L202" s="131" t="s">
        <v>7814</v>
      </c>
      <c r="M202" s="131" t="s">
        <v>7814</v>
      </c>
      <c r="N202" s="131" t="s">
        <v>7814</v>
      </c>
      <c r="O202" s="131">
        <v>-1</v>
      </c>
      <c r="P202" s="131" t="s">
        <v>7814</v>
      </c>
      <c r="Q202" s="131" t="s">
        <v>7814</v>
      </c>
      <c r="R202" s="131" t="s">
        <v>7814</v>
      </c>
      <c r="S202" s="131">
        <v>0</v>
      </c>
    </row>
    <row r="203" spans="1:19">
      <c r="A203" s="128" t="s">
        <v>2390</v>
      </c>
      <c r="B203" s="128" t="s">
        <v>2391</v>
      </c>
      <c r="C203" s="129" t="s">
        <v>7814</v>
      </c>
      <c r="D203" s="129" t="s">
        <v>7814</v>
      </c>
      <c r="E203" s="129" t="s">
        <v>7814</v>
      </c>
      <c r="F203" s="129" t="s">
        <v>7814</v>
      </c>
      <c r="G203" s="129" t="s">
        <v>7814</v>
      </c>
      <c r="H203" s="129" t="s">
        <v>7814</v>
      </c>
      <c r="I203" s="129" t="s">
        <v>7814</v>
      </c>
      <c r="J203" s="129" t="s">
        <v>7814</v>
      </c>
      <c r="K203" s="129" t="s">
        <v>7814</v>
      </c>
      <c r="L203" s="129" t="s">
        <v>7814</v>
      </c>
      <c r="M203" s="129" t="s">
        <v>7814</v>
      </c>
      <c r="N203" s="129">
        <v>3.121689052328569E-2</v>
      </c>
      <c r="O203" s="129">
        <v>0.1836245539822472</v>
      </c>
      <c r="P203" s="129">
        <v>0.23196454315256565</v>
      </c>
      <c r="Q203" s="129">
        <v>0.37962150104612746</v>
      </c>
      <c r="R203" s="129">
        <v>-0.14205997620694433</v>
      </c>
      <c r="S203" s="129">
        <v>0.27865475165409936</v>
      </c>
    </row>
    <row r="204" spans="1:19">
      <c r="A204" s="128" t="s">
        <v>2417</v>
      </c>
      <c r="B204" s="128" t="s">
        <v>2418</v>
      </c>
      <c r="C204" s="129" t="s">
        <v>7814</v>
      </c>
      <c r="D204" s="129" t="s">
        <v>7814</v>
      </c>
      <c r="E204" s="129" t="s">
        <v>7814</v>
      </c>
      <c r="F204" s="129" t="s">
        <v>7814</v>
      </c>
      <c r="G204" s="129" t="s">
        <v>7814</v>
      </c>
      <c r="H204" s="129" t="s">
        <v>7814</v>
      </c>
      <c r="I204" s="129" t="s">
        <v>7814</v>
      </c>
      <c r="J204" s="129" t="s">
        <v>7814</v>
      </c>
      <c r="K204" s="129" t="s">
        <v>7814</v>
      </c>
      <c r="L204" s="129" t="s">
        <v>7814</v>
      </c>
      <c r="M204" s="129" t="s">
        <v>7814</v>
      </c>
      <c r="N204" s="129">
        <v>3.5200137919875418E-2</v>
      </c>
      <c r="O204" s="129">
        <v>-0.64429283648800151</v>
      </c>
      <c r="P204" s="129">
        <v>1.2898398421955246</v>
      </c>
      <c r="Q204" s="129">
        <v>0.51426535402079954</v>
      </c>
      <c r="R204" s="129">
        <v>0.15918402512968899</v>
      </c>
      <c r="S204" s="129">
        <v>0.49108849916772779</v>
      </c>
    </row>
    <row r="205" spans="1:19">
      <c r="A205" s="128" t="s">
        <v>2427</v>
      </c>
      <c r="B205" s="128" t="s">
        <v>2428</v>
      </c>
      <c r="C205" s="129" t="s">
        <v>7814</v>
      </c>
      <c r="D205" s="129" t="s">
        <v>7814</v>
      </c>
      <c r="E205" s="129" t="s">
        <v>7814</v>
      </c>
      <c r="F205" s="129" t="s">
        <v>7814</v>
      </c>
      <c r="G205" s="129" t="s">
        <v>7814</v>
      </c>
      <c r="H205" s="129" t="s">
        <v>7814</v>
      </c>
      <c r="I205" s="129" t="s">
        <v>7814</v>
      </c>
      <c r="J205" s="129" t="s">
        <v>7814</v>
      </c>
      <c r="K205" s="129" t="s">
        <v>7814</v>
      </c>
      <c r="L205" s="129" t="s">
        <v>7814</v>
      </c>
      <c r="M205" s="129" t="s">
        <v>7814</v>
      </c>
      <c r="N205" s="129">
        <v>1.9192775760164524</v>
      </c>
      <c r="O205" s="129">
        <v>-0.70366637383254504</v>
      </c>
      <c r="P205" s="129">
        <v>0.83691170820410044</v>
      </c>
      <c r="Q205" s="129">
        <v>0.23640779810531609</v>
      </c>
      <c r="R205" s="129">
        <v>7.2980503311931066E-2</v>
      </c>
      <c r="S205" s="129">
        <v>-0.25676248798405965</v>
      </c>
    </row>
    <row r="206" spans="1:19">
      <c r="A206" s="128" t="s">
        <v>2439</v>
      </c>
      <c r="B206" s="128" t="s">
        <v>2440</v>
      </c>
      <c r="C206" s="129" t="s">
        <v>7814</v>
      </c>
      <c r="D206" s="129" t="s">
        <v>7814</v>
      </c>
      <c r="E206" s="129" t="s">
        <v>7814</v>
      </c>
      <c r="F206" s="129" t="s">
        <v>7814</v>
      </c>
      <c r="G206" s="129" t="s">
        <v>7814</v>
      </c>
      <c r="H206" s="129" t="s">
        <v>7814</v>
      </c>
      <c r="I206" s="129" t="s">
        <v>7814</v>
      </c>
      <c r="J206" s="129" t="s">
        <v>7814</v>
      </c>
      <c r="K206" s="129" t="s">
        <v>7814</v>
      </c>
      <c r="L206" s="129" t="s">
        <v>7814</v>
      </c>
      <c r="M206" s="129" t="s">
        <v>7814</v>
      </c>
      <c r="N206" s="129">
        <v>-0.82251298603255441</v>
      </c>
      <c r="O206" s="129">
        <v>-0.29855228285088975</v>
      </c>
      <c r="P206" s="129">
        <v>-0.89560038675155584</v>
      </c>
      <c r="Q206" s="129">
        <v>9.3665422643913097</v>
      </c>
      <c r="R206" s="129">
        <v>-0.57084843981851474</v>
      </c>
      <c r="S206" s="129">
        <v>2.0749504859947909</v>
      </c>
    </row>
    <row r="207" spans="1:19" ht="28">
      <c r="A207" s="128" t="s">
        <v>2450</v>
      </c>
      <c r="B207" s="128" t="s">
        <v>7665</v>
      </c>
      <c r="C207" s="129" t="s">
        <v>7814</v>
      </c>
      <c r="D207" s="129" t="s">
        <v>7814</v>
      </c>
      <c r="E207" s="129" t="s">
        <v>7814</v>
      </c>
      <c r="F207" s="129" t="s">
        <v>7814</v>
      </c>
      <c r="G207" s="129" t="s">
        <v>7814</v>
      </c>
      <c r="H207" s="129" t="s">
        <v>7814</v>
      </c>
      <c r="I207" s="129" t="s">
        <v>7814</v>
      </c>
      <c r="J207" s="129" t="s">
        <v>7814</v>
      </c>
      <c r="K207" s="129" t="s">
        <v>7814</v>
      </c>
      <c r="L207" s="129" t="s">
        <v>7814</v>
      </c>
      <c r="M207" s="129" t="s">
        <v>7814</v>
      </c>
      <c r="N207" s="129">
        <v>0.67001977814176783</v>
      </c>
      <c r="O207" s="129">
        <v>0.45274409015432604</v>
      </c>
      <c r="P207" s="129">
        <v>0.27949326249667417</v>
      </c>
      <c r="Q207" s="129">
        <v>8.9647007773452358E-2</v>
      </c>
      <c r="R207" s="129">
        <v>-7.7866925562557476E-3</v>
      </c>
      <c r="S207" s="129">
        <v>0.46905007183608566</v>
      </c>
    </row>
    <row r="208" spans="1:19" ht="28">
      <c r="A208" s="128" t="s">
        <v>7658</v>
      </c>
      <c r="B208" s="128" t="s">
        <v>7659</v>
      </c>
      <c r="C208" s="129" t="s">
        <v>7814</v>
      </c>
      <c r="D208" s="129" t="s">
        <v>7814</v>
      </c>
      <c r="E208" s="129" t="s">
        <v>7814</v>
      </c>
      <c r="F208" s="129" t="s">
        <v>7814</v>
      </c>
      <c r="G208" s="129" t="s">
        <v>7814</v>
      </c>
      <c r="H208" s="129" t="s">
        <v>7814</v>
      </c>
      <c r="I208" s="129" t="s">
        <v>7814</v>
      </c>
      <c r="J208" s="129" t="s">
        <v>7814</v>
      </c>
      <c r="K208" s="129" t="s">
        <v>7814</v>
      </c>
      <c r="L208" s="129" t="s">
        <v>7814</v>
      </c>
      <c r="M208" s="129" t="s">
        <v>7814</v>
      </c>
      <c r="N208" s="129" t="s">
        <v>7814</v>
      </c>
      <c r="O208" s="129">
        <v>-0.4433014338810769</v>
      </c>
      <c r="P208" s="129">
        <v>-0.5160107225520465</v>
      </c>
      <c r="Q208" s="129">
        <v>0.34175525504585802</v>
      </c>
      <c r="R208" s="129">
        <v>0.65478699804596974</v>
      </c>
      <c r="S208" s="129">
        <v>0.83770274046839321</v>
      </c>
    </row>
    <row r="209" spans="1:19">
      <c r="A209" s="128" t="s">
        <v>346</v>
      </c>
      <c r="B209" s="128" t="s">
        <v>67</v>
      </c>
      <c r="C209" s="129">
        <v>0.14373856615712866</v>
      </c>
      <c r="D209" s="129">
        <v>-9.3157982831850727E-3</v>
      </c>
      <c r="E209" s="129">
        <v>0.14770294836932374</v>
      </c>
      <c r="F209" s="129">
        <v>0.17734491956310827</v>
      </c>
      <c r="G209" s="129">
        <v>0.14356057614284001</v>
      </c>
      <c r="H209" s="129">
        <v>0.1518770561718592</v>
      </c>
      <c r="I209" s="129">
        <v>0.11239186697276149</v>
      </c>
      <c r="J209" s="129">
        <v>-0.29841586741287907</v>
      </c>
      <c r="K209" s="129">
        <v>-0.14665387828025489</v>
      </c>
      <c r="L209" s="129">
        <v>0.16056738070790155</v>
      </c>
      <c r="M209" s="129">
        <v>-1</v>
      </c>
      <c r="N209" s="129" t="s">
        <v>7814</v>
      </c>
      <c r="O209" s="129" t="s">
        <v>7814</v>
      </c>
      <c r="P209" s="129" t="s">
        <v>7814</v>
      </c>
      <c r="Q209" s="129" t="s">
        <v>7814</v>
      </c>
      <c r="R209" s="129" t="s">
        <v>7814</v>
      </c>
      <c r="S209" s="129">
        <v>0</v>
      </c>
    </row>
    <row r="210" spans="1:19">
      <c r="A210" s="128" t="s">
        <v>347</v>
      </c>
      <c r="B210" s="128" t="s">
        <v>173</v>
      </c>
      <c r="C210" s="129">
        <v>3.5105986173936898E-2</v>
      </c>
      <c r="D210" s="129">
        <v>5.2058362878659281E-2</v>
      </c>
      <c r="E210" s="129">
        <v>1.0152315116459025</v>
      </c>
      <c r="F210" s="129">
        <v>-0.32056989319615703</v>
      </c>
      <c r="G210" s="129">
        <v>5.9408047069929415E-2</v>
      </c>
      <c r="H210" s="129">
        <v>0.38882857125793602</v>
      </c>
      <c r="I210" s="129">
        <v>3.166752916882043E-2</v>
      </c>
      <c r="J210" s="129">
        <v>0.14946343680771546</v>
      </c>
      <c r="K210" s="129">
        <v>-0.45778008061524222</v>
      </c>
      <c r="L210" s="129">
        <v>-1.8004416973773196E-2</v>
      </c>
      <c r="M210" s="129">
        <v>-1</v>
      </c>
      <c r="N210" s="129" t="s">
        <v>7814</v>
      </c>
      <c r="O210" s="129" t="s">
        <v>7814</v>
      </c>
      <c r="P210" s="129" t="s">
        <v>7814</v>
      </c>
      <c r="Q210" s="129" t="s">
        <v>7814</v>
      </c>
      <c r="R210" s="129" t="s">
        <v>7814</v>
      </c>
      <c r="S210" s="129">
        <v>0</v>
      </c>
    </row>
    <row r="211" spans="1:19" ht="28">
      <c r="A211" s="92" t="s">
        <v>7775</v>
      </c>
      <c r="B211" s="128" t="s">
        <v>7776</v>
      </c>
      <c r="C211" s="129">
        <v>-0.50389952281192407</v>
      </c>
      <c r="D211" s="129">
        <v>-0.77490283290202311</v>
      </c>
      <c r="E211" s="129">
        <v>1.4886842389315098</v>
      </c>
      <c r="F211" s="129">
        <v>-0.98999927595686099</v>
      </c>
      <c r="G211" s="129">
        <v>-10.335987148063564</v>
      </c>
      <c r="H211" s="129">
        <v>-6.7071759528740698</v>
      </c>
      <c r="I211" s="129">
        <v>-2.2109016409520272</v>
      </c>
      <c r="J211" s="129">
        <v>-2.8719527945740286</v>
      </c>
      <c r="K211" s="129">
        <v>-0.19497771137656417</v>
      </c>
      <c r="L211" s="129">
        <v>-0.55918034192444033</v>
      </c>
      <c r="M211" s="129">
        <v>-1</v>
      </c>
      <c r="N211" s="129" t="s">
        <v>7814</v>
      </c>
      <c r="O211" s="129" t="s">
        <v>7814</v>
      </c>
      <c r="P211" s="129" t="s">
        <v>7814</v>
      </c>
      <c r="Q211" s="129" t="s">
        <v>7814</v>
      </c>
      <c r="R211" s="129" t="s">
        <v>7814</v>
      </c>
      <c r="S211" s="129">
        <v>0</v>
      </c>
    </row>
    <row r="212" spans="1:19">
      <c r="A212" s="125">
        <v>2</v>
      </c>
      <c r="B212" s="126" t="s">
        <v>157</v>
      </c>
      <c r="C212" s="127">
        <v>7.4579663899331239E-2</v>
      </c>
      <c r="D212" s="127">
        <v>0.13520427930197254</v>
      </c>
      <c r="E212" s="127">
        <v>9.4263139477019253E-2</v>
      </c>
      <c r="F212" s="127">
        <v>8.648509342515176E-2</v>
      </c>
      <c r="G212" s="127">
        <v>0.10876642128455516</v>
      </c>
      <c r="H212" s="127">
        <v>0.11136495770764365</v>
      </c>
      <c r="I212" s="127">
        <v>0.14968941806886282</v>
      </c>
      <c r="J212" s="127">
        <v>4.0456336348166033E-2</v>
      </c>
      <c r="K212" s="127">
        <v>8.927532635399027E-2</v>
      </c>
      <c r="L212" s="127">
        <v>6.967238009075194E-2</v>
      </c>
      <c r="M212" s="127">
        <v>0.24601382150893736</v>
      </c>
      <c r="N212" s="127">
        <v>0.27009792707062363</v>
      </c>
      <c r="O212" s="127">
        <v>0.10843322958593404</v>
      </c>
      <c r="P212" s="127">
        <v>0.1428843124929251</v>
      </c>
      <c r="Q212" s="127">
        <v>0.13441486024910354</v>
      </c>
      <c r="R212" s="127">
        <v>5.2950113769184348E-2</v>
      </c>
      <c r="S212" s="127">
        <v>0.10868922218314864</v>
      </c>
    </row>
    <row r="213" spans="1:19" ht="28">
      <c r="A213" s="128" t="s">
        <v>348</v>
      </c>
      <c r="B213" s="128" t="s">
        <v>66</v>
      </c>
      <c r="C213" s="129">
        <v>7.6266545407510433E-2</v>
      </c>
      <c r="D213" s="129">
        <v>0.12380770316263656</v>
      </c>
      <c r="E213" s="129">
        <v>0.12454047951961544</v>
      </c>
      <c r="F213" s="129">
        <v>0.13398542747854547</v>
      </c>
      <c r="G213" s="129">
        <v>0.11679227281916371</v>
      </c>
      <c r="H213" s="129">
        <v>0.17632350304067668</v>
      </c>
      <c r="I213" s="129">
        <v>0.18389213314388653</v>
      </c>
      <c r="J213" s="129">
        <v>6.3190294766895638E-2</v>
      </c>
      <c r="K213" s="129">
        <v>7.6805692313937746E-2</v>
      </c>
      <c r="L213" s="129">
        <v>1.5525040211641805E-2</v>
      </c>
      <c r="M213" s="129">
        <v>3.4465594560009638E-2</v>
      </c>
      <c r="N213" s="129">
        <v>0.13120530225289539</v>
      </c>
      <c r="O213" s="129">
        <v>0.19647722276244206</v>
      </c>
      <c r="P213" s="129">
        <v>0.12006973923121156</v>
      </c>
      <c r="Q213" s="129">
        <v>4.6420177261016438E-2</v>
      </c>
      <c r="R213" s="129">
        <v>1.4817534328228854E-2</v>
      </c>
      <c r="S213" s="129">
        <v>7.7604115885030051E-2</v>
      </c>
    </row>
    <row r="214" spans="1:19">
      <c r="A214" s="128" t="s">
        <v>349</v>
      </c>
      <c r="B214" s="128" t="s">
        <v>215</v>
      </c>
      <c r="C214" s="129">
        <v>3.8433572064203503E-2</v>
      </c>
      <c r="D214" s="129">
        <v>0.1229977604106085</v>
      </c>
      <c r="E214" s="129">
        <v>0.12138625483168108</v>
      </c>
      <c r="F214" s="129">
        <v>0.15301502594513061</v>
      </c>
      <c r="G214" s="129">
        <v>0.12777080401116225</v>
      </c>
      <c r="H214" s="129">
        <v>0.20915737659359368</v>
      </c>
      <c r="I214" s="129">
        <v>0.21647516254575794</v>
      </c>
      <c r="J214" s="129">
        <v>5.4888765860534816E-2</v>
      </c>
      <c r="K214" s="129">
        <v>9.0175839245699718E-2</v>
      </c>
      <c r="L214" s="129">
        <v>1.8028456293167849E-2</v>
      </c>
      <c r="M214" s="129">
        <v>3.8918341155814939E-2</v>
      </c>
      <c r="N214" s="129">
        <v>0.14198178259523875</v>
      </c>
      <c r="O214" s="129">
        <v>0.20481951256661812</v>
      </c>
      <c r="P214" s="129">
        <v>0.12860527505186981</v>
      </c>
      <c r="Q214" s="129">
        <v>4.6496311491993403E-2</v>
      </c>
      <c r="R214" s="129">
        <v>-1.2610988007991653E-3</v>
      </c>
      <c r="S214" s="129">
        <v>7.6288248683748894E-2</v>
      </c>
    </row>
    <row r="215" spans="1:19">
      <c r="A215" s="92" t="s">
        <v>7777</v>
      </c>
      <c r="B215" s="128" t="s">
        <v>7780</v>
      </c>
      <c r="C215" s="129">
        <v>-1</v>
      </c>
      <c r="D215" s="129" t="s">
        <v>7814</v>
      </c>
      <c r="E215" s="129" t="s">
        <v>7814</v>
      </c>
      <c r="F215" s="129" t="s">
        <v>7814</v>
      </c>
      <c r="G215" s="129" t="s">
        <v>7814</v>
      </c>
      <c r="H215" s="129" t="s">
        <v>7814</v>
      </c>
      <c r="I215" s="129" t="s">
        <v>7814</v>
      </c>
      <c r="J215" s="129" t="s">
        <v>7814</v>
      </c>
      <c r="K215" s="129" t="s">
        <v>7814</v>
      </c>
      <c r="L215" s="129" t="s">
        <v>7814</v>
      </c>
      <c r="M215" s="129" t="s">
        <v>7814</v>
      </c>
      <c r="N215" s="129" t="s">
        <v>7814</v>
      </c>
      <c r="O215" s="129" t="s">
        <v>7814</v>
      </c>
      <c r="P215" s="129" t="s">
        <v>7814</v>
      </c>
      <c r="Q215" s="129" t="s">
        <v>7814</v>
      </c>
      <c r="R215" s="129" t="s">
        <v>7814</v>
      </c>
      <c r="S215" s="129">
        <v>0</v>
      </c>
    </row>
    <row r="216" spans="1:19">
      <c r="A216" s="128" t="s">
        <v>350</v>
      </c>
      <c r="B216" s="128" t="s">
        <v>65</v>
      </c>
      <c r="C216" s="129">
        <v>0.23339756521616861</v>
      </c>
      <c r="D216" s="129">
        <v>0.1266393472152485</v>
      </c>
      <c r="E216" s="129">
        <v>0.135532333207669</v>
      </c>
      <c r="F216" s="129">
        <v>6.8497135967589218E-2</v>
      </c>
      <c r="G216" s="129">
        <v>7.6022350811404404E-2</v>
      </c>
      <c r="H216" s="129">
        <v>4.8527486555889787E-2</v>
      </c>
      <c r="I216" s="129">
        <v>3.7644224079310451E-2</v>
      </c>
      <c r="J216" s="129">
        <v>0.10687315458735713</v>
      </c>
      <c r="K216" s="129">
        <v>9.7558175112082424E-3</v>
      </c>
      <c r="L216" s="129">
        <v>1.9708049975901698E-3</v>
      </c>
      <c r="M216" s="129">
        <v>9.9707430668376507E-3</v>
      </c>
      <c r="N216" s="129">
        <v>7.0224042519338781E-2</v>
      </c>
      <c r="O216" s="129">
        <v>0.14610522259117631</v>
      </c>
      <c r="P216" s="129">
        <v>6.5890585943339852E-2</v>
      </c>
      <c r="Q216" s="129">
        <v>4.5908482654893223E-2</v>
      </c>
      <c r="R216" s="129">
        <v>0.12294201043914055</v>
      </c>
      <c r="S216" s="129">
        <v>8.5474240135994903E-2</v>
      </c>
    </row>
    <row r="217" spans="1:19">
      <c r="A217" s="128" t="s">
        <v>351</v>
      </c>
      <c r="B217" s="128" t="s">
        <v>2406</v>
      </c>
      <c r="C217" s="129">
        <v>0.110534325943765</v>
      </c>
      <c r="D217" s="129">
        <v>0.14516560572722415</v>
      </c>
      <c r="E217" s="129">
        <v>0.10825437726528175</v>
      </c>
      <c r="F217" s="129">
        <v>9.3905722536513414E-2</v>
      </c>
      <c r="G217" s="129">
        <v>0.21903675924829624</v>
      </c>
      <c r="H217" s="129">
        <v>0.14958087329645675</v>
      </c>
      <c r="I217" s="129">
        <v>0.23851721378294322</v>
      </c>
      <c r="J217" s="129">
        <v>0.2005520228186104</v>
      </c>
      <c r="K217" s="129">
        <v>9.8257645693839768E-2</v>
      </c>
      <c r="L217" s="129">
        <v>6.4463847450871414E-2</v>
      </c>
      <c r="M217" s="129">
        <v>-0.11449532595142442</v>
      </c>
      <c r="N217" s="129">
        <v>9.3608523143239974E-2</v>
      </c>
      <c r="O217" s="129">
        <v>0.12625416582471649</v>
      </c>
      <c r="P217" s="129">
        <v>0.16276961438206561</v>
      </c>
      <c r="Q217" s="129">
        <v>0.14420240170509091</v>
      </c>
      <c r="R217" s="129">
        <v>-1.819473359592616E-2</v>
      </c>
      <c r="S217" s="129">
        <v>0.20210937695993533</v>
      </c>
    </row>
    <row r="218" spans="1:19">
      <c r="A218" s="128" t="s">
        <v>352</v>
      </c>
      <c r="B218" s="128" t="s">
        <v>64</v>
      </c>
      <c r="C218" s="129">
        <v>-0.51813963958655218</v>
      </c>
      <c r="D218" s="129">
        <v>0.21768932276397823</v>
      </c>
      <c r="E218" s="129">
        <v>2.7011730363063609</v>
      </c>
      <c r="F218" s="129">
        <v>0.59266629429913387</v>
      </c>
      <c r="G218" s="129">
        <v>-0.8358119330553142</v>
      </c>
      <c r="H218" s="129">
        <v>1.8207516202359408</v>
      </c>
      <c r="I218" s="129">
        <v>-0.84135892679000224</v>
      </c>
      <c r="J218" s="129">
        <v>4.2135663573526783</v>
      </c>
      <c r="K218" s="129">
        <v>2.3476767326857311</v>
      </c>
      <c r="L218" s="129">
        <v>2.2276304859905505E-2</v>
      </c>
      <c r="M218" s="129">
        <v>-1</v>
      </c>
      <c r="N218" s="129" t="s">
        <v>7814</v>
      </c>
      <c r="O218" s="129" t="s">
        <v>7814</v>
      </c>
      <c r="P218" s="129" t="s">
        <v>7814</v>
      </c>
      <c r="Q218" s="129" t="s">
        <v>7814</v>
      </c>
      <c r="R218" s="129" t="s">
        <v>7814</v>
      </c>
      <c r="S218" s="129">
        <v>0</v>
      </c>
    </row>
    <row r="219" spans="1:19">
      <c r="A219" s="128" t="s">
        <v>353</v>
      </c>
      <c r="B219" s="128" t="s">
        <v>63</v>
      </c>
      <c r="C219" s="129">
        <v>0.14630410473913402</v>
      </c>
      <c r="D219" s="129">
        <v>0.14520777010034469</v>
      </c>
      <c r="E219" s="129">
        <v>0.15529870402245405</v>
      </c>
      <c r="F219" s="129">
        <v>8.8806054698239212E-2</v>
      </c>
      <c r="G219" s="129">
        <v>0.40753676273530637</v>
      </c>
      <c r="H219" s="129">
        <v>9.7381642830174586E-2</v>
      </c>
      <c r="I219" s="129">
        <v>0.17304354401044941</v>
      </c>
      <c r="J219" s="129">
        <v>3.4952181976098728E-2</v>
      </c>
      <c r="K219" s="129">
        <v>0.13758812435036938</v>
      </c>
      <c r="L219" s="129">
        <v>0.1053310798392153</v>
      </c>
      <c r="M219" s="129">
        <v>-1</v>
      </c>
      <c r="N219" s="129" t="s">
        <v>7814</v>
      </c>
      <c r="O219" s="129" t="s">
        <v>7814</v>
      </c>
      <c r="P219" s="129" t="s">
        <v>7814</v>
      </c>
      <c r="Q219" s="129" t="s">
        <v>7814</v>
      </c>
      <c r="R219" s="129" t="s">
        <v>7814</v>
      </c>
      <c r="S219" s="129">
        <v>0</v>
      </c>
    </row>
    <row r="220" spans="1:19" ht="28">
      <c r="A220" s="128" t="s">
        <v>354</v>
      </c>
      <c r="B220" s="128" t="s">
        <v>62</v>
      </c>
      <c r="C220" s="129">
        <v>-0.71754974392532378</v>
      </c>
      <c r="D220" s="129">
        <v>-0.44920239273030194</v>
      </c>
      <c r="E220" s="129">
        <v>3.4478481773256124</v>
      </c>
      <c r="F220" s="129">
        <v>-0.76579568500599315</v>
      </c>
      <c r="G220" s="129">
        <v>6.5013388773665026E-2</v>
      </c>
      <c r="H220" s="129">
        <v>2.2066044165418846</v>
      </c>
      <c r="I220" s="129">
        <v>1.2100902500938684</v>
      </c>
      <c r="J220" s="129">
        <v>0.65864321838619122</v>
      </c>
      <c r="K220" s="129">
        <v>-0.13322340398198707</v>
      </c>
      <c r="L220" s="129">
        <v>2.4744644796948978</v>
      </c>
      <c r="M220" s="129">
        <v>-1</v>
      </c>
      <c r="N220" s="129" t="s">
        <v>7814</v>
      </c>
      <c r="O220" s="129" t="s">
        <v>7814</v>
      </c>
      <c r="P220" s="129" t="s">
        <v>7814</v>
      </c>
      <c r="Q220" s="129" t="s">
        <v>7814</v>
      </c>
      <c r="R220" s="129" t="s">
        <v>7814</v>
      </c>
      <c r="S220" s="129">
        <v>0</v>
      </c>
    </row>
    <row r="221" spans="1:19" ht="28">
      <c r="A221" s="128" t="s">
        <v>355</v>
      </c>
      <c r="B221" s="128" t="s">
        <v>61</v>
      </c>
      <c r="C221" s="129">
        <v>0.10267365031488329</v>
      </c>
      <c r="D221" s="129">
        <v>0.1460990142893972</v>
      </c>
      <c r="E221" s="129">
        <v>-7.2647196265848146E-3</v>
      </c>
      <c r="F221" s="129">
        <v>7.4357541554831874E-2</v>
      </c>
      <c r="G221" s="129">
        <v>3.5857938303707204E-2</v>
      </c>
      <c r="H221" s="129">
        <v>0.22832348256114976</v>
      </c>
      <c r="I221" s="129">
        <v>0.39670968323171385</v>
      </c>
      <c r="J221" s="129">
        <v>0.44087166362931107</v>
      </c>
      <c r="K221" s="129">
        <v>2.1467454708490319E-2</v>
      </c>
      <c r="L221" s="129">
        <v>-2.6448925715684135E-3</v>
      </c>
      <c r="M221" s="129">
        <v>-1</v>
      </c>
      <c r="N221" s="129" t="s">
        <v>7814</v>
      </c>
      <c r="O221" s="129" t="s">
        <v>7814</v>
      </c>
      <c r="P221" s="129" t="s">
        <v>7814</v>
      </c>
      <c r="Q221" s="129" t="s">
        <v>7814</v>
      </c>
      <c r="R221" s="129" t="s">
        <v>7814</v>
      </c>
      <c r="S221" s="129">
        <v>0</v>
      </c>
    </row>
    <row r="222" spans="1:19">
      <c r="A222" s="128" t="s">
        <v>2536</v>
      </c>
      <c r="B222" s="128" t="s">
        <v>2537</v>
      </c>
      <c r="C222" s="129" t="s">
        <v>7814</v>
      </c>
      <c r="D222" s="129" t="s">
        <v>7814</v>
      </c>
      <c r="E222" s="129" t="s">
        <v>7814</v>
      </c>
      <c r="F222" s="129" t="s">
        <v>7814</v>
      </c>
      <c r="G222" s="129" t="s">
        <v>7814</v>
      </c>
      <c r="H222" s="129" t="s">
        <v>7814</v>
      </c>
      <c r="I222" s="129" t="s">
        <v>7814</v>
      </c>
      <c r="J222" s="129" t="s">
        <v>7814</v>
      </c>
      <c r="K222" s="129" t="s">
        <v>7814</v>
      </c>
      <c r="L222" s="129" t="s">
        <v>7814</v>
      </c>
      <c r="M222" s="129" t="s">
        <v>7814</v>
      </c>
      <c r="N222" s="129">
        <v>0.19756447256164056</v>
      </c>
      <c r="O222" s="129">
        <v>0.27578410456120395</v>
      </c>
      <c r="P222" s="129">
        <v>0.11647987339501586</v>
      </c>
      <c r="Q222" s="129">
        <v>3.4733594370922827E-2</v>
      </c>
      <c r="R222" s="129">
        <v>5.5182539893920968E-3</v>
      </c>
      <c r="S222" s="129">
        <v>0.22298162253895984</v>
      </c>
    </row>
    <row r="223" spans="1:19">
      <c r="A223" s="128" t="s">
        <v>2540</v>
      </c>
      <c r="B223" s="128" t="s">
        <v>2541</v>
      </c>
      <c r="C223" s="129" t="s">
        <v>7814</v>
      </c>
      <c r="D223" s="129" t="s">
        <v>7814</v>
      </c>
      <c r="E223" s="129" t="s">
        <v>7814</v>
      </c>
      <c r="F223" s="129" t="s">
        <v>7814</v>
      </c>
      <c r="G223" s="129" t="s">
        <v>7814</v>
      </c>
      <c r="H223" s="129" t="s">
        <v>7814</v>
      </c>
      <c r="I223" s="129" t="s">
        <v>7814</v>
      </c>
      <c r="J223" s="129" t="s">
        <v>7814</v>
      </c>
      <c r="K223" s="129" t="s">
        <v>7814</v>
      </c>
      <c r="L223" s="129" t="s">
        <v>7814</v>
      </c>
      <c r="M223" s="129" t="s">
        <v>7814</v>
      </c>
      <c r="N223" s="129">
        <v>0.11438343842726306</v>
      </c>
      <c r="O223" s="129">
        <v>7.1948717801081141E-2</v>
      </c>
      <c r="P223" s="129">
        <v>0.10494775980880977</v>
      </c>
      <c r="Q223" s="129">
        <v>0.11320329255758699</v>
      </c>
      <c r="R223" s="129">
        <v>4.8697074073356106E-2</v>
      </c>
      <c r="S223" s="129">
        <v>0.19249176090979073</v>
      </c>
    </row>
    <row r="224" spans="1:19">
      <c r="A224" s="128" t="s">
        <v>2545</v>
      </c>
      <c r="B224" s="128" t="s">
        <v>2546</v>
      </c>
      <c r="C224" s="129" t="s">
        <v>7814</v>
      </c>
      <c r="D224" s="129" t="s">
        <v>7814</v>
      </c>
      <c r="E224" s="129" t="s">
        <v>7814</v>
      </c>
      <c r="F224" s="129" t="s">
        <v>7814</v>
      </c>
      <c r="G224" s="129" t="s">
        <v>7814</v>
      </c>
      <c r="H224" s="129" t="s">
        <v>7814</v>
      </c>
      <c r="I224" s="129" t="s">
        <v>7814</v>
      </c>
      <c r="J224" s="129" t="s">
        <v>7814</v>
      </c>
      <c r="K224" s="129" t="s">
        <v>7814</v>
      </c>
      <c r="L224" s="129" t="s">
        <v>7814</v>
      </c>
      <c r="M224" s="129" t="s">
        <v>7814</v>
      </c>
      <c r="N224" s="129">
        <v>-0.44658334810583922</v>
      </c>
      <c r="O224" s="129">
        <v>0.1819517563918267</v>
      </c>
      <c r="P224" s="129">
        <v>0.25415891864529416</v>
      </c>
      <c r="Q224" s="129">
        <v>3.3115852364635199</v>
      </c>
      <c r="R224" s="129">
        <v>-0.63438536848564575</v>
      </c>
      <c r="S224" s="129">
        <v>1.6284356367432824E-2</v>
      </c>
    </row>
    <row r="225" spans="1:19">
      <c r="A225" s="128" t="s">
        <v>2548</v>
      </c>
      <c r="B225" s="128" t="s">
        <v>2549</v>
      </c>
      <c r="C225" s="129" t="s">
        <v>7814</v>
      </c>
      <c r="D225" s="129" t="s">
        <v>7814</v>
      </c>
      <c r="E225" s="129" t="s">
        <v>7814</v>
      </c>
      <c r="F225" s="129" t="s">
        <v>7814</v>
      </c>
      <c r="G225" s="129" t="s">
        <v>7814</v>
      </c>
      <c r="H225" s="129" t="s">
        <v>7814</v>
      </c>
      <c r="I225" s="129" t="s">
        <v>7814</v>
      </c>
      <c r="J225" s="129" t="s">
        <v>7814</v>
      </c>
      <c r="K225" s="129" t="s">
        <v>7814</v>
      </c>
      <c r="L225" s="129" t="s">
        <v>7814</v>
      </c>
      <c r="M225" s="129" t="s">
        <v>7814</v>
      </c>
      <c r="N225" s="129">
        <v>4.8378187890216973E-2</v>
      </c>
      <c r="O225" s="129">
        <v>0.21589035238904586</v>
      </c>
      <c r="P225" s="129">
        <v>0.27757733585963895</v>
      </c>
      <c r="Q225" s="129">
        <v>0.17424692765514438</v>
      </c>
      <c r="R225" s="129">
        <v>-9.8918149974261738E-2</v>
      </c>
      <c r="S225" s="129">
        <v>0.2193123805056601</v>
      </c>
    </row>
    <row r="226" spans="1:19">
      <c r="A226" s="128" t="s">
        <v>2551</v>
      </c>
      <c r="B226" s="128" t="s">
        <v>2552</v>
      </c>
      <c r="C226" s="129" t="s">
        <v>7814</v>
      </c>
      <c r="D226" s="129" t="s">
        <v>7814</v>
      </c>
      <c r="E226" s="129" t="s">
        <v>7814</v>
      </c>
      <c r="F226" s="129" t="s">
        <v>7814</v>
      </c>
      <c r="G226" s="129" t="s">
        <v>7814</v>
      </c>
      <c r="H226" s="129" t="s">
        <v>7814</v>
      </c>
      <c r="I226" s="129" t="s">
        <v>7814</v>
      </c>
      <c r="J226" s="129" t="s">
        <v>7814</v>
      </c>
      <c r="K226" s="129" t="s">
        <v>7814</v>
      </c>
      <c r="L226" s="129" t="s">
        <v>7814</v>
      </c>
      <c r="M226" s="129" t="s">
        <v>7814</v>
      </c>
      <c r="N226" s="129">
        <v>0.12665896501554674</v>
      </c>
      <c r="O226" s="129">
        <v>0.27225264304499142</v>
      </c>
      <c r="P226" s="129">
        <v>0.7393447416944845</v>
      </c>
      <c r="Q226" s="129">
        <v>-9.3014652142496823E-2</v>
      </c>
      <c r="R226" s="129">
        <v>0.20571920057873228</v>
      </c>
      <c r="S226" s="129">
        <v>0.27451687850483253</v>
      </c>
    </row>
    <row r="227" spans="1:19">
      <c r="A227" s="128" t="s">
        <v>356</v>
      </c>
      <c r="B227" s="128" t="s">
        <v>2408</v>
      </c>
      <c r="C227" s="129">
        <v>5.3002808660930656E-2</v>
      </c>
      <c r="D227" s="129">
        <v>9.4073710221058038E-2</v>
      </c>
      <c r="E227" s="129">
        <v>0.1906938311136368</v>
      </c>
      <c r="F227" s="129">
        <v>-0.20600312873557247</v>
      </c>
      <c r="G227" s="129">
        <v>-1.0349821613478971E-2</v>
      </c>
      <c r="H227" s="129">
        <v>0.22483622579837559</v>
      </c>
      <c r="I227" s="129">
        <v>-1.9041979699549794E-2</v>
      </c>
      <c r="J227" s="129">
        <v>0.6182946949853052</v>
      </c>
      <c r="K227" s="129">
        <v>-8.8646724668398402E-2</v>
      </c>
      <c r="L227" s="129">
        <v>-2.3521521708802839E-2</v>
      </c>
      <c r="M227" s="129">
        <v>4.9249868216361765</v>
      </c>
      <c r="N227" s="129">
        <v>1.5145697640362776E-2</v>
      </c>
      <c r="O227" s="129">
        <v>0.39304901890709432</v>
      </c>
      <c r="P227" s="129">
        <v>0.21534280622416158</v>
      </c>
      <c r="Q227" s="129">
        <v>0.31984656075524787</v>
      </c>
      <c r="R227" s="129">
        <v>-0.11225211452537598</v>
      </c>
      <c r="S227" s="129">
        <v>0.12373554031121219</v>
      </c>
    </row>
    <row r="228" spans="1:19">
      <c r="A228" s="128" t="s">
        <v>357</v>
      </c>
      <c r="B228" s="128" t="s">
        <v>216</v>
      </c>
      <c r="C228" s="129">
        <v>-0.19658972972214195</v>
      </c>
      <c r="D228" s="129">
        <v>0.15580369402191652</v>
      </c>
      <c r="E228" s="129">
        <v>0.3055386167039349</v>
      </c>
      <c r="F228" s="129">
        <v>-0.67611114800284788</v>
      </c>
      <c r="G228" s="129">
        <v>0.46109490793461005</v>
      </c>
      <c r="H228" s="129">
        <v>0.51210270771740052</v>
      </c>
      <c r="I228" s="129">
        <v>-0.64405507261879968</v>
      </c>
      <c r="J228" s="129">
        <v>2.2234396711099058</v>
      </c>
      <c r="K228" s="129">
        <v>-2.9308382634732233E-2</v>
      </c>
      <c r="L228" s="129">
        <v>-0.38341756009809014</v>
      </c>
      <c r="M228" s="129">
        <v>-1</v>
      </c>
      <c r="N228" s="129" t="s">
        <v>7814</v>
      </c>
      <c r="O228" s="129" t="s">
        <v>7814</v>
      </c>
      <c r="P228" s="129" t="s">
        <v>7814</v>
      </c>
      <c r="Q228" s="129" t="s">
        <v>7814</v>
      </c>
      <c r="R228" s="129" t="s">
        <v>7814</v>
      </c>
      <c r="S228" s="129">
        <v>0</v>
      </c>
    </row>
    <row r="229" spans="1:19">
      <c r="A229" s="128" t="s">
        <v>358</v>
      </c>
      <c r="B229" s="128" t="s">
        <v>60</v>
      </c>
      <c r="C229" s="129">
        <v>-1.885593569756594E-2</v>
      </c>
      <c r="D229" s="129">
        <v>0.47847619030581523</v>
      </c>
      <c r="E229" s="129">
        <v>0.27812506048534358</v>
      </c>
      <c r="F229" s="129">
        <v>8.1666409297255882E-2</v>
      </c>
      <c r="G229" s="129">
        <v>0.30210704856043136</v>
      </c>
      <c r="H229" s="129">
        <v>4.3121666781237744E-2</v>
      </c>
      <c r="I229" s="129">
        <v>0.13155555741246561</v>
      </c>
      <c r="J229" s="129">
        <v>0.14294652677979247</v>
      </c>
      <c r="K229" s="129">
        <v>-0.23640543861340668</v>
      </c>
      <c r="L229" s="129">
        <v>0.10959172217311197</v>
      </c>
      <c r="M229" s="129">
        <v>-1</v>
      </c>
      <c r="N229" s="129" t="s">
        <v>7814</v>
      </c>
      <c r="O229" s="129" t="s">
        <v>7814</v>
      </c>
      <c r="P229" s="129" t="s">
        <v>7814</v>
      </c>
      <c r="Q229" s="129" t="s">
        <v>7814</v>
      </c>
      <c r="R229" s="129" t="s">
        <v>7814</v>
      </c>
      <c r="S229" s="129">
        <v>0</v>
      </c>
    </row>
    <row r="230" spans="1:19">
      <c r="A230" s="128" t="s">
        <v>359</v>
      </c>
      <c r="B230" s="128" t="s">
        <v>217</v>
      </c>
      <c r="C230" s="129">
        <v>0.243588704244867</v>
      </c>
      <c r="D230" s="129">
        <v>-0.57174551268855134</v>
      </c>
      <c r="E230" s="129">
        <v>0.16362636847916034</v>
      </c>
      <c r="F230" s="129">
        <v>-0.57698572284406469</v>
      </c>
      <c r="G230" s="129">
        <v>0.5754223702992185</v>
      </c>
      <c r="H230" s="129">
        <v>-0.16660296197907642</v>
      </c>
      <c r="I230" s="129">
        <v>0.50632676925051157</v>
      </c>
      <c r="J230" s="129">
        <v>0.22526887856318822</v>
      </c>
      <c r="K230" s="129">
        <v>-0.9021531788098448</v>
      </c>
      <c r="L230" s="129">
        <v>0.18450281763705512</v>
      </c>
      <c r="M230" s="129">
        <v>-1</v>
      </c>
      <c r="N230" s="129" t="s">
        <v>7814</v>
      </c>
      <c r="O230" s="129" t="s">
        <v>7814</v>
      </c>
      <c r="P230" s="129" t="s">
        <v>7814</v>
      </c>
      <c r="Q230" s="129" t="s">
        <v>7814</v>
      </c>
      <c r="R230" s="129" t="s">
        <v>7814</v>
      </c>
      <c r="S230" s="129">
        <v>0</v>
      </c>
    </row>
    <row r="231" spans="1:19">
      <c r="A231" s="128" t="s">
        <v>360</v>
      </c>
      <c r="B231" s="128" t="s">
        <v>202</v>
      </c>
      <c r="C231" s="129">
        <v>1.0913132288096969</v>
      </c>
      <c r="D231" s="129">
        <v>-2.4843841726038818E-2</v>
      </c>
      <c r="E231" s="129">
        <v>-8.2717384871577537E-2</v>
      </c>
      <c r="F231" s="129">
        <v>0.75826124914992477</v>
      </c>
      <c r="G231" s="129">
        <v>-0.49014387644216129</v>
      </c>
      <c r="H231" s="129">
        <v>0.33648630439559502</v>
      </c>
      <c r="I231" s="129">
        <v>0.78100837242234156</v>
      </c>
      <c r="J231" s="129">
        <v>0.54702956597758634</v>
      </c>
      <c r="K231" s="129">
        <v>6.3508435349499681E-3</v>
      </c>
      <c r="L231" s="129">
        <v>0.15472705489338678</v>
      </c>
      <c r="M231" s="129">
        <v>-1</v>
      </c>
      <c r="N231" s="129" t="s">
        <v>7814</v>
      </c>
      <c r="O231" s="129" t="s">
        <v>7814</v>
      </c>
      <c r="P231" s="129" t="s">
        <v>7814</v>
      </c>
      <c r="Q231" s="129" t="s">
        <v>7814</v>
      </c>
      <c r="R231" s="129" t="s">
        <v>7814</v>
      </c>
      <c r="S231" s="129">
        <v>0</v>
      </c>
    </row>
    <row r="232" spans="1:19" ht="28">
      <c r="A232" s="128" t="s">
        <v>361</v>
      </c>
      <c r="B232" s="128" t="s">
        <v>59</v>
      </c>
      <c r="C232" s="129">
        <v>-0.46264937452023036</v>
      </c>
      <c r="D232" s="129">
        <v>1.1786354008155344</v>
      </c>
      <c r="E232" s="129">
        <v>8.9593973241299807E-2</v>
      </c>
      <c r="F232" s="129">
        <v>-6.4670499643538215E-2</v>
      </c>
      <c r="G232" s="129">
        <v>0.59996665582596886</v>
      </c>
      <c r="H232" s="129">
        <v>-0.35473718972835655</v>
      </c>
      <c r="I232" s="129">
        <v>-1.39713237997938</v>
      </c>
      <c r="J232" s="129">
        <v>1.7833319235882779</v>
      </c>
      <c r="K232" s="129">
        <v>-0.42384880265697589</v>
      </c>
      <c r="L232" s="129">
        <v>-0.21883765197495009</v>
      </c>
      <c r="M232" s="129">
        <v>-1</v>
      </c>
      <c r="N232" s="129" t="s">
        <v>7814</v>
      </c>
      <c r="O232" s="129" t="s">
        <v>7814</v>
      </c>
      <c r="P232" s="129" t="s">
        <v>7814</v>
      </c>
      <c r="Q232" s="129" t="s">
        <v>7814</v>
      </c>
      <c r="R232" s="129" t="s">
        <v>7814</v>
      </c>
      <c r="S232" s="129">
        <v>0</v>
      </c>
    </row>
    <row r="233" spans="1:19" ht="28">
      <c r="A233" s="128" t="s">
        <v>362</v>
      </c>
      <c r="B233" s="128" t="s">
        <v>58</v>
      </c>
      <c r="C233" s="129">
        <v>3.772571816890097</v>
      </c>
      <c r="D233" s="129">
        <v>10.281888926370053</v>
      </c>
      <c r="E233" s="129">
        <v>1.0393408647204487</v>
      </c>
      <c r="F233" s="129">
        <v>-0.27109628361633997</v>
      </c>
      <c r="G233" s="129">
        <v>-0.27707560125942776</v>
      </c>
      <c r="H233" s="129">
        <v>-0.81152035613119877</v>
      </c>
      <c r="I233" s="129">
        <v>14.492647586146655</v>
      </c>
      <c r="J233" s="129">
        <v>1.0364996895861798</v>
      </c>
      <c r="K233" s="129">
        <v>-0.33197359998243625</v>
      </c>
      <c r="L233" s="129">
        <v>-0.76192442555162998</v>
      </c>
      <c r="M233" s="129">
        <v>-1</v>
      </c>
      <c r="N233" s="129" t="s">
        <v>7814</v>
      </c>
      <c r="O233" s="129" t="s">
        <v>7814</v>
      </c>
      <c r="P233" s="129" t="s">
        <v>7814</v>
      </c>
      <c r="Q233" s="129" t="s">
        <v>7814</v>
      </c>
      <c r="R233" s="129" t="s">
        <v>7814</v>
      </c>
      <c r="S233" s="129">
        <v>0</v>
      </c>
    </row>
    <row r="234" spans="1:19">
      <c r="A234" s="128" t="s">
        <v>2557</v>
      </c>
      <c r="B234" s="128" t="s">
        <v>2537</v>
      </c>
      <c r="C234" s="129" t="s">
        <v>7814</v>
      </c>
      <c r="D234" s="129" t="s">
        <v>7814</v>
      </c>
      <c r="E234" s="129" t="s">
        <v>7814</v>
      </c>
      <c r="F234" s="129" t="s">
        <v>7814</v>
      </c>
      <c r="G234" s="129" t="s">
        <v>7814</v>
      </c>
      <c r="H234" s="129" t="s">
        <v>7814</v>
      </c>
      <c r="I234" s="129" t="s">
        <v>7814</v>
      </c>
      <c r="J234" s="129" t="s">
        <v>7814</v>
      </c>
      <c r="K234" s="129" t="s">
        <v>7814</v>
      </c>
      <c r="L234" s="129" t="s">
        <v>7814</v>
      </c>
      <c r="M234" s="129" t="s">
        <v>7814</v>
      </c>
      <c r="N234" s="129">
        <v>0.49292090852689174</v>
      </c>
      <c r="O234" s="129">
        <v>1.6927166433473224</v>
      </c>
      <c r="P234" s="129">
        <v>-0.12087258685490421</v>
      </c>
      <c r="Q234" s="129">
        <v>0.86904218336032968</v>
      </c>
      <c r="R234" s="129">
        <v>-0.10106925084793295</v>
      </c>
      <c r="S234" s="129">
        <v>0.73013302237976507</v>
      </c>
    </row>
    <row r="235" spans="1:19">
      <c r="A235" s="128" t="s">
        <v>2586</v>
      </c>
      <c r="B235" s="128" t="s">
        <v>2541</v>
      </c>
      <c r="C235" s="129" t="s">
        <v>7814</v>
      </c>
      <c r="D235" s="129" t="s">
        <v>7814</v>
      </c>
      <c r="E235" s="129" t="s">
        <v>7814</v>
      </c>
      <c r="F235" s="129" t="s">
        <v>7814</v>
      </c>
      <c r="G235" s="129" t="s">
        <v>7814</v>
      </c>
      <c r="H235" s="129" t="s">
        <v>7814</v>
      </c>
      <c r="I235" s="129" t="s">
        <v>7814</v>
      </c>
      <c r="J235" s="129" t="s">
        <v>7814</v>
      </c>
      <c r="K235" s="129" t="s">
        <v>7814</v>
      </c>
      <c r="L235" s="129" t="s">
        <v>7814</v>
      </c>
      <c r="M235" s="129" t="s">
        <v>7814</v>
      </c>
      <c r="N235" s="129">
        <v>2.5970220674946365E-2</v>
      </c>
      <c r="O235" s="129">
        <v>5.0219577744773591E-2</v>
      </c>
      <c r="P235" s="129">
        <v>0.13505744342249115</v>
      </c>
      <c r="Q235" s="129">
        <v>0.31392080382048704</v>
      </c>
      <c r="R235" s="129">
        <v>8.0313689853160231E-2</v>
      </c>
      <c r="S235" s="129">
        <v>0.16214689359373879</v>
      </c>
    </row>
    <row r="236" spans="1:19">
      <c r="A236" s="128" t="s">
        <v>2602</v>
      </c>
      <c r="B236" s="128" t="s">
        <v>2546</v>
      </c>
      <c r="C236" s="129" t="s">
        <v>7814</v>
      </c>
      <c r="D236" s="129" t="s">
        <v>7814</v>
      </c>
      <c r="E236" s="129" t="s">
        <v>7814</v>
      </c>
      <c r="F236" s="129" t="s">
        <v>7814</v>
      </c>
      <c r="G236" s="129" t="s">
        <v>7814</v>
      </c>
      <c r="H236" s="129" t="s">
        <v>7814</v>
      </c>
      <c r="I236" s="129" t="s">
        <v>7814</v>
      </c>
      <c r="J236" s="129" t="s">
        <v>7814</v>
      </c>
      <c r="K236" s="129" t="s">
        <v>7814</v>
      </c>
      <c r="L236" s="129" t="s">
        <v>7814</v>
      </c>
      <c r="M236" s="129" t="s">
        <v>7814</v>
      </c>
      <c r="N236" s="129">
        <v>-8.5335808771283328E-2</v>
      </c>
      <c r="O236" s="129">
        <v>0.74376417107874038</v>
      </c>
      <c r="P236" s="129">
        <v>0.25366287927873743</v>
      </c>
      <c r="Q236" s="129">
        <v>2.212130326579087</v>
      </c>
      <c r="R236" s="129">
        <v>3.7552212625544534E-3</v>
      </c>
      <c r="S236" s="129">
        <v>-0.40897270848153494</v>
      </c>
    </row>
    <row r="237" spans="1:19">
      <c r="A237" s="128" t="s">
        <v>2607</v>
      </c>
      <c r="B237" s="128" t="s">
        <v>2549</v>
      </c>
      <c r="C237" s="129" t="s">
        <v>7814</v>
      </c>
      <c r="D237" s="129" t="s">
        <v>7814</v>
      </c>
      <c r="E237" s="129" t="s">
        <v>7814</v>
      </c>
      <c r="F237" s="129" t="s">
        <v>7814</v>
      </c>
      <c r="G237" s="129" t="s">
        <v>7814</v>
      </c>
      <c r="H237" s="129" t="s">
        <v>7814</v>
      </c>
      <c r="I237" s="129" t="s">
        <v>7814</v>
      </c>
      <c r="J237" s="129" t="s">
        <v>7814</v>
      </c>
      <c r="K237" s="129" t="s">
        <v>7814</v>
      </c>
      <c r="L237" s="129" t="s">
        <v>7814</v>
      </c>
      <c r="M237" s="129" t="s">
        <v>7814</v>
      </c>
      <c r="N237" s="129">
        <v>-1.209446006096293E-4</v>
      </c>
      <c r="O237" s="129">
        <v>0.45745741494548375</v>
      </c>
      <c r="P237" s="129">
        <v>0.26116871352374238</v>
      </c>
      <c r="Q237" s="129">
        <v>0.25591582529489076</v>
      </c>
      <c r="R237" s="129">
        <v>-0.1659408242535596</v>
      </c>
      <c r="S237" s="129">
        <v>9.1081112248899962E-2</v>
      </c>
    </row>
    <row r="238" spans="1:19" ht="28">
      <c r="A238" s="128" t="s">
        <v>7644</v>
      </c>
      <c r="B238" s="128" t="s">
        <v>7645</v>
      </c>
      <c r="C238" s="129" t="s">
        <v>7814</v>
      </c>
      <c r="D238" s="129" t="s">
        <v>7814</v>
      </c>
      <c r="E238" s="129" t="s">
        <v>7814</v>
      </c>
      <c r="F238" s="129" t="s">
        <v>7814</v>
      </c>
      <c r="G238" s="129" t="s">
        <v>7814</v>
      </c>
      <c r="H238" s="129" t="s">
        <v>7814</v>
      </c>
      <c r="I238" s="129" t="s">
        <v>7814</v>
      </c>
      <c r="J238" s="129" t="s">
        <v>7814</v>
      </c>
      <c r="K238" s="129" t="s">
        <v>7814</v>
      </c>
      <c r="L238" s="129" t="s">
        <v>7814</v>
      </c>
      <c r="M238" s="129" t="s">
        <v>7814</v>
      </c>
      <c r="N238" s="129" t="s">
        <v>7814</v>
      </c>
      <c r="O238" s="129" t="s">
        <v>7814</v>
      </c>
      <c r="P238" s="129">
        <v>-0.25484189301118898</v>
      </c>
      <c r="Q238" s="129">
        <v>1.7095441620674428</v>
      </c>
      <c r="R238" s="129">
        <v>-0.61556579397414835</v>
      </c>
      <c r="S238" s="129">
        <v>-0.99946532186791159</v>
      </c>
    </row>
    <row r="239" spans="1:19">
      <c r="A239" s="128" t="s">
        <v>363</v>
      </c>
      <c r="B239" s="128" t="s">
        <v>57</v>
      </c>
      <c r="C239" s="129">
        <v>7.1329217398261369E-2</v>
      </c>
      <c r="D239" s="129">
        <v>0.14635919912070738</v>
      </c>
      <c r="E239" s="129">
        <v>0.18929973474342243</v>
      </c>
      <c r="F239" s="129">
        <v>8.5060034063430434E-2</v>
      </c>
      <c r="G239" s="129">
        <v>0.12793066517743323</v>
      </c>
      <c r="H239" s="129">
        <v>6.3078914000578301E-3</v>
      </c>
      <c r="I239" s="129">
        <v>0.13783131583889485</v>
      </c>
      <c r="J239" s="129">
        <v>0.10503398134529673</v>
      </c>
      <c r="K239" s="129">
        <v>5.6711681216342402E-2</v>
      </c>
      <c r="L239" s="129">
        <v>-1.2357354986354374E-2</v>
      </c>
      <c r="M239" s="129">
        <v>-1.7289601124493958E-2</v>
      </c>
      <c r="N239" s="129">
        <v>0.13252020842353329</v>
      </c>
      <c r="O239" s="129">
        <v>7.5072929188804149E-3</v>
      </c>
      <c r="P239" s="129">
        <v>0.19104375192086254</v>
      </c>
      <c r="Q239" s="129">
        <v>0.13507365247825609</v>
      </c>
      <c r="R239" s="129">
        <v>7.1125963662353575E-2</v>
      </c>
      <c r="S239" s="129">
        <v>0.26385029905573965</v>
      </c>
    </row>
    <row r="240" spans="1:19">
      <c r="A240" s="128" t="s">
        <v>364</v>
      </c>
      <c r="B240" s="128" t="s">
        <v>56</v>
      </c>
      <c r="C240" s="129">
        <v>7.5463662679471355E-2</v>
      </c>
      <c r="D240" s="129">
        <v>0.42971410545141264</v>
      </c>
      <c r="E240" s="129">
        <v>-0.13601866223128589</v>
      </c>
      <c r="F240" s="129">
        <v>0.24425981957878573</v>
      </c>
      <c r="G240" s="129">
        <v>0.34645312476246359</v>
      </c>
      <c r="H240" s="129">
        <v>0.14583194057359194</v>
      </c>
      <c r="I240" s="129">
        <v>2.8659324804115816E-2</v>
      </c>
      <c r="J240" s="129">
        <v>3.2911814934398986E-2</v>
      </c>
      <c r="K240" s="129">
        <v>-6.0137759121204004E-2</v>
      </c>
      <c r="L240" s="129">
        <v>1.8357901789007647E-2</v>
      </c>
      <c r="M240" s="129">
        <v>6.6802255737187233E-2</v>
      </c>
      <c r="N240" s="129">
        <v>0.14644810880190384</v>
      </c>
      <c r="O240" s="129">
        <v>-8.1835108171740223E-2</v>
      </c>
      <c r="P240" s="129">
        <v>0.25044053534319977</v>
      </c>
      <c r="Q240" s="129">
        <v>0.18357396594414044</v>
      </c>
      <c r="R240" s="129">
        <v>0.15498629477479708</v>
      </c>
      <c r="S240" s="129">
        <v>0.39215046452391794</v>
      </c>
    </row>
    <row r="241" spans="1:19">
      <c r="A241" s="128" t="s">
        <v>2620</v>
      </c>
      <c r="B241" s="128" t="s">
        <v>2621</v>
      </c>
      <c r="C241" s="129" t="s">
        <v>7814</v>
      </c>
      <c r="D241" s="129" t="s">
        <v>7814</v>
      </c>
      <c r="E241" s="129" t="s">
        <v>7814</v>
      </c>
      <c r="F241" s="129" t="s">
        <v>7814</v>
      </c>
      <c r="G241" s="129" t="s">
        <v>7814</v>
      </c>
      <c r="H241" s="129" t="s">
        <v>7814</v>
      </c>
      <c r="I241" s="129" t="s">
        <v>7814</v>
      </c>
      <c r="J241" s="129" t="s">
        <v>7814</v>
      </c>
      <c r="K241" s="129" t="s">
        <v>7814</v>
      </c>
      <c r="L241" s="129" t="s">
        <v>7814</v>
      </c>
      <c r="M241" s="129" t="s">
        <v>7814</v>
      </c>
      <c r="N241" s="129">
        <v>0.36170627658764753</v>
      </c>
      <c r="O241" s="129">
        <v>0.15402400031289187</v>
      </c>
      <c r="P241" s="129">
        <v>0.15010683396051494</v>
      </c>
      <c r="Q241" s="129">
        <v>-8.5774880260069963E-3</v>
      </c>
      <c r="R241" s="129">
        <v>0.18486123749201178</v>
      </c>
      <c r="S241" s="129">
        <v>1.405822563051228</v>
      </c>
    </row>
    <row r="242" spans="1:19">
      <c r="A242" s="128" t="s">
        <v>365</v>
      </c>
      <c r="B242" s="128" t="s">
        <v>55</v>
      </c>
      <c r="C242" s="129">
        <v>2.5819907810103429</v>
      </c>
      <c r="D242" s="129">
        <v>0.28153161067296861</v>
      </c>
      <c r="E242" s="129">
        <v>0.64024430126647469</v>
      </c>
      <c r="F242" s="129">
        <v>0.56132338735115139</v>
      </c>
      <c r="G242" s="129">
        <v>1.1288736912325286</v>
      </c>
      <c r="H242" s="129">
        <v>-0.8550163336784965</v>
      </c>
      <c r="I242" s="129">
        <v>2.7273629788321752</v>
      </c>
      <c r="J242" s="129">
        <v>-0.82035472307152235</v>
      </c>
      <c r="K242" s="129">
        <v>0.23994191270098275</v>
      </c>
      <c r="L242" s="129">
        <v>-3.4544055078403857E-2</v>
      </c>
      <c r="M242" s="129">
        <v>0.3440566913308043</v>
      </c>
      <c r="N242" s="129">
        <v>-0.10444970048235991</v>
      </c>
      <c r="O242" s="129">
        <v>0.81768461170993856</v>
      </c>
      <c r="P242" s="129">
        <v>-8.145907180804246E-2</v>
      </c>
      <c r="Q242" s="129">
        <v>-2.2122143489444746E-4</v>
      </c>
      <c r="R242" s="129">
        <v>9.5766803558325897E-2</v>
      </c>
      <c r="S242" s="129">
        <v>-7.9527725470662225E-2</v>
      </c>
    </row>
    <row r="243" spans="1:19">
      <c r="A243" s="128" t="s">
        <v>366</v>
      </c>
      <c r="B243" s="128" t="s">
        <v>54</v>
      </c>
      <c r="C243" s="129">
        <v>0.30594755916739413</v>
      </c>
      <c r="D243" s="129">
        <v>-8.4425043915459463E-2</v>
      </c>
      <c r="E243" s="129">
        <v>1.6740746879960926</v>
      </c>
      <c r="F243" s="129">
        <v>-0.28269091308915817</v>
      </c>
      <c r="G243" s="129">
        <v>-1.6401126778133324E-2</v>
      </c>
      <c r="H243" s="129">
        <v>-3.1150303385578559E-2</v>
      </c>
      <c r="I243" s="129">
        <v>0.21321361532141569</v>
      </c>
      <c r="J243" s="129">
        <v>0.24495731923409614</v>
      </c>
      <c r="K243" s="129">
        <v>-9.7419822407323386E-2</v>
      </c>
      <c r="L243" s="129">
        <v>-5.1458625035944672E-2</v>
      </c>
      <c r="M243" s="129">
        <v>-0.10039507689152694</v>
      </c>
      <c r="N243" s="129">
        <v>-4.2230977510881007E-2</v>
      </c>
      <c r="O243" s="129">
        <v>-8.6800778674748225E-3</v>
      </c>
      <c r="P243" s="129">
        <v>0.30063551057793148</v>
      </c>
      <c r="Q243" s="129">
        <v>1.2629514994073001</v>
      </c>
      <c r="R243" s="129">
        <v>-0.47886088786631742</v>
      </c>
      <c r="S243" s="129">
        <v>-2.9326137576761767E-3</v>
      </c>
    </row>
    <row r="244" spans="1:19">
      <c r="A244" s="128" t="s">
        <v>2642</v>
      </c>
      <c r="B244" s="128" t="s">
        <v>2643</v>
      </c>
      <c r="C244" s="129" t="s">
        <v>7814</v>
      </c>
      <c r="D244" s="129" t="s">
        <v>7814</v>
      </c>
      <c r="E244" s="129" t="s">
        <v>7814</v>
      </c>
      <c r="F244" s="129" t="s">
        <v>7814</v>
      </c>
      <c r="G244" s="129" t="s">
        <v>7814</v>
      </c>
      <c r="H244" s="129" t="s">
        <v>7814</v>
      </c>
      <c r="I244" s="129" t="s">
        <v>7814</v>
      </c>
      <c r="J244" s="129" t="s">
        <v>7814</v>
      </c>
      <c r="K244" s="129" t="s">
        <v>7814</v>
      </c>
      <c r="L244" s="129" t="s">
        <v>7814</v>
      </c>
      <c r="M244" s="129" t="s">
        <v>7814</v>
      </c>
      <c r="N244" s="129">
        <v>0.13692606430329834</v>
      </c>
      <c r="O244" s="129">
        <v>3.0558748395685953E-2</v>
      </c>
      <c r="P244" s="129">
        <v>7.5170964295732556E-2</v>
      </c>
      <c r="Q244" s="129">
        <v>0.19379971265487139</v>
      </c>
      <c r="R244" s="129">
        <v>0.11752599853571177</v>
      </c>
      <c r="S244" s="129">
        <v>0.23080538581815152</v>
      </c>
    </row>
    <row r="245" spans="1:19">
      <c r="A245" s="128" t="s">
        <v>367</v>
      </c>
      <c r="B245" s="128" t="s">
        <v>218</v>
      </c>
      <c r="C245" s="129" t="s">
        <v>7814</v>
      </c>
      <c r="D245" s="129" t="s">
        <v>7814</v>
      </c>
      <c r="E245" s="129" t="s">
        <v>7814</v>
      </c>
      <c r="F245" s="129" t="s">
        <v>7814</v>
      </c>
      <c r="G245" s="129" t="s">
        <v>7814</v>
      </c>
      <c r="H245" s="129" t="s">
        <v>7814</v>
      </c>
      <c r="I245" s="129">
        <v>1612.9047619047619</v>
      </c>
      <c r="J245" s="129">
        <v>9.252566977457807</v>
      </c>
      <c r="K245" s="129">
        <v>4.5541182226315184</v>
      </c>
      <c r="L245" s="129">
        <v>0.4311346592778551</v>
      </c>
      <c r="M245" s="129">
        <v>-1</v>
      </c>
      <c r="N245" s="129" t="s">
        <v>7814</v>
      </c>
      <c r="O245" s="129" t="s">
        <v>7814</v>
      </c>
      <c r="P245" s="129" t="s">
        <v>7814</v>
      </c>
      <c r="Q245" s="129" t="s">
        <v>7814</v>
      </c>
      <c r="R245" s="129" t="s">
        <v>7814</v>
      </c>
      <c r="S245" s="129">
        <v>0</v>
      </c>
    </row>
    <row r="246" spans="1:19" ht="28">
      <c r="A246" s="128" t="s">
        <v>2677</v>
      </c>
      <c r="B246" s="128" t="s">
        <v>1114</v>
      </c>
      <c r="C246" s="129" t="s">
        <v>7814</v>
      </c>
      <c r="D246" s="129" t="s">
        <v>7814</v>
      </c>
      <c r="E246" s="129" t="s">
        <v>7814</v>
      </c>
      <c r="F246" s="129" t="s">
        <v>7814</v>
      </c>
      <c r="G246" s="129" t="s">
        <v>7814</v>
      </c>
      <c r="H246" s="129" t="s">
        <v>7814</v>
      </c>
      <c r="I246" s="129" t="s">
        <v>7814</v>
      </c>
      <c r="J246" s="129" t="s">
        <v>7814</v>
      </c>
      <c r="K246" s="129" t="s">
        <v>7814</v>
      </c>
      <c r="L246" s="129" t="s">
        <v>7814</v>
      </c>
      <c r="M246" s="129" t="s">
        <v>7814</v>
      </c>
      <c r="N246" s="129">
        <v>0.18193899745846731</v>
      </c>
      <c r="O246" s="129">
        <v>0.14108347165153989</v>
      </c>
      <c r="P246" s="129">
        <v>0.32194468158791478</v>
      </c>
      <c r="Q246" s="129">
        <v>0.27158537329803423</v>
      </c>
      <c r="R246" s="129">
        <v>0.47798111337397464</v>
      </c>
      <c r="S246" s="129">
        <v>2.0921789020249157</v>
      </c>
    </row>
    <row r="247" spans="1:19">
      <c r="A247" s="128" t="s">
        <v>368</v>
      </c>
      <c r="B247" s="128" t="s">
        <v>53</v>
      </c>
      <c r="C247" s="129">
        <v>2.4702889978990719</v>
      </c>
      <c r="D247" s="129">
        <v>-0.53686481709841849</v>
      </c>
      <c r="E247" s="129">
        <v>2.5896159340822233E-2</v>
      </c>
      <c r="F247" s="129">
        <v>0.27169601529895182</v>
      </c>
      <c r="G247" s="129">
        <v>-2.3719291767252515E-2</v>
      </c>
      <c r="H247" s="129">
        <v>-9.0878931331617729E-2</v>
      </c>
      <c r="I247" s="129">
        <v>0.48125408051792395</v>
      </c>
      <c r="J247" s="129">
        <v>0.5424157899573705</v>
      </c>
      <c r="K247" s="129">
        <v>0.15147794881333887</v>
      </c>
      <c r="L247" s="129">
        <v>0.3777671886937608</v>
      </c>
      <c r="M247" s="129">
        <v>-0.18228252464763761</v>
      </c>
      <c r="N247" s="129">
        <v>5.3408107587757714E-2</v>
      </c>
      <c r="O247" s="129">
        <v>0.26188641508645683</v>
      </c>
      <c r="P247" s="129">
        <v>0.44087778245603415</v>
      </c>
      <c r="Q247" s="129">
        <v>0.1115686121382804</v>
      </c>
      <c r="R247" s="129">
        <v>6.6618010753438428E-2</v>
      </c>
      <c r="S247" s="129">
        <v>0.21336918781244704</v>
      </c>
    </row>
    <row r="248" spans="1:19">
      <c r="A248" s="128" t="s">
        <v>369</v>
      </c>
      <c r="B248" s="128" t="s">
        <v>2710</v>
      </c>
      <c r="C248" s="129">
        <v>-0.40069154854918043</v>
      </c>
      <c r="D248" s="129">
        <v>0.15036035921796653</v>
      </c>
      <c r="E248" s="129">
        <v>0.12870834532216624</v>
      </c>
      <c r="F248" s="129">
        <v>9.3759716172909124E-2</v>
      </c>
      <c r="G248" s="129">
        <v>0.13400527728265277</v>
      </c>
      <c r="H248" s="129">
        <v>0.13463194311223758</v>
      </c>
      <c r="I248" s="129">
        <v>0.14576499718270952</v>
      </c>
      <c r="J248" s="129">
        <v>0.14553797041914796</v>
      </c>
      <c r="K248" s="129">
        <v>8.8451691968283397E-2</v>
      </c>
      <c r="L248" s="129">
        <v>7.0100789357802507E-2</v>
      </c>
      <c r="M248" s="129">
        <v>0.11316286990307378</v>
      </c>
      <c r="N248" s="129">
        <v>0.1073678418592261</v>
      </c>
      <c r="O248" s="129">
        <v>0.11226099255710453</v>
      </c>
      <c r="P248" s="129">
        <v>9.1300835185113893E-2</v>
      </c>
      <c r="Q248" s="129">
        <v>0.15587536065848839</v>
      </c>
      <c r="R248" s="129">
        <v>0.1263133038739086</v>
      </c>
      <c r="S248" s="129">
        <v>0.10402034198988908</v>
      </c>
    </row>
    <row r="249" spans="1:19">
      <c r="A249" s="128" t="s">
        <v>370</v>
      </c>
      <c r="B249" s="128" t="s">
        <v>51</v>
      </c>
      <c r="C249" s="129">
        <v>3.4191650299857157E-2</v>
      </c>
      <c r="D249" s="129">
        <v>7.3625335491473987E-2</v>
      </c>
      <c r="E249" s="129">
        <v>6.9262392634963366E-2</v>
      </c>
      <c r="F249" s="129">
        <v>-2.1068375871370559E-2</v>
      </c>
      <c r="G249" s="129">
        <v>-6.6079146119794707E-2</v>
      </c>
      <c r="H249" s="129">
        <v>0.13067886729179223</v>
      </c>
      <c r="I249" s="129">
        <v>0.13271510345458948</v>
      </c>
      <c r="J249" s="129">
        <v>0.16203438818689575</v>
      </c>
      <c r="K249" s="129">
        <v>6.7904728258517233E-2</v>
      </c>
      <c r="L249" s="129">
        <v>-8.4019435939665654E-2</v>
      </c>
      <c r="M249" s="129">
        <v>-1</v>
      </c>
      <c r="N249" s="129" t="s">
        <v>7814</v>
      </c>
      <c r="O249" s="129" t="s">
        <v>7814</v>
      </c>
      <c r="P249" s="129" t="s">
        <v>7814</v>
      </c>
      <c r="Q249" s="129" t="s">
        <v>7814</v>
      </c>
      <c r="R249" s="129" t="s">
        <v>7814</v>
      </c>
      <c r="S249" s="129">
        <v>0</v>
      </c>
    </row>
    <row r="250" spans="1:19">
      <c r="A250" s="128" t="s">
        <v>371</v>
      </c>
      <c r="B250" s="128" t="s">
        <v>50</v>
      </c>
      <c r="C250" s="129">
        <v>-0.29456532762731058</v>
      </c>
      <c r="D250" s="129">
        <v>22.140683594540963</v>
      </c>
      <c r="E250" s="129">
        <v>0.31830056689304698</v>
      </c>
      <c r="F250" s="129">
        <v>0.98776314345814131</v>
      </c>
      <c r="G250" s="129">
        <v>-0.37775637877599988</v>
      </c>
      <c r="H250" s="129">
        <v>4.3707402442920928E-2</v>
      </c>
      <c r="I250" s="129">
        <v>0.20171132292497407</v>
      </c>
      <c r="J250" s="129">
        <v>-4.2598110399817868E-2</v>
      </c>
      <c r="K250" s="129">
        <v>0.16037995344318556</v>
      </c>
      <c r="L250" s="129">
        <v>0.11547448566273766</v>
      </c>
      <c r="M250" s="129">
        <v>-1</v>
      </c>
      <c r="N250" s="129" t="s">
        <v>7814</v>
      </c>
      <c r="O250" s="129" t="s">
        <v>7814</v>
      </c>
      <c r="P250" s="129" t="s">
        <v>7814</v>
      </c>
      <c r="Q250" s="129" t="s">
        <v>7814</v>
      </c>
      <c r="R250" s="129" t="s">
        <v>7814</v>
      </c>
      <c r="S250" s="129">
        <v>0</v>
      </c>
    </row>
    <row r="251" spans="1:19">
      <c r="A251" s="128" t="s">
        <v>2723</v>
      </c>
      <c r="B251" s="128" t="s">
        <v>2724</v>
      </c>
      <c r="C251" s="129" t="s">
        <v>7814</v>
      </c>
      <c r="D251" s="129" t="s">
        <v>7814</v>
      </c>
      <c r="E251" s="129" t="s">
        <v>7814</v>
      </c>
      <c r="F251" s="129" t="s">
        <v>7814</v>
      </c>
      <c r="G251" s="129" t="s">
        <v>7814</v>
      </c>
      <c r="H251" s="129" t="s">
        <v>7814</v>
      </c>
      <c r="I251" s="129" t="s">
        <v>7814</v>
      </c>
      <c r="J251" s="129" t="s">
        <v>7814</v>
      </c>
      <c r="K251" s="129" t="s">
        <v>7814</v>
      </c>
      <c r="L251" s="129" t="s">
        <v>7814</v>
      </c>
      <c r="M251" s="129" t="s">
        <v>7814</v>
      </c>
      <c r="N251" s="129">
        <v>-0.32363341211181629</v>
      </c>
      <c r="O251" s="129">
        <v>0.24182208215185197</v>
      </c>
      <c r="P251" s="129">
        <v>-5.8970577326347362E-2</v>
      </c>
      <c r="Q251" s="129">
        <v>4.811324710316045E-2</v>
      </c>
      <c r="R251" s="129">
        <v>0.20994273298882926</v>
      </c>
      <c r="S251" s="129">
        <v>4.2510650450778356E-2</v>
      </c>
    </row>
    <row r="252" spans="1:19">
      <c r="A252" s="128" t="s">
        <v>372</v>
      </c>
      <c r="B252" s="128" t="s">
        <v>49</v>
      </c>
      <c r="C252" s="129">
        <v>-2.5295229019601795E-2</v>
      </c>
      <c r="D252" s="129">
        <v>8.3317777254230174E-2</v>
      </c>
      <c r="E252" s="129">
        <v>0.29276488404587919</v>
      </c>
      <c r="F252" s="129">
        <v>8.6194433061256293E-2</v>
      </c>
      <c r="G252" s="129">
        <v>0.13119844462740859</v>
      </c>
      <c r="H252" s="129">
        <v>7.4017924616235797E-2</v>
      </c>
      <c r="I252" s="129">
        <v>0.20122279425879142</v>
      </c>
      <c r="J252" s="129">
        <v>0.31196079294744705</v>
      </c>
      <c r="K252" s="129">
        <v>0.14289781483673458</v>
      </c>
      <c r="L252" s="129">
        <v>-5.6274097651150656E-2</v>
      </c>
      <c r="M252" s="129">
        <v>-1</v>
      </c>
      <c r="N252" s="129" t="s">
        <v>7814</v>
      </c>
      <c r="O252" s="129" t="s">
        <v>7814</v>
      </c>
      <c r="P252" s="129" t="s">
        <v>7814</v>
      </c>
      <c r="Q252" s="129" t="s">
        <v>7814</v>
      </c>
      <c r="R252" s="129" t="s">
        <v>7814</v>
      </c>
      <c r="S252" s="129">
        <v>0</v>
      </c>
    </row>
    <row r="253" spans="1:19" ht="28">
      <c r="A253" s="128" t="s">
        <v>373</v>
      </c>
      <c r="B253" s="128" t="s">
        <v>203</v>
      </c>
      <c r="C253" s="129">
        <v>0.44266531175787405</v>
      </c>
      <c r="D253" s="129">
        <v>-0.94608759370873963</v>
      </c>
      <c r="E253" s="129">
        <v>2.9789284073485178</v>
      </c>
      <c r="F253" s="129">
        <v>-0.62970589748125105</v>
      </c>
      <c r="G253" s="129">
        <v>3.6056576323982545</v>
      </c>
      <c r="H253" s="129">
        <v>8.2096450046350924</v>
      </c>
      <c r="I253" s="129">
        <v>0.25759810265307803</v>
      </c>
      <c r="J253" s="129">
        <v>-0.18616532558579046</v>
      </c>
      <c r="K253" s="129">
        <v>-0.87339146012355928</v>
      </c>
      <c r="L253" s="129">
        <v>-0.39316362862538201</v>
      </c>
      <c r="M253" s="129">
        <v>8.7962867897679544</v>
      </c>
      <c r="N253" s="129">
        <v>-8.8721471662619344E-2</v>
      </c>
      <c r="O253" s="129">
        <v>-3.3075450786857807E-2</v>
      </c>
      <c r="P253" s="129">
        <v>4.694230811770006E-2</v>
      </c>
      <c r="Q253" s="129">
        <v>0.684593984442734</v>
      </c>
      <c r="R253" s="129">
        <v>0.44354533084872738</v>
      </c>
      <c r="S253" s="129">
        <v>5.4367394099955481E-2</v>
      </c>
    </row>
    <row r="254" spans="1:19" ht="28">
      <c r="A254" s="128" t="s">
        <v>374</v>
      </c>
      <c r="B254" s="128" t="s">
        <v>48</v>
      </c>
      <c r="C254" s="129">
        <v>0.54510045025448761</v>
      </c>
      <c r="D254" s="129">
        <v>-0.28111354079985651</v>
      </c>
      <c r="E254" s="129">
        <v>-0.14631851083905267</v>
      </c>
      <c r="F254" s="129">
        <v>0.57858518722850105</v>
      </c>
      <c r="G254" s="129">
        <v>0.646326998290224</v>
      </c>
      <c r="H254" s="129">
        <v>-0.21870676800535815</v>
      </c>
      <c r="I254" s="129">
        <v>6.6427485032165556E-3</v>
      </c>
      <c r="J254" s="129">
        <v>-8.0234144029230459E-2</v>
      </c>
      <c r="K254" s="129">
        <v>0.47378959906259266</v>
      </c>
      <c r="L254" s="129">
        <v>-0.5176893456793652</v>
      </c>
      <c r="M254" s="129">
        <v>-1</v>
      </c>
      <c r="N254" s="129" t="s">
        <v>7814</v>
      </c>
      <c r="O254" s="129" t="s">
        <v>7814</v>
      </c>
      <c r="P254" s="129" t="s">
        <v>7814</v>
      </c>
      <c r="Q254" s="129" t="s">
        <v>7814</v>
      </c>
      <c r="R254" s="129" t="s">
        <v>7814</v>
      </c>
      <c r="S254" s="129">
        <v>0</v>
      </c>
    </row>
    <row r="255" spans="1:19">
      <c r="A255" s="128" t="s">
        <v>375</v>
      </c>
      <c r="B255" s="128" t="s">
        <v>47</v>
      </c>
      <c r="C255" s="129">
        <v>0.12227976249046368</v>
      </c>
      <c r="D255" s="129">
        <v>-6.5506057127122652E-3</v>
      </c>
      <c r="E255" s="129">
        <v>0.213460498929815</v>
      </c>
      <c r="F255" s="129">
        <v>0.2300062373170344</v>
      </c>
      <c r="G255" s="129">
        <v>0.3094125150457876</v>
      </c>
      <c r="H255" s="129">
        <v>-0.21545772109072348</v>
      </c>
      <c r="I255" s="129">
        <v>-5.2055166945850329E-2</v>
      </c>
      <c r="J255" s="129">
        <v>7.1169225646839696E-2</v>
      </c>
      <c r="K255" s="129">
        <v>-0.70884040674860016</v>
      </c>
      <c r="L255" s="129">
        <v>0.37701570729564637</v>
      </c>
      <c r="M255" s="129">
        <v>1.3805956711424572</v>
      </c>
      <c r="N255" s="129">
        <v>1.634891383054371E-2</v>
      </c>
      <c r="O255" s="129">
        <v>-0.13308294378439212</v>
      </c>
      <c r="P255" s="129">
        <v>-0.63409129986244139</v>
      </c>
      <c r="Q255" s="129">
        <v>3.4109490195536019</v>
      </c>
      <c r="R255" s="129">
        <v>-0.71636470355802095</v>
      </c>
      <c r="S255" s="129">
        <v>4.3019664646122511</v>
      </c>
    </row>
    <row r="256" spans="1:19">
      <c r="A256" s="128" t="s">
        <v>376</v>
      </c>
      <c r="B256" s="128" t="s">
        <v>46</v>
      </c>
      <c r="C256" s="129">
        <v>6.7994382035272638E-2</v>
      </c>
      <c r="D256" s="129">
        <v>1.5147777083686234</v>
      </c>
      <c r="E256" s="129">
        <v>-0.27003564671969493</v>
      </c>
      <c r="F256" s="129">
        <v>0.3258820193677836</v>
      </c>
      <c r="G256" s="129">
        <v>1.8754105239616958E-2</v>
      </c>
      <c r="H256" s="129">
        <v>0.13100259471453635</v>
      </c>
      <c r="I256" s="129">
        <v>-3.3825741360474226E-2</v>
      </c>
      <c r="J256" s="129">
        <v>0.17301074879171008</v>
      </c>
      <c r="K256" s="129">
        <v>2.152704425397145E-2</v>
      </c>
      <c r="L256" s="129">
        <v>7.5729482035213014E-2</v>
      </c>
      <c r="M256" s="129">
        <v>4.5176906337770717E-2</v>
      </c>
      <c r="N256" s="129">
        <v>0.51650103080986565</v>
      </c>
      <c r="O256" s="129">
        <v>-0.15332491826410688</v>
      </c>
      <c r="P256" s="129">
        <v>0.32553460187020677</v>
      </c>
      <c r="Q256" s="129">
        <v>0.51834276738778606</v>
      </c>
      <c r="R256" s="129">
        <v>0.20725486537692417</v>
      </c>
      <c r="S256" s="129">
        <v>-0.16179971863529663</v>
      </c>
    </row>
    <row r="257" spans="1:19">
      <c r="A257" s="128" t="s">
        <v>377</v>
      </c>
      <c r="B257" s="128" t="s">
        <v>2822</v>
      </c>
      <c r="C257" s="129">
        <v>-0.92551747623936176</v>
      </c>
      <c r="D257" s="129">
        <v>5.2709109168015251</v>
      </c>
      <c r="E257" s="129">
        <v>1.2959462263129002</v>
      </c>
      <c r="F257" s="129">
        <v>1.1622594898644203</v>
      </c>
      <c r="G257" s="129">
        <v>-0.2194237996913585</v>
      </c>
      <c r="H257" s="129">
        <v>2.078527194431226</v>
      </c>
      <c r="I257" s="129">
        <v>-0.13083382563881341</v>
      </c>
      <c r="J257" s="129">
        <v>2.9910696580288603</v>
      </c>
      <c r="K257" s="129">
        <v>-0.31981679751163128</v>
      </c>
      <c r="L257" s="129">
        <v>-0.6847582255518242</v>
      </c>
      <c r="M257" s="129">
        <v>1.1306987911667266</v>
      </c>
      <c r="N257" s="129">
        <v>0.15290068505892629</v>
      </c>
      <c r="O257" s="129">
        <v>-5.845575655449009E-2</v>
      </c>
      <c r="P257" s="129">
        <v>9.4937364931462653E-2</v>
      </c>
      <c r="Q257" s="129">
        <v>0.61551919142216871</v>
      </c>
      <c r="R257" s="129">
        <v>0.24428633476738648</v>
      </c>
      <c r="S257" s="129">
        <v>0.5359648541472285</v>
      </c>
    </row>
    <row r="258" spans="1:19">
      <c r="A258" s="128" t="s">
        <v>378</v>
      </c>
      <c r="B258" s="128" t="s">
        <v>44</v>
      </c>
      <c r="C258" s="129">
        <v>-0.86121228694228225</v>
      </c>
      <c r="D258" s="129">
        <v>3.595139489072972</v>
      </c>
      <c r="E258" s="129">
        <v>0.81660721149216986</v>
      </c>
      <c r="F258" s="129">
        <v>-0.21131813274376954</v>
      </c>
      <c r="G258" s="129">
        <v>1.5685582031056966</v>
      </c>
      <c r="H258" s="129">
        <v>-0.18292262487135147</v>
      </c>
      <c r="I258" s="129">
        <v>-0.45822902299054125</v>
      </c>
      <c r="J258" s="129">
        <v>0.25850847817775802</v>
      </c>
      <c r="K258" s="129">
        <v>6.9954553298599231E-2</v>
      </c>
      <c r="L258" s="129">
        <v>5.7730253297203493E-2</v>
      </c>
      <c r="M258" s="129">
        <v>0.68447552066430539</v>
      </c>
      <c r="N258" s="129">
        <v>-0.2033800267267718</v>
      </c>
      <c r="O258" s="129">
        <v>-0.26218735537783255</v>
      </c>
      <c r="P258" s="129">
        <v>0.3968131720888477</v>
      </c>
      <c r="Q258" s="129">
        <v>0.53939512563422287</v>
      </c>
      <c r="R258" s="129">
        <v>-2.9187216479203304E-2</v>
      </c>
      <c r="S258" s="129">
        <v>0.19678137170009044</v>
      </c>
    </row>
    <row r="259" spans="1:19">
      <c r="A259" s="128" t="s">
        <v>379</v>
      </c>
      <c r="B259" s="128" t="s">
        <v>43</v>
      </c>
      <c r="C259" s="129">
        <v>0.21129940405154435</v>
      </c>
      <c r="D259" s="129">
        <v>-0.14842028654283534</v>
      </c>
      <c r="E259" s="129">
        <v>6.727894389527922E-3</v>
      </c>
      <c r="F259" s="129">
        <v>6.5687623728504008E-2</v>
      </c>
      <c r="G259" s="129">
        <v>0.11218736807889318</v>
      </c>
      <c r="H259" s="129">
        <v>0.19176441284618995</v>
      </c>
      <c r="I259" s="129">
        <v>0.27905212702814342</v>
      </c>
      <c r="J259" s="129">
        <v>-0.22835065671325205</v>
      </c>
      <c r="K259" s="129">
        <v>-9.855209946185306E-2</v>
      </c>
      <c r="L259" s="129">
        <v>-0.56070803714786044</v>
      </c>
      <c r="M259" s="129">
        <v>-1</v>
      </c>
      <c r="N259" s="129" t="s">
        <v>7814</v>
      </c>
      <c r="O259" s="129" t="s">
        <v>7814</v>
      </c>
      <c r="P259" s="129" t="s">
        <v>7814</v>
      </c>
      <c r="Q259" s="129" t="s">
        <v>7814</v>
      </c>
      <c r="R259" s="129" t="s">
        <v>7814</v>
      </c>
      <c r="S259" s="129">
        <v>0</v>
      </c>
    </row>
    <row r="260" spans="1:19">
      <c r="A260" s="128" t="s">
        <v>380</v>
      </c>
      <c r="B260" s="128" t="s">
        <v>42</v>
      </c>
      <c r="C260" s="129">
        <v>0.49085809983674222</v>
      </c>
      <c r="D260" s="129">
        <v>7.246036403923295E-3</v>
      </c>
      <c r="E260" s="129">
        <v>0.76722903000901521</v>
      </c>
      <c r="F260" s="129">
        <v>-0.19132921977376627</v>
      </c>
      <c r="G260" s="129">
        <v>7.3343874038400703E-3</v>
      </c>
      <c r="H260" s="129">
        <v>-4.0014355294280657E-2</v>
      </c>
      <c r="I260" s="129">
        <v>0.12879740066249412</v>
      </c>
      <c r="J260" s="129">
        <v>6.2447787817132339E-2</v>
      </c>
      <c r="K260" s="129">
        <v>8.5378807227001641E-2</v>
      </c>
      <c r="L260" s="129">
        <v>0.14828832029716366</v>
      </c>
      <c r="M260" s="129">
        <v>-1</v>
      </c>
      <c r="N260" s="129" t="s">
        <v>7814</v>
      </c>
      <c r="O260" s="129" t="s">
        <v>7814</v>
      </c>
      <c r="P260" s="129" t="s">
        <v>7814</v>
      </c>
      <c r="Q260" s="129" t="s">
        <v>7814</v>
      </c>
      <c r="R260" s="129" t="s">
        <v>7814</v>
      </c>
      <c r="S260" s="129">
        <v>0</v>
      </c>
    </row>
    <row r="261" spans="1:19">
      <c r="A261" s="128" t="s">
        <v>381</v>
      </c>
      <c r="B261" s="128" t="s">
        <v>41</v>
      </c>
      <c r="C261" s="129">
        <v>0.17285477751170664</v>
      </c>
      <c r="D261" s="129">
        <v>-0.1685394859432815</v>
      </c>
      <c r="E261" s="129">
        <v>0.26097083301172397</v>
      </c>
      <c r="F261" s="129">
        <v>0.26431215857955692</v>
      </c>
      <c r="G261" s="129">
        <v>-0.34644748533184189</v>
      </c>
      <c r="H261" s="129">
        <v>0.54148798505134632</v>
      </c>
      <c r="I261" s="129">
        <v>-0.30125156285648413</v>
      </c>
      <c r="J261" s="129">
        <v>0.79877635867447494</v>
      </c>
      <c r="K261" s="129">
        <v>-0.45107767337403737</v>
      </c>
      <c r="L261" s="129">
        <v>-2.2613993030716095E-2</v>
      </c>
      <c r="M261" s="129">
        <v>-1</v>
      </c>
      <c r="N261" s="129" t="s">
        <v>7814</v>
      </c>
      <c r="O261" s="129" t="s">
        <v>7814</v>
      </c>
      <c r="P261" s="129" t="s">
        <v>7814</v>
      </c>
      <c r="Q261" s="129" t="s">
        <v>7814</v>
      </c>
      <c r="R261" s="129" t="s">
        <v>7814</v>
      </c>
      <c r="S261" s="129">
        <v>0</v>
      </c>
    </row>
    <row r="262" spans="1:19" ht="28">
      <c r="A262" s="128" t="s">
        <v>382</v>
      </c>
      <c r="B262" s="128" t="s">
        <v>219</v>
      </c>
      <c r="C262" s="129">
        <v>0.15590613162019173</v>
      </c>
      <c r="D262" s="129">
        <v>0.26848451775759519</v>
      </c>
      <c r="E262" s="129">
        <v>5.4737477853579408E-2</v>
      </c>
      <c r="F262" s="129">
        <v>0.13638806712308282</v>
      </c>
      <c r="G262" s="129">
        <v>0.40337375602399272</v>
      </c>
      <c r="H262" s="129">
        <v>-0.29983919141890403</v>
      </c>
      <c r="I262" s="129">
        <v>-1</v>
      </c>
      <c r="J262" s="129" t="s">
        <v>7814</v>
      </c>
      <c r="K262" s="129" t="s">
        <v>7814</v>
      </c>
      <c r="L262" s="129" t="s">
        <v>7814</v>
      </c>
      <c r="M262" s="129" t="s">
        <v>7814</v>
      </c>
      <c r="N262" s="129" t="s">
        <v>7814</v>
      </c>
      <c r="O262" s="129" t="s">
        <v>7814</v>
      </c>
      <c r="P262" s="129" t="s">
        <v>7814</v>
      </c>
      <c r="Q262" s="129" t="s">
        <v>7814</v>
      </c>
      <c r="R262" s="129" t="s">
        <v>7814</v>
      </c>
      <c r="S262" s="129">
        <v>0</v>
      </c>
    </row>
    <row r="263" spans="1:19">
      <c r="A263" s="128" t="s">
        <v>383</v>
      </c>
      <c r="B263" s="128" t="s">
        <v>40</v>
      </c>
      <c r="C263" s="129">
        <v>0.22887997249257341</v>
      </c>
      <c r="D263" s="129">
        <v>0.13978698526074052</v>
      </c>
      <c r="E263" s="129">
        <v>7.87278276290444E-2</v>
      </c>
      <c r="F263" s="129">
        <v>3.200575882685941E-2</v>
      </c>
      <c r="G263" s="129">
        <v>0.18426887669643954</v>
      </c>
      <c r="H263" s="129">
        <v>4.0965457661523041E-2</v>
      </c>
      <c r="I263" s="129">
        <v>0.35607301005788994</v>
      </c>
      <c r="J263" s="129">
        <v>0.33992173239134171</v>
      </c>
      <c r="K263" s="129">
        <v>0.26650404139597583</v>
      </c>
      <c r="L263" s="129">
        <v>0.46174903907603926</v>
      </c>
      <c r="M263" s="129">
        <v>0.56195437203479992</v>
      </c>
      <c r="N263" s="129">
        <v>0.16181184788186842</v>
      </c>
      <c r="O263" s="129">
        <v>0.22147518958937673</v>
      </c>
      <c r="P263" s="129">
        <v>6.820507449101032E-2</v>
      </c>
      <c r="Q263" s="129">
        <v>-0.23599130715902872</v>
      </c>
      <c r="R263" s="129">
        <v>8.7984604528748012E-2</v>
      </c>
      <c r="S263" s="129">
        <v>0.22085875994166718</v>
      </c>
    </row>
    <row r="264" spans="1:19">
      <c r="A264" s="128" t="s">
        <v>384</v>
      </c>
      <c r="B264" s="128" t="s">
        <v>39</v>
      </c>
      <c r="C264" s="129">
        <v>8.1333398440503135E-2</v>
      </c>
      <c r="D264" s="129">
        <v>-5.0196406236906466E-2</v>
      </c>
      <c r="E264" s="129">
        <v>0.19352659313295684</v>
      </c>
      <c r="F264" s="129">
        <v>-0.39130915801497157</v>
      </c>
      <c r="G264" s="129">
        <v>-0.23421210924926639</v>
      </c>
      <c r="H264" s="129">
        <v>0.1125791232286355</v>
      </c>
      <c r="I264" s="129">
        <v>0.40155174868314902</v>
      </c>
      <c r="J264" s="129">
        <v>8.2220891924317474E-2</v>
      </c>
      <c r="K264" s="129">
        <v>-2.6829756145361205E-3</v>
      </c>
      <c r="L264" s="129">
        <v>2.5626725626617386E-3</v>
      </c>
      <c r="M264" s="129">
        <v>0.29064207336544112</v>
      </c>
      <c r="N264" s="129">
        <v>-0.17341975556043188</v>
      </c>
      <c r="O264" s="129">
        <v>9.0671137948384439E-2</v>
      </c>
      <c r="P264" s="129">
        <v>0.34900249086770097</v>
      </c>
      <c r="Q264" s="129">
        <v>-0.14132100592165397</v>
      </c>
      <c r="R264" s="129">
        <v>0.75156885721940148</v>
      </c>
      <c r="S264" s="129">
        <v>8.0189428604424351E-2</v>
      </c>
    </row>
    <row r="265" spans="1:19" ht="28">
      <c r="A265" s="128" t="s">
        <v>385</v>
      </c>
      <c r="B265" s="128" t="s">
        <v>185</v>
      </c>
      <c r="C265" s="129" t="s">
        <v>7814</v>
      </c>
      <c r="D265" s="129" t="s">
        <v>7814</v>
      </c>
      <c r="E265" s="129" t="s">
        <v>7814</v>
      </c>
      <c r="F265" s="129" t="s">
        <v>7814</v>
      </c>
      <c r="G265" s="129" t="s">
        <v>7814</v>
      </c>
      <c r="H265" s="129" t="s">
        <v>7814</v>
      </c>
      <c r="I265" s="129" t="s">
        <v>7814</v>
      </c>
      <c r="J265" s="129" t="s">
        <v>7814</v>
      </c>
      <c r="K265" s="129">
        <v>-1</v>
      </c>
      <c r="L265" s="129" t="s">
        <v>7814</v>
      </c>
      <c r="M265" s="129" t="s">
        <v>7814</v>
      </c>
      <c r="N265" s="129" t="s">
        <v>7814</v>
      </c>
      <c r="O265" s="129" t="s">
        <v>7814</v>
      </c>
      <c r="P265" s="129" t="s">
        <v>7814</v>
      </c>
      <c r="Q265" s="129" t="s">
        <v>7814</v>
      </c>
      <c r="R265" s="129" t="s">
        <v>7814</v>
      </c>
      <c r="S265" s="129">
        <v>0</v>
      </c>
    </row>
    <row r="266" spans="1:19" ht="28">
      <c r="A266" s="128" t="s">
        <v>386</v>
      </c>
      <c r="B266" s="128" t="s">
        <v>7666</v>
      </c>
      <c r="C266" s="129">
        <v>0.12420757417643613</v>
      </c>
      <c r="D266" s="129">
        <v>0.28211034965597404</v>
      </c>
      <c r="E266" s="129">
        <v>0.13167552414414163</v>
      </c>
      <c r="F266" s="129">
        <v>0.11607379991942013</v>
      </c>
      <c r="G266" s="129">
        <v>0.22223194649612377</v>
      </c>
      <c r="H266" s="129">
        <v>9.6766807970554369E-2</v>
      </c>
      <c r="I266" s="129">
        <v>5.581970982074691E-2</v>
      </c>
      <c r="J266" s="129">
        <v>-0.9944711807583676</v>
      </c>
      <c r="K266" s="129">
        <v>-0.99422187429411768</v>
      </c>
      <c r="L266" s="129">
        <v>-2.7465653340217222E-2</v>
      </c>
      <c r="M266" s="129">
        <v>15.444884260684002</v>
      </c>
      <c r="N266" s="129">
        <v>0.9500549551406674</v>
      </c>
      <c r="O266" s="129">
        <v>-0.41994083879868627</v>
      </c>
      <c r="P266" s="129">
        <v>1.7398857671955668</v>
      </c>
      <c r="Q266" s="129">
        <v>-0.71689348338607317</v>
      </c>
      <c r="R266" s="129">
        <v>0.49104517657895297</v>
      </c>
      <c r="S266" s="129">
        <v>3.2887249656298012</v>
      </c>
    </row>
    <row r="267" spans="1:19" ht="28">
      <c r="A267" s="128" t="s">
        <v>387</v>
      </c>
      <c r="B267" s="128" t="s">
        <v>7667</v>
      </c>
      <c r="C267" s="129">
        <v>-0.91386195553909078</v>
      </c>
      <c r="D267" s="129">
        <v>0.30717068467131092</v>
      </c>
      <c r="E267" s="129">
        <v>3.432416281564814</v>
      </c>
      <c r="F267" s="129">
        <v>-0.94495698248249327</v>
      </c>
      <c r="G267" s="129">
        <v>10.660409002890781</v>
      </c>
      <c r="H267" s="129">
        <v>-4.6819415822102473E-3</v>
      </c>
      <c r="I267" s="129">
        <v>-0.67661100594575108</v>
      </c>
      <c r="J267" s="129">
        <v>-0.68869285543425884</v>
      </c>
      <c r="K267" s="129">
        <v>2.4592812982589676</v>
      </c>
      <c r="L267" s="129">
        <v>0.53583731742757412</v>
      </c>
      <c r="M267" s="129">
        <v>1.2414459678775622</v>
      </c>
      <c r="N267" s="129">
        <v>0.26231407803316475</v>
      </c>
      <c r="O267" s="129">
        <v>-0.78240750374258727</v>
      </c>
      <c r="P267" s="129">
        <v>-0.12342843151359373</v>
      </c>
      <c r="Q267" s="129">
        <v>-0.62098776923630905</v>
      </c>
      <c r="R267" s="129">
        <v>5.3091925076625746E-2</v>
      </c>
      <c r="S267" s="129">
        <v>0.23498422581359649</v>
      </c>
    </row>
    <row r="268" spans="1:19">
      <c r="A268" s="128" t="s">
        <v>2918</v>
      </c>
      <c r="B268" s="128" t="s">
        <v>210</v>
      </c>
      <c r="C268" s="129" t="s">
        <v>7814</v>
      </c>
      <c r="D268" s="129" t="s">
        <v>7814</v>
      </c>
      <c r="E268" s="129" t="s">
        <v>7814</v>
      </c>
      <c r="F268" s="129" t="s">
        <v>7814</v>
      </c>
      <c r="G268" s="129" t="s">
        <v>7814</v>
      </c>
      <c r="H268" s="129" t="s">
        <v>7814</v>
      </c>
      <c r="I268" s="129" t="s">
        <v>7814</v>
      </c>
      <c r="J268" s="129" t="s">
        <v>7814</v>
      </c>
      <c r="K268" s="129" t="s">
        <v>7814</v>
      </c>
      <c r="L268" s="129" t="s">
        <v>7814</v>
      </c>
      <c r="M268" s="129" t="s">
        <v>7814</v>
      </c>
      <c r="N268" s="129">
        <v>-0.18740930967107394</v>
      </c>
      <c r="O268" s="129">
        <v>0.37298122121899269</v>
      </c>
      <c r="P268" s="129">
        <v>7.2554394335394345E-2</v>
      </c>
      <c r="Q268" s="129">
        <v>0.85204608732409071</v>
      </c>
      <c r="R268" s="129">
        <v>-0.58071590961450781</v>
      </c>
      <c r="S268" s="129">
        <v>-0.19939118516287491</v>
      </c>
    </row>
    <row r="269" spans="1:19">
      <c r="A269" s="128" t="s">
        <v>388</v>
      </c>
      <c r="B269" s="128" t="s">
        <v>38</v>
      </c>
      <c r="C269" s="129">
        <v>0.25684265164341524</v>
      </c>
      <c r="D269" s="129">
        <v>0.84208376529280327</v>
      </c>
      <c r="E269" s="129">
        <v>9.4756511156632861E-2</v>
      </c>
      <c r="F269" s="129">
        <v>-5.3255424961347497E-2</v>
      </c>
      <c r="G269" s="129">
        <v>2.5102094946938491E-2</v>
      </c>
      <c r="H269" s="129">
        <v>3.9368319038912469E-2</v>
      </c>
      <c r="I269" s="129">
        <v>-4.6114207307581201E-2</v>
      </c>
      <c r="J269" s="129">
        <v>-9.6741735162007014E-3</v>
      </c>
      <c r="K269" s="129">
        <v>0.19035476700834342</v>
      </c>
      <c r="L269" s="129">
        <v>0.23031256717889392</v>
      </c>
      <c r="M269" s="129">
        <v>0.33617771791770923</v>
      </c>
      <c r="N269" s="129">
        <v>0.15302151716721912</v>
      </c>
      <c r="O269" s="129">
        <v>-4.3722063502396047E-2</v>
      </c>
      <c r="P269" s="129">
        <v>-0.40045328940001668</v>
      </c>
      <c r="Q269" s="129">
        <v>9.4552240759222306E-2</v>
      </c>
      <c r="R269" s="129">
        <v>-5.5055482533708733E-2</v>
      </c>
      <c r="S269" s="129">
        <v>-0.14239528767858947</v>
      </c>
    </row>
    <row r="270" spans="1:19">
      <c r="A270" s="128" t="s">
        <v>2930</v>
      </c>
      <c r="B270" s="128" t="s">
        <v>176</v>
      </c>
      <c r="C270" s="129" t="s">
        <v>7814</v>
      </c>
      <c r="D270" s="129" t="s">
        <v>7814</v>
      </c>
      <c r="E270" s="129" t="s">
        <v>7814</v>
      </c>
      <c r="F270" s="129" t="s">
        <v>7814</v>
      </c>
      <c r="G270" s="129" t="s">
        <v>7814</v>
      </c>
      <c r="H270" s="129" t="s">
        <v>7814</v>
      </c>
      <c r="I270" s="129" t="s">
        <v>7814</v>
      </c>
      <c r="J270" s="129" t="s">
        <v>7814</v>
      </c>
      <c r="K270" s="129" t="s">
        <v>7814</v>
      </c>
      <c r="L270" s="129" t="s">
        <v>7814</v>
      </c>
      <c r="M270" s="129" t="s">
        <v>7814</v>
      </c>
      <c r="N270" s="129">
        <v>-6.79111274307308E-2</v>
      </c>
      <c r="O270" s="129">
        <v>-0.21809670908256085</v>
      </c>
      <c r="P270" s="129">
        <v>0.23712950578086578</v>
      </c>
      <c r="Q270" s="129">
        <v>-1.7676078826795671E-2</v>
      </c>
      <c r="R270" s="129">
        <v>0.43626250259347632</v>
      </c>
      <c r="S270" s="129">
        <v>0.24276382655195985</v>
      </c>
    </row>
    <row r="271" spans="1:19" ht="28">
      <c r="A271" s="128" t="s">
        <v>2961</v>
      </c>
      <c r="B271" s="128" t="s">
        <v>2962</v>
      </c>
      <c r="C271" s="129" t="s">
        <v>7814</v>
      </c>
      <c r="D271" s="129" t="s">
        <v>7814</v>
      </c>
      <c r="E271" s="129" t="s">
        <v>7814</v>
      </c>
      <c r="F271" s="129" t="s">
        <v>7814</v>
      </c>
      <c r="G271" s="129" t="s">
        <v>7814</v>
      </c>
      <c r="H271" s="129" t="s">
        <v>7814</v>
      </c>
      <c r="I271" s="129" t="s">
        <v>7814</v>
      </c>
      <c r="J271" s="129" t="s">
        <v>7814</v>
      </c>
      <c r="K271" s="129" t="s">
        <v>7814</v>
      </c>
      <c r="L271" s="129" t="s">
        <v>7814</v>
      </c>
      <c r="M271" s="129" t="s">
        <v>7814</v>
      </c>
      <c r="N271" s="129">
        <v>-1</v>
      </c>
      <c r="O271" s="129" t="s">
        <v>7814</v>
      </c>
      <c r="P271" s="129" t="s">
        <v>7814</v>
      </c>
      <c r="Q271" s="129">
        <v>0.68354636496255283</v>
      </c>
      <c r="R271" s="129">
        <v>0.19946015546570273</v>
      </c>
      <c r="S271" s="129">
        <v>1.7319040830264622E-2</v>
      </c>
    </row>
    <row r="272" spans="1:19" ht="28">
      <c r="A272" s="128" t="s">
        <v>2965</v>
      </c>
      <c r="B272" s="128" t="s">
        <v>7668</v>
      </c>
      <c r="C272" s="129" t="s">
        <v>7814</v>
      </c>
      <c r="D272" s="129" t="s">
        <v>7814</v>
      </c>
      <c r="E272" s="129" t="s">
        <v>7814</v>
      </c>
      <c r="F272" s="129" t="s">
        <v>7814</v>
      </c>
      <c r="G272" s="129" t="s">
        <v>7814</v>
      </c>
      <c r="H272" s="129" t="s">
        <v>7814</v>
      </c>
      <c r="I272" s="129" t="s">
        <v>7814</v>
      </c>
      <c r="J272" s="129" t="s">
        <v>7814</v>
      </c>
      <c r="K272" s="129" t="s">
        <v>7814</v>
      </c>
      <c r="L272" s="129" t="s">
        <v>7814</v>
      </c>
      <c r="M272" s="129" t="s">
        <v>7814</v>
      </c>
      <c r="N272" s="129">
        <v>0.20394229827273969</v>
      </c>
      <c r="O272" s="129">
        <v>-0.60221950595656182</v>
      </c>
      <c r="P272" s="129">
        <v>3.1095593014105027E-2</v>
      </c>
      <c r="Q272" s="129">
        <v>0.13722867555669671</v>
      </c>
      <c r="R272" s="129">
        <v>0.12666313301526033</v>
      </c>
      <c r="S272" s="129">
        <v>-7.3632224979272159E-2</v>
      </c>
    </row>
    <row r="273" spans="1:19">
      <c r="A273" s="128" t="s">
        <v>389</v>
      </c>
      <c r="B273" s="128" t="s">
        <v>37</v>
      </c>
      <c r="C273" s="129">
        <v>4.141109094332851E-3</v>
      </c>
      <c r="D273" s="129">
        <v>2.0128223538456336E-2</v>
      </c>
      <c r="E273" s="129">
        <v>2.1557179097125845E-2</v>
      </c>
      <c r="F273" s="129">
        <v>0.95353784402599095</v>
      </c>
      <c r="G273" s="129">
        <v>-0.65633958614215282</v>
      </c>
      <c r="H273" s="129">
        <v>0.18053553764499664</v>
      </c>
      <c r="I273" s="129">
        <v>7.3111183139811464E-2</v>
      </c>
      <c r="J273" s="129">
        <v>0.93206467199800813</v>
      </c>
      <c r="K273" s="129">
        <v>0.11790477649947984</v>
      </c>
      <c r="L273" s="129">
        <v>-0.48042082200765368</v>
      </c>
      <c r="M273" s="129">
        <v>18.788941522639909</v>
      </c>
      <c r="N273" s="129">
        <v>0.12703712098389564</v>
      </c>
      <c r="O273" s="129">
        <v>-1.8253677858079409E-2</v>
      </c>
      <c r="P273" s="129">
        <v>0.35046271342324542</v>
      </c>
      <c r="Q273" s="129">
        <v>0.1553871187624245</v>
      </c>
      <c r="R273" s="129">
        <v>2.7985321712654887E-2</v>
      </c>
      <c r="S273" s="129">
        <v>0.25328917928207711</v>
      </c>
    </row>
    <row r="274" spans="1:19">
      <c r="A274" s="128" t="s">
        <v>3050</v>
      </c>
      <c r="B274" s="128" t="s">
        <v>3051</v>
      </c>
      <c r="C274" s="129" t="s">
        <v>7814</v>
      </c>
      <c r="D274" s="129" t="s">
        <v>7814</v>
      </c>
      <c r="E274" s="129" t="s">
        <v>7814</v>
      </c>
      <c r="F274" s="129" t="s">
        <v>7814</v>
      </c>
      <c r="G274" s="129" t="s">
        <v>7814</v>
      </c>
      <c r="H274" s="129" t="s">
        <v>7814</v>
      </c>
      <c r="I274" s="129" t="s">
        <v>7814</v>
      </c>
      <c r="J274" s="129" t="s">
        <v>7814</v>
      </c>
      <c r="K274" s="129" t="s">
        <v>7814</v>
      </c>
      <c r="L274" s="129" t="s">
        <v>7814</v>
      </c>
      <c r="M274" s="129" t="s">
        <v>7814</v>
      </c>
      <c r="N274" s="129">
        <v>1.063197393260551</v>
      </c>
      <c r="O274" s="129">
        <v>5.439288794763919E-2</v>
      </c>
      <c r="P274" s="129">
        <v>6.1086028047205199E-2</v>
      </c>
      <c r="Q274" s="129">
        <v>-6.4423911888145335E-2</v>
      </c>
      <c r="R274" s="129">
        <v>-0.14517986932272597</v>
      </c>
      <c r="S274" s="129">
        <v>8.9104768683540725E-2</v>
      </c>
    </row>
    <row r="275" spans="1:19">
      <c r="A275" s="128" t="s">
        <v>390</v>
      </c>
      <c r="B275" s="128" t="s">
        <v>3058</v>
      </c>
      <c r="C275" s="129">
        <v>0.2320997035421104</v>
      </c>
      <c r="D275" s="129">
        <v>-0.12197718942524727</v>
      </c>
      <c r="E275" s="129">
        <v>2.5768883741016824E-2</v>
      </c>
      <c r="F275" s="129">
        <v>-2.4787771375567536E-2</v>
      </c>
      <c r="G275" s="129">
        <v>0.20943238647604012</v>
      </c>
      <c r="H275" s="129">
        <v>2.7171817038491142E-2</v>
      </c>
      <c r="I275" s="129">
        <v>6.5866480456481469E-2</v>
      </c>
      <c r="J275" s="129">
        <v>0.27918051850453707</v>
      </c>
      <c r="K275" s="129">
        <v>0.90645961880055204</v>
      </c>
      <c r="L275" s="129">
        <v>9.0226859169145301E-2</v>
      </c>
      <c r="M275" s="129">
        <v>13.18848637799125</v>
      </c>
      <c r="N275" s="129">
        <v>0.59660457008986745</v>
      </c>
      <c r="O275" s="129">
        <v>0.35676058640370667</v>
      </c>
      <c r="P275" s="129">
        <v>9.947578188159345E-2</v>
      </c>
      <c r="Q275" s="129">
        <v>6.1905898266114034E-2</v>
      </c>
      <c r="R275" s="129">
        <v>9.3713482340016974E-2</v>
      </c>
      <c r="S275" s="129">
        <v>2.6551869682865825E-2</v>
      </c>
    </row>
    <row r="276" spans="1:19">
      <c r="A276" s="128" t="s">
        <v>391</v>
      </c>
      <c r="B276" s="128" t="s">
        <v>36</v>
      </c>
      <c r="C276" s="129">
        <v>0.19748391812947097</v>
      </c>
      <c r="D276" s="129">
        <v>0.19490019696987915</v>
      </c>
      <c r="E276" s="129">
        <v>3.9190587393137299E-2</v>
      </c>
      <c r="F276" s="129">
        <v>-6.4629697299800615E-3</v>
      </c>
      <c r="G276" s="129">
        <v>3.7177412738847559E-2</v>
      </c>
      <c r="H276" s="129">
        <v>4.5792942206432707E-2</v>
      </c>
      <c r="I276" s="129">
        <v>-3.9367136867651809E-4</v>
      </c>
      <c r="J276" s="129">
        <v>0.15494289627153046</v>
      </c>
      <c r="K276" s="129">
        <v>1.2070141910004284</v>
      </c>
      <c r="L276" s="129">
        <v>-0.41463436761097716</v>
      </c>
      <c r="M276" s="129">
        <v>-1</v>
      </c>
      <c r="N276" s="129" t="s">
        <v>7814</v>
      </c>
      <c r="O276" s="129" t="s">
        <v>7814</v>
      </c>
      <c r="P276" s="129" t="s">
        <v>7814</v>
      </c>
      <c r="Q276" s="129" t="s">
        <v>7814</v>
      </c>
      <c r="R276" s="129" t="s">
        <v>7814</v>
      </c>
      <c r="S276" s="129">
        <v>0</v>
      </c>
    </row>
    <row r="277" spans="1:19">
      <c r="A277" s="128" t="s">
        <v>392</v>
      </c>
      <c r="B277" s="128" t="s">
        <v>175</v>
      </c>
      <c r="C277" s="129">
        <v>0.30925347497312128</v>
      </c>
      <c r="D277" s="129">
        <v>-0.5833897576043876</v>
      </c>
      <c r="E277" s="129">
        <v>-2.6291016047087501E-2</v>
      </c>
      <c r="F277" s="129">
        <v>-6.9666079963796146E-2</v>
      </c>
      <c r="G277" s="129">
        <v>0.27545096396483948</v>
      </c>
      <c r="H277" s="129">
        <v>-0.43746411603629742</v>
      </c>
      <c r="I277" s="129">
        <v>0.45450148229911846</v>
      </c>
      <c r="J277" s="129">
        <v>1.1899121531332466</v>
      </c>
      <c r="K277" s="129">
        <v>0.47106452766500273</v>
      </c>
      <c r="L277" s="129">
        <v>2.3206924285888242</v>
      </c>
      <c r="M277" s="129">
        <v>-1</v>
      </c>
      <c r="N277" s="129" t="s">
        <v>7814</v>
      </c>
      <c r="O277" s="129" t="s">
        <v>7814</v>
      </c>
      <c r="P277" s="129" t="s">
        <v>7814</v>
      </c>
      <c r="Q277" s="129" t="s">
        <v>7814</v>
      </c>
      <c r="R277" s="129" t="s">
        <v>7814</v>
      </c>
      <c r="S277" s="129">
        <v>0</v>
      </c>
    </row>
    <row r="278" spans="1:19">
      <c r="A278" s="128" t="s">
        <v>3060</v>
      </c>
      <c r="B278" s="128" t="s">
        <v>3061</v>
      </c>
      <c r="C278" s="129" t="s">
        <v>7814</v>
      </c>
      <c r="D278" s="129" t="s">
        <v>7814</v>
      </c>
      <c r="E278" s="129" t="s">
        <v>7814</v>
      </c>
      <c r="F278" s="129" t="s">
        <v>7814</v>
      </c>
      <c r="G278" s="129" t="s">
        <v>7814</v>
      </c>
      <c r="H278" s="129" t="s">
        <v>7814</v>
      </c>
      <c r="I278" s="129" t="s">
        <v>7814</v>
      </c>
      <c r="J278" s="129" t="s">
        <v>7814</v>
      </c>
      <c r="K278" s="129" t="s">
        <v>7814</v>
      </c>
      <c r="L278" s="129" t="s">
        <v>7814</v>
      </c>
      <c r="M278" s="129" t="s">
        <v>7814</v>
      </c>
      <c r="N278" s="129">
        <v>1.16905993242582E-2</v>
      </c>
      <c r="O278" s="129">
        <v>9.2663545866209507E-2</v>
      </c>
      <c r="P278" s="129">
        <v>2.451596737559214E-2</v>
      </c>
      <c r="Q278" s="129">
        <v>8.8010101423738218E-2</v>
      </c>
      <c r="R278" s="129">
        <v>0.25701002446757837</v>
      </c>
      <c r="S278" s="129">
        <v>8.8100519070321875E-2</v>
      </c>
    </row>
    <row r="279" spans="1:19">
      <c r="A279" s="128" t="s">
        <v>3110</v>
      </c>
      <c r="B279" s="128" t="s">
        <v>3111</v>
      </c>
      <c r="C279" s="129" t="s">
        <v>7814</v>
      </c>
      <c r="D279" s="129" t="s">
        <v>7814</v>
      </c>
      <c r="E279" s="129" t="s">
        <v>7814</v>
      </c>
      <c r="F279" s="129" t="s">
        <v>7814</v>
      </c>
      <c r="G279" s="129" t="s">
        <v>7814</v>
      </c>
      <c r="H279" s="129" t="s">
        <v>7814</v>
      </c>
      <c r="I279" s="129" t="s">
        <v>7814</v>
      </c>
      <c r="J279" s="129" t="s">
        <v>7814</v>
      </c>
      <c r="K279" s="129" t="s">
        <v>7814</v>
      </c>
      <c r="L279" s="129" t="s">
        <v>7814</v>
      </c>
      <c r="M279" s="129" t="s">
        <v>7814</v>
      </c>
      <c r="N279" s="129">
        <v>-0.11085172860011061</v>
      </c>
      <c r="O279" s="129">
        <v>0.23172371562710437</v>
      </c>
      <c r="P279" s="129">
        <v>-4.9119407318662933E-3</v>
      </c>
      <c r="Q279" s="129">
        <v>0.40261796167807451</v>
      </c>
      <c r="R279" s="129">
        <v>0.11404464131652192</v>
      </c>
      <c r="S279" s="129">
        <v>-2.3678575028700553E-2</v>
      </c>
    </row>
    <row r="280" spans="1:19" ht="28">
      <c r="A280" s="128" t="s">
        <v>3122</v>
      </c>
      <c r="B280" s="128" t="s">
        <v>3123</v>
      </c>
      <c r="C280" s="129" t="s">
        <v>7814</v>
      </c>
      <c r="D280" s="129" t="s">
        <v>7814</v>
      </c>
      <c r="E280" s="129" t="s">
        <v>7814</v>
      </c>
      <c r="F280" s="129" t="s">
        <v>7814</v>
      </c>
      <c r="G280" s="129" t="s">
        <v>7814</v>
      </c>
      <c r="H280" s="129" t="s">
        <v>7814</v>
      </c>
      <c r="I280" s="129" t="s">
        <v>7814</v>
      </c>
      <c r="J280" s="129" t="s">
        <v>7814</v>
      </c>
      <c r="K280" s="129" t="s">
        <v>7814</v>
      </c>
      <c r="L280" s="129" t="s">
        <v>7814</v>
      </c>
      <c r="M280" s="129" t="s">
        <v>7814</v>
      </c>
      <c r="N280" s="129">
        <v>-1.1340586382229134</v>
      </c>
      <c r="O280" s="129">
        <v>39.237241222078623</v>
      </c>
      <c r="P280" s="129">
        <v>3.0577698555362964E-2</v>
      </c>
      <c r="Q280" s="129">
        <v>5.1979391514810569E-2</v>
      </c>
      <c r="R280" s="129">
        <v>9.854945626775824E-2</v>
      </c>
      <c r="S280" s="129">
        <v>6.5290761505105432E-2</v>
      </c>
    </row>
    <row r="281" spans="1:19">
      <c r="A281" s="128" t="s">
        <v>3130</v>
      </c>
      <c r="B281" s="128" t="s">
        <v>3131</v>
      </c>
      <c r="C281" s="129" t="s">
        <v>7814</v>
      </c>
      <c r="D281" s="129" t="s">
        <v>7814</v>
      </c>
      <c r="E281" s="129" t="s">
        <v>7814</v>
      </c>
      <c r="F281" s="129" t="s">
        <v>7814</v>
      </c>
      <c r="G281" s="129" t="s">
        <v>7814</v>
      </c>
      <c r="H281" s="129" t="s">
        <v>7814</v>
      </c>
      <c r="I281" s="129" t="s">
        <v>7814</v>
      </c>
      <c r="J281" s="129" t="s">
        <v>7814</v>
      </c>
      <c r="K281" s="129" t="s">
        <v>7814</v>
      </c>
      <c r="L281" s="129" t="s">
        <v>7814</v>
      </c>
      <c r="M281" s="129" t="s">
        <v>7814</v>
      </c>
      <c r="N281" s="129">
        <v>0.63827858471781163</v>
      </c>
      <c r="O281" s="129">
        <v>0.32476688342889104</v>
      </c>
      <c r="P281" s="129">
        <v>0.11169265351411317</v>
      </c>
      <c r="Q281" s="129">
        <v>5.5188000348224797E-2</v>
      </c>
      <c r="R281" s="129">
        <v>8.0873206558976785E-2</v>
      </c>
      <c r="S281" s="129">
        <v>2.7675289603681361E-2</v>
      </c>
    </row>
    <row r="282" spans="1:19">
      <c r="A282" s="128" t="s">
        <v>3148</v>
      </c>
      <c r="B282" s="128" t="s">
        <v>3149</v>
      </c>
      <c r="C282" s="129" t="s">
        <v>7814</v>
      </c>
      <c r="D282" s="129" t="s">
        <v>7814</v>
      </c>
      <c r="E282" s="129" t="s">
        <v>7814</v>
      </c>
      <c r="F282" s="129" t="s">
        <v>7814</v>
      </c>
      <c r="G282" s="129" t="s">
        <v>7814</v>
      </c>
      <c r="H282" s="129" t="s">
        <v>7814</v>
      </c>
      <c r="I282" s="129" t="s">
        <v>7814</v>
      </c>
      <c r="J282" s="129" t="s">
        <v>7814</v>
      </c>
      <c r="K282" s="129" t="s">
        <v>7814</v>
      </c>
      <c r="L282" s="129" t="s">
        <v>7814</v>
      </c>
      <c r="M282" s="129" t="s">
        <v>7814</v>
      </c>
      <c r="N282" s="129">
        <v>0.25149733445955347</v>
      </c>
      <c r="O282" s="129">
        <v>1.8134932567096338</v>
      </c>
      <c r="P282" s="129">
        <v>-8.8146518908635008E-2</v>
      </c>
      <c r="Q282" s="129">
        <v>0.1389823769445877</v>
      </c>
      <c r="R282" s="129">
        <v>0.31169009063895015</v>
      </c>
      <c r="S282" s="129">
        <v>-1.7534471376754459E-3</v>
      </c>
    </row>
    <row r="283" spans="1:19">
      <c r="A283" s="128" t="s">
        <v>393</v>
      </c>
      <c r="B283" s="128" t="s">
        <v>176</v>
      </c>
      <c r="C283" s="129">
        <v>-6.6066348247027507E-2</v>
      </c>
      <c r="D283" s="129">
        <v>-0.17373389950167062</v>
      </c>
      <c r="E283" s="129">
        <v>0.24399711959512471</v>
      </c>
      <c r="F283" s="129">
        <v>-0.2803339097576204</v>
      </c>
      <c r="G283" s="129">
        <v>0.1581955089830076</v>
      </c>
      <c r="H283" s="129">
        <v>1.4331043068422473</v>
      </c>
      <c r="I283" s="129">
        <v>0.2213578734704571</v>
      </c>
      <c r="J283" s="129">
        <v>0.92526164341438033</v>
      </c>
      <c r="K283" s="129">
        <v>0.34459905905106392</v>
      </c>
      <c r="L283" s="129">
        <v>0.17028735682052698</v>
      </c>
      <c r="M283" s="129">
        <v>-1</v>
      </c>
      <c r="N283" s="129" t="s">
        <v>7814</v>
      </c>
      <c r="O283" s="129" t="s">
        <v>7814</v>
      </c>
      <c r="P283" s="129" t="s">
        <v>7814</v>
      </c>
      <c r="Q283" s="129" t="s">
        <v>7814</v>
      </c>
      <c r="R283" s="129" t="s">
        <v>7814</v>
      </c>
      <c r="S283" s="129">
        <v>0</v>
      </c>
    </row>
    <row r="284" spans="1:19" ht="28">
      <c r="A284" s="128" t="s">
        <v>394</v>
      </c>
      <c r="B284" s="128" t="s">
        <v>177</v>
      </c>
      <c r="C284" s="129">
        <v>-0.46203429871464752</v>
      </c>
      <c r="D284" s="129">
        <v>-0.99635337940261959</v>
      </c>
      <c r="E284" s="129">
        <v>-0.64560657035424507</v>
      </c>
      <c r="F284" s="129">
        <v>-0.74842942901019127</v>
      </c>
      <c r="G284" s="129">
        <v>-0.9933407325194229</v>
      </c>
      <c r="H284" s="129">
        <v>4.583333333333333</v>
      </c>
      <c r="I284" s="129">
        <v>2.9850746268656803E-2</v>
      </c>
      <c r="J284" s="129">
        <v>57.666666666666664</v>
      </c>
      <c r="K284" s="129">
        <v>3908.2042984189725</v>
      </c>
      <c r="L284" s="129">
        <v>0.45577914613068282</v>
      </c>
      <c r="M284" s="129">
        <v>-1</v>
      </c>
      <c r="N284" s="129" t="s">
        <v>7814</v>
      </c>
      <c r="O284" s="129" t="s">
        <v>7814</v>
      </c>
      <c r="P284" s="129" t="s">
        <v>7814</v>
      </c>
      <c r="Q284" s="129" t="s">
        <v>7814</v>
      </c>
      <c r="R284" s="129" t="s">
        <v>7814</v>
      </c>
      <c r="S284" s="129">
        <v>0</v>
      </c>
    </row>
    <row r="285" spans="1:19">
      <c r="A285" s="128" t="s">
        <v>395</v>
      </c>
      <c r="B285" s="128" t="s">
        <v>186</v>
      </c>
      <c r="C285" s="129">
        <v>0.37604677729513747</v>
      </c>
      <c r="D285" s="129">
        <v>-0.55028243884763084</v>
      </c>
      <c r="E285" s="129">
        <v>-0.52059231747142198</v>
      </c>
      <c r="F285" s="129">
        <v>-0.35165609777924933</v>
      </c>
      <c r="G285" s="129">
        <v>44.282912498859289</v>
      </c>
      <c r="H285" s="129">
        <v>0.43036115677094289</v>
      </c>
      <c r="I285" s="129">
        <v>9.8855381222480609E-2</v>
      </c>
      <c r="J285" s="129">
        <v>-0.10068558978483277</v>
      </c>
      <c r="K285" s="129">
        <v>0.4381611774720533</v>
      </c>
      <c r="L285" s="129">
        <v>-0.24260156614894202</v>
      </c>
      <c r="M285" s="129">
        <v>-1</v>
      </c>
      <c r="N285" s="129" t="s">
        <v>7814</v>
      </c>
      <c r="O285" s="129" t="s">
        <v>7814</v>
      </c>
      <c r="P285" s="129" t="s">
        <v>7814</v>
      </c>
      <c r="Q285" s="129" t="s">
        <v>7814</v>
      </c>
      <c r="R285" s="129" t="s">
        <v>7814</v>
      </c>
      <c r="S285" s="129">
        <v>0</v>
      </c>
    </row>
    <row r="286" spans="1:19">
      <c r="A286" s="128" t="s">
        <v>396</v>
      </c>
      <c r="B286" s="128" t="s">
        <v>2413</v>
      </c>
      <c r="C286" s="129">
        <v>0.17904053471397208</v>
      </c>
      <c r="D286" s="129">
        <v>0.16811787529537026</v>
      </c>
      <c r="E286" s="129">
        <v>0.12717638210649218</v>
      </c>
      <c r="F286" s="129">
        <v>-0.11992491665777383</v>
      </c>
      <c r="G286" s="129">
        <v>6.6297371872545252E-2</v>
      </c>
      <c r="H286" s="129">
        <v>0.17836362217341306</v>
      </c>
      <c r="I286" s="129">
        <v>5.8133532793940068E-2</v>
      </c>
      <c r="J286" s="129">
        <v>0.30446652535290664</v>
      </c>
      <c r="K286" s="129">
        <v>5.8384966469946287E-2</v>
      </c>
      <c r="L286" s="129">
        <v>2.7072288380620257E-2</v>
      </c>
      <c r="M286" s="129">
        <v>-0.99127805873944164</v>
      </c>
      <c r="N286" s="129">
        <v>4.2579268215595434E-2</v>
      </c>
      <c r="O286" s="129">
        <v>2.43840958735333</v>
      </c>
      <c r="P286" s="129">
        <v>-0.46390594917501604</v>
      </c>
      <c r="Q286" s="129">
        <v>0.18956606515080354</v>
      </c>
      <c r="R286" s="129">
        <v>1.6498151342233407</v>
      </c>
      <c r="S286" s="129">
        <v>-0.78206147028546669</v>
      </c>
    </row>
    <row r="287" spans="1:19">
      <c r="A287" s="128" t="s">
        <v>3154</v>
      </c>
      <c r="B287" s="128" t="s">
        <v>723</v>
      </c>
      <c r="C287" s="129" t="s">
        <v>7814</v>
      </c>
      <c r="D287" s="129" t="s">
        <v>7814</v>
      </c>
      <c r="E287" s="129" t="s">
        <v>7814</v>
      </c>
      <c r="F287" s="129" t="s">
        <v>7814</v>
      </c>
      <c r="G287" s="129" t="s">
        <v>7814</v>
      </c>
      <c r="H287" s="129" t="s">
        <v>7814</v>
      </c>
      <c r="I287" s="129" t="s">
        <v>7814</v>
      </c>
      <c r="J287" s="129" t="s">
        <v>7814</v>
      </c>
      <c r="K287" s="129" t="s">
        <v>7814</v>
      </c>
      <c r="L287" s="129" t="s">
        <v>7814</v>
      </c>
      <c r="M287" s="129" t="s">
        <v>7814</v>
      </c>
      <c r="N287" s="129">
        <v>0.48178886058419979</v>
      </c>
      <c r="O287" s="129">
        <v>0.25098111073213847</v>
      </c>
      <c r="P287" s="129">
        <v>-0.584144295098735</v>
      </c>
      <c r="Q287" s="129">
        <v>1.5953925238487145</v>
      </c>
      <c r="R287" s="129">
        <v>-0.51936100931268359</v>
      </c>
      <c r="S287" s="129">
        <v>-0.33639580997302088</v>
      </c>
    </row>
    <row r="288" spans="1:19" ht="28">
      <c r="A288" s="128" t="s">
        <v>3171</v>
      </c>
      <c r="B288" s="128" t="s">
        <v>739</v>
      </c>
      <c r="C288" s="129" t="s">
        <v>7814</v>
      </c>
      <c r="D288" s="129" t="s">
        <v>7814</v>
      </c>
      <c r="E288" s="129" t="s">
        <v>7814</v>
      </c>
      <c r="F288" s="129" t="s">
        <v>7814</v>
      </c>
      <c r="G288" s="129" t="s">
        <v>7814</v>
      </c>
      <c r="H288" s="129" t="s">
        <v>7814</v>
      </c>
      <c r="I288" s="129" t="s">
        <v>7814</v>
      </c>
      <c r="J288" s="129" t="s">
        <v>7814</v>
      </c>
      <c r="K288" s="129" t="s">
        <v>7814</v>
      </c>
      <c r="L288" s="129" t="s">
        <v>7814</v>
      </c>
      <c r="M288" s="129" t="s">
        <v>7814</v>
      </c>
      <c r="N288" s="129">
        <v>-0.55169844260274914</v>
      </c>
      <c r="O288" s="129">
        <v>0.81859506074743016</v>
      </c>
      <c r="P288" s="129">
        <v>0.39725150962788192</v>
      </c>
      <c r="Q288" s="129">
        <v>0.86496020880942592</v>
      </c>
      <c r="R288" s="129">
        <v>0.1278931294183927</v>
      </c>
      <c r="S288" s="129">
        <v>-0.61364869011028322</v>
      </c>
    </row>
    <row r="289" spans="1:19" ht="28">
      <c r="A289" s="128" t="s">
        <v>3175</v>
      </c>
      <c r="B289" s="128" t="s">
        <v>743</v>
      </c>
      <c r="C289" s="129" t="s">
        <v>7814</v>
      </c>
      <c r="D289" s="129" t="s">
        <v>7814</v>
      </c>
      <c r="E289" s="129" t="s">
        <v>7814</v>
      </c>
      <c r="F289" s="129" t="s">
        <v>7814</v>
      </c>
      <c r="G289" s="129" t="s">
        <v>7814</v>
      </c>
      <c r="H289" s="129" t="s">
        <v>7814</v>
      </c>
      <c r="I289" s="129" t="s">
        <v>7814</v>
      </c>
      <c r="J289" s="129" t="s">
        <v>7814</v>
      </c>
      <c r="K289" s="129" t="s">
        <v>7814</v>
      </c>
      <c r="L289" s="129" t="s">
        <v>7814</v>
      </c>
      <c r="M289" s="129" t="s">
        <v>7814</v>
      </c>
      <c r="N289" s="129">
        <v>1</v>
      </c>
      <c r="O289" s="129">
        <v>222364362946.71497</v>
      </c>
      <c r="P289" s="129">
        <v>-0.5420975465295379</v>
      </c>
      <c r="Q289" s="129">
        <v>-0.76664171609650777</v>
      </c>
      <c r="R289" s="129">
        <v>18.322651949726804</v>
      </c>
      <c r="S289" s="129">
        <v>-0.8752803978689695</v>
      </c>
    </row>
    <row r="290" spans="1:19" ht="42">
      <c r="A290" s="128" t="s">
        <v>7646</v>
      </c>
      <c r="B290" s="128" t="s">
        <v>7647</v>
      </c>
      <c r="C290" s="129" t="s">
        <v>7814</v>
      </c>
      <c r="D290" s="129" t="s">
        <v>7814</v>
      </c>
      <c r="E290" s="129" t="s">
        <v>7814</v>
      </c>
      <c r="F290" s="129" t="s">
        <v>7814</v>
      </c>
      <c r="G290" s="129" t="s">
        <v>7814</v>
      </c>
      <c r="H290" s="129" t="s">
        <v>7814</v>
      </c>
      <c r="I290" s="129" t="s">
        <v>7814</v>
      </c>
      <c r="J290" s="129" t="s">
        <v>7814</v>
      </c>
      <c r="K290" s="129" t="s">
        <v>7814</v>
      </c>
      <c r="L290" s="129" t="s">
        <v>7814</v>
      </c>
      <c r="M290" s="129" t="s">
        <v>7814</v>
      </c>
      <c r="N290" s="129" t="s">
        <v>7814</v>
      </c>
      <c r="O290" s="129" t="s">
        <v>7814</v>
      </c>
      <c r="P290" s="129">
        <v>-1</v>
      </c>
      <c r="Q290" s="129" t="s">
        <v>7814</v>
      </c>
      <c r="R290" s="129">
        <v>2.4105683666127145</v>
      </c>
      <c r="S290" s="129">
        <v>-0.75933080803780684</v>
      </c>
    </row>
    <row r="291" spans="1:19">
      <c r="A291" s="128" t="s">
        <v>397</v>
      </c>
      <c r="B291" s="128" t="s">
        <v>178</v>
      </c>
      <c r="C291" s="129">
        <v>0.257597219996752</v>
      </c>
      <c r="D291" s="129">
        <v>0.15907773714443652</v>
      </c>
      <c r="E291" s="129">
        <v>0.13678464659238099</v>
      </c>
      <c r="F291" s="129">
        <v>-0.35391708476643968</v>
      </c>
      <c r="G291" s="129">
        <v>0.12970436937468577</v>
      </c>
      <c r="H291" s="129">
        <v>7.7680469882778214E-2</v>
      </c>
      <c r="I291" s="129">
        <v>8.7367574441560958E-2</v>
      </c>
      <c r="J291" s="129">
        <v>0.7104979182411848</v>
      </c>
      <c r="K291" s="129">
        <v>-9.965456928444627E-2</v>
      </c>
      <c r="L291" s="129">
        <v>1.5878209450167491E-2</v>
      </c>
      <c r="M291" s="129">
        <v>-1</v>
      </c>
      <c r="N291" s="129" t="s">
        <v>7814</v>
      </c>
      <c r="O291" s="129" t="s">
        <v>7814</v>
      </c>
      <c r="P291" s="129" t="s">
        <v>7814</v>
      </c>
      <c r="Q291" s="129" t="s">
        <v>7814</v>
      </c>
      <c r="R291" s="129" t="s">
        <v>7814</v>
      </c>
      <c r="S291" s="129">
        <v>0</v>
      </c>
    </row>
    <row r="292" spans="1:19">
      <c r="A292" s="128" t="s">
        <v>398</v>
      </c>
      <c r="B292" s="128" t="s">
        <v>35</v>
      </c>
      <c r="C292" s="129">
        <v>6.9643518140291238E-2</v>
      </c>
      <c r="D292" s="129">
        <v>0.18291917663638113</v>
      </c>
      <c r="E292" s="129">
        <v>0.11176195904304875</v>
      </c>
      <c r="F292" s="129">
        <v>0.26391491149140411</v>
      </c>
      <c r="G292" s="129">
        <v>1.3128637492186623E-2</v>
      </c>
      <c r="H292" s="129">
        <v>0.27250404734110445</v>
      </c>
      <c r="I292" s="129">
        <v>3.4984169399835396E-2</v>
      </c>
      <c r="J292" s="129">
        <v>-3.3327897652484118E-2</v>
      </c>
      <c r="K292" s="129">
        <v>0.29103438535205761</v>
      </c>
      <c r="L292" s="129">
        <v>3.856429710709075E-2</v>
      </c>
      <c r="M292" s="129">
        <v>-1</v>
      </c>
      <c r="N292" s="129" t="s">
        <v>7814</v>
      </c>
      <c r="O292" s="129" t="s">
        <v>7814</v>
      </c>
      <c r="P292" s="129" t="s">
        <v>7814</v>
      </c>
      <c r="Q292" s="129" t="s">
        <v>7814</v>
      </c>
      <c r="R292" s="129" t="s">
        <v>7814</v>
      </c>
      <c r="S292" s="129">
        <v>0</v>
      </c>
    </row>
    <row r="293" spans="1:19">
      <c r="A293" s="128" t="s">
        <v>399</v>
      </c>
      <c r="B293" s="128" t="s">
        <v>2415</v>
      </c>
      <c r="C293" s="129">
        <v>2.5098533315535132E-3</v>
      </c>
      <c r="D293" s="129">
        <v>0.12933978276298563</v>
      </c>
      <c r="E293" s="129">
        <v>2.6894210946366792E-2</v>
      </c>
      <c r="F293" s="129">
        <v>6.647427123469507E-2</v>
      </c>
      <c r="G293" s="129">
        <v>2.9590661753070346E-2</v>
      </c>
      <c r="H293" s="129">
        <v>6.4037371044838753E-2</v>
      </c>
      <c r="I293" s="129">
        <v>5.370009452993818E-2</v>
      </c>
      <c r="J293" s="129">
        <v>-0.34433018765344758</v>
      </c>
      <c r="K293" s="129">
        <v>-6.4694587517545199E-2</v>
      </c>
      <c r="L293" s="129">
        <v>0.15396625150174947</v>
      </c>
      <c r="M293" s="129">
        <v>-0.44613114060523729</v>
      </c>
      <c r="N293" s="129">
        <v>1.6358173304695516</v>
      </c>
      <c r="O293" s="129">
        <v>-0.56113334446641161</v>
      </c>
      <c r="P293" s="129">
        <v>1.4239454463767398E-2</v>
      </c>
      <c r="Q293" s="129">
        <v>9.4449680460609864E-2</v>
      </c>
      <c r="R293" s="129">
        <v>0.10816292289629037</v>
      </c>
      <c r="S293" s="129">
        <v>1.7169453955391326E-2</v>
      </c>
    </row>
    <row r="294" spans="1:19">
      <c r="A294" s="128" t="s">
        <v>3177</v>
      </c>
      <c r="B294" s="128" t="s">
        <v>3178</v>
      </c>
      <c r="C294" s="129" t="s">
        <v>7814</v>
      </c>
      <c r="D294" s="129" t="s">
        <v>7814</v>
      </c>
      <c r="E294" s="129" t="s">
        <v>7814</v>
      </c>
      <c r="F294" s="129" t="s">
        <v>7814</v>
      </c>
      <c r="G294" s="129" t="s">
        <v>7814</v>
      </c>
      <c r="H294" s="129" t="s">
        <v>7814</v>
      </c>
      <c r="I294" s="129" t="s">
        <v>7814</v>
      </c>
      <c r="J294" s="129" t="s">
        <v>7814</v>
      </c>
      <c r="K294" s="129" t="s">
        <v>7814</v>
      </c>
      <c r="L294" s="129" t="s">
        <v>7814</v>
      </c>
      <c r="M294" s="129" t="s">
        <v>7814</v>
      </c>
      <c r="N294" s="129">
        <v>-5.5702291135376836E-2</v>
      </c>
      <c r="O294" s="129">
        <v>-1.8261962531563536E-2</v>
      </c>
      <c r="P294" s="129">
        <v>-1.6808500121291536E-2</v>
      </c>
      <c r="Q294" s="129">
        <v>0.18074847316223308</v>
      </c>
      <c r="R294" s="129">
        <v>3.467090319234778E-2</v>
      </c>
      <c r="S294" s="129">
        <v>-3.5909130805122855E-2</v>
      </c>
    </row>
    <row r="295" spans="1:19">
      <c r="A295" s="128" t="s">
        <v>400</v>
      </c>
      <c r="B295" s="128" t="s">
        <v>33</v>
      </c>
      <c r="C295" s="129">
        <v>0.65134388809673238</v>
      </c>
      <c r="D295" s="129">
        <v>-0.38785091933621663</v>
      </c>
      <c r="E295" s="129">
        <v>0.38732672793830258</v>
      </c>
      <c r="F295" s="129">
        <v>1.1489731164212844</v>
      </c>
      <c r="G295" s="129">
        <v>-5.2665912018951211E-2</v>
      </c>
      <c r="H295" s="129">
        <v>0.11576588517909769</v>
      </c>
      <c r="I295" s="129">
        <v>-0.21645318671308533</v>
      </c>
      <c r="J295" s="129">
        <v>-0.75390659515628744</v>
      </c>
      <c r="K295" s="129">
        <v>-3.580928803705441E-2</v>
      </c>
      <c r="L295" s="129">
        <v>-0.44903420901584978</v>
      </c>
      <c r="M295" s="129">
        <v>-1</v>
      </c>
      <c r="N295" s="129" t="s">
        <v>7814</v>
      </c>
      <c r="O295" s="129" t="s">
        <v>7814</v>
      </c>
      <c r="P295" s="129" t="s">
        <v>7814</v>
      </c>
      <c r="Q295" s="129" t="s">
        <v>7814</v>
      </c>
      <c r="R295" s="129" t="s">
        <v>7814</v>
      </c>
      <c r="S295" s="129">
        <v>0</v>
      </c>
    </row>
    <row r="296" spans="1:19">
      <c r="A296" s="128" t="s">
        <v>3191</v>
      </c>
      <c r="B296" s="128" t="s">
        <v>3192</v>
      </c>
      <c r="C296" s="129" t="s">
        <v>7814</v>
      </c>
      <c r="D296" s="129" t="s">
        <v>7814</v>
      </c>
      <c r="E296" s="129" t="s">
        <v>7814</v>
      </c>
      <c r="F296" s="129" t="s">
        <v>7814</v>
      </c>
      <c r="G296" s="129" t="s">
        <v>7814</v>
      </c>
      <c r="H296" s="129" t="s">
        <v>7814</v>
      </c>
      <c r="I296" s="129" t="s">
        <v>7814</v>
      </c>
      <c r="J296" s="129" t="s">
        <v>7814</v>
      </c>
      <c r="K296" s="129" t="s">
        <v>7814</v>
      </c>
      <c r="L296" s="129" t="s">
        <v>7814</v>
      </c>
      <c r="M296" s="129" t="s">
        <v>7814</v>
      </c>
      <c r="N296" s="129">
        <v>-0.38193539035112423</v>
      </c>
      <c r="O296" s="129">
        <v>0.50423146941165298</v>
      </c>
      <c r="P296" s="129">
        <v>5.4043344177697037</v>
      </c>
      <c r="Q296" s="129">
        <v>-0.33596320496176568</v>
      </c>
      <c r="R296" s="129">
        <v>-0.62992509306681466</v>
      </c>
      <c r="S296" s="129">
        <v>6.2959980187749939E-2</v>
      </c>
    </row>
    <row r="297" spans="1:19">
      <c r="A297" s="128" t="s">
        <v>401</v>
      </c>
      <c r="B297" s="128" t="s">
        <v>32</v>
      </c>
      <c r="C297" s="129">
        <v>-0.18056279542711151</v>
      </c>
      <c r="D297" s="129">
        <v>0.13030057186904265</v>
      </c>
      <c r="E297" s="129">
        <v>3.8271630027659986E-2</v>
      </c>
      <c r="F297" s="129">
        <v>0.4321398157465941</v>
      </c>
      <c r="G297" s="129">
        <v>9.5056706612945518E-2</v>
      </c>
      <c r="H297" s="129">
        <v>0.11373449942547587</v>
      </c>
      <c r="I297" s="129">
        <v>0.39812135859301256</v>
      </c>
      <c r="J297" s="129">
        <v>-7.4853214565628878E-2</v>
      </c>
      <c r="K297" s="129">
        <v>0.31157656367437991</v>
      </c>
      <c r="L297" s="129">
        <v>0.24424045738138012</v>
      </c>
      <c r="M297" s="129">
        <v>-1</v>
      </c>
      <c r="N297" s="129" t="s">
        <v>7814</v>
      </c>
      <c r="O297" s="129" t="s">
        <v>7814</v>
      </c>
      <c r="P297" s="129" t="s">
        <v>7814</v>
      </c>
      <c r="Q297" s="129" t="s">
        <v>7814</v>
      </c>
      <c r="R297" s="129" t="s">
        <v>7814</v>
      </c>
      <c r="S297" s="129">
        <v>0</v>
      </c>
    </row>
    <row r="298" spans="1:19">
      <c r="A298" s="128" t="s">
        <v>402</v>
      </c>
      <c r="B298" s="128" t="s">
        <v>31</v>
      </c>
      <c r="C298" s="129">
        <v>-0.22671516049980667</v>
      </c>
      <c r="D298" s="129">
        <v>5.4042398516209165</v>
      </c>
      <c r="E298" s="129">
        <v>-4.6589762110769262E-2</v>
      </c>
      <c r="F298" s="129">
        <v>0.17241734989263113</v>
      </c>
      <c r="G298" s="129">
        <v>0.24481999004649801</v>
      </c>
      <c r="H298" s="129">
        <v>5.8752960581836877E-2</v>
      </c>
      <c r="I298" s="129">
        <v>7.7478370866894242E-2</v>
      </c>
      <c r="J298" s="129">
        <v>-6.0336851904491562E-2</v>
      </c>
      <c r="K298" s="129">
        <v>-0.95180157846046254</v>
      </c>
      <c r="L298" s="129">
        <v>0.39232900128387715</v>
      </c>
      <c r="M298" s="129">
        <v>-1</v>
      </c>
      <c r="N298" s="129" t="s">
        <v>7814</v>
      </c>
      <c r="O298" s="129" t="s">
        <v>7814</v>
      </c>
      <c r="P298" s="129" t="s">
        <v>7814</v>
      </c>
      <c r="Q298" s="129" t="s">
        <v>7814</v>
      </c>
      <c r="R298" s="129" t="s">
        <v>7814</v>
      </c>
      <c r="S298" s="129">
        <v>0</v>
      </c>
    </row>
    <row r="299" spans="1:19">
      <c r="A299" s="128" t="s">
        <v>403</v>
      </c>
      <c r="B299" s="128" t="s">
        <v>30</v>
      </c>
      <c r="C299" s="129">
        <v>-5.1538665076364287E-2</v>
      </c>
      <c r="D299" s="129">
        <v>0.12458049245615865</v>
      </c>
      <c r="E299" s="129">
        <v>4.7678293595557308E-2</v>
      </c>
      <c r="F299" s="129">
        <v>6.4186163222472281E-2</v>
      </c>
      <c r="G299" s="129">
        <v>5.904980279294314E-3</v>
      </c>
      <c r="H299" s="129">
        <v>3.3199393942938027E-2</v>
      </c>
      <c r="I299" s="129">
        <v>-2.7875352913599549E-2</v>
      </c>
      <c r="J299" s="129">
        <v>-0.39066623094691633</v>
      </c>
      <c r="K299" s="129">
        <v>-7.1496377874302741E-3</v>
      </c>
      <c r="L299" s="129">
        <v>0.18131246322146022</v>
      </c>
      <c r="M299" s="129">
        <v>-1</v>
      </c>
      <c r="N299" s="129" t="s">
        <v>7814</v>
      </c>
      <c r="O299" s="129" t="s">
        <v>7814</v>
      </c>
      <c r="P299" s="129" t="s">
        <v>7814</v>
      </c>
      <c r="Q299" s="129" t="s">
        <v>7814</v>
      </c>
      <c r="R299" s="129" t="s">
        <v>7814</v>
      </c>
      <c r="S299" s="129">
        <v>0</v>
      </c>
    </row>
    <row r="300" spans="1:19">
      <c r="A300" s="128" t="s">
        <v>404</v>
      </c>
      <c r="B300" s="128" t="s">
        <v>29</v>
      </c>
      <c r="C300" s="129">
        <v>9.8478124968861547E-2</v>
      </c>
      <c r="D300" s="129">
        <v>0.14202011342808496</v>
      </c>
      <c r="E300" s="129">
        <v>-0.11217547732806277</v>
      </c>
      <c r="F300" s="129">
        <v>-0.34827572712917632</v>
      </c>
      <c r="G300" s="129">
        <v>7.5497749718269835E-2</v>
      </c>
      <c r="H300" s="129">
        <v>4.0643563046193876E-2</v>
      </c>
      <c r="I300" s="129">
        <v>9.4425108168007421E-2</v>
      </c>
      <c r="J300" s="129">
        <v>-1</v>
      </c>
      <c r="K300" s="129" t="s">
        <v>7814</v>
      </c>
      <c r="L300" s="129" t="s">
        <v>7814</v>
      </c>
      <c r="M300" s="129" t="s">
        <v>7814</v>
      </c>
      <c r="N300" s="129" t="s">
        <v>7814</v>
      </c>
      <c r="O300" s="129" t="s">
        <v>7814</v>
      </c>
      <c r="P300" s="129" t="s">
        <v>7814</v>
      </c>
      <c r="Q300" s="129" t="s">
        <v>7814</v>
      </c>
      <c r="R300" s="129" t="s">
        <v>7814</v>
      </c>
      <c r="S300" s="129">
        <v>0</v>
      </c>
    </row>
    <row r="301" spans="1:19">
      <c r="A301" s="128" t="s">
        <v>405</v>
      </c>
      <c r="B301" s="128" t="s">
        <v>179</v>
      </c>
      <c r="C301" s="129" t="s">
        <v>7814</v>
      </c>
      <c r="D301" s="129" t="s">
        <v>7814</v>
      </c>
      <c r="E301" s="129" t="s">
        <v>7814</v>
      </c>
      <c r="F301" s="129" t="s">
        <v>7814</v>
      </c>
      <c r="G301" s="129" t="s">
        <v>7814</v>
      </c>
      <c r="H301" s="129" t="s">
        <v>7814</v>
      </c>
      <c r="I301" s="129" t="s">
        <v>7814</v>
      </c>
      <c r="J301" s="129" t="s">
        <v>7814</v>
      </c>
      <c r="K301" s="129" t="s">
        <v>7814</v>
      </c>
      <c r="L301" s="129">
        <v>4.7405012958523098</v>
      </c>
      <c r="M301" s="129">
        <v>-1</v>
      </c>
      <c r="N301" s="129" t="s">
        <v>7814</v>
      </c>
      <c r="O301" s="129" t="s">
        <v>7814</v>
      </c>
      <c r="P301" s="129" t="s">
        <v>7814</v>
      </c>
      <c r="Q301" s="129" t="s">
        <v>7814</v>
      </c>
      <c r="R301" s="129" t="s">
        <v>7814</v>
      </c>
      <c r="S301" s="129">
        <v>0</v>
      </c>
    </row>
    <row r="302" spans="1:19">
      <c r="A302" s="128" t="s">
        <v>406</v>
      </c>
      <c r="B302" s="128" t="s">
        <v>28</v>
      </c>
      <c r="C302" s="129">
        <v>5.9051716156145782</v>
      </c>
      <c r="D302" s="129">
        <v>6.5387139867911559E-2</v>
      </c>
      <c r="E302" s="129">
        <v>1.2462724152992211E-2</v>
      </c>
      <c r="F302" s="129">
        <v>3.8329617097887736E-2</v>
      </c>
      <c r="G302" s="129">
        <v>4.9818509684479872E-2</v>
      </c>
      <c r="H302" s="129">
        <v>0.33910698776181936</v>
      </c>
      <c r="I302" s="129">
        <v>4.3474180672336882E-2</v>
      </c>
      <c r="J302" s="129">
        <v>-0.5057931959782731</v>
      </c>
      <c r="K302" s="129">
        <v>0.25971214195668324</v>
      </c>
      <c r="L302" s="129">
        <v>9.248709494092E-2</v>
      </c>
      <c r="M302" s="129">
        <v>8.6103982311926508E-2</v>
      </c>
      <c r="N302" s="129">
        <v>9.5268195609184536E-2</v>
      </c>
      <c r="O302" s="129">
        <v>0.12945516377219413</v>
      </c>
      <c r="P302" s="129">
        <v>0.10320451112794826</v>
      </c>
      <c r="Q302" s="129">
        <v>0.1591623003331557</v>
      </c>
      <c r="R302" s="129">
        <v>0.19304349432858636</v>
      </c>
      <c r="S302" s="129">
        <v>0.14876262504931467</v>
      </c>
    </row>
    <row r="303" spans="1:19">
      <c r="A303" s="128" t="s">
        <v>407</v>
      </c>
      <c r="B303" s="128" t="s">
        <v>220</v>
      </c>
      <c r="C303" s="129">
        <v>0.24028604075221005</v>
      </c>
      <c r="D303" s="129">
        <v>1.303755513100846E-2</v>
      </c>
      <c r="E303" s="129">
        <v>4.8278333060010059E-2</v>
      </c>
      <c r="F303" s="129">
        <v>-8.5941869074550592E-3</v>
      </c>
      <c r="G303" s="129">
        <v>2.3165723470391031E-2</v>
      </c>
      <c r="H303" s="129">
        <v>0.17189795782004502</v>
      </c>
      <c r="I303" s="129">
        <v>0.30392700649490156</v>
      </c>
      <c r="J303" s="129">
        <v>0.34574877174582852</v>
      </c>
      <c r="K303" s="129">
        <v>-0.99847005278629863</v>
      </c>
      <c r="L303" s="129">
        <v>-1</v>
      </c>
      <c r="M303" s="129" t="s">
        <v>7814</v>
      </c>
      <c r="N303" s="129">
        <v>4.3169813067776008E-3</v>
      </c>
      <c r="O303" s="129">
        <v>0.49646709974536729</v>
      </c>
      <c r="P303" s="129">
        <v>5.5398008128285658E-2</v>
      </c>
      <c r="Q303" s="129">
        <v>0.11512219317135886</v>
      </c>
      <c r="R303" s="129">
        <v>0.15018546497162388</v>
      </c>
      <c r="S303" s="129">
        <v>9.5328965090289652E-2</v>
      </c>
    </row>
    <row r="304" spans="1:19">
      <c r="A304" s="128" t="s">
        <v>7648</v>
      </c>
      <c r="B304" s="128" t="s">
        <v>7649</v>
      </c>
      <c r="C304" s="129" t="s">
        <v>7814</v>
      </c>
      <c r="D304" s="129" t="s">
        <v>7814</v>
      </c>
      <c r="E304" s="129" t="s">
        <v>7814</v>
      </c>
      <c r="F304" s="129" t="s">
        <v>7814</v>
      </c>
      <c r="G304" s="129" t="s">
        <v>7814</v>
      </c>
      <c r="H304" s="129" t="s">
        <v>7814</v>
      </c>
      <c r="I304" s="129" t="s">
        <v>7814</v>
      </c>
      <c r="J304" s="129" t="s">
        <v>7814</v>
      </c>
      <c r="K304" s="129" t="s">
        <v>7814</v>
      </c>
      <c r="L304" s="129" t="s">
        <v>7814</v>
      </c>
      <c r="M304" s="129" t="s">
        <v>7814</v>
      </c>
      <c r="N304" s="129" t="s">
        <v>7814</v>
      </c>
      <c r="O304" s="129">
        <v>0.47159721575759428</v>
      </c>
      <c r="P304" s="129">
        <v>-0.35509153982881803</v>
      </c>
      <c r="Q304" s="129">
        <v>-0.29481947331283465</v>
      </c>
      <c r="R304" s="129">
        <v>0.12928374802873033</v>
      </c>
      <c r="S304" s="129">
        <v>0.23295643704232252</v>
      </c>
    </row>
    <row r="305" spans="1:19">
      <c r="A305" s="128" t="s">
        <v>408</v>
      </c>
      <c r="B305" s="128" t="s">
        <v>27</v>
      </c>
      <c r="C305" s="129">
        <v>-7.1936954257960206E-2</v>
      </c>
      <c r="D305" s="129">
        <v>0.42526171012544767</v>
      </c>
      <c r="E305" s="129">
        <v>8.5609510027474967E-2</v>
      </c>
      <c r="F305" s="129">
        <v>0.18653186836210778</v>
      </c>
      <c r="G305" s="129">
        <v>0.15188280170869506</v>
      </c>
      <c r="H305" s="129">
        <v>0.13493150122032049</v>
      </c>
      <c r="I305" s="129">
        <v>0.20165177806799983</v>
      </c>
      <c r="J305" s="129">
        <v>-6.6088926444430873E-2</v>
      </c>
      <c r="K305" s="129">
        <v>9.600699013198466E-2</v>
      </c>
      <c r="L305" s="129">
        <v>-0.34018079068257601</v>
      </c>
      <c r="M305" s="129">
        <v>1.0520986674313764</v>
      </c>
      <c r="N305" s="129">
        <v>10.758475946780068</v>
      </c>
      <c r="O305" s="129">
        <v>-0.84246340810144993</v>
      </c>
      <c r="P305" s="129">
        <v>0.12040067647700292</v>
      </c>
      <c r="Q305" s="129">
        <v>-6.8524292700830491E-2</v>
      </c>
      <c r="R305" s="129">
        <v>0.27921284058163942</v>
      </c>
      <c r="S305" s="129">
        <v>6.7653556073525509E-2</v>
      </c>
    </row>
    <row r="306" spans="1:19">
      <c r="A306" s="128" t="s">
        <v>409</v>
      </c>
      <c r="B306" s="128" t="s">
        <v>162</v>
      </c>
      <c r="C306" s="129">
        <v>0.13643299468551073</v>
      </c>
      <c r="D306" s="129">
        <v>0.12914517253451674</v>
      </c>
      <c r="E306" s="129">
        <v>7.6977257024339441E-2</v>
      </c>
      <c r="F306" s="129">
        <v>0.2228237835601703</v>
      </c>
      <c r="G306" s="129">
        <v>7.58215000207203E-2</v>
      </c>
      <c r="H306" s="129">
        <v>8.2986597078158031E-2</v>
      </c>
      <c r="I306" s="129">
        <v>0.10054108534696726</v>
      </c>
      <c r="J306" s="129">
        <v>0.11055281249519711</v>
      </c>
      <c r="K306" s="129">
        <v>9.0265333454493391E-2</v>
      </c>
      <c r="L306" s="129">
        <v>0.13506120488218332</v>
      </c>
      <c r="M306" s="129">
        <v>0.23265614794705058</v>
      </c>
      <c r="N306" s="129">
        <v>-2.4062804447604891E-2</v>
      </c>
      <c r="O306" s="129">
        <v>5.184025423046168E-2</v>
      </c>
      <c r="P306" s="129">
        <v>0.2028882279587747</v>
      </c>
      <c r="Q306" s="129">
        <v>0.19903399820984369</v>
      </c>
      <c r="R306" s="129">
        <v>0.38543216566437</v>
      </c>
      <c r="S306" s="129">
        <v>5.9467257617695356E-2</v>
      </c>
    </row>
    <row r="307" spans="1:19">
      <c r="A307" s="128" t="s">
        <v>3235</v>
      </c>
      <c r="B307" s="128" t="s">
        <v>43</v>
      </c>
      <c r="C307" s="129" t="s">
        <v>7814</v>
      </c>
      <c r="D307" s="129" t="s">
        <v>7814</v>
      </c>
      <c r="E307" s="129" t="s">
        <v>7814</v>
      </c>
      <c r="F307" s="129" t="s">
        <v>7814</v>
      </c>
      <c r="G307" s="129" t="s">
        <v>7814</v>
      </c>
      <c r="H307" s="129" t="s">
        <v>7814</v>
      </c>
      <c r="I307" s="129" t="s">
        <v>7814</v>
      </c>
      <c r="J307" s="129" t="s">
        <v>7814</v>
      </c>
      <c r="K307" s="129" t="s">
        <v>7814</v>
      </c>
      <c r="L307" s="129" t="s">
        <v>7814</v>
      </c>
      <c r="M307" s="129" t="s">
        <v>7814</v>
      </c>
      <c r="N307" s="129">
        <v>-6.6652776687163517E-2</v>
      </c>
      <c r="O307" s="129">
        <v>0.1324071982192343</v>
      </c>
      <c r="P307" s="129">
        <v>9.5563548415745547E-2</v>
      </c>
      <c r="Q307" s="129">
        <v>7.367163908478469E-2</v>
      </c>
      <c r="R307" s="129">
        <v>0.20406186743805965</v>
      </c>
      <c r="S307" s="129">
        <v>1.1841625680415069</v>
      </c>
    </row>
    <row r="308" spans="1:19">
      <c r="A308" s="128" t="s">
        <v>3241</v>
      </c>
      <c r="B308" s="128" t="s">
        <v>42</v>
      </c>
      <c r="C308" s="129" t="s">
        <v>7814</v>
      </c>
      <c r="D308" s="129" t="s">
        <v>7814</v>
      </c>
      <c r="E308" s="129" t="s">
        <v>7814</v>
      </c>
      <c r="F308" s="129" t="s">
        <v>7814</v>
      </c>
      <c r="G308" s="129" t="s">
        <v>7814</v>
      </c>
      <c r="H308" s="129" t="s">
        <v>7814</v>
      </c>
      <c r="I308" s="129" t="s">
        <v>7814</v>
      </c>
      <c r="J308" s="129" t="s">
        <v>7814</v>
      </c>
      <c r="K308" s="129" t="s">
        <v>7814</v>
      </c>
      <c r="L308" s="129" t="s">
        <v>7814</v>
      </c>
      <c r="M308" s="129" t="s">
        <v>7814</v>
      </c>
      <c r="N308" s="129">
        <v>0.12492660253791543</v>
      </c>
      <c r="O308" s="129">
        <v>-0.18849529338495907</v>
      </c>
      <c r="P308" s="129">
        <v>0.9547713059067926</v>
      </c>
      <c r="Q308" s="129">
        <v>0.13016137634913671</v>
      </c>
      <c r="R308" s="129">
        <v>1.9390378963151602</v>
      </c>
      <c r="S308" s="129">
        <v>3.3091246067444798E-2</v>
      </c>
    </row>
    <row r="309" spans="1:19">
      <c r="A309" s="128" t="s">
        <v>3243</v>
      </c>
      <c r="B309" s="128" t="s">
        <v>41</v>
      </c>
      <c r="C309" s="129" t="s">
        <v>7814</v>
      </c>
      <c r="D309" s="129" t="s">
        <v>7814</v>
      </c>
      <c r="E309" s="129" t="s">
        <v>7814</v>
      </c>
      <c r="F309" s="129" t="s">
        <v>7814</v>
      </c>
      <c r="G309" s="129" t="s">
        <v>7814</v>
      </c>
      <c r="H309" s="129" t="s">
        <v>7814</v>
      </c>
      <c r="I309" s="129" t="s">
        <v>7814</v>
      </c>
      <c r="J309" s="129" t="s">
        <v>7814</v>
      </c>
      <c r="K309" s="129" t="s">
        <v>7814</v>
      </c>
      <c r="L309" s="129" t="s">
        <v>7814</v>
      </c>
      <c r="M309" s="129" t="s">
        <v>7814</v>
      </c>
      <c r="N309" s="129">
        <v>0.33583663135974451</v>
      </c>
      <c r="O309" s="129">
        <v>-0.21310273459043971</v>
      </c>
      <c r="P309" s="129">
        <v>0.17493638855715421</v>
      </c>
      <c r="Q309" s="129">
        <v>0.84290683932216504</v>
      </c>
      <c r="R309" s="129">
        <v>-0.51558844444775498</v>
      </c>
      <c r="S309" s="129">
        <v>0.28083557467230907</v>
      </c>
    </row>
    <row r="310" spans="1:19" ht="28">
      <c r="A310" s="128" t="s">
        <v>3250</v>
      </c>
      <c r="B310" s="128" t="s">
        <v>3251</v>
      </c>
      <c r="C310" s="129" t="s">
        <v>7814</v>
      </c>
      <c r="D310" s="129" t="s">
        <v>7814</v>
      </c>
      <c r="E310" s="129" t="s">
        <v>7814</v>
      </c>
      <c r="F310" s="129" t="s">
        <v>7814</v>
      </c>
      <c r="G310" s="129" t="s">
        <v>7814</v>
      </c>
      <c r="H310" s="129" t="s">
        <v>7814</v>
      </c>
      <c r="I310" s="129" t="s">
        <v>7814</v>
      </c>
      <c r="J310" s="129" t="s">
        <v>7814</v>
      </c>
      <c r="K310" s="129" t="s">
        <v>7814</v>
      </c>
      <c r="L310" s="129" t="s">
        <v>7814</v>
      </c>
      <c r="M310" s="129" t="s">
        <v>7814</v>
      </c>
      <c r="N310" s="129">
        <v>-0.98396666822521694</v>
      </c>
      <c r="O310" s="129">
        <v>1.0041469576495148</v>
      </c>
      <c r="P310" s="129">
        <v>1.2494255848367768</v>
      </c>
      <c r="Q310" s="129">
        <v>0.39866067934565708</v>
      </c>
      <c r="R310" s="129">
        <v>-0.44479987363037243</v>
      </c>
      <c r="S310" s="129">
        <v>0.40691880257521762</v>
      </c>
    </row>
    <row r="311" spans="1:19">
      <c r="A311" s="128" t="s">
        <v>410</v>
      </c>
      <c r="B311" s="128" t="s">
        <v>26</v>
      </c>
      <c r="C311" s="129">
        <v>1.3164588207982275E-2</v>
      </c>
      <c r="D311" s="129">
        <v>-0.22116438785329129</v>
      </c>
      <c r="E311" s="129">
        <v>0.23641109364353041</v>
      </c>
      <c r="F311" s="129">
        <v>0.93411465592068987</v>
      </c>
      <c r="G311" s="129">
        <v>8.5638687580098294E-2</v>
      </c>
      <c r="H311" s="129">
        <v>-0.2428383243393083</v>
      </c>
      <c r="I311" s="129">
        <v>1.294804388515769E-2</v>
      </c>
      <c r="J311" s="129">
        <v>0.1455542601314761</v>
      </c>
      <c r="K311" s="129">
        <v>-3.5757673279508961E-2</v>
      </c>
      <c r="L311" s="129">
        <v>0.17242098934667816</v>
      </c>
      <c r="M311" s="129">
        <v>-1</v>
      </c>
      <c r="N311" s="129" t="s">
        <v>7814</v>
      </c>
      <c r="O311" s="129" t="s">
        <v>7814</v>
      </c>
      <c r="P311" s="129" t="s">
        <v>7814</v>
      </c>
      <c r="Q311" s="129" t="s">
        <v>7814</v>
      </c>
      <c r="R311" s="129" t="s">
        <v>7814</v>
      </c>
      <c r="S311" s="129">
        <v>0</v>
      </c>
    </row>
    <row r="312" spans="1:19">
      <c r="A312" s="128" t="s">
        <v>411</v>
      </c>
      <c r="B312" s="128" t="s">
        <v>25</v>
      </c>
      <c r="C312" s="129">
        <v>4.4615672135931206E-2</v>
      </c>
      <c r="D312" s="129">
        <v>0.26971072428423293</v>
      </c>
      <c r="E312" s="129">
        <v>3.0953136868680398E-2</v>
      </c>
      <c r="F312" s="129">
        <v>-1.6306954502848914E-2</v>
      </c>
      <c r="G312" s="129">
        <v>-2.8159349284012647E-3</v>
      </c>
      <c r="H312" s="129">
        <v>-0.36324012686695406</v>
      </c>
      <c r="I312" s="129">
        <v>-3.828004230774229E-3</v>
      </c>
      <c r="J312" s="129">
        <v>-5.3326334725787294E-3</v>
      </c>
      <c r="K312" s="129">
        <v>0.2043162507971501</v>
      </c>
      <c r="L312" s="129">
        <v>-4.188631558653233E-3</v>
      </c>
      <c r="M312" s="129">
        <v>8.8456088381708931E-2</v>
      </c>
      <c r="N312" s="129">
        <v>1.6338145884081001E-2</v>
      </c>
      <c r="O312" s="129">
        <v>0.21195386257536364</v>
      </c>
      <c r="P312" s="129">
        <v>0.11166544221116825</v>
      </c>
      <c r="Q312" s="129">
        <v>0.17364261634317124</v>
      </c>
      <c r="R312" s="129">
        <v>0.21499779194572999</v>
      </c>
      <c r="S312" s="129">
        <v>6.8834175279438983E-2</v>
      </c>
    </row>
    <row r="313" spans="1:19">
      <c r="A313" s="128" t="s">
        <v>412</v>
      </c>
      <c r="B313" s="128" t="s">
        <v>24</v>
      </c>
      <c r="C313" s="129">
        <v>-9.9527250925067312E-2</v>
      </c>
      <c r="D313" s="129">
        <v>0.19556619039440171</v>
      </c>
      <c r="E313" s="129">
        <v>0.21364253474626627</v>
      </c>
      <c r="F313" s="129">
        <v>0.25527897997549531</v>
      </c>
      <c r="G313" s="129">
        <v>0.11895272139229318</v>
      </c>
      <c r="H313" s="129">
        <v>0.11096303720400691</v>
      </c>
      <c r="I313" s="129">
        <v>0.1819875821293766</v>
      </c>
      <c r="J313" s="129">
        <v>2.3028308004524822E-2</v>
      </c>
      <c r="K313" s="129">
        <v>0.1022217902079614</v>
      </c>
      <c r="L313" s="129">
        <v>0.20361735371281497</v>
      </c>
      <c r="M313" s="129">
        <v>-1</v>
      </c>
      <c r="N313" s="129" t="s">
        <v>7814</v>
      </c>
      <c r="O313" s="129" t="s">
        <v>7814</v>
      </c>
      <c r="P313" s="129" t="s">
        <v>7814</v>
      </c>
      <c r="Q313" s="129" t="s">
        <v>7814</v>
      </c>
      <c r="R313" s="129" t="s">
        <v>7814</v>
      </c>
      <c r="S313" s="129">
        <v>0</v>
      </c>
    </row>
    <row r="314" spans="1:19">
      <c r="A314" s="128" t="s">
        <v>413</v>
      </c>
      <c r="B314" s="128" t="s">
        <v>3295</v>
      </c>
      <c r="C314" s="129">
        <v>0.24269682410588667</v>
      </c>
      <c r="D314" s="129">
        <v>0.12724686584095379</v>
      </c>
      <c r="E314" s="129">
        <v>3.3696740914182621E-2</v>
      </c>
      <c r="F314" s="129">
        <v>0.18768186927347541</v>
      </c>
      <c r="G314" s="129">
        <v>6.4852101862307165E-2</v>
      </c>
      <c r="H314" s="129">
        <v>0.13358983837791572</v>
      </c>
      <c r="I314" s="129">
        <v>8.0571819692902169E-2</v>
      </c>
      <c r="J314" s="129">
        <v>0.1466958150695945</v>
      </c>
      <c r="K314" s="129">
        <v>9.0978465643446693E-2</v>
      </c>
      <c r="L314" s="129">
        <v>0.11272631147590717</v>
      </c>
      <c r="M314" s="129">
        <v>0.12118436180339454</v>
      </c>
      <c r="N314" s="129">
        <v>6.03509715013133E-2</v>
      </c>
      <c r="O314" s="129">
        <v>5.2467308146397995E-2</v>
      </c>
      <c r="P314" s="129">
        <v>0.15480128165967821</v>
      </c>
      <c r="Q314" s="129">
        <v>0.23679268707211976</v>
      </c>
      <c r="R314" s="129">
        <v>0.23555413232148736</v>
      </c>
      <c r="S314" s="129">
        <v>4.8308867754152135E-2</v>
      </c>
    </row>
    <row r="315" spans="1:19">
      <c r="A315" s="128" t="s">
        <v>3310</v>
      </c>
      <c r="B315" s="128" t="s">
        <v>3311</v>
      </c>
      <c r="C315" s="129" t="s">
        <v>7814</v>
      </c>
      <c r="D315" s="129" t="s">
        <v>7814</v>
      </c>
      <c r="E315" s="129" t="s">
        <v>7814</v>
      </c>
      <c r="F315" s="129" t="s">
        <v>7814</v>
      </c>
      <c r="G315" s="129" t="s">
        <v>7814</v>
      </c>
      <c r="H315" s="129" t="s">
        <v>7814</v>
      </c>
      <c r="I315" s="129" t="s">
        <v>7814</v>
      </c>
      <c r="J315" s="129" t="s">
        <v>7814</v>
      </c>
      <c r="K315" s="129" t="s">
        <v>7814</v>
      </c>
      <c r="L315" s="129" t="s">
        <v>7814</v>
      </c>
      <c r="M315" s="129" t="s">
        <v>7814</v>
      </c>
      <c r="N315" s="129">
        <v>-0.12184926373883143</v>
      </c>
      <c r="O315" s="129">
        <v>9.8496633586788729E-2</v>
      </c>
      <c r="P315" s="129">
        <v>0.18219336990682788</v>
      </c>
      <c r="Q315" s="129">
        <v>8.0833861163942533E-2</v>
      </c>
      <c r="R315" s="129">
        <v>0.12109226755826041</v>
      </c>
      <c r="S315" s="129">
        <v>5.1962513801738511E-2</v>
      </c>
    </row>
    <row r="316" spans="1:19">
      <c r="A316" s="128" t="s">
        <v>3329</v>
      </c>
      <c r="B316" s="128" t="s">
        <v>178</v>
      </c>
      <c r="C316" s="129" t="s">
        <v>7814</v>
      </c>
      <c r="D316" s="129" t="s">
        <v>7814</v>
      </c>
      <c r="E316" s="129" t="s">
        <v>7814</v>
      </c>
      <c r="F316" s="129" t="s">
        <v>7814</v>
      </c>
      <c r="G316" s="129" t="s">
        <v>7814</v>
      </c>
      <c r="H316" s="129" t="s">
        <v>7814</v>
      </c>
      <c r="I316" s="129" t="s">
        <v>7814</v>
      </c>
      <c r="J316" s="129" t="s">
        <v>7814</v>
      </c>
      <c r="K316" s="129" t="s">
        <v>7814</v>
      </c>
      <c r="L316" s="129" t="s">
        <v>7814</v>
      </c>
      <c r="M316" s="129" t="s">
        <v>7814</v>
      </c>
      <c r="N316" s="129">
        <v>-0.95164121512675759</v>
      </c>
      <c r="O316" s="129">
        <v>-0.52173121555656676</v>
      </c>
      <c r="P316" s="129">
        <v>-1</v>
      </c>
      <c r="Q316" s="129" t="s">
        <v>7814</v>
      </c>
      <c r="R316" s="129" t="s">
        <v>7814</v>
      </c>
      <c r="S316" s="129">
        <v>0</v>
      </c>
    </row>
    <row r="317" spans="1:19">
      <c r="A317" s="89" t="s">
        <v>7815</v>
      </c>
      <c r="B317" s="89" t="s">
        <v>7820</v>
      </c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</row>
    <row r="318" spans="1:19">
      <c r="A318" s="128" t="s">
        <v>414</v>
      </c>
      <c r="B318" s="128" t="s">
        <v>210</v>
      </c>
      <c r="C318" s="129">
        <v>0</v>
      </c>
      <c r="D318" s="129">
        <v>0</v>
      </c>
      <c r="E318" s="129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7.2469404824793102</v>
      </c>
      <c r="K318" s="129">
        <v>-0.87656050628493409</v>
      </c>
      <c r="L318" s="129">
        <v>-1.6961185604561169E-2</v>
      </c>
      <c r="M318" s="129">
        <v>-1</v>
      </c>
      <c r="N318" s="129" t="s">
        <v>7814</v>
      </c>
      <c r="O318" s="129" t="s">
        <v>7814</v>
      </c>
      <c r="P318" s="129" t="s">
        <v>7814</v>
      </c>
      <c r="Q318" s="129" t="s">
        <v>7814</v>
      </c>
      <c r="R318" s="129" t="s">
        <v>7814</v>
      </c>
      <c r="S318" s="129">
        <v>0</v>
      </c>
    </row>
    <row r="319" spans="1:19">
      <c r="A319" s="128" t="s">
        <v>415</v>
      </c>
      <c r="B319" s="128" t="s">
        <v>221</v>
      </c>
      <c r="C319" s="129" t="s">
        <v>7814</v>
      </c>
      <c r="D319" s="129" t="s">
        <v>7814</v>
      </c>
      <c r="E319" s="129" t="s">
        <v>7814</v>
      </c>
      <c r="F319" s="129" t="s">
        <v>7814</v>
      </c>
      <c r="G319" s="129" t="s">
        <v>7814</v>
      </c>
      <c r="H319" s="129">
        <v>-1</v>
      </c>
      <c r="I319" s="129" t="s">
        <v>7814</v>
      </c>
      <c r="J319" s="129" t="s">
        <v>7814</v>
      </c>
      <c r="K319" s="129" t="s">
        <v>7814</v>
      </c>
      <c r="L319" s="129" t="s">
        <v>7814</v>
      </c>
      <c r="M319" s="129" t="s">
        <v>7814</v>
      </c>
      <c r="N319" s="129" t="s">
        <v>7814</v>
      </c>
      <c r="O319" s="129" t="s">
        <v>7814</v>
      </c>
      <c r="P319" s="129" t="s">
        <v>7814</v>
      </c>
      <c r="Q319" s="129" t="s">
        <v>7814</v>
      </c>
      <c r="R319" s="129" t="s">
        <v>7814</v>
      </c>
      <c r="S319" s="129">
        <v>0</v>
      </c>
    </row>
    <row r="320" spans="1:19">
      <c r="A320" s="128" t="s">
        <v>3332</v>
      </c>
      <c r="B320" s="128" t="s">
        <v>3333</v>
      </c>
      <c r="C320" s="129" t="s">
        <v>7814</v>
      </c>
      <c r="D320" s="129" t="s">
        <v>7814</v>
      </c>
      <c r="E320" s="129" t="s">
        <v>7814</v>
      </c>
      <c r="F320" s="129" t="s">
        <v>7814</v>
      </c>
      <c r="G320" s="129" t="s">
        <v>7814</v>
      </c>
      <c r="H320" s="129" t="s">
        <v>7814</v>
      </c>
      <c r="I320" s="129" t="s">
        <v>7814</v>
      </c>
      <c r="J320" s="129" t="s">
        <v>7814</v>
      </c>
      <c r="K320" s="129" t="s">
        <v>7814</v>
      </c>
      <c r="L320" s="129" t="s">
        <v>7814</v>
      </c>
      <c r="M320" s="129" t="s">
        <v>7814</v>
      </c>
      <c r="N320" s="129">
        <v>1.0322029181052406E-2</v>
      </c>
      <c r="O320" s="129">
        <v>0.2041214163998506</v>
      </c>
      <c r="P320" s="129">
        <v>0.11152098123949439</v>
      </c>
      <c r="Q320" s="129">
        <v>8.5220066697470065E-2</v>
      </c>
      <c r="R320" s="129">
        <v>0.14629443299388911</v>
      </c>
      <c r="S320" s="129">
        <v>5.9138845344618163E-2</v>
      </c>
    </row>
    <row r="321" spans="1:19">
      <c r="A321" s="128" t="s">
        <v>3341</v>
      </c>
      <c r="B321" s="128" t="s">
        <v>3342</v>
      </c>
      <c r="C321" s="129" t="s">
        <v>7814</v>
      </c>
      <c r="D321" s="129" t="s">
        <v>7814</v>
      </c>
      <c r="E321" s="129" t="s">
        <v>7814</v>
      </c>
      <c r="F321" s="129" t="s">
        <v>7814</v>
      </c>
      <c r="G321" s="129" t="s">
        <v>7814</v>
      </c>
      <c r="H321" s="129" t="s">
        <v>7814</v>
      </c>
      <c r="I321" s="129" t="s">
        <v>7814</v>
      </c>
      <c r="J321" s="129" t="s">
        <v>7814</v>
      </c>
      <c r="K321" s="129" t="s">
        <v>7814</v>
      </c>
      <c r="L321" s="129" t="s">
        <v>7814</v>
      </c>
      <c r="M321" s="129" t="s">
        <v>7814</v>
      </c>
      <c r="N321" s="129">
        <v>0.62377963050292617</v>
      </c>
      <c r="O321" s="129">
        <v>-0.38971654462803096</v>
      </c>
      <c r="P321" s="129">
        <v>0.41988322609177309</v>
      </c>
      <c r="Q321" s="129">
        <v>1.6131531151063498</v>
      </c>
      <c r="R321" s="129">
        <v>-0.40267524703073709</v>
      </c>
      <c r="S321" s="129">
        <v>-0.22945253053378153</v>
      </c>
    </row>
    <row r="322" spans="1:19">
      <c r="A322" s="128" t="s">
        <v>3349</v>
      </c>
      <c r="B322" s="128" t="s">
        <v>3350</v>
      </c>
      <c r="C322" s="129" t="s">
        <v>7814</v>
      </c>
      <c r="D322" s="129" t="s">
        <v>7814</v>
      </c>
      <c r="E322" s="129" t="s">
        <v>7814</v>
      </c>
      <c r="F322" s="129" t="s">
        <v>7814</v>
      </c>
      <c r="G322" s="129" t="s">
        <v>7814</v>
      </c>
      <c r="H322" s="129" t="s">
        <v>7814</v>
      </c>
      <c r="I322" s="129" t="s">
        <v>7814</v>
      </c>
      <c r="J322" s="129" t="s">
        <v>7814</v>
      </c>
      <c r="K322" s="129" t="s">
        <v>7814</v>
      </c>
      <c r="L322" s="129" t="s">
        <v>7814</v>
      </c>
      <c r="M322" s="129" t="s">
        <v>7814</v>
      </c>
      <c r="N322" s="129">
        <v>1.0126836433783857</v>
      </c>
      <c r="O322" s="129">
        <v>-0.37917797479854265</v>
      </c>
      <c r="P322" s="129">
        <v>-0.86634785868191422</v>
      </c>
      <c r="Q322" s="129">
        <v>20.204318795312577</v>
      </c>
      <c r="R322" s="129">
        <v>0.12333207394863566</v>
      </c>
      <c r="S322" s="129">
        <v>8.7917484016255432E-2</v>
      </c>
    </row>
    <row r="323" spans="1:19">
      <c r="A323" s="128" t="s">
        <v>416</v>
      </c>
      <c r="B323" s="128" t="s">
        <v>180</v>
      </c>
      <c r="C323" s="129">
        <v>-4.2031931061699668E-2</v>
      </c>
      <c r="D323" s="129">
        <v>3.2722782573554321E-2</v>
      </c>
      <c r="E323" s="129">
        <v>-2.6761297398320227E-2</v>
      </c>
      <c r="F323" s="129">
        <v>0.11670613519873774</v>
      </c>
      <c r="G323" s="129">
        <v>0.3995743082510077</v>
      </c>
      <c r="H323" s="129">
        <v>4.9488526459368298E-2</v>
      </c>
      <c r="I323" s="129">
        <v>0.10910180256112056</v>
      </c>
      <c r="J323" s="129">
        <v>0.21416519777211418</v>
      </c>
      <c r="K323" s="129">
        <v>-0.51757332917912058</v>
      </c>
      <c r="L323" s="129">
        <v>-6.2195170154375479E-2</v>
      </c>
      <c r="M323" s="129">
        <v>-1</v>
      </c>
      <c r="N323" s="129" t="s">
        <v>7814</v>
      </c>
      <c r="O323" s="129" t="s">
        <v>7814</v>
      </c>
      <c r="P323" s="129" t="s">
        <v>7814</v>
      </c>
      <c r="Q323" s="129" t="s">
        <v>7814</v>
      </c>
      <c r="R323" s="129" t="s">
        <v>7814</v>
      </c>
      <c r="S323" s="129">
        <v>0</v>
      </c>
    </row>
    <row r="324" spans="1:19">
      <c r="A324" s="92" t="s">
        <v>7778</v>
      </c>
      <c r="B324" s="128" t="s">
        <v>7781</v>
      </c>
      <c r="C324" s="129">
        <v>0.1767639532640628</v>
      </c>
      <c r="D324" s="129">
        <v>0.36216583325928853</v>
      </c>
      <c r="E324" s="129">
        <v>0.10089417879389373</v>
      </c>
      <c r="F324" s="129">
        <v>0.47651201829567236</v>
      </c>
      <c r="G324" s="129">
        <v>0.12797923025345637</v>
      </c>
      <c r="H324" s="129">
        <v>0.24279493573517996</v>
      </c>
      <c r="I324" s="129">
        <v>-4.4205575375963813E-2</v>
      </c>
      <c r="J324" s="129">
        <v>-4.0684727207208948E-2</v>
      </c>
      <c r="K324" s="129">
        <v>-7.8120091775840228E-2</v>
      </c>
      <c r="L324" s="129">
        <v>7.4333078661089402E-2</v>
      </c>
      <c r="M324" s="129">
        <v>-1</v>
      </c>
      <c r="N324" s="129" t="s">
        <v>7814</v>
      </c>
      <c r="O324" s="129" t="s">
        <v>7814</v>
      </c>
      <c r="P324" s="129" t="s">
        <v>7814</v>
      </c>
      <c r="Q324" s="129" t="s">
        <v>7814</v>
      </c>
      <c r="R324" s="129" t="s">
        <v>7814</v>
      </c>
      <c r="S324" s="129">
        <v>0</v>
      </c>
    </row>
    <row r="325" spans="1:19">
      <c r="A325" s="92" t="s">
        <v>7779</v>
      </c>
      <c r="B325" s="128" t="s">
        <v>7782</v>
      </c>
      <c r="C325" s="129" t="s">
        <v>7814</v>
      </c>
      <c r="D325" s="129" t="s">
        <v>7814</v>
      </c>
      <c r="E325" s="129" t="s">
        <v>7814</v>
      </c>
      <c r="F325" s="129" t="s">
        <v>7814</v>
      </c>
      <c r="G325" s="129" t="s">
        <v>7814</v>
      </c>
      <c r="H325" s="129" t="s">
        <v>7814</v>
      </c>
      <c r="I325" s="129" t="s">
        <v>7814</v>
      </c>
      <c r="J325" s="129" t="s">
        <v>7814</v>
      </c>
      <c r="K325" s="129" t="s">
        <v>7814</v>
      </c>
      <c r="L325" s="129" t="s">
        <v>7814</v>
      </c>
      <c r="M325" s="129">
        <v>-1</v>
      </c>
      <c r="N325" s="129" t="s">
        <v>7814</v>
      </c>
      <c r="O325" s="129" t="s">
        <v>7814</v>
      </c>
      <c r="P325" s="129" t="s">
        <v>7814</v>
      </c>
      <c r="Q325" s="129" t="s">
        <v>7814</v>
      </c>
      <c r="R325" s="129" t="s">
        <v>7814</v>
      </c>
      <c r="S325" s="129">
        <v>0</v>
      </c>
    </row>
    <row r="326" spans="1:19">
      <c r="A326" s="125">
        <v>3</v>
      </c>
      <c r="B326" s="126" t="s">
        <v>22</v>
      </c>
      <c r="C326" s="127">
        <v>-0.18714119839009091</v>
      </c>
      <c r="D326" s="127">
        <v>-0.62725142299197034</v>
      </c>
      <c r="E326" s="127">
        <v>0.40192550915280312</v>
      </c>
      <c r="F326" s="127">
        <v>5.252345514302319</v>
      </c>
      <c r="G326" s="127">
        <v>1.1806132642922766</v>
      </c>
      <c r="H326" s="127">
        <v>0.20255859652383279</v>
      </c>
      <c r="I326" s="127">
        <v>-9.8639773666818198E-2</v>
      </c>
      <c r="J326" s="127">
        <v>0.81529192665911565</v>
      </c>
      <c r="K326" s="127">
        <v>-7.4867645144177652E-3</v>
      </c>
      <c r="L326" s="127">
        <v>4.9118607929221847E-2</v>
      </c>
      <c r="M326" s="127">
        <v>-0.59107785179252159</v>
      </c>
      <c r="N326" s="127">
        <v>-2.6457605996336051</v>
      </c>
      <c r="O326" s="127">
        <v>0.50498165748343049</v>
      </c>
      <c r="P326" s="127">
        <v>0.59810545207508659</v>
      </c>
      <c r="Q326" s="127">
        <v>1.3127689333241266E-2</v>
      </c>
      <c r="R326" s="127">
        <v>0.40423396149263846</v>
      </c>
      <c r="S326" s="127">
        <v>0.23390307245624867</v>
      </c>
    </row>
    <row r="327" spans="1:19">
      <c r="A327" s="128" t="s">
        <v>418</v>
      </c>
      <c r="B327" s="128" t="s">
        <v>3407</v>
      </c>
      <c r="C327" s="129">
        <v>1.0274040172251815</v>
      </c>
      <c r="D327" s="129">
        <v>2.7411205415389275</v>
      </c>
      <c r="E327" s="129">
        <v>6.4872077148005358E-2</v>
      </c>
      <c r="F327" s="129">
        <v>-0.14073884099425671</v>
      </c>
      <c r="G327" s="129">
        <v>-0.88972006874228093</v>
      </c>
      <c r="H327" s="129">
        <v>-8.9261577708052489</v>
      </c>
      <c r="I327" s="129">
        <v>-0.305142334421178</v>
      </c>
      <c r="J327" s="129">
        <v>0.18505348937874078</v>
      </c>
      <c r="K327" s="129">
        <v>-1.5861059992912143</v>
      </c>
      <c r="L327" s="129">
        <v>1.5777960996701257E-3</v>
      </c>
      <c r="M327" s="129">
        <v>0.50693802839063906</v>
      </c>
      <c r="N327" s="129">
        <v>10.794449642960393</v>
      </c>
      <c r="O327" s="129">
        <v>5.6290402773698345E-2</v>
      </c>
      <c r="P327" s="129">
        <v>0.44232690471487524</v>
      </c>
      <c r="Q327" s="129">
        <v>7.3457451641291804E-2</v>
      </c>
      <c r="R327" s="129">
        <v>0.42101393284830468</v>
      </c>
      <c r="S327" s="129">
        <v>2.9555102309102074E-2</v>
      </c>
    </row>
    <row r="328" spans="1:19">
      <c r="A328" s="128" t="s">
        <v>419</v>
      </c>
      <c r="B328" s="128" t="s">
        <v>16</v>
      </c>
      <c r="C328" s="129">
        <v>-4.3832700169365246E-2</v>
      </c>
      <c r="D328" s="129">
        <v>0.51551143105741914</v>
      </c>
      <c r="E328" s="129">
        <v>0.23679673611428287</v>
      </c>
      <c r="F328" s="129">
        <v>0.14953642773142617</v>
      </c>
      <c r="G328" s="129">
        <v>-0.35066832668407633</v>
      </c>
      <c r="H328" s="129">
        <v>-0.42595810408460255</v>
      </c>
      <c r="I328" s="129">
        <v>4.3851507645040533E-2</v>
      </c>
      <c r="J328" s="129">
        <v>0.75469334548669131</v>
      </c>
      <c r="K328" s="129">
        <v>0.49867018654504158</v>
      </c>
      <c r="L328" s="129">
        <v>0.40568298775538603</v>
      </c>
      <c r="M328" s="129">
        <v>-0.39771009614382868</v>
      </c>
      <c r="N328" s="129">
        <v>0.23240505462368977</v>
      </c>
      <c r="O328" s="129">
        <v>-2.792512349034959E-2</v>
      </c>
      <c r="P328" s="129">
        <v>-5.4374943027489797E-3</v>
      </c>
      <c r="Q328" s="129">
        <v>2.2977273215976104</v>
      </c>
      <c r="R328" s="129">
        <v>-3.9893293452754053E-3</v>
      </c>
      <c r="S328" s="129">
        <v>-0.12654951308473869</v>
      </c>
    </row>
    <row r="329" spans="1:19" ht="28">
      <c r="A329" s="128" t="s">
        <v>3409</v>
      </c>
      <c r="B329" s="128" t="s">
        <v>7669</v>
      </c>
      <c r="C329" s="129" t="s">
        <v>7814</v>
      </c>
      <c r="D329" s="129" t="s">
        <v>7814</v>
      </c>
      <c r="E329" s="129" t="s">
        <v>7814</v>
      </c>
      <c r="F329" s="129" t="s">
        <v>7814</v>
      </c>
      <c r="G329" s="129" t="s">
        <v>7814</v>
      </c>
      <c r="H329" s="129" t="s">
        <v>7814</v>
      </c>
      <c r="I329" s="129" t="s">
        <v>7814</v>
      </c>
      <c r="J329" s="129" t="s">
        <v>7814</v>
      </c>
      <c r="K329" s="129" t="s">
        <v>7814</v>
      </c>
      <c r="L329" s="129" t="s">
        <v>7814</v>
      </c>
      <c r="M329" s="129" t="s">
        <v>7814</v>
      </c>
      <c r="N329" s="129">
        <v>-3.0329359254366306E-4</v>
      </c>
      <c r="O329" s="129">
        <v>8.6990634648635989E-3</v>
      </c>
      <c r="P329" s="129">
        <v>9.3461234176285046E-2</v>
      </c>
      <c r="Q329" s="129">
        <v>-3.8379916226732202E-2</v>
      </c>
      <c r="R329" s="129">
        <v>-2.6609778607937784E-3</v>
      </c>
      <c r="S329" s="129">
        <v>-1</v>
      </c>
    </row>
    <row r="330" spans="1:19">
      <c r="A330" s="128" t="s">
        <v>3417</v>
      </c>
      <c r="B330" s="128" t="s">
        <v>18</v>
      </c>
      <c r="C330" s="129" t="s">
        <v>7814</v>
      </c>
      <c r="D330" s="129" t="s">
        <v>7814</v>
      </c>
      <c r="E330" s="129" t="s">
        <v>7814</v>
      </c>
      <c r="F330" s="129" t="s">
        <v>7814</v>
      </c>
      <c r="G330" s="129" t="s">
        <v>7814</v>
      </c>
      <c r="H330" s="129" t="s">
        <v>7814</v>
      </c>
      <c r="I330" s="129" t="s">
        <v>7814</v>
      </c>
      <c r="J330" s="129" t="s">
        <v>7814</v>
      </c>
      <c r="K330" s="129" t="s">
        <v>7814</v>
      </c>
      <c r="L330" s="129" t="s">
        <v>7814</v>
      </c>
      <c r="M330" s="129" t="s">
        <v>7814</v>
      </c>
      <c r="N330" s="129">
        <v>5.7928878106914716E-2</v>
      </c>
      <c r="O330" s="129">
        <v>-8.3115207533117519E-2</v>
      </c>
      <c r="P330" s="129">
        <v>-9.4909383996719665E-3</v>
      </c>
      <c r="Q330" s="129">
        <v>-0.4888910447888003</v>
      </c>
      <c r="R330" s="129">
        <v>3.3305787865398173E-2</v>
      </c>
      <c r="S330" s="129">
        <v>-0.47014084299966941</v>
      </c>
    </row>
    <row r="331" spans="1:19">
      <c r="A331" s="128" t="s">
        <v>3419</v>
      </c>
      <c r="B331" s="128" t="s">
        <v>17</v>
      </c>
      <c r="C331" s="129" t="s">
        <v>7814</v>
      </c>
      <c r="D331" s="129" t="s">
        <v>7814</v>
      </c>
      <c r="E331" s="129" t="s">
        <v>7814</v>
      </c>
      <c r="F331" s="129" t="s">
        <v>7814</v>
      </c>
      <c r="G331" s="129" t="s">
        <v>7814</v>
      </c>
      <c r="H331" s="129" t="s">
        <v>7814</v>
      </c>
      <c r="I331" s="129" t="s">
        <v>7814</v>
      </c>
      <c r="J331" s="129" t="s">
        <v>7814</v>
      </c>
      <c r="K331" s="129" t="s">
        <v>7814</v>
      </c>
      <c r="L331" s="129" t="s">
        <v>7814</v>
      </c>
      <c r="M331" s="129" t="s">
        <v>7814</v>
      </c>
      <c r="N331" s="129">
        <v>0.4629824679396406</v>
      </c>
      <c r="O331" s="129">
        <v>-0.61221471828454588</v>
      </c>
      <c r="P331" s="129">
        <v>7.342312137510465E-3</v>
      </c>
      <c r="Q331" s="129">
        <v>9.5471695943387669E-2</v>
      </c>
      <c r="R331" s="129">
        <v>0.12345444893688873</v>
      </c>
      <c r="S331" s="129">
        <v>-0.19538713478969824</v>
      </c>
    </row>
    <row r="332" spans="1:19">
      <c r="A332" s="128" t="s">
        <v>3426</v>
      </c>
      <c r="B332" s="128" t="s">
        <v>11</v>
      </c>
      <c r="C332" s="129" t="s">
        <v>7814</v>
      </c>
      <c r="D332" s="129" t="s">
        <v>7814</v>
      </c>
      <c r="E332" s="129" t="s">
        <v>7814</v>
      </c>
      <c r="F332" s="129" t="s">
        <v>7814</v>
      </c>
      <c r="G332" s="129" t="s">
        <v>7814</v>
      </c>
      <c r="H332" s="129" t="s">
        <v>7814</v>
      </c>
      <c r="I332" s="129" t="s">
        <v>7814</v>
      </c>
      <c r="J332" s="129" t="s">
        <v>7814</v>
      </c>
      <c r="K332" s="129" t="s">
        <v>7814</v>
      </c>
      <c r="L332" s="129" t="s">
        <v>7814</v>
      </c>
      <c r="M332" s="129" t="s">
        <v>7814</v>
      </c>
      <c r="N332" s="129">
        <v>26.687411926280841</v>
      </c>
      <c r="O332" s="129">
        <v>-8.9321595598680359E-3</v>
      </c>
      <c r="P332" s="129">
        <v>0.62231120204286605</v>
      </c>
      <c r="Q332" s="129">
        <v>-0.4702320723025607</v>
      </c>
      <c r="R332" s="129">
        <v>0.429107145140883</v>
      </c>
      <c r="S332" s="129">
        <v>-6.1162110504266544E-2</v>
      </c>
    </row>
    <row r="333" spans="1:19">
      <c r="A333" s="128" t="s">
        <v>3435</v>
      </c>
      <c r="B333" s="128" t="s">
        <v>3436</v>
      </c>
      <c r="C333" s="129" t="s">
        <v>7814</v>
      </c>
      <c r="D333" s="129" t="s">
        <v>7814</v>
      </c>
      <c r="E333" s="129" t="s">
        <v>7814</v>
      </c>
      <c r="F333" s="129" t="s">
        <v>7814</v>
      </c>
      <c r="G333" s="129" t="s">
        <v>7814</v>
      </c>
      <c r="H333" s="129" t="s">
        <v>7814</v>
      </c>
      <c r="I333" s="129" t="s">
        <v>7814</v>
      </c>
      <c r="J333" s="129" t="s">
        <v>7814</v>
      </c>
      <c r="K333" s="129" t="s">
        <v>7814</v>
      </c>
      <c r="L333" s="129" t="s">
        <v>7814</v>
      </c>
      <c r="M333" s="129" t="s">
        <v>7814</v>
      </c>
      <c r="N333" s="129" t="s">
        <v>7814</v>
      </c>
      <c r="O333" s="129" t="s">
        <v>7814</v>
      </c>
      <c r="P333" s="129" t="s">
        <v>7814</v>
      </c>
      <c r="Q333" s="129" t="s">
        <v>7814</v>
      </c>
      <c r="R333" s="129" t="s">
        <v>7814</v>
      </c>
      <c r="S333" s="129">
        <v>0</v>
      </c>
    </row>
    <row r="334" spans="1:19" ht="28">
      <c r="A334" s="128" t="s">
        <v>3445</v>
      </c>
      <c r="B334" s="128" t="s">
        <v>15</v>
      </c>
      <c r="C334" s="129" t="s">
        <v>7814</v>
      </c>
      <c r="D334" s="129" t="s">
        <v>7814</v>
      </c>
      <c r="E334" s="129" t="s">
        <v>7814</v>
      </c>
      <c r="F334" s="129" t="s">
        <v>7814</v>
      </c>
      <c r="G334" s="129" t="s">
        <v>7814</v>
      </c>
      <c r="H334" s="129" t="s">
        <v>7814</v>
      </c>
      <c r="I334" s="129" t="s">
        <v>7814</v>
      </c>
      <c r="J334" s="129" t="s">
        <v>7814</v>
      </c>
      <c r="K334" s="129" t="s">
        <v>7814</v>
      </c>
      <c r="L334" s="129" t="s">
        <v>7814</v>
      </c>
      <c r="M334" s="129" t="s">
        <v>7814</v>
      </c>
      <c r="N334" s="129">
        <v>9.5230064272473705</v>
      </c>
      <c r="O334" s="129">
        <v>601.05518056302117</v>
      </c>
      <c r="P334" s="129">
        <v>0.1795392119528294</v>
      </c>
      <c r="Q334" s="129">
        <v>1.4269623665286169E-4</v>
      </c>
      <c r="R334" s="129">
        <v>3.476896548448849E-10</v>
      </c>
      <c r="S334" s="129">
        <v>2.3762820798550129E-2</v>
      </c>
    </row>
    <row r="335" spans="1:19">
      <c r="A335" s="128" t="s">
        <v>3448</v>
      </c>
      <c r="B335" s="128" t="s">
        <v>14</v>
      </c>
      <c r="C335" s="129" t="s">
        <v>7814</v>
      </c>
      <c r="D335" s="129" t="s">
        <v>7814</v>
      </c>
      <c r="E335" s="129" t="s">
        <v>7814</v>
      </c>
      <c r="F335" s="129" t="s">
        <v>7814</v>
      </c>
      <c r="G335" s="129" t="s">
        <v>7814</v>
      </c>
      <c r="H335" s="129" t="s">
        <v>7814</v>
      </c>
      <c r="I335" s="129" t="s">
        <v>7814</v>
      </c>
      <c r="J335" s="129" t="s">
        <v>7814</v>
      </c>
      <c r="K335" s="129" t="s">
        <v>7814</v>
      </c>
      <c r="L335" s="129" t="s">
        <v>7814</v>
      </c>
      <c r="M335" s="129" t="s">
        <v>7814</v>
      </c>
      <c r="N335" s="129">
        <v>9.8715062224974615E-2</v>
      </c>
      <c r="O335" s="129">
        <v>-2.1947667476061139E-2</v>
      </c>
      <c r="P335" s="129">
        <v>9.5500214917759729E-2</v>
      </c>
      <c r="Q335" s="129">
        <v>9.4005998774660648E-2</v>
      </c>
      <c r="R335" s="129">
        <v>3.180924128782836E-2</v>
      </c>
      <c r="S335" s="129">
        <v>-3.2892954463326601E-2</v>
      </c>
    </row>
    <row r="336" spans="1:19">
      <c r="A336" s="128" t="s">
        <v>420</v>
      </c>
      <c r="B336" s="128" t="s">
        <v>8</v>
      </c>
      <c r="C336" s="129">
        <v>-0.41446793189731634</v>
      </c>
      <c r="D336" s="129">
        <v>0.63524991394073793</v>
      </c>
      <c r="E336" s="129">
        <v>-0.10732361621121578</v>
      </c>
      <c r="F336" s="129">
        <v>0.24949289735846936</v>
      </c>
      <c r="G336" s="129">
        <v>0.10938556638972785</v>
      </c>
      <c r="H336" s="129">
        <v>0.17223907319036535</v>
      </c>
      <c r="I336" s="129">
        <v>0.23152106223752855</v>
      </c>
      <c r="J336" s="129">
        <v>0.19364300493526154</v>
      </c>
      <c r="K336" s="129">
        <v>9.0792683745724467E-2</v>
      </c>
      <c r="L336" s="129">
        <v>0.27654414375128789</v>
      </c>
      <c r="M336" s="129">
        <v>-1</v>
      </c>
      <c r="N336" s="129" t="s">
        <v>7814</v>
      </c>
      <c r="O336" s="129" t="s">
        <v>7814</v>
      </c>
      <c r="P336" s="129" t="s">
        <v>7814</v>
      </c>
      <c r="Q336" s="129" t="s">
        <v>7814</v>
      </c>
      <c r="R336" s="129" t="s">
        <v>7814</v>
      </c>
      <c r="S336" s="129">
        <v>0</v>
      </c>
    </row>
    <row r="337" spans="1:19">
      <c r="A337" s="128" t="s">
        <v>3459</v>
      </c>
      <c r="B337" s="128" t="s">
        <v>13</v>
      </c>
      <c r="C337" s="128"/>
      <c r="D337" s="92"/>
      <c r="E337" s="92"/>
      <c r="F337" s="92"/>
      <c r="G337" s="92"/>
      <c r="H337" s="92"/>
      <c r="I337" s="92"/>
      <c r="J337" s="92"/>
      <c r="K337" s="92"/>
      <c r="L337" s="132"/>
      <c r="M337" s="132">
        <v>38221118.814000003</v>
      </c>
      <c r="N337" s="132">
        <v>42122749.942400001</v>
      </c>
      <c r="O337" s="132">
        <v>39514997.438099995</v>
      </c>
      <c r="P337" s="132">
        <v>39685096.14779</v>
      </c>
      <c r="Q337" s="132">
        <v>39894386.010789998</v>
      </c>
      <c r="R337" s="132">
        <v>40565369.149999999</v>
      </c>
      <c r="S337" s="132">
        <v>8.7224448936143825E-2</v>
      </c>
    </row>
    <row r="338" spans="1:19">
      <c r="A338" s="128" t="s">
        <v>421</v>
      </c>
      <c r="B338" s="128" t="s">
        <v>7</v>
      </c>
      <c r="C338" s="128">
        <v>34759579841</v>
      </c>
      <c r="D338" s="92">
        <v>24259004247</v>
      </c>
      <c r="E338" s="92">
        <v>31816858509</v>
      </c>
      <c r="F338" s="92">
        <v>35388148741</v>
      </c>
      <c r="G338" s="92">
        <v>42587572507</v>
      </c>
      <c r="H338" s="92">
        <v>47861111159</v>
      </c>
      <c r="I338" s="92">
        <v>48869493349</v>
      </c>
      <c r="J338" s="92">
        <v>34754654799</v>
      </c>
      <c r="K338" s="92">
        <v>31552442743</v>
      </c>
      <c r="L338" s="132">
        <v>31801251613.7612</v>
      </c>
      <c r="M338" s="132">
        <v>0</v>
      </c>
      <c r="N338" s="132">
        <v>0</v>
      </c>
      <c r="O338" s="94">
        <v>0</v>
      </c>
      <c r="P338" s="94">
        <v>0</v>
      </c>
      <c r="Q338" s="132">
        <v>0</v>
      </c>
      <c r="R338" s="132">
        <v>0</v>
      </c>
      <c r="S338" s="132">
        <v>0</v>
      </c>
    </row>
    <row r="339" spans="1:19">
      <c r="A339" s="128" t="s">
        <v>3464</v>
      </c>
      <c r="B339" s="128" t="s">
        <v>181</v>
      </c>
      <c r="C339" s="128"/>
      <c r="D339" s="92"/>
      <c r="E339" s="92"/>
      <c r="F339" s="92"/>
      <c r="G339" s="92"/>
      <c r="H339" s="92"/>
      <c r="I339" s="92"/>
      <c r="J339" s="92"/>
      <c r="K339" s="92"/>
      <c r="L339" s="132"/>
      <c r="M339" s="132">
        <v>41475.706729999998</v>
      </c>
      <c r="N339" s="132">
        <v>41475.706729999998</v>
      </c>
      <c r="O339" s="132">
        <v>0</v>
      </c>
      <c r="P339" s="132">
        <v>0</v>
      </c>
      <c r="Q339" s="132">
        <v>0</v>
      </c>
      <c r="R339" s="132">
        <v>0</v>
      </c>
      <c r="S339" s="132">
        <v>0</v>
      </c>
    </row>
    <row r="340" spans="1:19">
      <c r="A340" s="128" t="s">
        <v>422</v>
      </c>
      <c r="B340" s="128" t="s">
        <v>10</v>
      </c>
      <c r="C340" s="128">
        <v>1969186661</v>
      </c>
      <c r="D340" s="92">
        <v>2186084986</v>
      </c>
      <c r="E340" s="92">
        <v>2081781372</v>
      </c>
      <c r="F340" s="92">
        <v>2450896759</v>
      </c>
      <c r="G340" s="92">
        <v>2912703246</v>
      </c>
      <c r="H340" s="92">
        <v>3215043683</v>
      </c>
      <c r="I340" s="92">
        <v>3609338815</v>
      </c>
      <c r="J340" s="92">
        <v>3506328615</v>
      </c>
      <c r="K340" s="92">
        <v>4238003212</v>
      </c>
      <c r="L340" s="132">
        <v>43541806739.520706</v>
      </c>
      <c r="M340" s="132">
        <v>0</v>
      </c>
      <c r="N340" s="132">
        <v>0</v>
      </c>
      <c r="O340" s="94">
        <v>0</v>
      </c>
      <c r="P340" s="94">
        <v>0</v>
      </c>
      <c r="Q340" s="132">
        <v>0</v>
      </c>
      <c r="R340" s="132">
        <v>0</v>
      </c>
      <c r="S340" s="132">
        <v>0</v>
      </c>
    </row>
    <row r="341" spans="1:19" ht="28">
      <c r="A341" s="128" t="s">
        <v>423</v>
      </c>
      <c r="B341" s="128" t="s">
        <v>3466</v>
      </c>
      <c r="C341" s="128">
        <v>6817241516</v>
      </c>
      <c r="D341" s="92">
        <v>9083604612</v>
      </c>
      <c r="E341" s="92">
        <v>20445539630</v>
      </c>
      <c r="F341" s="92">
        <v>47734447942</v>
      </c>
      <c r="G341" s="92">
        <v>29013838389</v>
      </c>
      <c r="H341" s="92">
        <v>29900990001</v>
      </c>
      <c r="I341" s="92">
        <v>12407151444</v>
      </c>
      <c r="J341" s="92">
        <v>62451342770</v>
      </c>
      <c r="K341" s="92">
        <v>52760819900</v>
      </c>
      <c r="L341" s="132">
        <v>59308644021.877602</v>
      </c>
      <c r="M341" s="132">
        <v>25802990577.216999</v>
      </c>
      <c r="N341" s="132">
        <v>42511035270.295998</v>
      </c>
      <c r="O341" s="132">
        <v>43335619603.190704</v>
      </c>
      <c r="P341" s="132">
        <v>49578693702.097603</v>
      </c>
      <c r="Q341" s="132">
        <v>165985651174.78101</v>
      </c>
      <c r="R341" s="132">
        <v>109714058219.27</v>
      </c>
      <c r="S341" s="132">
        <v>-0.19117895140985661</v>
      </c>
    </row>
    <row r="342" spans="1:19" ht="28">
      <c r="A342" s="128" t="s">
        <v>424</v>
      </c>
      <c r="B342" s="128" t="s">
        <v>3468</v>
      </c>
      <c r="C342" s="128">
        <v>-6781149604</v>
      </c>
      <c r="D342" s="92">
        <v>-11627671863</v>
      </c>
      <c r="E342" s="92">
        <v>-10406227728</v>
      </c>
      <c r="F342" s="92">
        <v>-20572688075</v>
      </c>
      <c r="G342" s="92">
        <v>-15092924960</v>
      </c>
      <c r="H342" s="92">
        <v>-14578312493</v>
      </c>
      <c r="I342" s="92">
        <v>-14318962920</v>
      </c>
      <c r="J342" s="92">
        <v>-12213645115</v>
      </c>
      <c r="K342" s="92">
        <v>-12701471988</v>
      </c>
      <c r="L342" s="132">
        <v>-15176780718.0588</v>
      </c>
      <c r="M342" s="132">
        <v>-14601409846.351</v>
      </c>
      <c r="N342" s="132">
        <v>-22366301862.761002</v>
      </c>
      <c r="O342" s="132">
        <v>-27512037899.610901</v>
      </c>
      <c r="P342" s="132">
        <v>-35780151317.433403</v>
      </c>
      <c r="Q342" s="132">
        <v>-51941214164.984398</v>
      </c>
      <c r="R342" s="132">
        <v>-64519428211.550003</v>
      </c>
      <c r="S342" s="132">
        <v>-2.1695836167086693</v>
      </c>
    </row>
    <row r="343" spans="1:19">
      <c r="A343" s="128" t="s">
        <v>425</v>
      </c>
      <c r="B343" s="128" t="s">
        <v>2</v>
      </c>
      <c r="C343" s="128">
        <v>3464434</v>
      </c>
      <c r="D343" s="92">
        <v>0</v>
      </c>
      <c r="E343" s="92">
        <v>0</v>
      </c>
      <c r="F343" s="92">
        <v>0</v>
      </c>
      <c r="G343" s="92">
        <v>-36396018</v>
      </c>
      <c r="H343" s="92">
        <v>2775274</v>
      </c>
      <c r="I343" s="92">
        <v>0</v>
      </c>
      <c r="J343" s="92">
        <v>0</v>
      </c>
      <c r="K343" s="92">
        <v>0</v>
      </c>
      <c r="L343" s="132">
        <v>0</v>
      </c>
      <c r="M343" s="132">
        <v>0</v>
      </c>
      <c r="N343" s="132">
        <v>0</v>
      </c>
      <c r="O343" s="94">
        <v>0</v>
      </c>
      <c r="P343" s="94">
        <v>0</v>
      </c>
      <c r="Q343" s="132">
        <v>0</v>
      </c>
      <c r="R343" s="132">
        <v>0</v>
      </c>
      <c r="S343" s="132">
        <v>0</v>
      </c>
    </row>
    <row r="344" spans="1:19" ht="28">
      <c r="A344" s="128" t="s">
        <v>3471</v>
      </c>
      <c r="B344" s="128" t="s">
        <v>3472</v>
      </c>
      <c r="C344" s="128">
        <v>0</v>
      </c>
      <c r="D344" s="92">
        <v>0</v>
      </c>
      <c r="E344" s="92">
        <v>0</v>
      </c>
      <c r="F344" s="92">
        <v>0</v>
      </c>
      <c r="G344" s="92">
        <v>0</v>
      </c>
      <c r="H344" s="92">
        <v>0</v>
      </c>
      <c r="I344" s="92">
        <v>0</v>
      </c>
      <c r="J344" s="92">
        <v>0</v>
      </c>
      <c r="K344" s="92">
        <v>0</v>
      </c>
      <c r="L344" s="92">
        <v>0</v>
      </c>
      <c r="M344" s="132">
        <v>6581642584.4207001</v>
      </c>
      <c r="N344" s="132">
        <v>0</v>
      </c>
      <c r="O344" s="94">
        <v>0</v>
      </c>
      <c r="P344" s="94">
        <v>0</v>
      </c>
      <c r="Q344" s="132">
        <v>0</v>
      </c>
      <c r="R344" s="132">
        <v>0</v>
      </c>
      <c r="S344" s="132">
        <v>0</v>
      </c>
    </row>
    <row r="345" spans="1:19" ht="42">
      <c r="A345" s="128" t="s">
        <v>3494</v>
      </c>
      <c r="B345" s="128" t="s">
        <v>3495</v>
      </c>
      <c r="C345" s="128">
        <v>0</v>
      </c>
      <c r="D345" s="92">
        <v>0</v>
      </c>
      <c r="E345" s="92">
        <v>0</v>
      </c>
      <c r="F345" s="92">
        <v>0</v>
      </c>
      <c r="G345" s="92">
        <v>0</v>
      </c>
      <c r="H345" s="92">
        <v>0</v>
      </c>
      <c r="I345" s="92">
        <v>0</v>
      </c>
      <c r="J345" s="92">
        <v>0</v>
      </c>
      <c r="K345" s="92">
        <v>0</v>
      </c>
      <c r="L345" s="92">
        <v>0</v>
      </c>
      <c r="M345" s="132">
        <v>905796195.21331</v>
      </c>
      <c r="N345" s="132">
        <v>970506938.13507998</v>
      </c>
      <c r="O345" s="132">
        <v>968828086.94370997</v>
      </c>
      <c r="P345" s="132">
        <v>971807080.74061</v>
      </c>
      <c r="Q345" s="132">
        <v>923800304.77124</v>
      </c>
      <c r="R345" s="132">
        <v>923967759.07000005</v>
      </c>
      <c r="S345" s="132">
        <v>3.8460338925427516E-2</v>
      </c>
    </row>
    <row r="346" spans="1:19" ht="28">
      <c r="A346" s="128" t="s">
        <v>3503</v>
      </c>
      <c r="B346" s="128" t="s">
        <v>3504</v>
      </c>
      <c r="C346" s="128">
        <v>0</v>
      </c>
      <c r="D346" s="92">
        <v>0</v>
      </c>
      <c r="E346" s="92">
        <v>0</v>
      </c>
      <c r="F346" s="92">
        <v>0</v>
      </c>
      <c r="G346" s="92">
        <v>0</v>
      </c>
      <c r="H346" s="92">
        <v>0</v>
      </c>
      <c r="I346" s="92">
        <v>0</v>
      </c>
      <c r="J346" s="92">
        <v>0</v>
      </c>
      <c r="K346" s="92">
        <v>0</v>
      </c>
      <c r="L346" s="92">
        <v>0</v>
      </c>
      <c r="M346" s="132">
        <v>3505370.7629999998</v>
      </c>
      <c r="N346" s="132">
        <v>-31296960.170639999</v>
      </c>
      <c r="O346" s="132">
        <v>-24333997.745310001</v>
      </c>
      <c r="P346" s="132">
        <v>-19636582.60094</v>
      </c>
      <c r="Q346" s="132">
        <v>-30413499.868159998</v>
      </c>
      <c r="R346" s="132">
        <v>-26124349.649999999</v>
      </c>
      <c r="S346" s="132">
        <v>-0.44928460257382902</v>
      </c>
    </row>
    <row r="347" spans="1:19" ht="42">
      <c r="A347" s="128" t="s">
        <v>3507</v>
      </c>
      <c r="B347" s="128" t="s">
        <v>3508</v>
      </c>
      <c r="C347" s="128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132">
        <v>25365617371.9422</v>
      </c>
      <c r="N347" s="132">
        <v>22637022056.456001</v>
      </c>
      <c r="O347" s="132">
        <v>19851609802.578999</v>
      </c>
      <c r="P347" s="132">
        <v>23400681879.546398</v>
      </c>
      <c r="Q347" s="132">
        <v>27446898676.823799</v>
      </c>
      <c r="R347" s="132">
        <v>19592528912.77</v>
      </c>
      <c r="S347" s="132">
        <v>0.35242363018484807</v>
      </c>
    </row>
    <row r="348" spans="1:19" ht="28">
      <c r="A348" s="128" t="s">
        <v>3517</v>
      </c>
      <c r="B348" s="128" t="s">
        <v>3518</v>
      </c>
      <c r="C348" s="128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132">
        <v>359153116.17383003</v>
      </c>
      <c r="N348" s="132">
        <v>2202305766.7222004</v>
      </c>
      <c r="O348" s="132">
        <v>585674774.16075003</v>
      </c>
      <c r="P348" s="132">
        <v>728992332.78948998</v>
      </c>
      <c r="Q348" s="132">
        <v>722820517.74465001</v>
      </c>
      <c r="R348" s="132">
        <v>801063205.5</v>
      </c>
      <c r="S348" s="132">
        <v>5.8788624476399105E-2</v>
      </c>
    </row>
    <row r="349" spans="1:19" ht="42">
      <c r="A349" s="128" t="s">
        <v>3523</v>
      </c>
      <c r="B349" s="128" t="s">
        <v>3524</v>
      </c>
      <c r="C349" s="128">
        <v>0</v>
      </c>
      <c r="D349" s="92">
        <v>0</v>
      </c>
      <c r="E349" s="92">
        <v>0</v>
      </c>
      <c r="F349" s="92">
        <v>0</v>
      </c>
      <c r="G349" s="92">
        <v>0</v>
      </c>
      <c r="H349" s="92">
        <v>0</v>
      </c>
      <c r="I349" s="92">
        <v>0</v>
      </c>
      <c r="J349" s="92">
        <v>0</v>
      </c>
      <c r="K349" s="92">
        <v>0</v>
      </c>
      <c r="L349" s="92">
        <v>0</v>
      </c>
      <c r="M349" s="132">
        <v>2647497.2182</v>
      </c>
      <c r="N349" s="132">
        <v>2524866.7336500003</v>
      </c>
      <c r="O349" s="132">
        <v>2679105.4936500001</v>
      </c>
      <c r="P349" s="132">
        <v>3770617.49939</v>
      </c>
      <c r="Q349" s="132">
        <v>3967024.2636199999</v>
      </c>
      <c r="R349" s="132">
        <v>1619490.53</v>
      </c>
      <c r="S349" s="132">
        <v>-2.2963013127344438</v>
      </c>
    </row>
    <row r="350" spans="1:19">
      <c r="A350" s="128" t="s">
        <v>3527</v>
      </c>
      <c r="B350" s="128" t="s">
        <v>7670</v>
      </c>
      <c r="C350" s="128">
        <v>0</v>
      </c>
      <c r="D350" s="92">
        <v>0</v>
      </c>
      <c r="E350" s="92">
        <v>0</v>
      </c>
      <c r="F350" s="92">
        <v>0</v>
      </c>
      <c r="G350" s="92">
        <v>0</v>
      </c>
      <c r="H350" s="92">
        <v>0</v>
      </c>
      <c r="I350" s="92">
        <v>0</v>
      </c>
      <c r="J350" s="92">
        <v>0</v>
      </c>
      <c r="K350" s="92">
        <v>0</v>
      </c>
      <c r="L350" s="92">
        <v>0</v>
      </c>
      <c r="M350" s="132">
        <v>-12471338910.931801</v>
      </c>
      <c r="N350" s="132">
        <v>-36350177923.444504</v>
      </c>
      <c r="O350" s="132">
        <v>-54511627595.250397</v>
      </c>
      <c r="P350" s="132">
        <v>-51787543677.0868</v>
      </c>
      <c r="Q350" s="132">
        <v>-100743095024.021</v>
      </c>
      <c r="R350" s="132">
        <v>-165013499249.67999</v>
      </c>
      <c r="S350" s="132">
        <v>7.5540251922778273E-2</v>
      </c>
    </row>
    <row r="351" spans="1:19" ht="42">
      <c r="A351" s="128" t="s">
        <v>3533</v>
      </c>
      <c r="B351" s="128" t="s">
        <v>7671</v>
      </c>
      <c r="C351" s="128">
        <v>0</v>
      </c>
      <c r="D351" s="92">
        <v>0</v>
      </c>
      <c r="E351" s="92">
        <v>0</v>
      </c>
      <c r="F351" s="92">
        <v>0</v>
      </c>
      <c r="G351" s="92">
        <v>0</v>
      </c>
      <c r="H351" s="92">
        <v>0</v>
      </c>
      <c r="I351" s="92">
        <v>0</v>
      </c>
      <c r="J351" s="92">
        <v>0</v>
      </c>
      <c r="K351" s="92">
        <v>0</v>
      </c>
      <c r="L351" s="92">
        <v>0</v>
      </c>
      <c r="M351" s="132">
        <v>8929276.31666</v>
      </c>
      <c r="N351" s="132">
        <v>8994808.5886499994</v>
      </c>
      <c r="O351" s="132">
        <v>58031202.053879999</v>
      </c>
      <c r="P351" s="132">
        <v>57323761.248290002</v>
      </c>
      <c r="Q351" s="132">
        <v>36087610.707390003</v>
      </c>
      <c r="R351" s="132">
        <v>36528231.93</v>
      </c>
      <c r="S351" s="132">
        <v>0.4572538118463485</v>
      </c>
    </row>
    <row r="352" spans="1:19" ht="28">
      <c r="A352" s="128" t="s">
        <v>7660</v>
      </c>
      <c r="B352" s="128" t="s">
        <v>7661</v>
      </c>
      <c r="C352" s="128">
        <v>0</v>
      </c>
      <c r="D352" s="92">
        <v>0</v>
      </c>
      <c r="E352" s="92">
        <v>0</v>
      </c>
      <c r="F352" s="92">
        <v>0</v>
      </c>
      <c r="G352" s="92">
        <v>0</v>
      </c>
      <c r="H352" s="92">
        <v>0</v>
      </c>
      <c r="I352" s="92">
        <v>0</v>
      </c>
      <c r="J352" s="92">
        <v>0</v>
      </c>
      <c r="K352" s="92">
        <v>0</v>
      </c>
      <c r="L352" s="92">
        <v>0</v>
      </c>
      <c r="M352" s="132">
        <v>0</v>
      </c>
      <c r="N352" s="132">
        <v>0</v>
      </c>
      <c r="O352" s="132">
        <v>0</v>
      </c>
      <c r="P352" s="132">
        <v>-687511.51300000004</v>
      </c>
      <c r="Q352" s="132">
        <v>-715836.55660999997</v>
      </c>
      <c r="R352" s="132">
        <v>-715836.56</v>
      </c>
      <c r="S352" s="132">
        <v>-0.64986953167074901</v>
      </c>
    </row>
    <row r="353" spans="1:19">
      <c r="A353" s="128" t="s">
        <v>426</v>
      </c>
      <c r="B353" s="128" t="s">
        <v>3539</v>
      </c>
      <c r="C353" s="128">
        <v>35514787090.180016</v>
      </c>
      <c r="D353" s="92">
        <v>64025539352.390007</v>
      </c>
      <c r="E353" s="92">
        <v>66096645895.370003</v>
      </c>
      <c r="F353" s="92">
        <v>80614927112.27002</v>
      </c>
      <c r="G353" s="92">
        <v>76431742312.380005</v>
      </c>
      <c r="H353" s="92">
        <v>95663475576.690002</v>
      </c>
      <c r="I353" s="92">
        <v>127334530584.99001</v>
      </c>
      <c r="J353" s="92">
        <v>239552490791.20001</v>
      </c>
      <c r="K353" s="92">
        <v>259510538599.60999</v>
      </c>
      <c r="L353" s="132">
        <v>271261758635.52499</v>
      </c>
      <c r="M353" s="132">
        <v>138914642800.715</v>
      </c>
      <c r="N353" s="132">
        <v>145150010512.57901</v>
      </c>
      <c r="O353" s="132">
        <v>162864905945.13699</v>
      </c>
      <c r="P353" s="132">
        <v>199577771693.884</v>
      </c>
      <c r="Q353" s="132">
        <v>239109499353.78799</v>
      </c>
      <c r="R353" s="132">
        <v>196431321532.92001</v>
      </c>
      <c r="S353" s="132">
        <v>0.17475136277137537</v>
      </c>
    </row>
    <row r="354" spans="1:19">
      <c r="A354" s="128" t="s">
        <v>427</v>
      </c>
      <c r="B354" s="128" t="s">
        <v>18</v>
      </c>
      <c r="C354" s="128">
        <v>109241660.84</v>
      </c>
      <c r="D354" s="92">
        <v>196616034</v>
      </c>
      <c r="E354" s="92">
        <v>139760900</v>
      </c>
      <c r="F354" s="92">
        <v>156688290</v>
      </c>
      <c r="G354" s="92">
        <v>234515203</v>
      </c>
      <c r="H354" s="92">
        <v>344774614.14999998</v>
      </c>
      <c r="I354" s="92">
        <v>385919214.44</v>
      </c>
      <c r="J354" s="92">
        <v>282340737</v>
      </c>
      <c r="K354" s="92">
        <v>297584881</v>
      </c>
      <c r="L354" s="132">
        <v>433336892.98796004</v>
      </c>
      <c r="M354" s="132">
        <v>97561440.403600007</v>
      </c>
      <c r="N354" s="132">
        <v>96283328.511289999</v>
      </c>
      <c r="O354" s="132">
        <v>160287831.02155998</v>
      </c>
      <c r="P354" s="132">
        <v>169886826.38055</v>
      </c>
      <c r="Q354" s="132">
        <v>177464221.08774999</v>
      </c>
      <c r="R354" s="132">
        <v>179297465.34999999</v>
      </c>
      <c r="S354" s="132">
        <v>7.5718067087555851E-2</v>
      </c>
    </row>
    <row r="355" spans="1:19">
      <c r="A355" s="128" t="s">
        <v>428</v>
      </c>
      <c r="B355" s="128" t="s">
        <v>17</v>
      </c>
      <c r="C355" s="128">
        <v>2630229223.4299998</v>
      </c>
      <c r="D355" s="92">
        <v>2750153314.5700002</v>
      </c>
      <c r="E355" s="92">
        <v>2544597257.3000002</v>
      </c>
      <c r="F355" s="92">
        <v>2761043298.1700001</v>
      </c>
      <c r="G355" s="92">
        <v>3027284225.8299999</v>
      </c>
      <c r="H355" s="92">
        <v>3378963722.9899998</v>
      </c>
      <c r="I355" s="92">
        <v>3664871601.96</v>
      </c>
      <c r="J355" s="92">
        <v>1892004869.76</v>
      </c>
      <c r="K355" s="92">
        <v>2057064973.8699999</v>
      </c>
      <c r="L355" s="132">
        <v>905546902.73216009</v>
      </c>
      <c r="M355" s="132">
        <v>2527554818.5736699</v>
      </c>
      <c r="N355" s="132">
        <v>2958289546.8227997</v>
      </c>
      <c r="O355" s="132">
        <v>3198736422.2851601</v>
      </c>
      <c r="P355" s="132">
        <v>3328284403.6592202</v>
      </c>
      <c r="Q355" s="132">
        <v>3697800014.63238</v>
      </c>
      <c r="R355" s="132">
        <v>4188584003.71</v>
      </c>
      <c r="S355" s="132">
        <v>0.12608075972983721</v>
      </c>
    </row>
    <row r="356" spans="1:19">
      <c r="A356" s="128" t="s">
        <v>429</v>
      </c>
      <c r="B356" s="128" t="s">
        <v>181</v>
      </c>
      <c r="C356" s="128">
        <v>6601283</v>
      </c>
      <c r="D356" s="92">
        <v>6601283</v>
      </c>
      <c r="E356" s="92">
        <v>5839476</v>
      </c>
      <c r="F356" s="92">
        <v>5839476</v>
      </c>
      <c r="G356" s="92">
        <v>41476</v>
      </c>
      <c r="H356" s="92">
        <v>11512896</v>
      </c>
      <c r="I356" s="92">
        <v>41476</v>
      </c>
      <c r="J356" s="92">
        <v>41476</v>
      </c>
      <c r="K356" s="92">
        <v>41476</v>
      </c>
      <c r="L356" s="132">
        <v>41475.706729999998</v>
      </c>
      <c r="M356" s="132">
        <v>0</v>
      </c>
      <c r="N356" s="132">
        <v>0</v>
      </c>
      <c r="O356" s="94">
        <v>0</v>
      </c>
      <c r="P356" s="94">
        <v>0</v>
      </c>
      <c r="Q356" s="132">
        <v>0</v>
      </c>
      <c r="R356" s="132">
        <v>0</v>
      </c>
      <c r="S356" s="132">
        <v>0</v>
      </c>
    </row>
    <row r="357" spans="1:19">
      <c r="A357" s="128" t="s">
        <v>430</v>
      </c>
      <c r="B357" s="128" t="s">
        <v>183</v>
      </c>
      <c r="C357" s="128"/>
      <c r="D357" s="92">
        <v>0</v>
      </c>
      <c r="E357" s="92">
        <v>0</v>
      </c>
      <c r="F357" s="92">
        <v>0</v>
      </c>
      <c r="G357" s="92">
        <v>0</v>
      </c>
      <c r="H357" s="92">
        <v>0</v>
      </c>
      <c r="I357" s="92">
        <v>0</v>
      </c>
      <c r="J357" s="92">
        <v>59284526555</v>
      </c>
      <c r="K357" s="92">
        <v>58453719047</v>
      </c>
      <c r="L357" s="132">
        <v>59201607481.150299</v>
      </c>
      <c r="M357" s="132">
        <v>0</v>
      </c>
      <c r="N357" s="132">
        <v>0</v>
      </c>
      <c r="O357" s="94">
        <v>0</v>
      </c>
      <c r="P357" s="94">
        <v>0</v>
      </c>
      <c r="Q357" s="132">
        <v>0</v>
      </c>
      <c r="R357" s="132">
        <v>0</v>
      </c>
      <c r="S357" s="132">
        <v>0</v>
      </c>
    </row>
    <row r="358" spans="1:19">
      <c r="A358" s="128" t="s">
        <v>431</v>
      </c>
      <c r="B358" s="128" t="s">
        <v>16</v>
      </c>
      <c r="C358" s="128">
        <v>38504667807</v>
      </c>
      <c r="D358" s="92">
        <v>49363771386</v>
      </c>
      <c r="E358" s="92">
        <v>10240822162</v>
      </c>
      <c r="F358" s="92">
        <v>9461250649</v>
      </c>
      <c r="G358" s="92">
        <v>12363500057</v>
      </c>
      <c r="H358" s="92">
        <v>21740516099</v>
      </c>
      <c r="I358" s="92">
        <v>28933855102</v>
      </c>
      <c r="J358" s="92">
        <v>31675991903</v>
      </c>
      <c r="K358" s="92">
        <v>58211793594</v>
      </c>
      <c r="L358" s="132">
        <v>68585422341.010796</v>
      </c>
      <c r="M358" s="132">
        <v>16882455096.387901</v>
      </c>
      <c r="N358" s="132">
        <v>18275149243.1031</v>
      </c>
      <c r="O358" s="132">
        <v>19971439555.023499</v>
      </c>
      <c r="P358" s="132">
        <v>20895298343.408897</v>
      </c>
      <c r="Q358" s="132">
        <v>22394396572.683998</v>
      </c>
      <c r="R358" s="132">
        <v>23857646643.029999</v>
      </c>
      <c r="S358" s="132">
        <v>-4.240980648297081E-2</v>
      </c>
    </row>
    <row r="359" spans="1:19">
      <c r="A359" s="128" t="s">
        <v>432</v>
      </c>
      <c r="B359" s="128" t="s">
        <v>222</v>
      </c>
      <c r="C359" s="128">
        <v>0</v>
      </c>
      <c r="D359" s="92">
        <v>0</v>
      </c>
      <c r="E359" s="92">
        <v>0</v>
      </c>
      <c r="F359" s="92">
        <v>0</v>
      </c>
      <c r="G359" s="92">
        <v>0</v>
      </c>
      <c r="H359" s="92">
        <v>0</v>
      </c>
      <c r="I359" s="92">
        <v>0</v>
      </c>
      <c r="J359" s="92">
        <v>0</v>
      </c>
      <c r="K359" s="92">
        <v>0</v>
      </c>
      <c r="L359" s="132">
        <v>0</v>
      </c>
      <c r="M359" s="132">
        <v>0</v>
      </c>
      <c r="N359" s="132">
        <v>0</v>
      </c>
      <c r="O359" s="94">
        <v>0</v>
      </c>
      <c r="P359" s="94">
        <v>0</v>
      </c>
      <c r="Q359" s="132">
        <v>0</v>
      </c>
      <c r="R359" s="132">
        <v>0</v>
      </c>
      <c r="S359" s="132">
        <v>0</v>
      </c>
    </row>
    <row r="360" spans="1:19" ht="28">
      <c r="A360" s="128" t="s">
        <v>433</v>
      </c>
      <c r="B360" s="128" t="s">
        <v>15</v>
      </c>
      <c r="C360" s="128">
        <v>4507622.1100000003</v>
      </c>
      <c r="D360" s="92">
        <v>1923371.23</v>
      </c>
      <c r="E360" s="92">
        <v>49006.23</v>
      </c>
      <c r="F360" s="92">
        <v>839.95</v>
      </c>
      <c r="G360" s="92">
        <v>648697.22</v>
      </c>
      <c r="H360" s="92">
        <v>23294418.579999998</v>
      </c>
      <c r="I360" s="92">
        <v>640692.22</v>
      </c>
      <c r="J360" s="92">
        <v>565549.48</v>
      </c>
      <c r="K360" s="92">
        <v>191852</v>
      </c>
      <c r="L360" s="132">
        <v>26066.048070000001</v>
      </c>
      <c r="M360" s="132">
        <v>25776.805069999999</v>
      </c>
      <c r="N360" s="132">
        <v>1595.479</v>
      </c>
      <c r="O360" s="132">
        <v>3402.94281</v>
      </c>
      <c r="P360" s="132">
        <v>10346368.72143</v>
      </c>
      <c r="Q360" s="132">
        <v>10346368.73408</v>
      </c>
      <c r="R360" s="132">
        <v>10352110.189999999</v>
      </c>
      <c r="S360" s="132">
        <v>-6.0235448479115669E-4</v>
      </c>
    </row>
    <row r="361" spans="1:19">
      <c r="A361" s="128" t="s">
        <v>3550</v>
      </c>
      <c r="B361" s="128" t="s">
        <v>3551</v>
      </c>
      <c r="C361" s="128">
        <v>0</v>
      </c>
      <c r="D361" s="92">
        <v>0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132">
        <v>0</v>
      </c>
      <c r="M361" s="132">
        <v>15431186919.339001</v>
      </c>
      <c r="N361" s="132">
        <v>17180494045.291</v>
      </c>
      <c r="O361" s="132">
        <v>20101115220.744999</v>
      </c>
      <c r="P361" s="132">
        <v>23523446101.243999</v>
      </c>
      <c r="Q361" s="132">
        <v>26911943807.176998</v>
      </c>
      <c r="R361" s="132">
        <v>29828975064.369999</v>
      </c>
      <c r="S361" s="132">
        <v>3.4245577486172879E-2</v>
      </c>
    </row>
    <row r="362" spans="1:19">
      <c r="A362" s="128" t="s">
        <v>434</v>
      </c>
      <c r="B362" s="128" t="s">
        <v>14</v>
      </c>
      <c r="C362" s="128">
        <v>5725472502.4799995</v>
      </c>
      <c r="D362" s="92">
        <v>8798939614.7999992</v>
      </c>
      <c r="E362" s="92">
        <v>9604716375.5200005</v>
      </c>
      <c r="F362" s="92">
        <v>9929136964.3099995</v>
      </c>
      <c r="G362" s="92">
        <v>9872706288.2199993</v>
      </c>
      <c r="H362" s="92">
        <v>10020150622.93</v>
      </c>
      <c r="I362" s="92">
        <v>8879073688</v>
      </c>
      <c r="J362" s="92">
        <v>6447745283.9399996</v>
      </c>
      <c r="K362" s="92">
        <v>6555813281.5699997</v>
      </c>
      <c r="L362" s="132">
        <v>6551590098.0086794</v>
      </c>
      <c r="M362" s="132">
        <v>5985799299.3612404</v>
      </c>
      <c r="N362" s="132">
        <v>6517185730.5754299</v>
      </c>
      <c r="O362" s="132">
        <v>6634569963.0569</v>
      </c>
      <c r="P362" s="132">
        <v>7620392331.8277302</v>
      </c>
      <c r="Q362" s="132">
        <v>7936533751.37817</v>
      </c>
      <c r="R362" s="132">
        <v>8054376976.6999998</v>
      </c>
      <c r="S362" s="132">
        <v>6.318996389817938E-2</v>
      </c>
    </row>
    <row r="363" spans="1:19">
      <c r="A363" s="128" t="s">
        <v>435</v>
      </c>
      <c r="B363" s="128" t="s">
        <v>13</v>
      </c>
      <c r="C363" s="128">
        <v>19536.16</v>
      </c>
      <c r="D363" s="92">
        <v>473</v>
      </c>
      <c r="E363" s="92">
        <v>473</v>
      </c>
      <c r="F363" s="92">
        <v>473</v>
      </c>
      <c r="G363" s="92">
        <v>573</v>
      </c>
      <c r="H363" s="92">
        <v>573</v>
      </c>
      <c r="I363" s="92">
        <v>673</v>
      </c>
      <c r="J363" s="92">
        <v>1042</v>
      </c>
      <c r="K363" s="92">
        <v>1042</v>
      </c>
      <c r="L363" s="132">
        <v>841.86</v>
      </c>
      <c r="M363" s="132">
        <v>889637.89500000002</v>
      </c>
      <c r="N363" s="132">
        <v>719031.30700000003</v>
      </c>
      <c r="O363" s="132">
        <v>518440.54300000001</v>
      </c>
      <c r="P363" s="132">
        <v>517566.30699999997</v>
      </c>
      <c r="Q363" s="132">
        <v>505866.30699999997</v>
      </c>
      <c r="R363" s="132">
        <v>1041949.27</v>
      </c>
      <c r="S363" s="132">
        <v>8.7170270775276668E-4</v>
      </c>
    </row>
    <row r="364" spans="1:19">
      <c r="A364" s="128" t="s">
        <v>436</v>
      </c>
      <c r="B364" s="128" t="s">
        <v>12</v>
      </c>
      <c r="C364" s="128">
        <v>0</v>
      </c>
      <c r="D364" s="92">
        <v>-589318413</v>
      </c>
      <c r="E364" s="92">
        <v>-112577470</v>
      </c>
      <c r="F364" s="92">
        <v>0</v>
      </c>
      <c r="G364" s="92">
        <v>0</v>
      </c>
      <c r="H364" s="92">
        <v>0</v>
      </c>
      <c r="I364" s="92">
        <v>0</v>
      </c>
      <c r="J364" s="92">
        <v>0</v>
      </c>
      <c r="K364" s="92">
        <v>0</v>
      </c>
      <c r="L364" s="132">
        <v>0</v>
      </c>
      <c r="M364" s="132">
        <v>0</v>
      </c>
      <c r="N364" s="132">
        <v>0</v>
      </c>
      <c r="O364" s="94">
        <v>0</v>
      </c>
      <c r="P364" s="94">
        <v>0</v>
      </c>
      <c r="Q364" s="132">
        <v>0</v>
      </c>
      <c r="R364" s="132">
        <v>0</v>
      </c>
      <c r="S364" s="132">
        <v>0</v>
      </c>
    </row>
    <row r="365" spans="1:19">
      <c r="A365" s="128" t="s">
        <v>437</v>
      </c>
      <c r="B365" s="128" t="s">
        <v>11</v>
      </c>
      <c r="C365" s="128">
        <v>-58710655386.269997</v>
      </c>
      <c r="D365" s="95">
        <v>-53169774364.610001</v>
      </c>
      <c r="E365" s="95">
        <v>-4657415249.4499998</v>
      </c>
      <c r="F365" s="95">
        <v>1678188156.9100001</v>
      </c>
      <c r="G365" s="95">
        <v>-1873392894.8800001</v>
      </c>
      <c r="H365" s="95">
        <v>-1670874023.3099999</v>
      </c>
      <c r="I365" s="95">
        <v>3553834344.2600002</v>
      </c>
      <c r="J365" s="95">
        <v>25935007427.810001</v>
      </c>
      <c r="K365" s="95">
        <v>36949227041.559998</v>
      </c>
      <c r="L365" s="95">
        <v>35235652082.327003</v>
      </c>
      <c r="M365" s="132">
        <v>12517543635.6266</v>
      </c>
      <c r="N365" s="132">
        <v>27334402601.1129</v>
      </c>
      <c r="O365" s="132">
        <v>29426615064.0681</v>
      </c>
      <c r="P365" s="132">
        <v>31343972883.176701</v>
      </c>
      <c r="Q365" s="132">
        <v>33456594076.8232</v>
      </c>
      <c r="R365" s="132">
        <v>35447052128.769997</v>
      </c>
      <c r="S365" s="132">
        <v>6.7583380018662584E-2</v>
      </c>
    </row>
    <row r="366" spans="1:19">
      <c r="A366" s="128" t="s">
        <v>3571</v>
      </c>
      <c r="B366" s="128" t="s">
        <v>3436</v>
      </c>
      <c r="C366" s="128"/>
      <c r="D366" s="95"/>
      <c r="E366" s="95"/>
      <c r="F366" s="95"/>
      <c r="G366" s="95"/>
      <c r="H366" s="95"/>
      <c r="I366" s="95"/>
      <c r="J366" s="95"/>
      <c r="K366" s="95"/>
      <c r="L366" s="95"/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32">
        <v>0</v>
      </c>
      <c r="S366" s="132">
        <v>0</v>
      </c>
    </row>
    <row r="367" spans="1:19">
      <c r="A367" s="128" t="s">
        <v>438</v>
      </c>
      <c r="B367" s="128" t="s">
        <v>10</v>
      </c>
      <c r="C367" s="128">
        <v>1548646890.2</v>
      </c>
      <c r="D367" s="95">
        <v>1760868788.8</v>
      </c>
      <c r="E367" s="95">
        <v>1824208143</v>
      </c>
      <c r="F367" s="95">
        <v>1962447816</v>
      </c>
      <c r="G367" s="95">
        <v>1963671749</v>
      </c>
      <c r="H367" s="95">
        <v>2050719593</v>
      </c>
      <c r="I367" s="95">
        <v>2146495898</v>
      </c>
      <c r="J367" s="95">
        <v>2003645890.76</v>
      </c>
      <c r="K367" s="95">
        <v>1562410921</v>
      </c>
      <c r="L367" s="95">
        <v>1610524115.0824699</v>
      </c>
      <c r="M367" s="132">
        <v>0</v>
      </c>
      <c r="N367" s="132">
        <v>0</v>
      </c>
      <c r="O367" s="94">
        <v>0</v>
      </c>
      <c r="P367" s="94">
        <v>0</v>
      </c>
      <c r="Q367" s="132">
        <v>0</v>
      </c>
      <c r="R367" s="132">
        <v>0</v>
      </c>
      <c r="S367" s="132">
        <v>0</v>
      </c>
    </row>
    <row r="368" spans="1:19">
      <c r="A368" s="128" t="s">
        <v>439</v>
      </c>
      <c r="B368" s="128" t="s">
        <v>9</v>
      </c>
      <c r="C368" s="128">
        <v>306344989</v>
      </c>
      <c r="D368" s="95">
        <v>17494476</v>
      </c>
      <c r="E368" s="95">
        <v>20578058</v>
      </c>
      <c r="F368" s="95">
        <v>17140525</v>
      </c>
      <c r="G368" s="95">
        <v>20287442</v>
      </c>
      <c r="H368" s="95">
        <v>20349140</v>
      </c>
      <c r="I368" s="95">
        <v>22298354</v>
      </c>
      <c r="J368" s="95">
        <v>23837522</v>
      </c>
      <c r="K368" s="95">
        <v>30580101</v>
      </c>
      <c r="L368" s="95">
        <v>32576598.508000001</v>
      </c>
      <c r="M368" s="132">
        <v>0</v>
      </c>
      <c r="N368" s="132">
        <v>0</v>
      </c>
      <c r="O368" s="94">
        <v>0</v>
      </c>
      <c r="P368" s="94">
        <v>0</v>
      </c>
      <c r="Q368" s="132">
        <v>0</v>
      </c>
      <c r="R368" s="132">
        <v>0</v>
      </c>
      <c r="S368" s="132">
        <v>0</v>
      </c>
    </row>
    <row r="369" spans="1:19">
      <c r="A369" s="128" t="s">
        <v>440</v>
      </c>
      <c r="B369" s="128" t="s">
        <v>8</v>
      </c>
      <c r="C369" s="128">
        <v>20381418665.360001</v>
      </c>
      <c r="D369" s="95">
        <v>24896598615.560001</v>
      </c>
      <c r="E369" s="95">
        <v>27175315982.759998</v>
      </c>
      <c r="F369" s="95">
        <v>30076440259.560001</v>
      </c>
      <c r="G369" s="95">
        <v>31302939547.73</v>
      </c>
      <c r="H369" s="95">
        <v>36161608426.25</v>
      </c>
      <c r="I369" s="95">
        <v>37006587542</v>
      </c>
      <c r="J369" s="95">
        <v>32179703977.939999</v>
      </c>
      <c r="K369" s="95">
        <v>23671112978.830002</v>
      </c>
      <c r="L369" s="95">
        <v>23366418101.828102</v>
      </c>
      <c r="M369" s="132">
        <v>0</v>
      </c>
      <c r="N369" s="132">
        <v>0</v>
      </c>
      <c r="O369" s="94">
        <v>0</v>
      </c>
      <c r="P369" s="94">
        <v>0</v>
      </c>
      <c r="Q369" s="132">
        <v>0</v>
      </c>
      <c r="R369" s="132">
        <v>0</v>
      </c>
      <c r="S369" s="132">
        <v>0</v>
      </c>
    </row>
    <row r="370" spans="1:19">
      <c r="A370" s="128" t="s">
        <v>441</v>
      </c>
      <c r="B370" s="128" t="s">
        <v>223</v>
      </c>
      <c r="C370" s="128">
        <v>14178806077</v>
      </c>
      <c r="D370" s="95">
        <v>9684826468</v>
      </c>
      <c r="E370" s="95">
        <v>6674139162</v>
      </c>
      <c r="F370" s="95">
        <v>7948638620</v>
      </c>
      <c r="G370" s="95">
        <v>2355246836</v>
      </c>
      <c r="H370" s="95">
        <v>8531155721</v>
      </c>
      <c r="I370" s="95">
        <v>29832573014</v>
      </c>
      <c r="J370" s="95">
        <v>63721526943</v>
      </c>
      <c r="K370" s="95">
        <v>56896691117</v>
      </c>
      <c r="L370" s="95">
        <v>57284730728.383003</v>
      </c>
      <c r="M370" s="132">
        <v>68249039241.745003</v>
      </c>
      <c r="N370" s="132">
        <v>70148841739.531006</v>
      </c>
      <c r="O370" s="132">
        <v>78703122078.143997</v>
      </c>
      <c r="P370" s="132">
        <v>109252539061.797</v>
      </c>
      <c r="Q370" s="132">
        <v>149764803364.39899</v>
      </c>
      <c r="R370" s="132">
        <v>95737265144.809998</v>
      </c>
      <c r="S370" s="132">
        <v>0.32805405832540224</v>
      </c>
    </row>
    <row r="371" spans="1:19">
      <c r="A371" s="128" t="s">
        <v>442</v>
      </c>
      <c r="B371" s="128" t="s">
        <v>7</v>
      </c>
      <c r="C371" s="128">
        <v>292008947.35000002</v>
      </c>
      <c r="D371" s="95">
        <v>1152914501.1400001</v>
      </c>
      <c r="E371" s="95">
        <v>1443637254</v>
      </c>
      <c r="F371" s="95">
        <v>1338248015</v>
      </c>
      <c r="G371" s="95">
        <v>892335923</v>
      </c>
      <c r="H371" s="95">
        <v>1019058433.21</v>
      </c>
      <c r="I371" s="95">
        <v>2345724033</v>
      </c>
      <c r="J371" s="95">
        <v>358775147</v>
      </c>
      <c r="K371" s="95">
        <v>474879071.43000001</v>
      </c>
      <c r="L371" s="95">
        <v>464417576.83747</v>
      </c>
      <c r="M371" s="132">
        <v>0</v>
      </c>
      <c r="N371" s="132">
        <v>0</v>
      </c>
      <c r="O371" s="94">
        <v>0</v>
      </c>
      <c r="P371" s="94">
        <v>0</v>
      </c>
      <c r="Q371" s="132">
        <v>0</v>
      </c>
      <c r="R371" s="132">
        <v>0</v>
      </c>
      <c r="S371" s="132">
        <v>0</v>
      </c>
    </row>
    <row r="372" spans="1:19">
      <c r="A372" s="128" t="s">
        <v>443</v>
      </c>
      <c r="B372" s="128" t="s">
        <v>6</v>
      </c>
      <c r="C372" s="128">
        <v>1292133115.4300001</v>
      </c>
      <c r="D372" s="95">
        <v>3889858297.6900001</v>
      </c>
      <c r="E372" s="95">
        <v>4440542758.1099997</v>
      </c>
      <c r="F372" s="95">
        <v>3270925653.5900002</v>
      </c>
      <c r="G372" s="95">
        <v>3387192641.6100001</v>
      </c>
      <c r="H372" s="95">
        <v>2694303377.6300001</v>
      </c>
      <c r="I372" s="95">
        <v>2561964122</v>
      </c>
      <c r="J372" s="95">
        <v>579067328.50999999</v>
      </c>
      <c r="K372" s="95">
        <v>406595205</v>
      </c>
      <c r="L372" s="95">
        <v>476310537.44711</v>
      </c>
      <c r="M372" s="132">
        <v>0</v>
      </c>
      <c r="N372" s="132">
        <v>0</v>
      </c>
      <c r="O372" s="94">
        <v>0</v>
      </c>
      <c r="P372" s="94">
        <v>0</v>
      </c>
      <c r="Q372" s="132">
        <v>0</v>
      </c>
      <c r="R372" s="132">
        <v>0</v>
      </c>
      <c r="S372" s="132">
        <v>0</v>
      </c>
    </row>
    <row r="373" spans="1:19">
      <c r="A373" s="128" t="s">
        <v>444</v>
      </c>
      <c r="B373" s="128" t="s">
        <v>5</v>
      </c>
      <c r="C373" s="128">
        <v>8726998829.75</v>
      </c>
      <c r="D373" s="95">
        <v>12425336846.25</v>
      </c>
      <c r="E373" s="95">
        <v>6424079120.6099997</v>
      </c>
      <c r="F373" s="95">
        <v>6825765892.5</v>
      </c>
      <c r="G373" s="95">
        <v>6778588136</v>
      </c>
      <c r="H373" s="95">
        <v>4663977229.6000004</v>
      </c>
      <c r="I373" s="95">
        <v>4129836939</v>
      </c>
      <c r="J373" s="95">
        <v>9951443611.2099991</v>
      </c>
      <c r="K373" s="95">
        <v>13786841164</v>
      </c>
      <c r="L373" s="95">
        <v>15752045398.5333</v>
      </c>
      <c r="M373" s="132">
        <v>0</v>
      </c>
      <c r="N373" s="132">
        <v>0</v>
      </c>
      <c r="O373" s="94">
        <v>0</v>
      </c>
      <c r="P373" s="94">
        <v>0</v>
      </c>
      <c r="Q373" s="132">
        <v>0</v>
      </c>
      <c r="R373" s="132">
        <v>0</v>
      </c>
      <c r="S373" s="132">
        <v>0</v>
      </c>
    </row>
    <row r="374" spans="1:19">
      <c r="A374" s="128" t="s">
        <v>445</v>
      </c>
      <c r="B374" s="128" t="s">
        <v>4</v>
      </c>
      <c r="C374" s="128">
        <v>82082461.980000004</v>
      </c>
      <c r="D374" s="95">
        <v>75841076.75</v>
      </c>
      <c r="E374" s="95">
        <v>72465704</v>
      </c>
      <c r="F374" s="95">
        <v>71364311</v>
      </c>
      <c r="G374" s="95">
        <v>43205318</v>
      </c>
      <c r="H374" s="95">
        <v>40977304</v>
      </c>
      <c r="I374" s="95">
        <v>63022101</v>
      </c>
      <c r="J374" s="95">
        <v>-237820469</v>
      </c>
      <c r="K374" s="95">
        <v>-481227857</v>
      </c>
      <c r="L374" s="95">
        <v>-496815735.65632999</v>
      </c>
      <c r="M374" s="132">
        <v>0</v>
      </c>
      <c r="N374" s="132">
        <v>0</v>
      </c>
      <c r="O374" s="94">
        <v>0</v>
      </c>
      <c r="P374" s="94">
        <v>0</v>
      </c>
      <c r="Q374" s="132">
        <v>0</v>
      </c>
      <c r="R374" s="132">
        <v>0</v>
      </c>
      <c r="S374" s="132">
        <v>0</v>
      </c>
    </row>
    <row r="375" spans="1:19" ht="28">
      <c r="A375" s="128" t="s">
        <v>446</v>
      </c>
      <c r="B375" s="128" t="s">
        <v>3</v>
      </c>
      <c r="C375" s="128">
        <v>128269</v>
      </c>
      <c r="D375" s="95">
        <v>-1683818</v>
      </c>
      <c r="E375" s="95">
        <v>-20827440.030000001</v>
      </c>
      <c r="F375" s="95">
        <v>-1590179</v>
      </c>
      <c r="G375" s="95">
        <v>-1372169</v>
      </c>
      <c r="H375" s="95">
        <v>-718416</v>
      </c>
      <c r="I375" s="95">
        <v>-1201066</v>
      </c>
      <c r="J375" s="95">
        <v>-1329037</v>
      </c>
      <c r="K375" s="95">
        <v>-1396632</v>
      </c>
      <c r="L375" s="95">
        <v>-3246686.09087</v>
      </c>
      <c r="M375" s="132">
        <v>0</v>
      </c>
      <c r="N375" s="132">
        <v>0</v>
      </c>
      <c r="O375" s="94">
        <v>0</v>
      </c>
      <c r="P375" s="94">
        <v>0</v>
      </c>
      <c r="Q375" s="132">
        <v>0</v>
      </c>
      <c r="R375" s="132">
        <v>0</v>
      </c>
      <c r="S375" s="132">
        <v>0</v>
      </c>
    </row>
    <row r="376" spans="1:19">
      <c r="A376" s="128" t="s">
        <v>447</v>
      </c>
      <c r="B376" s="128" t="s">
        <v>2</v>
      </c>
      <c r="C376" s="128">
        <v>379102681.36000001</v>
      </c>
      <c r="D376" s="95">
        <v>-101928363.01000001</v>
      </c>
      <c r="E376" s="95">
        <v>-180538203.91999999</v>
      </c>
      <c r="F376" s="95">
        <v>4639789558.9300003</v>
      </c>
      <c r="G376" s="95">
        <v>3391506089.1100001</v>
      </c>
      <c r="H376" s="95">
        <v>3824334026.4499998</v>
      </c>
      <c r="I376" s="95">
        <v>1073684927.98</v>
      </c>
      <c r="J376" s="95">
        <v>334809153.19</v>
      </c>
      <c r="K376" s="95">
        <v>-1357441683.6099999</v>
      </c>
      <c r="L376" s="95">
        <v>-740611859.28772998</v>
      </c>
      <c r="M376" s="132">
        <v>0</v>
      </c>
      <c r="N376" s="132">
        <v>0</v>
      </c>
      <c r="O376" s="94">
        <v>0</v>
      </c>
      <c r="P376" s="94">
        <v>0</v>
      </c>
      <c r="Q376" s="132">
        <v>0</v>
      </c>
      <c r="R376" s="132">
        <v>0</v>
      </c>
      <c r="S376" s="132">
        <v>0</v>
      </c>
    </row>
    <row r="377" spans="1:19">
      <c r="A377" s="128" t="s">
        <v>448</v>
      </c>
      <c r="B377" s="128" t="s">
        <v>1</v>
      </c>
      <c r="C377" s="128">
        <v>1306906364</v>
      </c>
      <c r="D377" s="95">
        <v>4209044726</v>
      </c>
      <c r="E377" s="95">
        <v>2187386817.5</v>
      </c>
      <c r="F377" s="95">
        <v>2243095456.5</v>
      </c>
      <c r="G377" s="95">
        <v>4613132938</v>
      </c>
      <c r="H377" s="95">
        <v>4751940889</v>
      </c>
      <c r="I377" s="95">
        <v>4876657681</v>
      </c>
      <c r="J377" s="95">
        <v>5009413907.25</v>
      </c>
      <c r="K377" s="95">
        <v>5007636920</v>
      </c>
      <c r="L377" s="95">
        <v>5007636921.3739996</v>
      </c>
      <c r="M377" s="132">
        <v>0</v>
      </c>
      <c r="N377" s="132">
        <v>0</v>
      </c>
      <c r="O377" s="94">
        <v>0</v>
      </c>
      <c r="P377" s="94">
        <v>0</v>
      </c>
      <c r="Q377" s="132">
        <v>0</v>
      </c>
      <c r="R377" s="132">
        <v>0</v>
      </c>
      <c r="S377" s="132">
        <v>0</v>
      </c>
    </row>
    <row r="378" spans="1:19" ht="28">
      <c r="A378" s="128" t="s">
        <v>3582</v>
      </c>
      <c r="B378" s="128" t="s">
        <v>3472</v>
      </c>
      <c r="C378" s="128">
        <v>0</v>
      </c>
      <c r="D378" s="95">
        <v>0</v>
      </c>
      <c r="E378" s="95">
        <v>0</v>
      </c>
      <c r="F378" s="95">
        <v>0</v>
      </c>
      <c r="G378" s="95">
        <v>0</v>
      </c>
      <c r="H378" s="95">
        <v>0</v>
      </c>
      <c r="I378" s="95">
        <v>0</v>
      </c>
      <c r="J378" s="95">
        <v>0</v>
      </c>
      <c r="K378" s="95">
        <v>0</v>
      </c>
      <c r="L378" s="95">
        <v>0</v>
      </c>
      <c r="M378" s="132">
        <v>16743182753.555</v>
      </c>
      <c r="N378" s="132">
        <v>0</v>
      </c>
      <c r="O378" s="94">
        <v>0</v>
      </c>
      <c r="P378" s="94">
        <v>0</v>
      </c>
      <c r="Q378" s="132">
        <v>0</v>
      </c>
      <c r="R378" s="132">
        <v>0</v>
      </c>
      <c r="S378" s="132">
        <v>0</v>
      </c>
    </row>
    <row r="379" spans="1:19">
      <c r="A379" s="128" t="s">
        <v>449</v>
      </c>
      <c r="B379" s="128" t="s">
        <v>0</v>
      </c>
      <c r="C379" s="128">
        <v>-1249874449</v>
      </c>
      <c r="D379" s="95">
        <v>-1342544961.78</v>
      </c>
      <c r="E379" s="95">
        <v>-1730134391.26</v>
      </c>
      <c r="F379" s="95">
        <v>-1769486964.1500001</v>
      </c>
      <c r="G379" s="95">
        <v>-1940295764.46</v>
      </c>
      <c r="H379" s="95">
        <v>-1942569070.77</v>
      </c>
      <c r="I379" s="95">
        <v>-2141349752.8800001</v>
      </c>
      <c r="J379" s="95">
        <v>111191972.34999999</v>
      </c>
      <c r="K379" s="95">
        <v>-3011579895.0300002</v>
      </c>
      <c r="L379" s="95">
        <v>-2405451243.2652502</v>
      </c>
      <c r="M379" s="132">
        <v>0</v>
      </c>
      <c r="N379" s="132">
        <v>0</v>
      </c>
      <c r="O379" s="94">
        <v>0</v>
      </c>
      <c r="P379" s="94">
        <v>0</v>
      </c>
      <c r="Q379" s="132">
        <v>0</v>
      </c>
      <c r="R379" s="132">
        <v>0</v>
      </c>
      <c r="S379" s="132">
        <v>0</v>
      </c>
    </row>
    <row r="380" spans="1:19" ht="42">
      <c r="A380" s="128" t="s">
        <v>3602</v>
      </c>
      <c r="B380" s="128" t="s">
        <v>3603</v>
      </c>
      <c r="C380" s="128">
        <v>0</v>
      </c>
      <c r="D380" s="95">
        <v>0</v>
      </c>
      <c r="E380" s="95">
        <v>0</v>
      </c>
      <c r="F380" s="95">
        <v>0</v>
      </c>
      <c r="G380" s="95">
        <v>0</v>
      </c>
      <c r="H380" s="95">
        <v>0</v>
      </c>
      <c r="I380" s="95">
        <v>0</v>
      </c>
      <c r="J380" s="95">
        <v>0</v>
      </c>
      <c r="K380" s="95">
        <v>0</v>
      </c>
      <c r="L380" s="95">
        <v>0</v>
      </c>
      <c r="M380" s="132">
        <v>420237018.05400002</v>
      </c>
      <c r="N380" s="132">
        <v>2913842503.86761</v>
      </c>
      <c r="O380" s="132">
        <v>5115763123.2462502</v>
      </c>
      <c r="P380" s="132">
        <v>1877323969.0623999</v>
      </c>
      <c r="Q380" s="132">
        <v>-7553924714.1871901</v>
      </c>
      <c r="R380" s="132">
        <v>1037334816.84</v>
      </c>
      <c r="S380" s="132">
        <v>-2.8955655888423637</v>
      </c>
    </row>
    <row r="381" spans="1:19" ht="28">
      <c r="A381" s="128" t="s">
        <v>3614</v>
      </c>
      <c r="B381" s="128" t="s">
        <v>3504</v>
      </c>
      <c r="C381" s="128">
        <v>0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132">
        <v>-105556.16232999999</v>
      </c>
      <c r="N381" s="132">
        <v>-78573133.801289991</v>
      </c>
      <c r="O381" s="132">
        <v>-22638913.417919997</v>
      </c>
      <c r="P381" s="132">
        <v>-35379464.459069997</v>
      </c>
      <c r="Q381" s="132">
        <v>-342462099.62783003</v>
      </c>
      <c r="R381" s="132">
        <v>-745418740.29999995</v>
      </c>
      <c r="S381" s="132">
        <v>-0.38951303599255643</v>
      </c>
    </row>
    <row r="382" spans="1:19" ht="28">
      <c r="A382" s="128" t="s">
        <v>3616</v>
      </c>
      <c r="B382" s="128" t="s">
        <v>3617</v>
      </c>
      <c r="C382" s="128">
        <v>0</v>
      </c>
      <c r="D382" s="95">
        <v>0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0</v>
      </c>
      <c r="K382" s="95">
        <v>0</v>
      </c>
      <c r="L382" s="95">
        <v>0</v>
      </c>
      <c r="M382" s="132">
        <v>0</v>
      </c>
      <c r="N382" s="132">
        <v>0</v>
      </c>
      <c r="O382" s="132">
        <v>0</v>
      </c>
      <c r="P382" s="132">
        <v>0</v>
      </c>
      <c r="Q382" s="132">
        <v>-61508707.049949996</v>
      </c>
      <c r="R382" s="132">
        <v>-182390111.93000001</v>
      </c>
      <c r="S382" s="132">
        <v>-1.0221156565304816</v>
      </c>
    </row>
    <row r="383" spans="1:19" ht="42">
      <c r="A383" s="128" t="s">
        <v>3619</v>
      </c>
      <c r="B383" s="128" t="s">
        <v>3508</v>
      </c>
      <c r="C383" s="128">
        <v>0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132">
        <v>13007857.877</v>
      </c>
      <c r="N383" s="132">
        <v>812309058.20388997</v>
      </c>
      <c r="O383" s="132">
        <v>521109498.97746998</v>
      </c>
      <c r="P383" s="132">
        <v>930757178.10725999</v>
      </c>
      <c r="Q383" s="132">
        <v>1231497814.1129298</v>
      </c>
      <c r="R383" s="132">
        <v>2164213473.6399999</v>
      </c>
      <c r="S383" s="132">
        <v>-0.79642673091347438</v>
      </c>
    </row>
    <row r="384" spans="1:19" ht="28">
      <c r="A384" s="128" t="s">
        <v>3626</v>
      </c>
      <c r="B384" s="128" t="s">
        <v>3518</v>
      </c>
      <c r="C384" s="128">
        <v>0</v>
      </c>
      <c r="D384" s="95">
        <v>0</v>
      </c>
      <c r="E384" s="95">
        <v>0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132">
        <v>39061618.785999998</v>
      </c>
      <c r="N384" s="132">
        <v>72325463.186279997</v>
      </c>
      <c r="O384" s="132">
        <v>58833663.38256</v>
      </c>
      <c r="P384" s="132">
        <v>64484935.574359998</v>
      </c>
      <c r="Q384" s="132">
        <v>77912572.434359998</v>
      </c>
      <c r="R384" s="132">
        <v>65059417.420000002</v>
      </c>
      <c r="S384" s="132">
        <v>0.11404947760443676</v>
      </c>
    </row>
    <row r="385" spans="1:19" ht="42">
      <c r="A385" s="128" t="s">
        <v>3631</v>
      </c>
      <c r="B385" s="128" t="s">
        <v>3524</v>
      </c>
      <c r="C385" s="128">
        <v>0</v>
      </c>
      <c r="D385" s="95">
        <v>0</v>
      </c>
      <c r="E385" s="95">
        <v>0</v>
      </c>
      <c r="F385" s="95">
        <v>0</v>
      </c>
      <c r="G385" s="95">
        <v>0</v>
      </c>
      <c r="H385" s="95">
        <v>0</v>
      </c>
      <c r="I385" s="95">
        <v>0</v>
      </c>
      <c r="J385" s="95">
        <v>0</v>
      </c>
      <c r="K385" s="95">
        <v>0</v>
      </c>
      <c r="L385" s="95">
        <v>0</v>
      </c>
      <c r="M385" s="132">
        <v>570242.45799999998</v>
      </c>
      <c r="N385" s="132">
        <v>610500.46499999997</v>
      </c>
      <c r="O385" s="132">
        <v>670475.071</v>
      </c>
      <c r="P385" s="132">
        <v>1809031.52201</v>
      </c>
      <c r="Q385" s="132">
        <v>951240.06900999998</v>
      </c>
      <c r="R385" s="132">
        <v>1133391.26</v>
      </c>
      <c r="S385" s="132">
        <v>0.54376501015192225</v>
      </c>
    </row>
    <row r="386" spans="1:19" ht="28">
      <c r="A386" s="128" t="s">
        <v>3635</v>
      </c>
      <c r="B386" s="128" t="s">
        <v>3636</v>
      </c>
      <c r="C386" s="128">
        <v>0</v>
      </c>
      <c r="D386" s="95">
        <v>0</v>
      </c>
      <c r="E386" s="95">
        <v>0</v>
      </c>
      <c r="F386" s="95">
        <v>0</v>
      </c>
      <c r="G386" s="95">
        <v>0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132">
        <v>63962510.226959996</v>
      </c>
      <c r="N386" s="132">
        <v>75974177.155899987</v>
      </c>
      <c r="O386" s="132">
        <v>81740932.694419995</v>
      </c>
      <c r="P386" s="132">
        <v>96319357.232320011</v>
      </c>
      <c r="Q386" s="132">
        <v>73803328.294090003</v>
      </c>
      <c r="R386" s="132">
        <v>81589982.439999998</v>
      </c>
      <c r="S386" s="132">
        <v>-0.27307641984583808</v>
      </c>
    </row>
    <row r="387" spans="1:19">
      <c r="A387" s="128" t="s">
        <v>3640</v>
      </c>
      <c r="B387" s="128" t="s">
        <v>7672</v>
      </c>
      <c r="C387" s="128">
        <v>0</v>
      </c>
      <c r="D387" s="95">
        <v>0</v>
      </c>
      <c r="E387" s="95">
        <v>0</v>
      </c>
      <c r="F387" s="95">
        <v>0</v>
      </c>
      <c r="G387" s="95">
        <v>0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132">
        <v>-1293495365.1396999</v>
      </c>
      <c r="N387" s="132">
        <v>-1553651595.1861999</v>
      </c>
      <c r="O387" s="132">
        <v>-1324514200.68328</v>
      </c>
      <c r="P387" s="132">
        <v>-1119058237.61217</v>
      </c>
      <c r="Q387" s="132">
        <v>-1197366465.8592601</v>
      </c>
      <c r="R387" s="132">
        <v>-1167888512.78</v>
      </c>
      <c r="S387" s="132">
        <v>-0.20182954480724688</v>
      </c>
    </row>
    <row r="388" spans="1:19" ht="28">
      <c r="A388" s="128" t="s">
        <v>3647</v>
      </c>
      <c r="B388" s="128" t="s">
        <v>3648</v>
      </c>
      <c r="C388" s="128">
        <v>0</v>
      </c>
      <c r="D388" s="95">
        <v>0</v>
      </c>
      <c r="E388" s="95">
        <v>0</v>
      </c>
      <c r="F388" s="95">
        <v>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132">
        <v>1236165854.9230001</v>
      </c>
      <c r="N388" s="132">
        <v>395806676.95374</v>
      </c>
      <c r="O388" s="132">
        <v>231933828.06351</v>
      </c>
      <c r="P388" s="132">
        <v>1616083560.6521699</v>
      </c>
      <c r="Q388" s="132">
        <v>2530584360.2781701</v>
      </c>
      <c r="R388" s="132">
        <v>-2126569581.1099999</v>
      </c>
      <c r="S388" s="132">
        <v>-1.6396944227801564</v>
      </c>
    </row>
    <row r="389" spans="1:19" ht="56">
      <c r="A389" s="128" t="s">
        <v>7650</v>
      </c>
      <c r="B389" s="128" t="s">
        <v>7651</v>
      </c>
      <c r="C389" s="128">
        <v>0</v>
      </c>
      <c r="D389" s="95">
        <v>0</v>
      </c>
      <c r="E389" s="95">
        <v>0</v>
      </c>
      <c r="F389" s="95">
        <v>0</v>
      </c>
      <c r="G389" s="95">
        <v>0</v>
      </c>
      <c r="H389" s="95">
        <v>0</v>
      </c>
      <c r="I389" s="95">
        <v>0</v>
      </c>
      <c r="J389" s="95">
        <v>0</v>
      </c>
      <c r="K389" s="95">
        <v>0</v>
      </c>
      <c r="L389" s="95">
        <v>0</v>
      </c>
      <c r="M389" s="95">
        <v>0</v>
      </c>
      <c r="N389" s="95">
        <v>0</v>
      </c>
      <c r="O389" s="132">
        <v>5599559.9729300002</v>
      </c>
      <c r="P389" s="132">
        <v>747477.28207000007</v>
      </c>
      <c r="Q389" s="132">
        <v>-376017.89899999998</v>
      </c>
      <c r="R389" s="132">
        <v>-334088.76</v>
      </c>
      <c r="S389" s="132">
        <v>-16.870628751473109</v>
      </c>
    </row>
    <row r="390" spans="1:19">
      <c r="A390" s="128" t="s">
        <v>450</v>
      </c>
      <c r="B390" s="128" t="s">
        <v>164</v>
      </c>
      <c r="C390" s="128">
        <v>-4855936937.6099997</v>
      </c>
      <c r="D390" s="95">
        <v>-6214244283.6899996</v>
      </c>
      <c r="E390" s="95">
        <v>-2413190027.46</v>
      </c>
      <c r="F390" s="95">
        <v>21702000243.889999</v>
      </c>
      <c r="G390" s="95">
        <v>49091809675.080002</v>
      </c>
      <c r="H390" s="95">
        <v>7832076649.0699997</v>
      </c>
      <c r="I390" s="95">
        <v>-25539312769.43</v>
      </c>
      <c r="J390" s="95">
        <v>-36720761349.610001</v>
      </c>
      <c r="K390" s="95">
        <v>-4637941846.3599997</v>
      </c>
      <c r="L390" s="95">
        <v>-4815543478.5384998</v>
      </c>
      <c r="M390" s="132">
        <v>-30365559777.0877</v>
      </c>
      <c r="N390" s="132">
        <v>19559801774.668999</v>
      </c>
      <c r="O390" s="132">
        <v>-69119874611.846893</v>
      </c>
      <c r="P390" s="132">
        <v>-67874867752.410004</v>
      </c>
      <c r="Q390" s="132">
        <v>-79854516039.280594</v>
      </c>
      <c r="R390" s="132">
        <v>50359219069.349998</v>
      </c>
      <c r="S390" s="132">
        <v>-2.8706553895722657</v>
      </c>
    </row>
    <row r="391" spans="1:19">
      <c r="A391" s="128" t="s">
        <v>3651</v>
      </c>
      <c r="B391" s="128" t="s">
        <v>3652</v>
      </c>
      <c r="C391" s="128">
        <v>0</v>
      </c>
      <c r="D391" s="95">
        <v>0</v>
      </c>
      <c r="E391" s="95">
        <v>0</v>
      </c>
      <c r="F391" s="95">
        <v>21702000243.889999</v>
      </c>
      <c r="G391" s="95">
        <v>49091809675.080002</v>
      </c>
      <c r="H391" s="95">
        <v>7832076649.0699997</v>
      </c>
      <c r="I391" s="95">
        <v>0</v>
      </c>
      <c r="J391" s="95">
        <v>0</v>
      </c>
      <c r="K391" s="95">
        <v>0</v>
      </c>
      <c r="L391" s="95">
        <v>0</v>
      </c>
      <c r="M391" s="132">
        <v>2998047590.6238599</v>
      </c>
      <c r="N391" s="132">
        <v>19559801774.668999</v>
      </c>
      <c r="O391" s="132">
        <v>0</v>
      </c>
      <c r="P391" s="132">
        <v>0</v>
      </c>
      <c r="Q391" s="132">
        <v>0</v>
      </c>
      <c r="R391" s="132">
        <v>50359219069.349998</v>
      </c>
      <c r="S391" s="132">
        <v>-1</v>
      </c>
    </row>
    <row r="392" spans="1:19">
      <c r="A392" s="128" t="s">
        <v>3657</v>
      </c>
      <c r="B392" s="128" t="s">
        <v>3658</v>
      </c>
      <c r="C392" s="128">
        <v>-4855936937.6099997</v>
      </c>
      <c r="D392" s="95">
        <v>-6214244283.6899996</v>
      </c>
      <c r="E392" s="95">
        <v>-2413190027.46</v>
      </c>
      <c r="F392" s="95">
        <v>0</v>
      </c>
      <c r="G392" s="95">
        <v>0</v>
      </c>
      <c r="H392" s="95">
        <v>0</v>
      </c>
      <c r="I392" s="95">
        <v>-25539312769.43</v>
      </c>
      <c r="J392" s="95">
        <v>-36720761349.610001</v>
      </c>
      <c r="K392" s="95">
        <v>-4637941846.3599997</v>
      </c>
      <c r="L392" s="95">
        <v>-4815543478.5384998</v>
      </c>
      <c r="M392" s="132">
        <v>-33363607367.711601</v>
      </c>
      <c r="N392" s="132">
        <v>0</v>
      </c>
      <c r="O392" s="132">
        <v>-69119874611.846893</v>
      </c>
      <c r="P392" s="132">
        <v>-67874867752.410004</v>
      </c>
      <c r="Q392" s="132">
        <v>-79854516039.280594</v>
      </c>
      <c r="R392" s="132">
        <v>0</v>
      </c>
      <c r="S392" s="132">
        <v>0</v>
      </c>
    </row>
    <row r="393" spans="1:19">
      <c r="A393" s="128" t="s">
        <v>3663</v>
      </c>
      <c r="B393" s="128" t="s">
        <v>3664</v>
      </c>
      <c r="C393" s="128">
        <v>0</v>
      </c>
      <c r="D393" s="95">
        <v>0</v>
      </c>
      <c r="E393" s="95">
        <v>0</v>
      </c>
      <c r="F393" s="95">
        <v>0</v>
      </c>
      <c r="G393" s="95">
        <v>0</v>
      </c>
      <c r="H393" s="95">
        <v>0</v>
      </c>
      <c r="I393" s="95">
        <v>0</v>
      </c>
      <c r="J393" s="95">
        <v>0</v>
      </c>
      <c r="K393" s="95">
        <v>0</v>
      </c>
      <c r="L393" s="95">
        <v>0</v>
      </c>
      <c r="M393" s="132">
        <v>6605551718.6555023</v>
      </c>
      <c r="N393" s="132">
        <v>6796316425.5206499</v>
      </c>
      <c r="O393" s="132">
        <v>12690187524.983099</v>
      </c>
      <c r="P393" s="132">
        <v>-10858559186.009401</v>
      </c>
      <c r="Q393" s="132">
        <v>-7305419466.55474</v>
      </c>
      <c r="R393" s="132">
        <v>-13541231576.4</v>
      </c>
      <c r="S393" s="132">
        <v>2.673714535323336E-2</v>
      </c>
    </row>
    <row r="394" spans="1:19">
      <c r="A394" s="128" t="s">
        <v>3671</v>
      </c>
      <c r="B394" s="128" t="s">
        <v>3672</v>
      </c>
      <c r="C394" s="128">
        <v>0</v>
      </c>
      <c r="D394" s="95">
        <v>0</v>
      </c>
      <c r="E394" s="95">
        <v>0</v>
      </c>
      <c r="F394" s="95">
        <v>0</v>
      </c>
      <c r="G394" s="95">
        <v>0</v>
      </c>
      <c r="H394" s="95">
        <v>0</v>
      </c>
      <c r="I394" s="95">
        <v>0</v>
      </c>
      <c r="J394" s="95">
        <v>0</v>
      </c>
      <c r="K394" s="95">
        <v>0</v>
      </c>
      <c r="L394" s="95">
        <v>0</v>
      </c>
      <c r="M394" s="132">
        <v>15670075218.1602</v>
      </c>
      <c r="N394" s="132">
        <v>16573689754.2729</v>
      </c>
      <c r="O394" s="132">
        <v>17788723210.637501</v>
      </c>
      <c r="P394" s="132">
        <v>19430295869.162201</v>
      </c>
      <c r="Q394" s="132">
        <v>22703075797.438602</v>
      </c>
      <c r="R394" s="132">
        <v>21718248198.91</v>
      </c>
      <c r="S394" s="132">
        <v>9.7950078254321019E-2</v>
      </c>
    </row>
    <row r="395" spans="1:19">
      <c r="A395" s="125">
        <v>4</v>
      </c>
      <c r="B395" s="126" t="s">
        <v>7676</v>
      </c>
      <c r="C395" s="126">
        <v>219798756434</v>
      </c>
      <c r="D395" s="104">
        <v>241794473030</v>
      </c>
      <c r="E395" s="104">
        <v>254112196571</v>
      </c>
      <c r="F395" s="104">
        <v>302220274741</v>
      </c>
      <c r="G395" s="104">
        <v>347037367866</v>
      </c>
      <c r="H395" s="104">
        <v>351105204317</v>
      </c>
      <c r="I395" s="104">
        <v>371394829719</v>
      </c>
      <c r="J395" s="104">
        <v>393984411879</v>
      </c>
      <c r="K395" s="104">
        <v>429675690529</v>
      </c>
      <c r="L395" s="104">
        <v>409921883906.66998</v>
      </c>
      <c r="M395" s="133">
        <v>515122778668.922</v>
      </c>
      <c r="N395" s="133">
        <v>588996917822.67603</v>
      </c>
      <c r="O395" s="133">
        <v>571600755876.86902</v>
      </c>
      <c r="P395" s="133">
        <v>620997576553.30298</v>
      </c>
      <c r="Q395" s="133">
        <v>818440158801.82898</v>
      </c>
      <c r="R395" s="133">
        <v>1030417241012.08</v>
      </c>
      <c r="S395" s="133">
        <v>-5.5453453568844277E-2</v>
      </c>
    </row>
    <row r="396" spans="1:19">
      <c r="A396" s="128" t="s">
        <v>3679</v>
      </c>
      <c r="B396" s="128" t="s">
        <v>4680</v>
      </c>
      <c r="C396" s="128">
        <v>91399496984</v>
      </c>
      <c r="D396" s="95">
        <v>97768002977</v>
      </c>
      <c r="E396" s="95">
        <v>101793022285</v>
      </c>
      <c r="F396" s="95">
        <v>133640510078</v>
      </c>
      <c r="G396" s="95">
        <v>155166782544</v>
      </c>
      <c r="H396" s="95">
        <v>158135474195</v>
      </c>
      <c r="I396" s="95">
        <v>172359807260</v>
      </c>
      <c r="J396" s="95">
        <v>183411291828</v>
      </c>
      <c r="K396" s="95">
        <v>190880545759</v>
      </c>
      <c r="L396" s="95">
        <v>197429074865.09698</v>
      </c>
      <c r="M396" s="132">
        <v>234282525362.061</v>
      </c>
      <c r="N396" s="132">
        <v>264074746569.87</v>
      </c>
      <c r="O396" s="132">
        <v>218273933872.17401</v>
      </c>
      <c r="P396" s="132">
        <v>248180961233.96899</v>
      </c>
      <c r="Q396" s="132">
        <v>315657160448.16998</v>
      </c>
      <c r="R396" s="132">
        <v>388671691094.28998</v>
      </c>
      <c r="S396" s="132">
        <v>0.10338451997815266</v>
      </c>
    </row>
    <row r="397" spans="1:19">
      <c r="A397" s="128" t="s">
        <v>7673</v>
      </c>
      <c r="B397" s="128" t="s">
        <v>1334</v>
      </c>
      <c r="C397" s="128">
        <v>72173359814</v>
      </c>
      <c r="D397" s="95">
        <v>73438793802</v>
      </c>
      <c r="E397" s="95">
        <v>76080199045</v>
      </c>
      <c r="F397" s="95">
        <v>102355331380</v>
      </c>
      <c r="G397" s="95">
        <v>98161292542</v>
      </c>
      <c r="H397" s="95">
        <v>102127920533</v>
      </c>
      <c r="I397" s="95">
        <v>116462079422</v>
      </c>
      <c r="J397" s="95">
        <v>128147867826</v>
      </c>
      <c r="K397" s="95">
        <v>133910592881</v>
      </c>
      <c r="L397" s="95">
        <v>147762415732.54999</v>
      </c>
      <c r="M397" s="132">
        <v>157464801846.405</v>
      </c>
      <c r="N397" s="132">
        <v>175678615483.01801</v>
      </c>
      <c r="O397" s="132">
        <v>161954502826.077</v>
      </c>
      <c r="P397" s="132">
        <v>181058915391.84799</v>
      </c>
      <c r="Q397" s="132">
        <v>231323602114.491</v>
      </c>
      <c r="R397" s="132">
        <v>290229274512.15997</v>
      </c>
      <c r="S397" s="132">
        <v>1.306971378258083E-2</v>
      </c>
    </row>
    <row r="398" spans="1:19">
      <c r="A398" s="128" t="s">
        <v>3740</v>
      </c>
      <c r="B398" s="128" t="s">
        <v>3741</v>
      </c>
      <c r="C398" s="128">
        <v>18043975375</v>
      </c>
      <c r="D398" s="95">
        <v>21835191432</v>
      </c>
      <c r="E398" s="95">
        <v>24519111449</v>
      </c>
      <c r="F398" s="95">
        <v>27854577014</v>
      </c>
      <c r="G398" s="95">
        <v>39913799521</v>
      </c>
      <c r="H398" s="95">
        <v>42467161242</v>
      </c>
      <c r="I398" s="95">
        <v>46117253953</v>
      </c>
      <c r="J398" s="95">
        <v>53301129553</v>
      </c>
      <c r="K398" s="95">
        <v>52400708474</v>
      </c>
      <c r="L398" s="95">
        <v>43937270291.490601</v>
      </c>
      <c r="M398" s="132">
        <v>46284058491.932205</v>
      </c>
      <c r="N398" s="132">
        <v>56465485191.977203</v>
      </c>
      <c r="O398" s="132">
        <v>27626094354.918499</v>
      </c>
      <c r="P398" s="132">
        <v>33911472585.404301</v>
      </c>
      <c r="Q398" s="132">
        <v>38574492523.3564</v>
      </c>
      <c r="R398" s="132">
        <v>47561523565.830002</v>
      </c>
      <c r="S398" s="132">
        <v>3.0228910847442263E-2</v>
      </c>
    </row>
    <row r="399" spans="1:19">
      <c r="A399" s="128" t="s">
        <v>3791</v>
      </c>
      <c r="B399" s="128" t="s">
        <v>154</v>
      </c>
      <c r="C399" s="128">
        <v>0</v>
      </c>
      <c r="D399" s="95">
        <v>0</v>
      </c>
      <c r="E399" s="95">
        <v>0</v>
      </c>
      <c r="F399" s="95">
        <v>0</v>
      </c>
      <c r="G399" s="95">
        <v>13496454416</v>
      </c>
      <c r="H399" s="95">
        <v>10369108667</v>
      </c>
      <c r="I399" s="95">
        <v>7933060666</v>
      </c>
      <c r="J399" s="95">
        <v>5675830079</v>
      </c>
      <c r="K399" s="95">
        <v>4479117379</v>
      </c>
      <c r="L399" s="95">
        <v>5704516812.1645403</v>
      </c>
      <c r="M399" s="132">
        <v>8969133933.9928112</v>
      </c>
      <c r="N399" s="132">
        <v>9190872410.9829006</v>
      </c>
      <c r="O399" s="132">
        <v>5965538733.2996397</v>
      </c>
      <c r="P399" s="132">
        <v>8453544401.7496901</v>
      </c>
      <c r="Q399" s="132">
        <v>17013765143.2493</v>
      </c>
      <c r="R399" s="132">
        <v>18547327347.509998</v>
      </c>
      <c r="S399" s="132">
        <v>-0.33465684972521365</v>
      </c>
    </row>
    <row r="400" spans="1:19">
      <c r="A400" s="128" t="s">
        <v>3795</v>
      </c>
      <c r="B400" s="128" t="s">
        <v>133</v>
      </c>
      <c r="C400" s="128">
        <v>2631270997</v>
      </c>
      <c r="D400" s="95">
        <v>2974587133</v>
      </c>
      <c r="E400" s="95">
        <v>3193307396</v>
      </c>
      <c r="F400" s="95">
        <v>3539715276</v>
      </c>
      <c r="G400" s="95">
        <v>4121344215</v>
      </c>
      <c r="H400" s="95">
        <v>2620049699</v>
      </c>
      <c r="I400" s="95">
        <v>1615393329</v>
      </c>
      <c r="J400" s="95">
        <v>1722266881</v>
      </c>
      <c r="K400" s="95">
        <v>1947470852</v>
      </c>
      <c r="L400" s="95">
        <v>1820223242.86395</v>
      </c>
      <c r="M400" s="132">
        <v>2678243787.7684197</v>
      </c>
      <c r="N400" s="132">
        <v>2731745079.1338201</v>
      </c>
      <c r="O400" s="132">
        <v>2604166907.3061299</v>
      </c>
      <c r="P400" s="132">
        <v>2842421052.4810801</v>
      </c>
      <c r="Q400" s="132">
        <v>3323197080.89048</v>
      </c>
      <c r="R400" s="132">
        <v>3730401559.2800002</v>
      </c>
      <c r="S400" s="132">
        <v>7.8601465252602185E-2</v>
      </c>
    </row>
    <row r="401" spans="1:19">
      <c r="A401" s="128" t="s">
        <v>3800</v>
      </c>
      <c r="B401" s="128" t="s">
        <v>166</v>
      </c>
      <c r="C401" s="128">
        <v>642571246</v>
      </c>
      <c r="D401" s="95">
        <v>1294676798</v>
      </c>
      <c r="E401" s="95">
        <v>433625803</v>
      </c>
      <c r="F401" s="95">
        <v>1258101288</v>
      </c>
      <c r="G401" s="95">
        <v>1215656620</v>
      </c>
      <c r="H401" s="95">
        <v>1760518719</v>
      </c>
      <c r="I401" s="95">
        <v>1982256830</v>
      </c>
      <c r="J401" s="95">
        <v>18473431</v>
      </c>
      <c r="K401" s="95">
        <v>18003935</v>
      </c>
      <c r="L401" s="95">
        <v>21854131.309999999</v>
      </c>
      <c r="M401" s="132">
        <v>97381981.653099999</v>
      </c>
      <c r="N401" s="132">
        <v>163275968.78843001</v>
      </c>
      <c r="O401" s="132">
        <v>130334007.11993</v>
      </c>
      <c r="P401" s="132">
        <v>176068807.52421999</v>
      </c>
      <c r="Q401" s="132">
        <v>304101456.35433</v>
      </c>
      <c r="R401" s="132">
        <v>375880811.56999999</v>
      </c>
      <c r="S401" s="132">
        <v>-7.5439849886353879E-4</v>
      </c>
    </row>
    <row r="402" spans="1:19" ht="28">
      <c r="A402" s="128" t="s">
        <v>3808</v>
      </c>
      <c r="B402" s="128" t="s">
        <v>1114</v>
      </c>
      <c r="C402" s="128">
        <v>0</v>
      </c>
      <c r="D402" s="95">
        <v>0</v>
      </c>
      <c r="E402" s="95">
        <v>0</v>
      </c>
      <c r="F402" s="95">
        <v>0</v>
      </c>
      <c r="G402" s="95">
        <v>0</v>
      </c>
      <c r="H402" s="95">
        <v>0</v>
      </c>
      <c r="I402" s="95">
        <v>0</v>
      </c>
      <c r="J402" s="95">
        <v>0</v>
      </c>
      <c r="K402" s="95">
        <v>0</v>
      </c>
      <c r="L402" s="95">
        <v>0</v>
      </c>
      <c r="M402" s="132">
        <v>20533302854.667</v>
      </c>
      <c r="N402" s="132">
        <v>22159121785.096397</v>
      </c>
      <c r="O402" s="132">
        <v>22475759217.0695</v>
      </c>
      <c r="P402" s="132">
        <v>24167754794.051998</v>
      </c>
      <c r="Q402" s="132">
        <v>27876757171.0653</v>
      </c>
      <c r="R402" s="132">
        <v>31441956419.700001</v>
      </c>
      <c r="S402" s="132">
        <v>0.11220240915191951</v>
      </c>
    </row>
    <row r="403" spans="1:19">
      <c r="A403" s="128" t="s">
        <v>3818</v>
      </c>
      <c r="B403" s="128" t="s">
        <v>3819</v>
      </c>
      <c r="C403" s="128">
        <v>-2091680448</v>
      </c>
      <c r="D403" s="95">
        <v>-1775246188</v>
      </c>
      <c r="E403" s="95">
        <v>-2433221408</v>
      </c>
      <c r="F403" s="95">
        <v>-1367214880</v>
      </c>
      <c r="G403" s="95">
        <v>-1741764770</v>
      </c>
      <c r="H403" s="95">
        <v>-1209284665</v>
      </c>
      <c r="I403" s="95">
        <v>-1750236940</v>
      </c>
      <c r="J403" s="95">
        <v>-5454275942</v>
      </c>
      <c r="K403" s="95">
        <v>-1875347762</v>
      </c>
      <c r="L403" s="95">
        <v>-1817205345.2817099</v>
      </c>
      <c r="M403" s="132">
        <v>-1744397534.3573699</v>
      </c>
      <c r="N403" s="132">
        <v>-2314369349.1261902</v>
      </c>
      <c r="O403" s="132">
        <v>-2482462173.6172204</v>
      </c>
      <c r="P403" s="132">
        <v>-2429215799.09056</v>
      </c>
      <c r="Q403" s="132">
        <v>-2758755041.2368698</v>
      </c>
      <c r="R403" s="132">
        <v>-3214673121.7600002</v>
      </c>
      <c r="S403" s="132">
        <v>-2.2413249689894656</v>
      </c>
    </row>
    <row r="404" spans="1:19">
      <c r="A404" s="128" t="s">
        <v>3858</v>
      </c>
      <c r="B404" s="128" t="s">
        <v>132</v>
      </c>
      <c r="C404" s="128">
        <v>30778644654</v>
      </c>
      <c r="D404" s="95">
        <v>33906705689</v>
      </c>
      <c r="E404" s="95">
        <v>43662849878</v>
      </c>
      <c r="F404" s="95">
        <v>64782922534</v>
      </c>
      <c r="G404" s="95">
        <v>68647670715</v>
      </c>
      <c r="H404" s="95">
        <v>70535358426</v>
      </c>
      <c r="I404" s="95">
        <v>63598369585</v>
      </c>
      <c r="J404" s="95">
        <v>49008451456</v>
      </c>
      <c r="K404" s="95">
        <v>47521573973</v>
      </c>
      <c r="L404" s="95">
        <v>57402649508.474205</v>
      </c>
      <c r="M404" s="132">
        <v>74065982898.341202</v>
      </c>
      <c r="N404" s="132">
        <v>77884251190.164902</v>
      </c>
      <c r="O404" s="132">
        <v>56266775079.121399</v>
      </c>
      <c r="P404" s="132">
        <v>100656146560.717</v>
      </c>
      <c r="Q404" s="132">
        <v>168840784031.40399</v>
      </c>
      <c r="R404" s="132">
        <v>155517022579.67999</v>
      </c>
      <c r="S404" s="132">
        <v>-0.12086010436317261</v>
      </c>
    </row>
    <row r="405" spans="1:19" ht="28">
      <c r="A405" s="128" t="s">
        <v>3859</v>
      </c>
      <c r="B405" s="128" t="s">
        <v>951</v>
      </c>
      <c r="C405" s="128">
        <v>37671206</v>
      </c>
      <c r="D405" s="95">
        <v>36188447</v>
      </c>
      <c r="E405" s="95">
        <v>31748296</v>
      </c>
      <c r="F405" s="95">
        <v>34976870</v>
      </c>
      <c r="G405" s="95">
        <v>38642998</v>
      </c>
      <c r="H405" s="95">
        <v>38667672</v>
      </c>
      <c r="I405" s="95">
        <v>37596227</v>
      </c>
      <c r="J405" s="95">
        <v>55810650</v>
      </c>
      <c r="K405" s="95">
        <v>56555219</v>
      </c>
      <c r="L405" s="95">
        <v>84510327.356820002</v>
      </c>
      <c r="M405" s="132">
        <v>77715863.416910008</v>
      </c>
      <c r="N405" s="132">
        <v>34057471.857500002</v>
      </c>
      <c r="O405" s="132">
        <v>48474007.262529999</v>
      </c>
      <c r="P405" s="132">
        <v>30324412.678610001</v>
      </c>
      <c r="Q405" s="132">
        <v>0</v>
      </c>
      <c r="R405" s="132">
        <v>0</v>
      </c>
      <c r="S405" s="132">
        <v>0</v>
      </c>
    </row>
    <row r="406" spans="1:19">
      <c r="A406" s="128" t="s">
        <v>3873</v>
      </c>
      <c r="B406" s="128" t="s">
        <v>953</v>
      </c>
      <c r="C406" s="128">
        <v>14709546724</v>
      </c>
      <c r="D406" s="95">
        <v>14875405380</v>
      </c>
      <c r="E406" s="95">
        <v>20574412863</v>
      </c>
      <c r="F406" s="95">
        <v>34776801211</v>
      </c>
      <c r="G406" s="95">
        <v>37502879987</v>
      </c>
      <c r="H406" s="95">
        <v>39234426165</v>
      </c>
      <c r="I406" s="95">
        <v>34425636362</v>
      </c>
      <c r="J406" s="95">
        <v>24232295035</v>
      </c>
      <c r="K406" s="95">
        <v>20916066935</v>
      </c>
      <c r="L406" s="95">
        <v>26542915367.675999</v>
      </c>
      <c r="M406" s="132">
        <v>35771425717.718002</v>
      </c>
      <c r="N406" s="132">
        <v>35739065616.196999</v>
      </c>
      <c r="O406" s="132">
        <v>24440002657.800999</v>
      </c>
      <c r="P406" s="132">
        <v>40841723373.782997</v>
      </c>
      <c r="Q406" s="132">
        <v>0</v>
      </c>
      <c r="R406" s="132">
        <v>0</v>
      </c>
      <c r="S406" s="132">
        <v>0</v>
      </c>
    </row>
    <row r="407" spans="1:19">
      <c r="A407" s="128" t="s">
        <v>3878</v>
      </c>
      <c r="B407" s="128" t="s">
        <v>955</v>
      </c>
      <c r="C407" s="128">
        <v>646000273</v>
      </c>
      <c r="D407" s="95">
        <v>792274830</v>
      </c>
      <c r="E407" s="95">
        <v>870227371</v>
      </c>
      <c r="F407" s="95">
        <v>844668460</v>
      </c>
      <c r="G407" s="95">
        <v>1038994497</v>
      </c>
      <c r="H407" s="95">
        <v>1039719125</v>
      </c>
      <c r="I407" s="95">
        <v>1043849988</v>
      </c>
      <c r="J407" s="95">
        <v>871017212</v>
      </c>
      <c r="K407" s="95">
        <v>1255882875</v>
      </c>
      <c r="L407" s="95">
        <v>1024773363.34428</v>
      </c>
      <c r="M407" s="132">
        <v>1376537032.8169899</v>
      </c>
      <c r="N407" s="132">
        <v>1251484787.96736</v>
      </c>
      <c r="O407" s="132">
        <v>781543823.00280011</v>
      </c>
      <c r="P407" s="132">
        <v>1341056480.8908799</v>
      </c>
      <c r="Q407" s="132">
        <v>0</v>
      </c>
      <c r="R407" s="132">
        <v>0</v>
      </c>
      <c r="S407" s="132">
        <v>0</v>
      </c>
    </row>
    <row r="408" spans="1:19">
      <c r="A408" s="128" t="s">
        <v>3881</v>
      </c>
      <c r="B408" s="128" t="s">
        <v>115</v>
      </c>
      <c r="C408" s="128">
        <v>14479312908</v>
      </c>
      <c r="D408" s="95">
        <v>17122388779</v>
      </c>
      <c r="E408" s="95">
        <v>20737091214</v>
      </c>
      <c r="F408" s="95">
        <v>27084122699</v>
      </c>
      <c r="G408" s="95">
        <v>27271549261</v>
      </c>
      <c r="H408" s="95">
        <v>27759447825</v>
      </c>
      <c r="I408" s="95">
        <v>25756486816</v>
      </c>
      <c r="J408" s="95">
        <v>21475784050</v>
      </c>
      <c r="K408" s="95">
        <v>22905518689</v>
      </c>
      <c r="L408" s="95">
        <v>27489064186.377602</v>
      </c>
      <c r="M408" s="132">
        <v>34152983392.554398</v>
      </c>
      <c r="N408" s="132">
        <v>35459093466.098099</v>
      </c>
      <c r="O408" s="132">
        <v>26020334740.854603</v>
      </c>
      <c r="P408" s="132">
        <v>46995841692.067902</v>
      </c>
      <c r="Q408" s="132">
        <v>143331873894.461</v>
      </c>
      <c r="R408" s="132">
        <v>136434561823.46001</v>
      </c>
      <c r="S408" s="132">
        <v>-9.5746421920298128E-2</v>
      </c>
    </row>
    <row r="409" spans="1:19">
      <c r="A409" s="128" t="s">
        <v>3896</v>
      </c>
      <c r="B409" s="128" t="s">
        <v>959</v>
      </c>
      <c r="C409" s="128">
        <v>104113153</v>
      </c>
      <c r="D409" s="95">
        <v>147491636</v>
      </c>
      <c r="E409" s="95">
        <v>68733760</v>
      </c>
      <c r="F409" s="95">
        <v>12389121</v>
      </c>
      <c r="G409" s="95">
        <v>15436598</v>
      </c>
      <c r="H409" s="95">
        <v>4154542</v>
      </c>
      <c r="I409" s="95">
        <v>17236513</v>
      </c>
      <c r="J409" s="95">
        <v>5306024</v>
      </c>
      <c r="K409" s="95">
        <v>8341032</v>
      </c>
      <c r="L409" s="95">
        <v>16425906.98425</v>
      </c>
      <c r="M409" s="132">
        <v>6773544.4629700007</v>
      </c>
      <c r="N409" s="132">
        <v>1499163.1975999998</v>
      </c>
      <c r="O409" s="132">
        <v>1111322.17609</v>
      </c>
      <c r="P409" s="132">
        <v>7328212.8505100003</v>
      </c>
      <c r="Q409" s="132">
        <v>0</v>
      </c>
      <c r="R409" s="132">
        <v>0</v>
      </c>
      <c r="S409" s="132">
        <v>0</v>
      </c>
    </row>
    <row r="410" spans="1:19">
      <c r="A410" s="128" t="s">
        <v>3901</v>
      </c>
      <c r="B410" s="128" t="s">
        <v>961</v>
      </c>
      <c r="C410" s="128">
        <v>907453895</v>
      </c>
      <c r="D410" s="95">
        <v>1078000933</v>
      </c>
      <c r="E410" s="95">
        <v>1530555387</v>
      </c>
      <c r="F410" s="95">
        <v>2247521129</v>
      </c>
      <c r="G410" s="95">
        <v>3029969166</v>
      </c>
      <c r="H410" s="95">
        <v>2720331488</v>
      </c>
      <c r="I410" s="95">
        <v>2471692458</v>
      </c>
      <c r="J410" s="95">
        <v>2517803143</v>
      </c>
      <c r="K410" s="95">
        <v>2627242614</v>
      </c>
      <c r="L410" s="95">
        <v>2450216618.8305898</v>
      </c>
      <c r="M410" s="132">
        <v>2921886268.3155699</v>
      </c>
      <c r="N410" s="132">
        <v>5651464238.7770996</v>
      </c>
      <c r="O410" s="132">
        <v>5115247629.74821</v>
      </c>
      <c r="P410" s="132">
        <v>12159366310.096901</v>
      </c>
      <c r="Q410" s="132">
        <v>25704480373.509399</v>
      </c>
      <c r="R410" s="132">
        <v>19371269503.939999</v>
      </c>
      <c r="S410" s="132">
        <v>-0.2999977801629371</v>
      </c>
    </row>
    <row r="411" spans="1:19" ht="28">
      <c r="A411" s="128" t="s">
        <v>3933</v>
      </c>
      <c r="B411" s="128" t="s">
        <v>3934</v>
      </c>
      <c r="C411" s="128">
        <v>-105453505</v>
      </c>
      <c r="D411" s="95">
        <v>-145044316</v>
      </c>
      <c r="E411" s="95">
        <v>-149919013</v>
      </c>
      <c r="F411" s="95">
        <v>-217556956</v>
      </c>
      <c r="G411" s="95">
        <v>-249801792</v>
      </c>
      <c r="H411" s="95">
        <v>-261388391</v>
      </c>
      <c r="I411" s="95">
        <v>-154128779</v>
      </c>
      <c r="J411" s="95">
        <v>-149564658</v>
      </c>
      <c r="K411" s="95">
        <v>-248033391</v>
      </c>
      <c r="L411" s="95">
        <v>-205256262.09536999</v>
      </c>
      <c r="M411" s="132">
        <v>-241338920.94367999</v>
      </c>
      <c r="N411" s="132">
        <v>-252413553.9298</v>
      </c>
      <c r="O411" s="132">
        <v>-139939101.72385001</v>
      </c>
      <c r="P411" s="132">
        <v>-719493921.65050995</v>
      </c>
      <c r="Q411" s="132">
        <v>-195570236.56623</v>
      </c>
      <c r="R411" s="132">
        <v>-288808747.70999998</v>
      </c>
      <c r="S411" s="132">
        <v>-1.7276557847929874</v>
      </c>
    </row>
    <row r="412" spans="1:19">
      <c r="A412" s="128" t="s">
        <v>3940</v>
      </c>
      <c r="B412" s="128" t="s">
        <v>2861</v>
      </c>
      <c r="C412" s="128">
        <v>37072327901</v>
      </c>
      <c r="D412" s="95">
        <v>37455755688</v>
      </c>
      <c r="E412" s="95">
        <v>41102832678</v>
      </c>
      <c r="F412" s="95">
        <v>44289515893</v>
      </c>
      <c r="G412" s="95">
        <v>44917657150</v>
      </c>
      <c r="H412" s="95">
        <v>54378067089</v>
      </c>
      <c r="I412" s="95">
        <v>59683238075</v>
      </c>
      <c r="J412" s="95">
        <v>70410979161</v>
      </c>
      <c r="K412" s="95">
        <v>67280653625</v>
      </c>
      <c r="L412" s="95">
        <v>66472749345.843895</v>
      </c>
      <c r="M412" s="132">
        <v>75544370245.311798</v>
      </c>
      <c r="N412" s="132">
        <v>86227228600.82991</v>
      </c>
      <c r="O412" s="132">
        <v>85499301483.682709</v>
      </c>
      <c r="P412" s="132">
        <v>95681060823.844299</v>
      </c>
      <c r="Q412" s="132">
        <v>111616738391.017</v>
      </c>
      <c r="R412" s="132">
        <v>131960590223.67999</v>
      </c>
      <c r="S412" s="132">
        <v>8.967458838681748E-2</v>
      </c>
    </row>
    <row r="413" spans="1:19">
      <c r="A413" s="128" t="s">
        <v>3941</v>
      </c>
      <c r="B413" s="128" t="s">
        <v>964</v>
      </c>
      <c r="C413" s="128">
        <v>1124095515</v>
      </c>
      <c r="D413" s="95">
        <v>1319034056</v>
      </c>
      <c r="E413" s="95">
        <v>1361005158</v>
      </c>
      <c r="F413" s="95">
        <v>1425141668</v>
      </c>
      <c r="G413" s="95">
        <v>1523536442</v>
      </c>
      <c r="H413" s="95">
        <v>1682093548</v>
      </c>
      <c r="I413" s="95">
        <v>1820658750</v>
      </c>
      <c r="J413" s="95">
        <v>1920475842</v>
      </c>
      <c r="K413" s="95">
        <v>1955606783</v>
      </c>
      <c r="L413" s="95">
        <v>2170936402.3576698</v>
      </c>
      <c r="M413" s="132">
        <v>2510661771.4843197</v>
      </c>
      <c r="N413" s="132">
        <v>2850909017.27773</v>
      </c>
      <c r="O413" s="132">
        <v>2590424208.6097298</v>
      </c>
      <c r="P413" s="132">
        <v>3100167353.7280602</v>
      </c>
      <c r="Q413" s="132">
        <v>3502585265.5232401</v>
      </c>
      <c r="R413" s="132">
        <v>4060398450.9299998</v>
      </c>
      <c r="S413" s="132">
        <v>0.16945589318270129</v>
      </c>
    </row>
    <row r="414" spans="1:19">
      <c r="A414" s="128" t="s">
        <v>3976</v>
      </c>
      <c r="B414" s="128" t="s">
        <v>176</v>
      </c>
      <c r="C414" s="128">
        <v>2960370239</v>
      </c>
      <c r="D414" s="95">
        <v>1181240205</v>
      </c>
      <c r="E414" s="95">
        <v>1274727942</v>
      </c>
      <c r="F414" s="95">
        <v>1149282351</v>
      </c>
      <c r="G414" s="95">
        <v>1324664239</v>
      </c>
      <c r="H414" s="95">
        <v>4858328818</v>
      </c>
      <c r="I414" s="95">
        <v>4885274776</v>
      </c>
      <c r="J414" s="95">
        <v>6509842803</v>
      </c>
      <c r="K414" s="95">
        <v>5373322548</v>
      </c>
      <c r="L414" s="95">
        <v>5870732891.2864008</v>
      </c>
      <c r="M414" s="132">
        <v>6548459363.1002102</v>
      </c>
      <c r="N414" s="132">
        <v>6625269303.1887598</v>
      </c>
      <c r="O414" s="132">
        <v>7372825355.9925404</v>
      </c>
      <c r="P414" s="132">
        <v>8092369836.9311104</v>
      </c>
      <c r="Q414" s="132">
        <v>8287855417.2156696</v>
      </c>
      <c r="R414" s="132">
        <v>9668920196.0599995</v>
      </c>
      <c r="S414" s="132">
        <v>0.13492250143108994</v>
      </c>
    </row>
    <row r="415" spans="1:19">
      <c r="A415" s="128" t="s">
        <v>4001</v>
      </c>
      <c r="B415" s="128" t="s">
        <v>129</v>
      </c>
      <c r="C415" s="128">
        <v>5112144871</v>
      </c>
      <c r="D415" s="95">
        <v>5696254846</v>
      </c>
      <c r="E415" s="95">
        <v>6108523611</v>
      </c>
      <c r="F415" s="95">
        <v>6254246817</v>
      </c>
      <c r="G415" s="95">
        <v>6745205641</v>
      </c>
      <c r="H415" s="95">
        <v>7356532248</v>
      </c>
      <c r="I415" s="95">
        <v>7590400059</v>
      </c>
      <c r="J415" s="95">
        <v>8344811373</v>
      </c>
      <c r="K415" s="95">
        <v>8177651996</v>
      </c>
      <c r="L415" s="95">
        <v>9183170278.5932407</v>
      </c>
      <c r="M415" s="132">
        <v>12449858387.2747</v>
      </c>
      <c r="N415" s="132">
        <v>13719774255.446699</v>
      </c>
      <c r="O415" s="132">
        <v>12781359669.5254</v>
      </c>
      <c r="P415" s="132">
        <v>16194854503.0541</v>
      </c>
      <c r="Q415" s="132">
        <v>17301563772.739399</v>
      </c>
      <c r="R415" s="132">
        <v>20468296836.82</v>
      </c>
      <c r="S415" s="132">
        <v>0.17539635327654157</v>
      </c>
    </row>
    <row r="416" spans="1:19" ht="28">
      <c r="A416" s="128" t="s">
        <v>4072</v>
      </c>
      <c r="B416" s="128" t="s">
        <v>1186</v>
      </c>
      <c r="C416" s="128">
        <v>194859122</v>
      </c>
      <c r="D416" s="95">
        <v>748990740</v>
      </c>
      <c r="E416" s="95">
        <v>4435842917</v>
      </c>
      <c r="F416" s="95">
        <v>4343545449</v>
      </c>
      <c r="G416" s="95">
        <v>393993394</v>
      </c>
      <c r="H416" s="95">
        <v>492776961</v>
      </c>
      <c r="I416" s="95">
        <v>578048704</v>
      </c>
      <c r="J416" s="95">
        <v>618523785</v>
      </c>
      <c r="K416" s="95">
        <v>629748937</v>
      </c>
      <c r="L416" s="95">
        <v>615701248.31200004</v>
      </c>
      <c r="M416" s="132">
        <v>937522127.66031003</v>
      </c>
      <c r="N416" s="132">
        <v>909610187.70099998</v>
      </c>
      <c r="O416" s="132">
        <v>891233272.079</v>
      </c>
      <c r="P416" s="132">
        <v>1022935994.971</v>
      </c>
      <c r="Q416" s="132">
        <v>1191402705.003</v>
      </c>
      <c r="R416" s="132">
        <v>1488079302.3299999</v>
      </c>
      <c r="S416" s="132">
        <v>0.10442190165315596</v>
      </c>
    </row>
    <row r="417" spans="1:19">
      <c r="A417" s="128" t="s">
        <v>4079</v>
      </c>
      <c r="B417" s="128" t="s">
        <v>1024</v>
      </c>
      <c r="C417" s="128">
        <v>9245992821</v>
      </c>
      <c r="D417" s="95">
        <v>10294516063</v>
      </c>
      <c r="E417" s="95">
        <v>10827051405</v>
      </c>
      <c r="F417" s="95">
        <v>11239437392</v>
      </c>
      <c r="G417" s="95">
        <v>10760637727</v>
      </c>
      <c r="H417" s="95">
        <v>11263397124</v>
      </c>
      <c r="I417" s="95">
        <v>12043974970</v>
      </c>
      <c r="J417" s="95">
        <v>14135622751</v>
      </c>
      <c r="K417" s="95">
        <v>12888185468</v>
      </c>
      <c r="L417" s="95">
        <v>12567507968.173</v>
      </c>
      <c r="M417" s="132">
        <v>13413137964.612301</v>
      </c>
      <c r="N417" s="132">
        <v>14472459547.323099</v>
      </c>
      <c r="O417" s="132">
        <v>16400278902.9545</v>
      </c>
      <c r="P417" s="132">
        <v>22042240121.451397</v>
      </c>
      <c r="Q417" s="132">
        <v>27342784295.807301</v>
      </c>
      <c r="R417" s="132">
        <v>32298615102.790001</v>
      </c>
      <c r="S417" s="132">
        <v>0.10264393219613996</v>
      </c>
    </row>
    <row r="418" spans="1:19">
      <c r="A418" s="128" t="s">
        <v>4088</v>
      </c>
      <c r="B418" s="128" t="s">
        <v>1026</v>
      </c>
      <c r="C418" s="128">
        <v>1816121515</v>
      </c>
      <c r="D418" s="95">
        <v>1896172714</v>
      </c>
      <c r="E418" s="95">
        <v>1954669894</v>
      </c>
      <c r="F418" s="95">
        <v>2377920535</v>
      </c>
      <c r="G418" s="95">
        <v>2307089659</v>
      </c>
      <c r="H418" s="95">
        <v>2261019042</v>
      </c>
      <c r="I418" s="95">
        <v>2378641748</v>
      </c>
      <c r="J418" s="95">
        <v>2518138065</v>
      </c>
      <c r="K418" s="95">
        <v>2572580866</v>
      </c>
      <c r="L418" s="95">
        <v>2777400645.97048</v>
      </c>
      <c r="M418" s="132">
        <v>3112883613.7210898</v>
      </c>
      <c r="N418" s="132">
        <v>3349881485.5939102</v>
      </c>
      <c r="O418" s="132">
        <v>3441416847.5861602</v>
      </c>
      <c r="P418" s="132">
        <v>3673748382.1772799</v>
      </c>
      <c r="Q418" s="132">
        <v>4144208970.1051898</v>
      </c>
      <c r="R418" s="132">
        <v>4776930486.1400003</v>
      </c>
      <c r="S418" s="132">
        <v>0.22148479313018657</v>
      </c>
    </row>
    <row r="419" spans="1:19">
      <c r="A419" s="128" t="s">
        <v>4093</v>
      </c>
      <c r="B419" s="128" t="s">
        <v>1028</v>
      </c>
      <c r="C419" s="128">
        <v>1290106877</v>
      </c>
      <c r="D419" s="95">
        <v>1340979604</v>
      </c>
      <c r="E419" s="95">
        <v>1348127521</v>
      </c>
      <c r="F419" s="95">
        <v>1609536389</v>
      </c>
      <c r="G419" s="95">
        <v>1571114363</v>
      </c>
      <c r="H419" s="95">
        <v>1553428770</v>
      </c>
      <c r="I419" s="95">
        <v>1644375524</v>
      </c>
      <c r="J419" s="95">
        <v>1719086559</v>
      </c>
      <c r="K419" s="95">
        <v>1865083001</v>
      </c>
      <c r="L419" s="95">
        <v>2150133824.92419</v>
      </c>
      <c r="M419" s="132">
        <v>2381313723.6371498</v>
      </c>
      <c r="N419" s="132">
        <v>2919188955.2782102</v>
      </c>
      <c r="O419" s="132">
        <v>2933518072.3361096</v>
      </c>
      <c r="P419" s="132">
        <v>3179096798.9538798</v>
      </c>
      <c r="Q419" s="132">
        <v>3206024570.2834001</v>
      </c>
      <c r="R419" s="132">
        <v>3977802387.52</v>
      </c>
      <c r="S419" s="132">
        <v>7.2248795478544903E-2</v>
      </c>
    </row>
    <row r="420" spans="1:19">
      <c r="A420" s="128" t="s">
        <v>4099</v>
      </c>
      <c r="B420" s="128" t="s">
        <v>1030</v>
      </c>
      <c r="C420" s="128">
        <v>337008870</v>
      </c>
      <c r="D420" s="95">
        <v>306194370</v>
      </c>
      <c r="E420" s="95">
        <v>337936769</v>
      </c>
      <c r="F420" s="95">
        <v>1129877123</v>
      </c>
      <c r="G420" s="95">
        <v>472730396</v>
      </c>
      <c r="H420" s="95">
        <v>524862012</v>
      </c>
      <c r="I420" s="95">
        <v>762591996</v>
      </c>
      <c r="J420" s="95">
        <v>666798725</v>
      </c>
      <c r="K420" s="95">
        <v>982703030</v>
      </c>
      <c r="L420" s="95">
        <v>1050727358.28442</v>
      </c>
      <c r="M420" s="132">
        <v>731611552.00463998</v>
      </c>
      <c r="N420" s="132">
        <v>777233302.03551006</v>
      </c>
      <c r="O420" s="132">
        <v>747953878.32897997</v>
      </c>
      <c r="P420" s="132">
        <v>813913119.93502998</v>
      </c>
      <c r="Q420" s="132">
        <v>884385010.82682991</v>
      </c>
      <c r="R420" s="132">
        <v>1052892028.48</v>
      </c>
      <c r="S420" s="132">
        <v>0.41075012083085122</v>
      </c>
    </row>
    <row r="421" spans="1:19">
      <c r="A421" s="128" t="s">
        <v>4121</v>
      </c>
      <c r="B421" s="128" t="s">
        <v>1032</v>
      </c>
      <c r="C421" s="128">
        <v>906911264</v>
      </c>
      <c r="D421" s="95">
        <v>915006496</v>
      </c>
      <c r="E421" s="95">
        <v>895331751</v>
      </c>
      <c r="F421" s="95">
        <v>944185162</v>
      </c>
      <c r="G421" s="95">
        <v>997435959</v>
      </c>
      <c r="H421" s="95">
        <v>1208062771</v>
      </c>
      <c r="I421" s="95">
        <v>1173933028</v>
      </c>
      <c r="J421" s="95">
        <v>1527243750</v>
      </c>
      <c r="K421" s="95">
        <v>1930690111</v>
      </c>
      <c r="L421" s="95">
        <v>1750480953.73699</v>
      </c>
      <c r="M421" s="132">
        <v>2239748108.1581697</v>
      </c>
      <c r="N421" s="132">
        <v>2404920928.0385299</v>
      </c>
      <c r="O421" s="132">
        <v>2591995538.0363598</v>
      </c>
      <c r="P421" s="132">
        <v>2473192365.2330198</v>
      </c>
      <c r="Q421" s="132">
        <v>2942221874.2591</v>
      </c>
      <c r="R421" s="132">
        <v>3621825651.3899999</v>
      </c>
      <c r="S421" s="132">
        <v>-1.0978051377139159E-2</v>
      </c>
    </row>
    <row r="422" spans="1:19">
      <c r="A422" s="128" t="s">
        <v>4128</v>
      </c>
      <c r="B422" s="128" t="s">
        <v>966</v>
      </c>
      <c r="C422" s="128">
        <v>1478916240</v>
      </c>
      <c r="D422" s="95">
        <v>2326964777</v>
      </c>
      <c r="E422" s="95">
        <v>2280034685</v>
      </c>
      <c r="F422" s="95">
        <v>2655396286</v>
      </c>
      <c r="G422" s="95">
        <v>2893753573</v>
      </c>
      <c r="H422" s="95">
        <v>5813208223</v>
      </c>
      <c r="I422" s="95">
        <v>7027030918</v>
      </c>
      <c r="J422" s="95">
        <v>9201234904</v>
      </c>
      <c r="K422" s="95">
        <v>9014210892</v>
      </c>
      <c r="L422" s="95">
        <v>9510149503.10289</v>
      </c>
      <c r="M422" s="132">
        <v>10242391390.8316</v>
      </c>
      <c r="N422" s="132">
        <v>11829025275.6891</v>
      </c>
      <c r="O422" s="132">
        <v>10936771914.8738</v>
      </c>
      <c r="P422" s="132">
        <v>12107765507.9877</v>
      </c>
      <c r="Q422" s="132">
        <v>14170552025.902401</v>
      </c>
      <c r="R422" s="132">
        <v>15713714263.549999</v>
      </c>
      <c r="S422" s="132">
        <v>-5.4493552220577259E-3</v>
      </c>
    </row>
    <row r="423" spans="1:19">
      <c r="A423" s="128" t="s">
        <v>4143</v>
      </c>
      <c r="B423" s="128" t="s">
        <v>980</v>
      </c>
      <c r="C423" s="128">
        <v>311697458</v>
      </c>
      <c r="D423" s="95">
        <v>374137796</v>
      </c>
      <c r="E423" s="95">
        <v>358426449</v>
      </c>
      <c r="F423" s="95">
        <v>344818488</v>
      </c>
      <c r="G423" s="95">
        <v>431488016</v>
      </c>
      <c r="H423" s="95">
        <v>495368697</v>
      </c>
      <c r="I423" s="95">
        <v>540460867</v>
      </c>
      <c r="J423" s="95">
        <v>670388667</v>
      </c>
      <c r="K423" s="95">
        <v>735250491</v>
      </c>
      <c r="L423" s="95">
        <v>752874040.39332998</v>
      </c>
      <c r="M423" s="132">
        <v>770608469.78734994</v>
      </c>
      <c r="N423" s="132">
        <v>839865978.79832995</v>
      </c>
      <c r="O423" s="132">
        <v>841564078.11223996</v>
      </c>
      <c r="P423" s="132">
        <v>880720056.31445992</v>
      </c>
      <c r="Q423" s="132">
        <v>807325407.47375</v>
      </c>
      <c r="R423" s="132">
        <v>739433567.64999998</v>
      </c>
      <c r="S423" s="132">
        <v>-0.10243232210936265</v>
      </c>
    </row>
    <row r="424" spans="1:19">
      <c r="A424" s="128" t="s">
        <v>4158</v>
      </c>
      <c r="B424" s="128" t="s">
        <v>1034</v>
      </c>
      <c r="C424" s="128">
        <v>4116748643</v>
      </c>
      <c r="D424" s="95">
        <v>4097416770</v>
      </c>
      <c r="E424" s="95">
        <v>3603392624</v>
      </c>
      <c r="F424" s="95">
        <v>3498326925</v>
      </c>
      <c r="G424" s="95">
        <v>3444758769</v>
      </c>
      <c r="H424" s="95">
        <v>3460817172</v>
      </c>
      <c r="I424" s="95">
        <v>3506612142</v>
      </c>
      <c r="J424" s="95">
        <v>6073328344</v>
      </c>
      <c r="K424" s="95">
        <v>5794341262</v>
      </c>
      <c r="L424" s="95">
        <v>5408685432.5550995</v>
      </c>
      <c r="M424" s="132">
        <v>5888934581.302</v>
      </c>
      <c r="N424" s="132">
        <v>5503810538.0803699</v>
      </c>
      <c r="O424" s="132">
        <v>5316788752.9156904</v>
      </c>
      <c r="P424" s="132">
        <v>5602179306.1059999</v>
      </c>
      <c r="Q424" s="132">
        <v>5943217288.3809996</v>
      </c>
      <c r="R424" s="132">
        <v>5601037084.4799995</v>
      </c>
      <c r="S424" s="132">
        <v>3.1663785303514991E-2</v>
      </c>
    </row>
    <row r="425" spans="1:19">
      <c r="A425" s="128" t="s">
        <v>4174</v>
      </c>
      <c r="B425" s="128" t="s">
        <v>968</v>
      </c>
      <c r="C425" s="128">
        <v>602594461</v>
      </c>
      <c r="D425" s="95">
        <v>540100181</v>
      </c>
      <c r="E425" s="95">
        <v>488152663</v>
      </c>
      <c r="F425" s="95">
        <v>488491109</v>
      </c>
      <c r="G425" s="95">
        <v>437849364</v>
      </c>
      <c r="H425" s="95">
        <v>463519270</v>
      </c>
      <c r="I425" s="95">
        <v>439612324</v>
      </c>
      <c r="J425" s="95">
        <v>478003476</v>
      </c>
      <c r="K425" s="95">
        <v>513856357</v>
      </c>
      <c r="L425" s="95">
        <v>547272425.61899996</v>
      </c>
      <c r="M425" s="132">
        <v>557011362.51499999</v>
      </c>
      <c r="N425" s="132">
        <v>583327349.36899996</v>
      </c>
      <c r="O425" s="132">
        <v>433325387.81560999</v>
      </c>
      <c r="P425" s="132">
        <v>607915345.3211</v>
      </c>
      <c r="Q425" s="132">
        <v>708487904.88739002</v>
      </c>
      <c r="R425" s="132">
        <v>812873622.29999995</v>
      </c>
      <c r="S425" s="132">
        <v>4.9763635834982216E-2</v>
      </c>
    </row>
    <row r="426" spans="1:19">
      <c r="A426" s="128" t="s">
        <v>4191</v>
      </c>
      <c r="B426" s="128" t="s">
        <v>970</v>
      </c>
      <c r="C426" s="128">
        <v>74803360</v>
      </c>
      <c r="D426" s="95">
        <v>74680812</v>
      </c>
      <c r="E426" s="95">
        <v>77032643</v>
      </c>
      <c r="F426" s="95">
        <v>84140547</v>
      </c>
      <c r="G426" s="95">
        <v>84716390</v>
      </c>
      <c r="H426" s="95">
        <v>90570313</v>
      </c>
      <c r="I426" s="95">
        <v>90223508</v>
      </c>
      <c r="J426" s="95">
        <v>94337546</v>
      </c>
      <c r="K426" s="95">
        <v>97568109</v>
      </c>
      <c r="L426" s="95">
        <v>85201159.229880005</v>
      </c>
      <c r="M426" s="132">
        <v>91278936.971939996</v>
      </c>
      <c r="N426" s="132">
        <v>91476645.300940007</v>
      </c>
      <c r="O426" s="132">
        <v>46195897.057110004</v>
      </c>
      <c r="P426" s="132">
        <v>79823633.105240002</v>
      </c>
      <c r="Q426" s="132">
        <v>151134813.49614</v>
      </c>
      <c r="R426" s="132">
        <v>183850905.38999999</v>
      </c>
      <c r="S426" s="132">
        <v>3.9136619396770142E-2</v>
      </c>
    </row>
    <row r="427" spans="1:19">
      <c r="A427" s="128" t="s">
        <v>7701</v>
      </c>
      <c r="B427" s="128" t="s">
        <v>7749</v>
      </c>
      <c r="C427" s="128">
        <v>2658487579</v>
      </c>
      <c r="D427" s="95">
        <v>2853110553</v>
      </c>
      <c r="E427" s="95">
        <v>2575229665</v>
      </c>
      <c r="F427" s="95">
        <v>2786136583</v>
      </c>
      <c r="G427" s="95">
        <v>3199458101</v>
      </c>
      <c r="H427" s="95">
        <v>3288972235</v>
      </c>
      <c r="I427" s="95">
        <v>3242935036</v>
      </c>
      <c r="J427" s="95">
        <v>3510576804</v>
      </c>
      <c r="K427" s="95">
        <v>4252347247</v>
      </c>
      <c r="L427" s="95">
        <v>1714768277.6052599</v>
      </c>
      <c r="M427" s="132">
        <v>0</v>
      </c>
      <c r="N427" s="132">
        <v>0</v>
      </c>
      <c r="O427" s="132">
        <v>0</v>
      </c>
      <c r="P427" s="132">
        <v>0</v>
      </c>
      <c r="Q427" s="132">
        <v>0</v>
      </c>
      <c r="R427" s="132">
        <v>0</v>
      </c>
      <c r="S427" s="132">
        <v>0</v>
      </c>
    </row>
    <row r="428" spans="1:19">
      <c r="A428" s="128" t="s">
        <v>4202</v>
      </c>
      <c r="B428" s="128" t="s">
        <v>215</v>
      </c>
      <c r="C428" s="128">
        <v>2662797684</v>
      </c>
      <c r="D428" s="95">
        <v>1418692162</v>
      </c>
      <c r="E428" s="95">
        <v>729558430</v>
      </c>
      <c r="F428" s="95">
        <v>896752291</v>
      </c>
      <c r="G428" s="95">
        <v>1488355752</v>
      </c>
      <c r="H428" s="95">
        <v>1210872527</v>
      </c>
      <c r="I428" s="95">
        <v>1297846736</v>
      </c>
      <c r="J428" s="95">
        <v>1701199022</v>
      </c>
      <c r="K428" s="95">
        <v>1975577986</v>
      </c>
      <c r="L428" s="95">
        <v>2041050790.148</v>
      </c>
      <c r="M428" s="132">
        <v>2718940046.112</v>
      </c>
      <c r="N428" s="132">
        <v>7931770845.5970001</v>
      </c>
      <c r="O428" s="132">
        <v>6855725154.5530005</v>
      </c>
      <c r="P428" s="132">
        <v>3083924164.303</v>
      </c>
      <c r="Q428" s="132">
        <v>6147773887.3310003</v>
      </c>
      <c r="R428" s="132">
        <v>9800789404.1100006</v>
      </c>
      <c r="S428" s="132">
        <v>-1.3433036429166677E-2</v>
      </c>
    </row>
    <row r="429" spans="1:19">
      <c r="A429" s="128" t="s">
        <v>4213</v>
      </c>
      <c r="B429" s="128" t="s">
        <v>974</v>
      </c>
      <c r="C429" s="128">
        <v>1118056070</v>
      </c>
      <c r="D429" s="95">
        <v>1519128543</v>
      </c>
      <c r="E429" s="95">
        <v>1149887784</v>
      </c>
      <c r="F429" s="95">
        <v>1267597064</v>
      </c>
      <c r="G429" s="95">
        <v>5289266580</v>
      </c>
      <c r="H429" s="95">
        <v>5266656304</v>
      </c>
      <c r="I429" s="95">
        <v>6920523052</v>
      </c>
      <c r="J429" s="95">
        <v>7165246041</v>
      </c>
      <c r="K429" s="95">
        <v>4446486216</v>
      </c>
      <c r="L429" s="95">
        <v>4524895573.70996</v>
      </c>
      <c r="M429" s="132">
        <v>4837597889.0096903</v>
      </c>
      <c r="N429" s="132">
        <v>5198327402.7483606</v>
      </c>
      <c r="O429" s="132">
        <v>5712688943.3222103</v>
      </c>
      <c r="P429" s="132">
        <v>6488921455.4147997</v>
      </c>
      <c r="Q429" s="132">
        <v>7700699501.5201597</v>
      </c>
      <c r="R429" s="132">
        <v>8858249392.5499992</v>
      </c>
      <c r="S429" s="132">
        <v>0.17802707541586055</v>
      </c>
    </row>
    <row r="430" spans="1:19">
      <c r="A430" s="128" t="s">
        <v>4226</v>
      </c>
      <c r="B430" s="128" t="s">
        <v>976</v>
      </c>
      <c r="C430" s="128">
        <v>190918740</v>
      </c>
      <c r="D430" s="95">
        <v>211569708</v>
      </c>
      <c r="E430" s="95">
        <v>134438395</v>
      </c>
      <c r="F430" s="95">
        <v>74945868</v>
      </c>
      <c r="G430" s="95">
        <v>87862910</v>
      </c>
      <c r="H430" s="95">
        <v>213986692</v>
      </c>
      <c r="I430" s="95">
        <v>257213535</v>
      </c>
      <c r="J430" s="95">
        <v>337834399</v>
      </c>
      <c r="K430" s="95">
        <v>313620847</v>
      </c>
      <c r="L430" s="95">
        <v>269893283.24036998</v>
      </c>
      <c r="M430" s="132">
        <v>292035411.00109005</v>
      </c>
      <c r="N430" s="132">
        <v>295637504.53424001</v>
      </c>
      <c r="O430" s="132">
        <v>178760606.97645998</v>
      </c>
      <c r="P430" s="132">
        <v>341739255.02614003</v>
      </c>
      <c r="Q430" s="132">
        <v>529175117.10026002</v>
      </c>
      <c r="R430" s="132">
        <v>575954510.30999994</v>
      </c>
      <c r="S430" s="132">
        <v>-1</v>
      </c>
    </row>
    <row r="431" spans="1:19">
      <c r="A431" s="128" t="s">
        <v>4243</v>
      </c>
      <c r="B431" s="128" t="s">
        <v>978</v>
      </c>
      <c r="C431" s="128">
        <v>20178471</v>
      </c>
      <c r="D431" s="95">
        <v>26256305</v>
      </c>
      <c r="E431" s="95">
        <v>36505804</v>
      </c>
      <c r="F431" s="95">
        <v>32497212</v>
      </c>
      <c r="G431" s="95">
        <v>42348144</v>
      </c>
      <c r="H431" s="95">
        <v>45974773</v>
      </c>
      <c r="I431" s="95">
        <v>40945448</v>
      </c>
      <c r="J431" s="95">
        <v>58219454</v>
      </c>
      <c r="K431" s="95">
        <v>68059725</v>
      </c>
      <c r="L431" s="95">
        <v>51706522.937690005</v>
      </c>
      <c r="M431" s="132">
        <v>103906635.72045</v>
      </c>
      <c r="N431" s="132">
        <v>77636796.677829996</v>
      </c>
      <c r="O431" s="132">
        <v>83423105.436789989</v>
      </c>
      <c r="P431" s="132">
        <v>108762741.54597001</v>
      </c>
      <c r="Q431" s="132">
        <v>111150215.36624999</v>
      </c>
      <c r="R431" s="132">
        <v>126389375.62</v>
      </c>
      <c r="S431" s="132">
        <v>0.97076965835239581</v>
      </c>
    </row>
    <row r="432" spans="1:19">
      <c r="A432" s="128" t="s">
        <v>4252</v>
      </c>
      <c r="B432" s="128" t="s">
        <v>210</v>
      </c>
      <c r="C432" s="128">
        <v>17344204</v>
      </c>
      <c r="D432" s="95">
        <v>20778376</v>
      </c>
      <c r="E432" s="95">
        <v>24830614</v>
      </c>
      <c r="F432" s="95">
        <v>26405893</v>
      </c>
      <c r="G432" s="95">
        <v>28247494</v>
      </c>
      <c r="H432" s="95">
        <v>32026253</v>
      </c>
      <c r="I432" s="95">
        <v>35012595</v>
      </c>
      <c r="J432" s="95">
        <v>38130704</v>
      </c>
      <c r="K432" s="95">
        <v>962730866</v>
      </c>
      <c r="L432" s="95">
        <v>1075931575.1424301</v>
      </c>
      <c r="M432" s="132">
        <v>1140983987.9167399</v>
      </c>
      <c r="N432" s="132">
        <v>1178591593.5076799</v>
      </c>
      <c r="O432" s="132">
        <v>1463836711.5221999</v>
      </c>
      <c r="P432" s="132">
        <v>1595304810.03427</v>
      </c>
      <c r="Q432" s="132">
        <v>1740675081.33091</v>
      </c>
      <c r="R432" s="132">
        <v>2042982159.8099999</v>
      </c>
      <c r="S432" s="132">
        <v>5.8502134003517357E-2</v>
      </c>
    </row>
    <row r="433" spans="1:19">
      <c r="A433" s="128" t="s">
        <v>4255</v>
      </c>
      <c r="B433" s="128" t="s">
        <v>1020</v>
      </c>
      <c r="C433" s="128">
        <v>1238438514</v>
      </c>
      <c r="D433" s="95">
        <v>1444646337</v>
      </c>
      <c r="E433" s="95">
        <v>1719786126</v>
      </c>
      <c r="F433" s="95">
        <v>2280351023</v>
      </c>
      <c r="G433" s="95">
        <v>1840682382</v>
      </c>
      <c r="H433" s="95">
        <v>3230385191</v>
      </c>
      <c r="I433" s="95">
        <v>3954354433</v>
      </c>
      <c r="J433" s="95">
        <v>3709976667</v>
      </c>
      <c r="K433" s="95">
        <v>3572952295</v>
      </c>
      <c r="L433" s="95">
        <v>3210746371.0425401</v>
      </c>
      <c r="M433" s="132">
        <v>5579992696.1160002</v>
      </c>
      <c r="N433" s="132">
        <v>5692258160.6625996</v>
      </c>
      <c r="O433" s="132">
        <v>5101597146.2353897</v>
      </c>
      <c r="P433" s="132">
        <v>5890902735.1855593</v>
      </c>
      <c r="Q433" s="132">
        <v>8978014230.0858002</v>
      </c>
      <c r="R433" s="132">
        <v>8258697806.8500004</v>
      </c>
      <c r="S433" s="132">
        <v>1.3637471828377429E-2</v>
      </c>
    </row>
    <row r="434" spans="1:19" ht="28">
      <c r="A434" s="128" t="s">
        <v>4277</v>
      </c>
      <c r="B434" s="128" t="s">
        <v>4278</v>
      </c>
      <c r="C434" s="128">
        <v>-406264617</v>
      </c>
      <c r="D434" s="95">
        <v>-1150115726</v>
      </c>
      <c r="E434" s="95">
        <v>-617660172</v>
      </c>
      <c r="F434" s="95">
        <v>-619516282</v>
      </c>
      <c r="G434" s="95">
        <v>-447538145</v>
      </c>
      <c r="H434" s="95">
        <v>-434791855</v>
      </c>
      <c r="I434" s="95">
        <v>-547432074</v>
      </c>
      <c r="J434" s="95">
        <v>-588040520</v>
      </c>
      <c r="K434" s="95">
        <v>-841921408</v>
      </c>
      <c r="L434" s="95">
        <v>-857217180.52094996</v>
      </c>
      <c r="M434" s="132">
        <v>-1004507773.6249501</v>
      </c>
      <c r="N434" s="132">
        <v>-1023746472.01902</v>
      </c>
      <c r="O434" s="132">
        <v>-1222381960.5866001</v>
      </c>
      <c r="P434" s="132">
        <v>-1699416662.93488</v>
      </c>
      <c r="Q434" s="132">
        <v>-4174498963.6209602</v>
      </c>
      <c r="R434" s="132">
        <v>-2167142311.4000001</v>
      </c>
      <c r="S434" s="132">
        <v>-2.113421901398441</v>
      </c>
    </row>
    <row r="435" spans="1:19">
      <c r="A435" s="128" t="s">
        <v>4295</v>
      </c>
      <c r="B435" s="128" t="s">
        <v>4296</v>
      </c>
      <c r="C435" s="128">
        <v>4012523656</v>
      </c>
      <c r="D435" s="95">
        <v>4538602476</v>
      </c>
      <c r="E435" s="95">
        <v>5351728821</v>
      </c>
      <c r="F435" s="95">
        <v>5522753532</v>
      </c>
      <c r="G435" s="95">
        <v>7339224171</v>
      </c>
      <c r="H435" s="95">
        <v>7857960922</v>
      </c>
      <c r="I435" s="95">
        <v>7605408895</v>
      </c>
      <c r="J435" s="95">
        <v>1364600146</v>
      </c>
      <c r="K435" s="95">
        <v>4477945106</v>
      </c>
      <c r="L435" s="95">
        <v>1956369283.3251898</v>
      </c>
      <c r="M435" s="132">
        <v>9884113328.4440384</v>
      </c>
      <c r="N435" s="132">
        <v>9689437145.9444714</v>
      </c>
      <c r="O435" s="132">
        <v>13408166231.2924</v>
      </c>
      <c r="P435" s="132">
        <v>19064448272.470303</v>
      </c>
      <c r="Q435" s="132">
        <v>21800129502.6007</v>
      </c>
      <c r="R435" s="132">
        <v>24045016391.349998</v>
      </c>
      <c r="S435" s="132">
        <v>0.93945439429171207</v>
      </c>
    </row>
    <row r="436" spans="1:19">
      <c r="A436" s="128" t="s">
        <v>4297</v>
      </c>
      <c r="B436" s="128" t="s">
        <v>4298</v>
      </c>
      <c r="C436" s="128">
        <v>21218233</v>
      </c>
      <c r="D436" s="95">
        <v>51315661</v>
      </c>
      <c r="E436" s="95">
        <v>25992845</v>
      </c>
      <c r="F436" s="95">
        <v>26499782</v>
      </c>
      <c r="G436" s="95">
        <v>34217629</v>
      </c>
      <c r="H436" s="95">
        <v>29506238</v>
      </c>
      <c r="I436" s="95">
        <v>33361905</v>
      </c>
      <c r="J436" s="95">
        <v>30232312</v>
      </c>
      <c r="K436" s="95">
        <v>1434885162</v>
      </c>
      <c r="L436" s="95">
        <v>59408380.978800006</v>
      </c>
      <c r="M436" s="132">
        <v>66509012.829129994</v>
      </c>
      <c r="N436" s="132">
        <v>64658388.683250003</v>
      </c>
      <c r="O436" s="132">
        <v>72063629.982039988</v>
      </c>
      <c r="P436" s="132">
        <v>45936962.323260002</v>
      </c>
      <c r="Q436" s="132">
        <v>107198888.71778999</v>
      </c>
      <c r="R436" s="132">
        <v>156537219.06999999</v>
      </c>
      <c r="S436" s="132">
        <v>0.17843881650605595</v>
      </c>
    </row>
    <row r="437" spans="1:19">
      <c r="A437" s="128" t="s">
        <v>4317</v>
      </c>
      <c r="B437" s="128" t="s">
        <v>550</v>
      </c>
      <c r="C437" s="128">
        <v>0</v>
      </c>
      <c r="D437" s="95">
        <v>0</v>
      </c>
      <c r="E437" s="95">
        <v>0</v>
      </c>
      <c r="F437" s="95">
        <v>0</v>
      </c>
      <c r="G437" s="95">
        <v>0</v>
      </c>
      <c r="H437" s="95">
        <v>0</v>
      </c>
      <c r="I437" s="95">
        <v>329998</v>
      </c>
      <c r="J437" s="95">
        <v>0</v>
      </c>
      <c r="K437" s="95">
        <v>95279210</v>
      </c>
      <c r="L437" s="95">
        <v>0</v>
      </c>
      <c r="M437" s="132">
        <v>2373599.2009999999</v>
      </c>
      <c r="N437" s="132">
        <v>0</v>
      </c>
      <c r="O437" s="132">
        <v>9043719.3000000007</v>
      </c>
      <c r="P437" s="132">
        <v>39282.737659999999</v>
      </c>
      <c r="Q437" s="132">
        <v>30480439.752</v>
      </c>
      <c r="R437" s="132">
        <v>69973787.209999993</v>
      </c>
      <c r="S437" s="132">
        <v>-0.99569622937377678</v>
      </c>
    </row>
    <row r="438" spans="1:19">
      <c r="A438" s="128" t="s">
        <v>4340</v>
      </c>
      <c r="B438" s="128" t="s">
        <v>1209</v>
      </c>
      <c r="C438" s="128">
        <v>31160037</v>
      </c>
      <c r="D438" s="95">
        <v>16590272</v>
      </c>
      <c r="E438" s="95">
        <v>0</v>
      </c>
      <c r="F438" s="95">
        <v>0</v>
      </c>
      <c r="G438" s="95">
        <v>2435091</v>
      </c>
      <c r="H438" s="95">
        <v>0</v>
      </c>
      <c r="I438" s="95">
        <v>0</v>
      </c>
      <c r="J438" s="95">
        <v>0</v>
      </c>
      <c r="K438" s="95">
        <v>370293773</v>
      </c>
      <c r="L438" s="95">
        <v>0</v>
      </c>
      <c r="M438" s="132">
        <v>1538104620.14959</v>
      </c>
      <c r="N438" s="132">
        <v>8845928.2790900003</v>
      </c>
      <c r="O438" s="132">
        <v>4.8999999999999998E-4</v>
      </c>
      <c r="P438" s="132">
        <v>15875.41705</v>
      </c>
      <c r="Q438" s="132">
        <v>2.9999999999999997E-5</v>
      </c>
      <c r="R438" s="132">
        <v>0</v>
      </c>
      <c r="S438" s="132">
        <v>0</v>
      </c>
    </row>
    <row r="439" spans="1:19">
      <c r="A439" s="128" t="s">
        <v>4343</v>
      </c>
      <c r="B439" s="128" t="s">
        <v>1230</v>
      </c>
      <c r="C439" s="128">
        <v>3960145386</v>
      </c>
      <c r="D439" s="95">
        <v>4470696543</v>
      </c>
      <c r="E439" s="95">
        <v>5325735976</v>
      </c>
      <c r="F439" s="95">
        <v>5496253750</v>
      </c>
      <c r="G439" s="95">
        <v>7302571451</v>
      </c>
      <c r="H439" s="95">
        <v>7828454684</v>
      </c>
      <c r="I439" s="95">
        <v>7571716992</v>
      </c>
      <c r="J439" s="95">
        <v>1334367834</v>
      </c>
      <c r="K439" s="95">
        <v>2577486961</v>
      </c>
      <c r="L439" s="95">
        <v>1896960902.34639</v>
      </c>
      <c r="M439" s="132">
        <v>7699848863.5559101</v>
      </c>
      <c r="N439" s="132">
        <v>8902330221.9326801</v>
      </c>
      <c r="O439" s="132">
        <v>12418378898.322401</v>
      </c>
      <c r="P439" s="132">
        <v>17974974609.824802</v>
      </c>
      <c r="Q439" s="132">
        <v>20647425752.636398</v>
      </c>
      <c r="R439" s="132">
        <v>22404656692.869999</v>
      </c>
      <c r="S439" s="132">
        <v>1.0024047043147575</v>
      </c>
    </row>
    <row r="440" spans="1:19">
      <c r="A440" s="128" t="s">
        <v>4380</v>
      </c>
      <c r="B440" s="128" t="s">
        <v>2473</v>
      </c>
      <c r="C440" s="128">
        <v>0</v>
      </c>
      <c r="D440" s="95">
        <v>0</v>
      </c>
      <c r="E440" s="95">
        <v>0</v>
      </c>
      <c r="F440" s="95">
        <v>0</v>
      </c>
      <c r="G440" s="95">
        <v>0</v>
      </c>
      <c r="H440" s="95">
        <v>0</v>
      </c>
      <c r="I440" s="95">
        <v>0</v>
      </c>
      <c r="J440" s="95">
        <v>0</v>
      </c>
      <c r="K440" s="95">
        <v>0</v>
      </c>
      <c r="L440" s="95">
        <v>0</v>
      </c>
      <c r="M440" s="132">
        <v>577277232.70841002</v>
      </c>
      <c r="N440" s="132">
        <v>713602607.04944992</v>
      </c>
      <c r="O440" s="132">
        <v>908679983.6875</v>
      </c>
      <c r="P440" s="132">
        <v>1043481542.1675401</v>
      </c>
      <c r="Q440" s="132">
        <v>1015024421.49441</v>
      </c>
      <c r="R440" s="132">
        <v>1413848692.2</v>
      </c>
      <c r="S440" s="132">
        <v>0.12138118928621804</v>
      </c>
    </row>
    <row r="441" spans="1:19">
      <c r="A441" s="128" t="s">
        <v>7760</v>
      </c>
      <c r="B441" s="128" t="s">
        <v>7742</v>
      </c>
      <c r="C441" s="128">
        <v>6604164734</v>
      </c>
      <c r="D441" s="95">
        <v>13916166547</v>
      </c>
      <c r="E441" s="95">
        <v>15125961493</v>
      </c>
      <c r="F441" s="95">
        <v>21044085032</v>
      </c>
      <c r="G441" s="95">
        <v>23782566590</v>
      </c>
      <c r="H441" s="95">
        <v>21078250711</v>
      </c>
      <c r="I441" s="95">
        <v>21576045528</v>
      </c>
      <c r="J441" s="95">
        <v>0</v>
      </c>
      <c r="K441" s="95">
        <v>0</v>
      </c>
      <c r="L441" s="95">
        <v>0</v>
      </c>
      <c r="M441" s="132">
        <v>0</v>
      </c>
      <c r="N441" s="132">
        <v>0</v>
      </c>
      <c r="O441" s="132">
        <v>0</v>
      </c>
      <c r="P441" s="132">
        <v>0</v>
      </c>
      <c r="Q441" s="132">
        <v>0</v>
      </c>
      <c r="R441" s="132">
        <v>0</v>
      </c>
      <c r="S441" s="132">
        <v>0</v>
      </c>
    </row>
    <row r="442" spans="1:19">
      <c r="A442" s="128" t="s">
        <v>7761</v>
      </c>
      <c r="B442" s="128" t="s">
        <v>1188</v>
      </c>
      <c r="C442" s="128">
        <v>3040081869</v>
      </c>
      <c r="D442" s="95">
        <v>3519007994</v>
      </c>
      <c r="E442" s="95">
        <v>3926296389</v>
      </c>
      <c r="F442" s="95">
        <v>4484270059</v>
      </c>
      <c r="G442" s="95">
        <v>4623988791</v>
      </c>
      <c r="H442" s="95">
        <v>5238052911</v>
      </c>
      <c r="I442" s="95">
        <v>5964208769</v>
      </c>
      <c r="J442" s="95">
        <v>0</v>
      </c>
      <c r="K442" s="95">
        <v>0</v>
      </c>
      <c r="L442" s="95">
        <v>0</v>
      </c>
      <c r="M442" s="132">
        <v>0</v>
      </c>
      <c r="N442" s="132">
        <v>0</v>
      </c>
      <c r="O442" s="132">
        <v>0</v>
      </c>
      <c r="P442" s="132">
        <v>0</v>
      </c>
      <c r="Q442" s="132">
        <v>0</v>
      </c>
      <c r="R442" s="132">
        <v>0</v>
      </c>
      <c r="S442" s="132">
        <v>0</v>
      </c>
    </row>
    <row r="443" spans="1:19">
      <c r="A443" s="128" t="s">
        <v>7762</v>
      </c>
      <c r="B443" s="128" t="s">
        <v>4075</v>
      </c>
      <c r="C443" s="128">
        <v>1601812</v>
      </c>
      <c r="D443" s="95">
        <v>1322849</v>
      </c>
      <c r="E443" s="95">
        <v>643075</v>
      </c>
      <c r="F443" s="95">
        <v>741281</v>
      </c>
      <c r="G443" s="95">
        <v>954440</v>
      </c>
      <c r="H443" s="95">
        <v>932958</v>
      </c>
      <c r="I443" s="95">
        <v>642122</v>
      </c>
      <c r="J443" s="95">
        <v>0</v>
      </c>
      <c r="K443" s="95">
        <v>0</v>
      </c>
      <c r="L443" s="95">
        <v>0</v>
      </c>
      <c r="M443" s="132">
        <v>0</v>
      </c>
      <c r="N443" s="132">
        <v>0</v>
      </c>
      <c r="O443" s="132">
        <v>0</v>
      </c>
      <c r="P443" s="132">
        <v>0</v>
      </c>
      <c r="Q443" s="132">
        <v>0</v>
      </c>
      <c r="R443" s="132">
        <v>0</v>
      </c>
      <c r="S443" s="132">
        <v>0</v>
      </c>
    </row>
    <row r="444" spans="1:19" ht="28">
      <c r="A444" s="128" t="s">
        <v>7763</v>
      </c>
      <c r="B444" s="128" t="s">
        <v>7771</v>
      </c>
      <c r="C444" s="128">
        <v>1389274732</v>
      </c>
      <c r="D444" s="95">
        <v>2709847124</v>
      </c>
      <c r="E444" s="95">
        <v>4114340002</v>
      </c>
      <c r="F444" s="95">
        <v>3230946616</v>
      </c>
      <c r="G444" s="95">
        <v>3978790948</v>
      </c>
      <c r="H444" s="95">
        <v>3635911847</v>
      </c>
      <c r="I444" s="95">
        <v>4518255349</v>
      </c>
      <c r="J444" s="95">
        <v>0</v>
      </c>
      <c r="K444" s="95">
        <v>0</v>
      </c>
      <c r="L444" s="95">
        <v>0</v>
      </c>
      <c r="M444" s="132">
        <v>0</v>
      </c>
      <c r="N444" s="132">
        <v>0</v>
      </c>
      <c r="O444" s="132">
        <v>0</v>
      </c>
      <c r="P444" s="132">
        <v>0</v>
      </c>
      <c r="Q444" s="132">
        <v>0</v>
      </c>
      <c r="R444" s="132">
        <v>0</v>
      </c>
      <c r="S444" s="132">
        <v>0</v>
      </c>
    </row>
    <row r="445" spans="1:19">
      <c r="A445" s="128" t="s">
        <v>7764</v>
      </c>
      <c r="B445" s="128" t="s">
        <v>1120</v>
      </c>
      <c r="C445" s="128">
        <v>234283427</v>
      </c>
      <c r="D445" s="95">
        <v>17980390</v>
      </c>
      <c r="E445" s="95">
        <v>10184110</v>
      </c>
      <c r="F445" s="95">
        <v>651979</v>
      </c>
      <c r="G445" s="95">
        <v>510522</v>
      </c>
      <c r="H445" s="95">
        <v>3078791</v>
      </c>
      <c r="I445" s="95">
        <v>5581494</v>
      </c>
      <c r="J445" s="95">
        <v>0</v>
      </c>
      <c r="K445" s="95">
        <v>0</v>
      </c>
      <c r="L445" s="95">
        <v>0</v>
      </c>
      <c r="M445" s="132">
        <v>0</v>
      </c>
      <c r="N445" s="132">
        <v>0</v>
      </c>
      <c r="O445" s="132">
        <v>0</v>
      </c>
      <c r="P445" s="132">
        <v>0</v>
      </c>
      <c r="Q445" s="132">
        <v>0</v>
      </c>
      <c r="R445" s="132">
        <v>0</v>
      </c>
      <c r="S445" s="132">
        <v>0</v>
      </c>
    </row>
    <row r="446" spans="1:19">
      <c r="A446" s="128" t="s">
        <v>7765</v>
      </c>
      <c r="B446" s="128" t="s">
        <v>1184</v>
      </c>
      <c r="C446" s="128">
        <v>80644103</v>
      </c>
      <c r="D446" s="95">
        <v>95548797</v>
      </c>
      <c r="E446" s="95">
        <v>107936348</v>
      </c>
      <c r="F446" s="95">
        <v>157435204</v>
      </c>
      <c r="G446" s="95">
        <v>134849218</v>
      </c>
      <c r="H446" s="95">
        <v>120945984</v>
      </c>
      <c r="I446" s="95">
        <v>65542284</v>
      </c>
      <c r="J446" s="95">
        <v>0</v>
      </c>
      <c r="K446" s="95">
        <v>0</v>
      </c>
      <c r="L446" s="95">
        <v>0</v>
      </c>
      <c r="M446" s="132">
        <v>0</v>
      </c>
      <c r="N446" s="132">
        <v>0</v>
      </c>
      <c r="O446" s="132">
        <v>0</v>
      </c>
      <c r="P446" s="132">
        <v>0</v>
      </c>
      <c r="Q446" s="132">
        <v>0</v>
      </c>
      <c r="R446" s="132">
        <v>0</v>
      </c>
      <c r="S446" s="132">
        <v>0</v>
      </c>
    </row>
    <row r="447" spans="1:19">
      <c r="A447" s="128" t="s">
        <v>7766</v>
      </c>
      <c r="B447" s="128" t="s">
        <v>7772</v>
      </c>
      <c r="C447" s="128">
        <v>0</v>
      </c>
      <c r="D447" s="95">
        <v>0</v>
      </c>
      <c r="E447" s="95">
        <v>0</v>
      </c>
      <c r="F447" s="95">
        <v>0</v>
      </c>
      <c r="G447" s="95">
        <v>19525146</v>
      </c>
      <c r="H447" s="95">
        <v>80491681</v>
      </c>
      <c r="I447" s="95">
        <v>79738255</v>
      </c>
      <c r="J447" s="95">
        <v>0</v>
      </c>
      <c r="K447" s="95">
        <v>0</v>
      </c>
      <c r="L447" s="95">
        <v>0</v>
      </c>
      <c r="M447" s="132">
        <v>0</v>
      </c>
      <c r="N447" s="132">
        <v>0</v>
      </c>
      <c r="O447" s="132">
        <v>0</v>
      </c>
      <c r="P447" s="132">
        <v>0</v>
      </c>
      <c r="Q447" s="132">
        <v>0</v>
      </c>
      <c r="R447" s="132">
        <v>0</v>
      </c>
      <c r="S447" s="132">
        <v>0</v>
      </c>
    </row>
    <row r="448" spans="1:19">
      <c r="A448" s="128" t="s">
        <v>7767</v>
      </c>
      <c r="B448" s="128" t="s">
        <v>7773</v>
      </c>
      <c r="C448" s="128">
        <v>60596858</v>
      </c>
      <c r="D448" s="95">
        <v>57506323</v>
      </c>
      <c r="E448" s="95">
        <v>627885769</v>
      </c>
      <c r="F448" s="95">
        <v>435530032</v>
      </c>
      <c r="G448" s="95">
        <v>6176979</v>
      </c>
      <c r="H448" s="95">
        <v>7862839</v>
      </c>
      <c r="I448" s="95">
        <v>21328477</v>
      </c>
      <c r="J448" s="95">
        <v>0</v>
      </c>
      <c r="K448" s="95">
        <v>0</v>
      </c>
      <c r="L448" s="95">
        <v>0</v>
      </c>
      <c r="M448" s="132">
        <v>0</v>
      </c>
      <c r="N448" s="132">
        <v>0</v>
      </c>
      <c r="O448" s="132">
        <v>0</v>
      </c>
      <c r="P448" s="132">
        <v>0</v>
      </c>
      <c r="Q448" s="132">
        <v>0</v>
      </c>
      <c r="R448" s="132">
        <v>0</v>
      </c>
      <c r="S448" s="132">
        <v>0</v>
      </c>
    </row>
    <row r="449" spans="1:19">
      <c r="A449" s="128" t="s">
        <v>7768</v>
      </c>
      <c r="B449" s="128" t="s">
        <v>1180</v>
      </c>
      <c r="C449" s="128">
        <v>566847134</v>
      </c>
      <c r="D449" s="95">
        <v>703982212</v>
      </c>
      <c r="E449" s="95">
        <v>279335119</v>
      </c>
      <c r="F449" s="95">
        <v>198796894</v>
      </c>
      <c r="G449" s="95">
        <v>377944716</v>
      </c>
      <c r="H449" s="95">
        <v>1204940457</v>
      </c>
      <c r="I449" s="95">
        <v>161032307</v>
      </c>
      <c r="J449" s="95">
        <v>0</v>
      </c>
      <c r="K449" s="95">
        <v>0</v>
      </c>
      <c r="L449" s="95">
        <v>0</v>
      </c>
      <c r="M449" s="132">
        <v>0</v>
      </c>
      <c r="N449" s="132">
        <v>0</v>
      </c>
      <c r="O449" s="132">
        <v>0</v>
      </c>
      <c r="P449" s="132">
        <v>0</v>
      </c>
      <c r="Q449" s="132">
        <v>0</v>
      </c>
      <c r="R449" s="132">
        <v>0</v>
      </c>
      <c r="S449" s="132">
        <v>0</v>
      </c>
    </row>
    <row r="450" spans="1:19">
      <c r="A450" s="128" t="s">
        <v>7769</v>
      </c>
      <c r="B450" s="128" t="s">
        <v>1178</v>
      </c>
      <c r="C450" s="128">
        <v>1230834799</v>
      </c>
      <c r="D450" s="95">
        <v>1365845688</v>
      </c>
      <c r="E450" s="95">
        <v>1110241272</v>
      </c>
      <c r="F450" s="95">
        <v>1009783190</v>
      </c>
      <c r="G450" s="95">
        <v>1140940998</v>
      </c>
      <c r="H450" s="95">
        <v>846421340</v>
      </c>
      <c r="I450" s="95">
        <v>754261335</v>
      </c>
      <c r="J450" s="95">
        <v>0</v>
      </c>
      <c r="K450" s="95">
        <v>0</v>
      </c>
      <c r="L450" s="95">
        <v>0</v>
      </c>
      <c r="M450" s="132">
        <v>0</v>
      </c>
      <c r="N450" s="132">
        <v>0</v>
      </c>
      <c r="O450" s="132">
        <v>0</v>
      </c>
      <c r="P450" s="132">
        <v>0</v>
      </c>
      <c r="Q450" s="132">
        <v>0</v>
      </c>
      <c r="R450" s="132">
        <v>0</v>
      </c>
      <c r="S450" s="132">
        <v>0</v>
      </c>
    </row>
    <row r="451" spans="1:19">
      <c r="A451" s="128" t="s">
        <v>7770</v>
      </c>
      <c r="B451" s="128" t="s">
        <v>7774</v>
      </c>
      <c r="C451" s="128">
        <v>0</v>
      </c>
      <c r="D451" s="95">
        <v>5445125170</v>
      </c>
      <c r="E451" s="95">
        <v>4949099409</v>
      </c>
      <c r="F451" s="95">
        <v>11525929777</v>
      </c>
      <c r="G451" s="95">
        <v>13498884832</v>
      </c>
      <c r="H451" s="95">
        <v>9939611903</v>
      </c>
      <c r="I451" s="95">
        <v>10005455136</v>
      </c>
      <c r="J451" s="95">
        <v>0</v>
      </c>
      <c r="K451" s="95">
        <v>0</v>
      </c>
      <c r="L451" s="95">
        <v>0</v>
      </c>
      <c r="M451" s="132">
        <v>0</v>
      </c>
      <c r="N451" s="132">
        <v>0</v>
      </c>
      <c r="O451" s="132">
        <v>0</v>
      </c>
      <c r="P451" s="132">
        <v>0</v>
      </c>
      <c r="Q451" s="132">
        <v>0</v>
      </c>
      <c r="R451" s="132">
        <v>0</v>
      </c>
      <c r="S451" s="132">
        <v>0</v>
      </c>
    </row>
    <row r="452" spans="1:19">
      <c r="A452" s="128" t="s">
        <v>4394</v>
      </c>
      <c r="B452" s="128" t="s">
        <v>4395</v>
      </c>
      <c r="C452" s="128">
        <v>18495091</v>
      </c>
      <c r="D452" s="95">
        <v>432856775</v>
      </c>
      <c r="E452" s="95">
        <v>288731501</v>
      </c>
      <c r="F452" s="95">
        <v>3231821</v>
      </c>
      <c r="G452" s="95">
        <v>181516</v>
      </c>
      <c r="H452" s="95">
        <v>95757443</v>
      </c>
      <c r="I452" s="95">
        <v>118020859</v>
      </c>
      <c r="J452" s="95">
        <v>843359887</v>
      </c>
      <c r="K452" s="95">
        <v>842393269</v>
      </c>
      <c r="L452" s="95">
        <v>905110372.28092003</v>
      </c>
      <c r="M452" s="132">
        <v>1096665202.94349</v>
      </c>
      <c r="N452" s="132">
        <v>6898585653.6601105</v>
      </c>
      <c r="O452" s="132">
        <v>675486155.99510002</v>
      </c>
      <c r="P452" s="132">
        <v>706874918.77631998</v>
      </c>
      <c r="Q452" s="132">
        <v>777456742.44111001</v>
      </c>
      <c r="R452" s="132">
        <v>847039698.66999996</v>
      </c>
      <c r="S452" s="132">
        <v>0.10245439340831894</v>
      </c>
    </row>
    <row r="453" spans="1:19">
      <c r="A453" s="128" t="s">
        <v>4396</v>
      </c>
      <c r="B453" s="128" t="s">
        <v>4397</v>
      </c>
      <c r="C453" s="128">
        <v>5735636</v>
      </c>
      <c r="D453" s="95">
        <v>240001911</v>
      </c>
      <c r="E453" s="95">
        <v>0</v>
      </c>
      <c r="F453" s="95">
        <v>0</v>
      </c>
      <c r="G453" s="95">
        <v>0</v>
      </c>
      <c r="H453" s="95">
        <v>91330532</v>
      </c>
      <c r="I453" s="95">
        <v>118020859</v>
      </c>
      <c r="J453" s="95">
        <v>800218873</v>
      </c>
      <c r="K453" s="95">
        <v>479312688</v>
      </c>
      <c r="L453" s="95">
        <v>664228352.77644992</v>
      </c>
      <c r="M453" s="132">
        <v>1078695458.6442399</v>
      </c>
      <c r="N453" s="132">
        <v>6869216539.9054403</v>
      </c>
      <c r="O453" s="132">
        <v>673165894.35805011</v>
      </c>
      <c r="P453" s="132">
        <v>708884480.56508994</v>
      </c>
      <c r="Q453" s="132">
        <v>772822611.05480003</v>
      </c>
      <c r="R453" s="132">
        <v>840968292.64999998</v>
      </c>
      <c r="S453" s="132">
        <v>0.1035672021777979</v>
      </c>
    </row>
    <row r="454" spans="1:19">
      <c r="A454" s="128" t="s">
        <v>4404</v>
      </c>
      <c r="B454" s="128" t="s">
        <v>4702</v>
      </c>
      <c r="C454" s="128">
        <v>1978966</v>
      </c>
      <c r="D454" s="95">
        <v>192784398</v>
      </c>
      <c r="E454" s="95">
        <v>288731501</v>
      </c>
      <c r="F454" s="95">
        <v>3231821</v>
      </c>
      <c r="G454" s="95">
        <v>0</v>
      </c>
      <c r="H454" s="95">
        <v>0</v>
      </c>
      <c r="I454" s="95">
        <v>0</v>
      </c>
      <c r="J454" s="95">
        <v>37294261</v>
      </c>
      <c r="K454" s="95">
        <v>130670</v>
      </c>
      <c r="L454" s="95">
        <v>4721553.3669999996</v>
      </c>
      <c r="M454" s="132">
        <v>11014727.798950002</v>
      </c>
      <c r="N454" s="132">
        <v>1632569.2715099999</v>
      </c>
      <c r="O454" s="132">
        <v>331228.27201000002</v>
      </c>
      <c r="P454" s="132">
        <v>-4725213.7348999996</v>
      </c>
      <c r="Q454" s="132">
        <v>1454955.5843099998</v>
      </c>
      <c r="R454" s="132">
        <v>2008637.47</v>
      </c>
      <c r="S454" s="132">
        <v>-0.84938198429605127</v>
      </c>
    </row>
    <row r="455" spans="1:19">
      <c r="A455" s="128" t="s">
        <v>4410</v>
      </c>
      <c r="B455" s="128" t="s">
        <v>4411</v>
      </c>
      <c r="C455" s="128">
        <v>10780489</v>
      </c>
      <c r="D455" s="95">
        <v>70466</v>
      </c>
      <c r="E455" s="95">
        <v>0</v>
      </c>
      <c r="F455" s="95">
        <v>0</v>
      </c>
      <c r="G455" s="95">
        <v>181516</v>
      </c>
      <c r="H455" s="95">
        <v>4426911</v>
      </c>
      <c r="I455" s="95">
        <v>0</v>
      </c>
      <c r="J455" s="95">
        <v>5846753</v>
      </c>
      <c r="K455" s="95">
        <v>362949911</v>
      </c>
      <c r="L455" s="95">
        <v>236160466.13747001</v>
      </c>
      <c r="M455" s="132">
        <v>6955016.5003000004</v>
      </c>
      <c r="N455" s="132">
        <v>27736544.48316</v>
      </c>
      <c r="O455" s="132">
        <v>1989033.3650400001</v>
      </c>
      <c r="P455" s="132">
        <v>2715651.9461300001</v>
      </c>
      <c r="Q455" s="132">
        <v>3179175.8020000001</v>
      </c>
      <c r="R455" s="132">
        <v>4062768.55</v>
      </c>
      <c r="S455" s="132">
        <v>0.34269877864442966</v>
      </c>
    </row>
    <row r="456" spans="1:19">
      <c r="A456" s="128" t="s">
        <v>4423</v>
      </c>
      <c r="B456" s="128" t="s">
        <v>4705</v>
      </c>
      <c r="C456" s="128">
        <v>65046166204</v>
      </c>
      <c r="D456" s="95">
        <v>68727954122</v>
      </c>
      <c r="E456" s="95">
        <v>60313513127</v>
      </c>
      <c r="F456" s="95">
        <v>54222465332</v>
      </c>
      <c r="G456" s="95">
        <v>62545868626</v>
      </c>
      <c r="H456" s="95">
        <v>59038117913</v>
      </c>
      <c r="I456" s="95">
        <v>69510528578</v>
      </c>
      <c r="J456" s="95">
        <v>105264776399</v>
      </c>
      <c r="K456" s="95">
        <v>134403997308</v>
      </c>
      <c r="L456" s="95">
        <v>98692921685.754593</v>
      </c>
      <c r="M456" s="132">
        <v>120249121631.82001</v>
      </c>
      <c r="N456" s="132">
        <v>144222668662.207</v>
      </c>
      <c r="O456" s="132">
        <v>197477093054.604</v>
      </c>
      <c r="P456" s="132">
        <v>156708084743.526</v>
      </c>
      <c r="Q456" s="132">
        <v>199747889686.19601</v>
      </c>
      <c r="R456" s="132">
        <v>329375881024.40997</v>
      </c>
      <c r="S456" s="132">
        <v>-0.34318395679999064</v>
      </c>
    </row>
    <row r="457" spans="1:19">
      <c r="A457" s="128" t="s">
        <v>4425</v>
      </c>
      <c r="B457" s="128" t="s">
        <v>4426</v>
      </c>
      <c r="C457" s="128">
        <v>0</v>
      </c>
      <c r="D457" s="95">
        <v>0</v>
      </c>
      <c r="E457" s="95">
        <v>0</v>
      </c>
      <c r="F457" s="95">
        <v>0</v>
      </c>
      <c r="G457" s="95">
        <v>0</v>
      </c>
      <c r="H457" s="95">
        <v>0</v>
      </c>
      <c r="I457" s="95">
        <v>0</v>
      </c>
      <c r="J457" s="95">
        <v>0</v>
      </c>
      <c r="K457" s="95">
        <v>0</v>
      </c>
      <c r="L457" s="95">
        <v>0</v>
      </c>
      <c r="M457" s="132">
        <v>25488263476.316601</v>
      </c>
      <c r="N457" s="132">
        <v>28408343048.6651</v>
      </c>
      <c r="O457" s="132">
        <v>52656628858.0905</v>
      </c>
      <c r="P457" s="132">
        <v>22606190985.867897</v>
      </c>
      <c r="Q457" s="132">
        <v>41404247585.633896</v>
      </c>
      <c r="R457" s="132">
        <v>59536176122.690002</v>
      </c>
      <c r="S457" s="132">
        <v>-0.21481955236147168</v>
      </c>
    </row>
    <row r="458" spans="1:19">
      <c r="A458" s="128" t="s">
        <v>7702</v>
      </c>
      <c r="B458" s="128" t="s">
        <v>4426</v>
      </c>
      <c r="C458" s="128">
        <v>17760980165</v>
      </c>
      <c r="D458" s="95">
        <v>15731379182</v>
      </c>
      <c r="E458" s="95">
        <v>10855275725</v>
      </c>
      <c r="F458" s="95">
        <v>12629733510</v>
      </c>
      <c r="G458" s="95">
        <v>16136723540</v>
      </c>
      <c r="H458" s="95">
        <v>13610100887</v>
      </c>
      <c r="I458" s="95">
        <v>17445749817</v>
      </c>
      <c r="J458" s="95">
        <v>22023607764</v>
      </c>
      <c r="K458" s="95">
        <v>33956302041</v>
      </c>
      <c r="L458" s="95">
        <v>26071503352.256001</v>
      </c>
      <c r="M458" s="132">
        <v>0</v>
      </c>
      <c r="N458" s="132">
        <v>0</v>
      </c>
      <c r="O458" s="132">
        <v>0</v>
      </c>
      <c r="P458" s="132">
        <v>0</v>
      </c>
      <c r="Q458" s="132">
        <v>0</v>
      </c>
      <c r="R458" s="132">
        <v>0</v>
      </c>
      <c r="S458" s="132">
        <v>0</v>
      </c>
    </row>
    <row r="459" spans="1:19">
      <c r="A459" s="128" t="s">
        <v>4511</v>
      </c>
      <c r="B459" s="128" t="s">
        <v>4512</v>
      </c>
      <c r="C459" s="128">
        <v>23871143316</v>
      </c>
      <c r="D459" s="95">
        <v>34791865125</v>
      </c>
      <c r="E459" s="95">
        <v>17702199774</v>
      </c>
      <c r="F459" s="95">
        <v>14550716141</v>
      </c>
      <c r="G459" s="95">
        <v>15364359664</v>
      </c>
      <c r="H459" s="95">
        <v>7982103610</v>
      </c>
      <c r="I459" s="95">
        <v>20584659586</v>
      </c>
      <c r="J459" s="95">
        <v>46341093698</v>
      </c>
      <c r="K459" s="95">
        <v>64790950508</v>
      </c>
      <c r="L459" s="95">
        <v>24125578125.615299</v>
      </c>
      <c r="M459" s="132">
        <v>37566099621.374603</v>
      </c>
      <c r="N459" s="132">
        <v>53119702730.312798</v>
      </c>
      <c r="O459" s="132">
        <v>84294090097.070908</v>
      </c>
      <c r="P459" s="132">
        <v>58137426316.251396</v>
      </c>
      <c r="Q459" s="132">
        <v>93721391903.029205</v>
      </c>
      <c r="R459" s="132">
        <v>194594604098.64999</v>
      </c>
      <c r="S459" s="132">
        <v>-0.56656305513409067</v>
      </c>
    </row>
    <row r="460" spans="1:19">
      <c r="A460" s="128" t="s">
        <v>7703</v>
      </c>
      <c r="B460" s="128" t="s">
        <v>7750</v>
      </c>
      <c r="C460" s="128">
        <v>189708193</v>
      </c>
      <c r="D460" s="95">
        <v>492065309</v>
      </c>
      <c r="E460" s="95">
        <v>650124740</v>
      </c>
      <c r="F460" s="95">
        <v>1403987374</v>
      </c>
      <c r="G460" s="95">
        <v>1498999720</v>
      </c>
      <c r="H460" s="95">
        <v>1488820707</v>
      </c>
      <c r="I460" s="95">
        <v>1495814181</v>
      </c>
      <c r="J460" s="95">
        <v>3748720579</v>
      </c>
      <c r="K460" s="95">
        <v>3461138570</v>
      </c>
      <c r="L460" s="95">
        <v>2673091613.3660002</v>
      </c>
      <c r="M460" s="132">
        <v>0</v>
      </c>
      <c r="N460" s="132">
        <v>0</v>
      </c>
      <c r="O460" s="132">
        <v>0</v>
      </c>
      <c r="P460" s="132">
        <v>0</v>
      </c>
      <c r="Q460" s="132">
        <v>0</v>
      </c>
      <c r="R460" s="132">
        <v>0</v>
      </c>
      <c r="S460" s="132">
        <v>0</v>
      </c>
    </row>
    <row r="461" spans="1:19">
      <c r="A461" s="128" t="s">
        <v>4538</v>
      </c>
      <c r="B461" s="128" t="s">
        <v>4539</v>
      </c>
      <c r="C461" s="128">
        <v>10090785992</v>
      </c>
      <c r="D461" s="95">
        <v>4934735358</v>
      </c>
      <c r="E461" s="95">
        <v>8574730328</v>
      </c>
      <c r="F461" s="95">
        <v>6544434076</v>
      </c>
      <c r="G461" s="95">
        <v>5229372289</v>
      </c>
      <c r="H461" s="95">
        <v>7062134010</v>
      </c>
      <c r="I461" s="95">
        <v>9874831078</v>
      </c>
      <c r="J461" s="95">
        <v>8024878493</v>
      </c>
      <c r="K461" s="95">
        <v>10013347358</v>
      </c>
      <c r="L461" s="95">
        <v>12724265637.473</v>
      </c>
      <c r="M461" s="132">
        <v>47810802482.623795</v>
      </c>
      <c r="N461" s="132">
        <v>48705829938.099396</v>
      </c>
      <c r="O461" s="132">
        <v>48426148096.499298</v>
      </c>
      <c r="P461" s="132">
        <v>60575347692.208702</v>
      </c>
      <c r="Q461" s="132">
        <v>45679478773.460396</v>
      </c>
      <c r="R461" s="132">
        <v>29080110994.860001</v>
      </c>
      <c r="S461" s="132">
        <v>0.30358287774350018</v>
      </c>
    </row>
    <row r="462" spans="1:19">
      <c r="A462" s="128" t="s">
        <v>4607</v>
      </c>
      <c r="B462" s="128" t="s">
        <v>4608</v>
      </c>
      <c r="C462" s="128">
        <v>0</v>
      </c>
      <c r="D462" s="95">
        <v>0</v>
      </c>
      <c r="E462" s="95">
        <v>0</v>
      </c>
      <c r="F462" s="95">
        <v>0</v>
      </c>
      <c r="G462" s="95">
        <v>0</v>
      </c>
      <c r="H462" s="95">
        <v>0</v>
      </c>
      <c r="I462" s="95">
        <v>0</v>
      </c>
      <c r="J462" s="95">
        <v>0</v>
      </c>
      <c r="K462" s="95">
        <v>0</v>
      </c>
      <c r="L462" s="95">
        <v>0</v>
      </c>
      <c r="M462" s="132">
        <v>29132803.787</v>
      </c>
      <c r="N462" s="132">
        <v>0</v>
      </c>
      <c r="O462" s="132">
        <v>0</v>
      </c>
      <c r="P462" s="132">
        <v>0</v>
      </c>
      <c r="Q462" s="132">
        <v>0</v>
      </c>
      <c r="R462" s="132">
        <v>0</v>
      </c>
      <c r="S462" s="132">
        <v>0</v>
      </c>
    </row>
    <row r="463" spans="1:19">
      <c r="A463" s="128" t="s">
        <v>7704</v>
      </c>
      <c r="B463" s="128" t="s">
        <v>7751</v>
      </c>
      <c r="C463" s="128">
        <v>6230071167</v>
      </c>
      <c r="D463" s="95">
        <v>7007431661</v>
      </c>
      <c r="E463" s="95">
        <v>4992223842</v>
      </c>
      <c r="F463" s="95">
        <v>7164630820</v>
      </c>
      <c r="G463" s="95">
        <v>8965160720</v>
      </c>
      <c r="H463" s="95">
        <v>9470349190</v>
      </c>
      <c r="I463" s="95">
        <v>8012094383</v>
      </c>
      <c r="J463" s="95">
        <v>13497616456</v>
      </c>
      <c r="K463" s="95">
        <v>11798901026</v>
      </c>
      <c r="L463" s="95">
        <v>21368218463.6511</v>
      </c>
      <c r="M463" s="132">
        <v>0</v>
      </c>
      <c r="N463" s="132">
        <v>0</v>
      </c>
      <c r="O463" s="132">
        <v>0</v>
      </c>
      <c r="P463" s="132">
        <v>0</v>
      </c>
      <c r="Q463" s="132">
        <v>0</v>
      </c>
      <c r="R463" s="132">
        <v>0</v>
      </c>
      <c r="S463" s="132">
        <v>0</v>
      </c>
    </row>
    <row r="464" spans="1:19" ht="42">
      <c r="A464" s="128" t="s">
        <v>4619</v>
      </c>
      <c r="B464" s="128" t="s">
        <v>4620</v>
      </c>
      <c r="C464" s="128">
        <v>0</v>
      </c>
      <c r="D464" s="95">
        <v>0</v>
      </c>
      <c r="E464" s="95">
        <v>0</v>
      </c>
      <c r="F464" s="95">
        <v>0</v>
      </c>
      <c r="G464" s="95">
        <v>0</v>
      </c>
      <c r="H464" s="95">
        <v>0</v>
      </c>
      <c r="I464" s="95">
        <v>0</v>
      </c>
      <c r="J464" s="95">
        <v>0</v>
      </c>
      <c r="K464" s="95">
        <v>0</v>
      </c>
      <c r="L464" s="95">
        <v>0</v>
      </c>
      <c r="M464" s="132">
        <v>1566649541.6110001</v>
      </c>
      <c r="N464" s="132">
        <v>3671470152.5974798</v>
      </c>
      <c r="O464" s="132">
        <v>3924311337.6533799</v>
      </c>
      <c r="P464" s="132">
        <v>4732709639.1364202</v>
      </c>
      <c r="Q464" s="132">
        <v>5784398061.0738602</v>
      </c>
      <c r="R464" s="132">
        <v>5923434984.04</v>
      </c>
      <c r="S464" s="132">
        <v>-3.3442319200554987E-2</v>
      </c>
    </row>
    <row r="465" spans="1:19" ht="28">
      <c r="A465" s="128" t="s">
        <v>4626</v>
      </c>
      <c r="B465" s="128" t="s">
        <v>4627</v>
      </c>
      <c r="C465" s="128">
        <v>0</v>
      </c>
      <c r="D465" s="95">
        <v>0</v>
      </c>
      <c r="E465" s="95">
        <v>0</v>
      </c>
      <c r="F465" s="95">
        <v>0</v>
      </c>
      <c r="G465" s="95">
        <v>0</v>
      </c>
      <c r="H465" s="95">
        <v>0</v>
      </c>
      <c r="I465" s="95">
        <v>0</v>
      </c>
      <c r="J465" s="95">
        <v>0</v>
      </c>
      <c r="K465" s="95">
        <v>0</v>
      </c>
      <c r="L465" s="95">
        <v>0</v>
      </c>
      <c r="M465" s="132">
        <v>1109617523.8399999</v>
      </c>
      <c r="N465" s="132">
        <v>1370334209.7119999</v>
      </c>
      <c r="O465" s="132">
        <v>60816766.211949997</v>
      </c>
      <c r="P465" s="132">
        <v>427446181.99804997</v>
      </c>
      <c r="Q465" s="132">
        <v>620123649.24818993</v>
      </c>
      <c r="R465" s="132">
        <v>576740623.32000005</v>
      </c>
      <c r="S465" s="132">
        <v>2.3631880292291813E-2</v>
      </c>
    </row>
    <row r="466" spans="1:19" ht="42">
      <c r="A466" s="128" t="s">
        <v>4632</v>
      </c>
      <c r="B466" s="128" t="s">
        <v>4633</v>
      </c>
      <c r="C466" s="128">
        <v>0</v>
      </c>
      <c r="D466" s="95">
        <v>0</v>
      </c>
      <c r="E466" s="95">
        <v>0</v>
      </c>
      <c r="F466" s="95">
        <v>0</v>
      </c>
      <c r="G466" s="95">
        <v>0</v>
      </c>
      <c r="H466" s="95">
        <v>0</v>
      </c>
      <c r="I466" s="95">
        <v>0</v>
      </c>
      <c r="J466" s="95">
        <v>0</v>
      </c>
      <c r="K466" s="95">
        <v>0</v>
      </c>
      <c r="L466" s="95">
        <v>0</v>
      </c>
      <c r="M466" s="132">
        <v>42257444.534410007</v>
      </c>
      <c r="N466" s="132">
        <v>113484731.697</v>
      </c>
      <c r="O466" s="132">
        <v>88109529.199000001</v>
      </c>
      <c r="P466" s="132">
        <v>127919304.676</v>
      </c>
      <c r="Q466" s="132">
        <v>237401841.98111999</v>
      </c>
      <c r="R466" s="132">
        <v>252452056.91</v>
      </c>
      <c r="S466" s="132">
        <v>0.1443671128137928</v>
      </c>
    </row>
    <row r="467" spans="1:19">
      <c r="A467" s="128" t="s">
        <v>7705</v>
      </c>
      <c r="B467" s="128" t="s">
        <v>7752</v>
      </c>
      <c r="C467" s="128">
        <v>6903477371</v>
      </c>
      <c r="D467" s="95">
        <v>5770477487</v>
      </c>
      <c r="E467" s="95">
        <v>17538958718</v>
      </c>
      <c r="F467" s="95">
        <v>11928963411</v>
      </c>
      <c r="G467" s="95">
        <v>15351252693</v>
      </c>
      <c r="H467" s="95">
        <v>19424609509</v>
      </c>
      <c r="I467" s="95">
        <v>12097379533</v>
      </c>
      <c r="J467" s="95">
        <v>11628859409</v>
      </c>
      <c r="K467" s="95">
        <v>10383357805</v>
      </c>
      <c r="L467" s="95">
        <v>11730264493.393301</v>
      </c>
      <c r="M467" s="132">
        <v>0</v>
      </c>
      <c r="N467" s="132">
        <v>0</v>
      </c>
      <c r="O467" s="132">
        <v>0</v>
      </c>
      <c r="P467" s="132">
        <v>0</v>
      </c>
      <c r="Q467" s="132">
        <v>0</v>
      </c>
      <c r="R467" s="132">
        <v>0</v>
      </c>
      <c r="S467" s="132">
        <v>0</v>
      </c>
    </row>
    <row r="468" spans="1:19">
      <c r="A468" s="128" t="s">
        <v>4637</v>
      </c>
      <c r="B468" s="128" t="s">
        <v>4638</v>
      </c>
      <c r="C468" s="128">
        <v>0</v>
      </c>
      <c r="D468" s="95">
        <v>0</v>
      </c>
      <c r="E468" s="95">
        <v>0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132">
        <v>77726.5</v>
      </c>
      <c r="N468" s="132">
        <v>18667.673999999999</v>
      </c>
      <c r="O468" s="132">
        <v>1732.2280000000001</v>
      </c>
      <c r="P468" s="132">
        <v>50427.110999999997</v>
      </c>
      <c r="Q468" s="132">
        <v>107420.696</v>
      </c>
      <c r="R468" s="132">
        <v>46991.07</v>
      </c>
      <c r="S468" s="132">
        <v>-0.69535594741724338</v>
      </c>
    </row>
    <row r="469" spans="1:19" ht="28">
      <c r="A469" s="128" t="s">
        <v>7674</v>
      </c>
      <c r="B469" s="128" t="s">
        <v>7675</v>
      </c>
      <c r="C469" s="128">
        <v>0</v>
      </c>
      <c r="D469" s="95">
        <v>0</v>
      </c>
      <c r="E469" s="95">
        <v>0</v>
      </c>
      <c r="F469" s="95">
        <v>0</v>
      </c>
      <c r="G469" s="95">
        <v>0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132">
        <v>0</v>
      </c>
      <c r="N469" s="132">
        <v>51058.73</v>
      </c>
      <c r="O469" s="132">
        <v>0</v>
      </c>
      <c r="P469" s="132">
        <v>2914503.9470000002</v>
      </c>
      <c r="Q469" s="132">
        <v>697854.44499999995</v>
      </c>
      <c r="R469" s="132">
        <v>516532.35</v>
      </c>
      <c r="S469" s="132">
        <v>-0.97275458158622585</v>
      </c>
    </row>
    <row r="470" spans="1:19" ht="28">
      <c r="A470" s="128" t="s">
        <v>4641</v>
      </c>
      <c r="B470" s="128" t="s">
        <v>4642</v>
      </c>
      <c r="C470" s="128">
        <v>0</v>
      </c>
      <c r="D470" s="95">
        <v>0</v>
      </c>
      <c r="E470" s="95">
        <v>0</v>
      </c>
      <c r="F470" s="95">
        <v>0</v>
      </c>
      <c r="G470" s="95">
        <v>0</v>
      </c>
      <c r="H470" s="95">
        <v>0</v>
      </c>
      <c r="I470" s="95">
        <v>0</v>
      </c>
      <c r="J470" s="95">
        <v>0</v>
      </c>
      <c r="K470" s="95">
        <v>0</v>
      </c>
      <c r="L470" s="95">
        <v>0</v>
      </c>
      <c r="M470" s="132">
        <v>7753351.5449999999</v>
      </c>
      <c r="N470" s="132">
        <v>51978472.004000001</v>
      </c>
      <c r="O470" s="132">
        <v>5762538.4928299999</v>
      </c>
      <c r="P470" s="132">
        <v>20877252.49732</v>
      </c>
      <c r="Q470" s="132">
        <v>17427948.682009999</v>
      </c>
      <c r="R470" s="132">
        <v>10164133.140000001</v>
      </c>
      <c r="S470" s="132">
        <v>-0.91302746945323865</v>
      </c>
    </row>
    <row r="471" spans="1:19">
      <c r="A471" s="128" t="s">
        <v>4645</v>
      </c>
      <c r="B471" s="128" t="s">
        <v>4646</v>
      </c>
      <c r="C471" s="128">
        <v>0</v>
      </c>
      <c r="D471" s="95">
        <v>0</v>
      </c>
      <c r="E471" s="95">
        <v>0</v>
      </c>
      <c r="F471" s="95">
        <v>0</v>
      </c>
      <c r="G471" s="95">
        <v>0</v>
      </c>
      <c r="H471" s="95">
        <v>0</v>
      </c>
      <c r="I471" s="95">
        <v>0</v>
      </c>
      <c r="J471" s="95">
        <v>0</v>
      </c>
      <c r="K471" s="95">
        <v>0</v>
      </c>
      <c r="L471" s="95">
        <v>0</v>
      </c>
      <c r="M471" s="132">
        <v>6817067.7420100002</v>
      </c>
      <c r="N471" s="132">
        <v>10068792.6905</v>
      </c>
      <c r="O471" s="132">
        <v>3594058.15288</v>
      </c>
      <c r="P471" s="132">
        <v>7491011.42985</v>
      </c>
      <c r="Q471" s="132">
        <v>16304016.2294</v>
      </c>
      <c r="R471" s="132">
        <v>35673376.719999999</v>
      </c>
      <c r="S471" s="132">
        <v>-0.94092961491871907</v>
      </c>
    </row>
    <row r="472" spans="1:19">
      <c r="A472" s="128" t="s">
        <v>4649</v>
      </c>
      <c r="B472" s="128" t="s">
        <v>4650</v>
      </c>
      <c r="C472" s="128">
        <v>0</v>
      </c>
      <c r="D472" s="95">
        <v>0</v>
      </c>
      <c r="E472" s="95">
        <v>0</v>
      </c>
      <c r="F472" s="95">
        <v>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132">
        <v>4355146224.9576502</v>
      </c>
      <c r="N472" s="132">
        <v>5188942432.7178898</v>
      </c>
      <c r="O472" s="132">
        <v>3987002302.6164703</v>
      </c>
      <c r="P472" s="132">
        <v>6555456291.0240898</v>
      </c>
      <c r="Q472" s="132">
        <v>8355852496.6748705</v>
      </c>
      <c r="R472" s="132">
        <v>13448933211.780001</v>
      </c>
      <c r="S472" s="132">
        <v>-0.34865023850760901</v>
      </c>
    </row>
    <row r="473" spans="1:19">
      <c r="A473" s="128" t="s">
        <v>7686</v>
      </c>
      <c r="B473" s="128" t="s">
        <v>7694</v>
      </c>
      <c r="C473" s="128">
        <v>0</v>
      </c>
      <c r="D473" s="95">
        <v>0</v>
      </c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132">
        <v>0</v>
      </c>
      <c r="N473" s="132">
        <v>0</v>
      </c>
      <c r="O473" s="132">
        <v>0</v>
      </c>
      <c r="P473" s="132">
        <v>454925.25572000002</v>
      </c>
      <c r="Q473" s="132">
        <v>2546312.96508</v>
      </c>
      <c r="R473" s="132">
        <v>18157091.539999999</v>
      </c>
      <c r="S473" s="132">
        <v>-0.66422893465238331</v>
      </c>
    </row>
    <row r="474" spans="1:19">
      <c r="A474" s="128" t="s">
        <v>7687</v>
      </c>
      <c r="B474" s="128" t="s">
        <v>7695</v>
      </c>
      <c r="C474" s="128">
        <v>0</v>
      </c>
      <c r="D474" s="95">
        <v>0</v>
      </c>
      <c r="E474" s="95">
        <v>0</v>
      </c>
      <c r="F474" s="95">
        <v>0</v>
      </c>
      <c r="G474" s="95">
        <v>0</v>
      </c>
      <c r="H474" s="95">
        <v>0</v>
      </c>
      <c r="I474" s="95">
        <v>0</v>
      </c>
      <c r="J474" s="95">
        <v>0</v>
      </c>
      <c r="K474" s="95">
        <v>0</v>
      </c>
      <c r="L474" s="95">
        <v>0</v>
      </c>
      <c r="M474" s="132">
        <v>0</v>
      </c>
      <c r="N474" s="132">
        <v>0</v>
      </c>
      <c r="O474" s="132">
        <v>0</v>
      </c>
      <c r="P474" s="132">
        <v>5073699.2179199997</v>
      </c>
      <c r="Q474" s="132">
        <v>12420473.330540001</v>
      </c>
      <c r="R474" s="132">
        <v>40143597.799999997</v>
      </c>
      <c r="S474" s="132">
        <v>-0.37583905820220226</v>
      </c>
    </row>
    <row r="475" spans="1:19">
      <c r="A475" s="128" t="s">
        <v>7688</v>
      </c>
      <c r="B475" s="128" t="s">
        <v>7696</v>
      </c>
      <c r="C475" s="128">
        <v>0</v>
      </c>
      <c r="D475" s="95">
        <v>0</v>
      </c>
      <c r="E475" s="95">
        <v>0</v>
      </c>
      <c r="F475" s="95">
        <v>0</v>
      </c>
      <c r="G475" s="95">
        <v>0</v>
      </c>
      <c r="H475" s="95">
        <v>0</v>
      </c>
      <c r="I475" s="95">
        <v>0</v>
      </c>
      <c r="J475" s="95">
        <v>0</v>
      </c>
      <c r="K475" s="95">
        <v>0</v>
      </c>
      <c r="L475" s="95">
        <v>0</v>
      </c>
      <c r="M475" s="132">
        <v>0</v>
      </c>
      <c r="N475" s="132">
        <v>0</v>
      </c>
      <c r="O475" s="132">
        <v>0</v>
      </c>
      <c r="P475" s="132">
        <v>11274144.949999999</v>
      </c>
      <c r="Q475" s="132">
        <v>8160711.443</v>
      </c>
      <c r="R475" s="132">
        <v>600976.19999999995</v>
      </c>
      <c r="S475" s="132">
        <v>181.89649209070177</v>
      </c>
    </row>
    <row r="476" spans="1:19">
      <c r="A476" s="128" t="s">
        <v>7689</v>
      </c>
      <c r="B476" s="128" t="s">
        <v>7697</v>
      </c>
      <c r="C476" s="128">
        <v>0</v>
      </c>
      <c r="D476" s="95">
        <v>0</v>
      </c>
      <c r="E476" s="95">
        <v>0</v>
      </c>
      <c r="F476" s="95">
        <v>0</v>
      </c>
      <c r="G476" s="95">
        <v>0</v>
      </c>
      <c r="H476" s="95">
        <v>0</v>
      </c>
      <c r="I476" s="95">
        <v>0</v>
      </c>
      <c r="J476" s="95">
        <v>0</v>
      </c>
      <c r="K476" s="95">
        <v>0</v>
      </c>
      <c r="L476" s="95">
        <v>0</v>
      </c>
      <c r="M476" s="132">
        <v>0</v>
      </c>
      <c r="N476" s="132">
        <v>0</v>
      </c>
      <c r="O476" s="132">
        <v>0</v>
      </c>
      <c r="P476" s="132">
        <v>4679524.6859999998</v>
      </c>
      <c r="Q476" s="132">
        <v>632500.81799999997</v>
      </c>
      <c r="R476" s="132">
        <v>910.51</v>
      </c>
      <c r="S476" s="132">
        <v>-1</v>
      </c>
    </row>
    <row r="477" spans="1:19">
      <c r="A477" s="128" t="s">
        <v>4666</v>
      </c>
      <c r="B477" s="128" t="s">
        <v>7787</v>
      </c>
      <c r="C477" s="128">
        <v>0</v>
      </c>
      <c r="D477" s="95">
        <v>0</v>
      </c>
      <c r="E477" s="95">
        <v>0</v>
      </c>
      <c r="F477" s="95">
        <v>0</v>
      </c>
      <c r="G477" s="95">
        <v>0</v>
      </c>
      <c r="H477" s="95">
        <v>0</v>
      </c>
      <c r="I477" s="95">
        <v>0</v>
      </c>
      <c r="J477" s="95">
        <v>0</v>
      </c>
      <c r="K477" s="95">
        <v>0</v>
      </c>
      <c r="L477" s="95">
        <v>0</v>
      </c>
      <c r="M477" s="132">
        <v>2266504366.9878101</v>
      </c>
      <c r="N477" s="132">
        <v>3582444427.3064799</v>
      </c>
      <c r="O477" s="132">
        <v>4030627738.3887796</v>
      </c>
      <c r="P477" s="132">
        <v>3492772843.2685699</v>
      </c>
      <c r="Q477" s="132">
        <v>3886698136.4850297</v>
      </c>
      <c r="R477" s="132">
        <v>5497039785.79</v>
      </c>
      <c r="S477" s="132">
        <v>0.42668403999243021</v>
      </c>
    </row>
    <row r="478" spans="1:19">
      <c r="A478" s="128" t="s">
        <v>7788</v>
      </c>
      <c r="B478" s="128" t="s">
        <v>7789</v>
      </c>
      <c r="C478" s="128">
        <v>0</v>
      </c>
      <c r="D478" s="95">
        <v>0</v>
      </c>
      <c r="E478" s="95">
        <v>0</v>
      </c>
      <c r="F478" s="95">
        <v>0</v>
      </c>
      <c r="G478" s="95">
        <v>0</v>
      </c>
      <c r="H478" s="95">
        <v>0</v>
      </c>
      <c r="I478" s="95">
        <v>0</v>
      </c>
      <c r="J478" s="95">
        <v>0</v>
      </c>
      <c r="K478" s="95">
        <v>0</v>
      </c>
      <c r="L478" s="95">
        <v>0</v>
      </c>
      <c r="M478" s="132">
        <v>0</v>
      </c>
      <c r="N478" s="132">
        <v>0</v>
      </c>
      <c r="O478" s="132">
        <v>0</v>
      </c>
      <c r="P478" s="132">
        <v>0</v>
      </c>
      <c r="Q478" s="132">
        <v>0</v>
      </c>
      <c r="R478" s="132">
        <v>20361085537.049999</v>
      </c>
      <c r="S478" s="132">
        <v>0.17816406910373334</v>
      </c>
    </row>
    <row r="479" spans="1:19">
      <c r="A479" s="128" t="s">
        <v>7706</v>
      </c>
      <c r="B479" s="128" t="s">
        <v>7753</v>
      </c>
      <c r="C479" s="128">
        <v>33955417</v>
      </c>
      <c r="D479" s="95">
        <v>22366259</v>
      </c>
      <c r="E479" s="95">
        <v>22738973</v>
      </c>
      <c r="F479" s="95">
        <v>23143018</v>
      </c>
      <c r="G479" s="95">
        <v>97443069</v>
      </c>
      <c r="H479" s="95">
        <v>74434</v>
      </c>
      <c r="I479" s="95">
        <v>-235917</v>
      </c>
      <c r="J479" s="95">
        <v>-404253</v>
      </c>
      <c r="K479" s="95">
        <v>194623</v>
      </c>
      <c r="L479" s="95">
        <v>20831.292000000001</v>
      </c>
      <c r="M479" s="132">
        <v>0</v>
      </c>
      <c r="N479" s="132">
        <v>0</v>
      </c>
      <c r="O479" s="132">
        <v>0</v>
      </c>
      <c r="P479" s="132">
        <v>0</v>
      </c>
      <c r="Q479" s="132">
        <v>0</v>
      </c>
      <c r="R479" s="132">
        <v>0</v>
      </c>
      <c r="S479" s="132">
        <v>0</v>
      </c>
    </row>
    <row r="480" spans="1:19">
      <c r="A480" s="128" t="s">
        <v>7707</v>
      </c>
      <c r="B480" s="128" t="s">
        <v>7754</v>
      </c>
      <c r="C480" s="128">
        <v>33955417</v>
      </c>
      <c r="D480" s="95">
        <v>22366259</v>
      </c>
      <c r="E480" s="95">
        <v>22738973</v>
      </c>
      <c r="F480" s="95">
        <v>23143018</v>
      </c>
      <c r="G480" s="95">
        <v>97443069</v>
      </c>
      <c r="H480" s="95">
        <v>74434</v>
      </c>
      <c r="I480" s="95">
        <v>-235917</v>
      </c>
      <c r="J480" s="95">
        <v>-404253</v>
      </c>
      <c r="K480" s="95">
        <v>194623</v>
      </c>
      <c r="L480" s="95">
        <v>20831.292000000001</v>
      </c>
      <c r="M480" s="132">
        <v>0</v>
      </c>
      <c r="N480" s="132">
        <v>0</v>
      </c>
      <c r="O480" s="132">
        <v>0</v>
      </c>
      <c r="P480" s="132">
        <v>0</v>
      </c>
      <c r="Q480" s="132">
        <v>0</v>
      </c>
      <c r="R480" s="132">
        <v>0</v>
      </c>
      <c r="S480" s="132">
        <v>0</v>
      </c>
    </row>
    <row r="481" spans="1:341">
      <c r="A481" s="128" t="s">
        <v>4677</v>
      </c>
      <c r="B481" s="128" t="s">
        <v>4678</v>
      </c>
      <c r="C481" s="128">
        <v>-15167018207</v>
      </c>
      <c r="D481" s="95">
        <v>-14973937503</v>
      </c>
      <c r="E481" s="95">
        <v>-13549182185</v>
      </c>
      <c r="F481" s="95">
        <v>-21308352499</v>
      </c>
      <c r="G481" s="95">
        <v>-15460026515</v>
      </c>
      <c r="H481" s="95">
        <v>-20013856816</v>
      </c>
      <c r="I481" s="95">
        <v>-23056353144</v>
      </c>
      <c r="J481" s="95">
        <v>-16318642745</v>
      </c>
      <c r="K481" s="95">
        <v>-15731613134</v>
      </c>
      <c r="L481" s="95">
        <v>-12937011985.3983</v>
      </c>
      <c r="M481" s="132">
        <v>-16249327868.513399</v>
      </c>
      <c r="N481" s="132">
        <v>-16889418541.7003</v>
      </c>
      <c r="O481" s="132">
        <v>-8464649382.1798697</v>
      </c>
      <c r="P481" s="132">
        <v>-9486588371.2673607</v>
      </c>
      <c r="Q481" s="132">
        <v>-9907067184.9032803</v>
      </c>
      <c r="R481" s="132">
        <v>-11250452012.91</v>
      </c>
      <c r="S481" s="132">
        <v>-1.7740775511638696</v>
      </c>
    </row>
    <row r="482" spans="1:341">
      <c r="A482" s="125">
        <v>5</v>
      </c>
      <c r="B482" s="126" t="s">
        <v>7685</v>
      </c>
      <c r="C482" s="126">
        <v>163581454176.60999</v>
      </c>
      <c r="D482" s="104">
        <v>179795903463.69</v>
      </c>
      <c r="E482" s="104">
        <v>177601604712.45999</v>
      </c>
      <c r="F482" s="104">
        <v>179443125110.10999</v>
      </c>
      <c r="G482" s="104">
        <v>189214792219.92001</v>
      </c>
      <c r="H482" s="104">
        <v>226587292287.92999</v>
      </c>
      <c r="I482" s="104">
        <v>277619985726.42999</v>
      </c>
      <c r="J482" s="104">
        <v>333983147673.60999</v>
      </c>
      <c r="K482" s="104">
        <v>343432816465.35999</v>
      </c>
      <c r="L482" s="104">
        <v>316242261899.87189</v>
      </c>
      <c r="M482" s="104">
        <v>442542728290.52063</v>
      </c>
      <c r="N482" s="104">
        <v>461560151089.26959</v>
      </c>
      <c r="O482" s="104">
        <v>542222947167.32904</v>
      </c>
      <c r="P482" s="104">
        <v>554964967986.85522</v>
      </c>
      <c r="Q482" s="104">
        <v>713433259995.85339</v>
      </c>
      <c r="R482" s="133">
        <v>779759622682.82996</v>
      </c>
      <c r="S482" s="133">
        <v>0.11998807060621131</v>
      </c>
    </row>
    <row r="483" spans="1:341">
      <c r="A483" s="128" t="s">
        <v>4711</v>
      </c>
      <c r="B483" s="128" t="s">
        <v>4712</v>
      </c>
      <c r="C483" s="128">
        <v>34108176356</v>
      </c>
      <c r="D483" s="95">
        <v>38926207198</v>
      </c>
      <c r="E483" s="95">
        <v>38150687965</v>
      </c>
      <c r="F483" s="95">
        <v>40117964082</v>
      </c>
      <c r="G483" s="95">
        <v>44075178777</v>
      </c>
      <c r="H483" s="95">
        <v>48748115781</v>
      </c>
      <c r="I483" s="95">
        <v>52016467029</v>
      </c>
      <c r="J483" s="95">
        <v>56818102633</v>
      </c>
      <c r="K483" s="95">
        <v>59286832706</v>
      </c>
      <c r="L483" s="95">
        <v>65446371724.413605</v>
      </c>
      <c r="M483" s="132">
        <v>118390341075.75999</v>
      </c>
      <c r="N483" s="132">
        <v>120665881110.50999</v>
      </c>
      <c r="O483" s="132">
        <v>133143568330.57201</v>
      </c>
      <c r="P483" s="132">
        <v>145620687157.24399</v>
      </c>
      <c r="Q483" s="132">
        <v>168864606688.28201</v>
      </c>
      <c r="R483" s="132">
        <v>204112580809.94</v>
      </c>
      <c r="S483" s="132">
        <v>0.42789165596477907</v>
      </c>
    </row>
    <row r="484" spans="1:341">
      <c r="A484" s="128" t="s">
        <v>4713</v>
      </c>
      <c r="B484" s="128" t="s">
        <v>2212</v>
      </c>
      <c r="C484" s="128">
        <v>9659590942</v>
      </c>
      <c r="D484" s="95">
        <v>11191480976</v>
      </c>
      <c r="E484" s="95">
        <v>11874983440</v>
      </c>
      <c r="F484" s="95">
        <v>12335735874</v>
      </c>
      <c r="G484" s="95">
        <v>13685002142</v>
      </c>
      <c r="H484" s="95">
        <v>15006255653</v>
      </c>
      <c r="I484" s="95">
        <v>16732152718</v>
      </c>
      <c r="J484" s="95">
        <v>17807709505</v>
      </c>
      <c r="K484" s="95">
        <v>19294353594</v>
      </c>
      <c r="L484" s="95">
        <v>20519665492.511299</v>
      </c>
      <c r="M484" s="132">
        <v>24361951247.924999</v>
      </c>
      <c r="N484" s="132">
        <v>25428011436.415802</v>
      </c>
      <c r="O484" s="132">
        <v>27048162908.168999</v>
      </c>
      <c r="P484" s="132">
        <v>28164275846.656502</v>
      </c>
      <c r="Q484" s="132">
        <v>30931505978.681103</v>
      </c>
      <c r="R484" s="132">
        <v>36428376714.099998</v>
      </c>
      <c r="S484" s="132">
        <v>0.14706571658726625</v>
      </c>
    </row>
    <row r="485" spans="1:341">
      <c r="A485" s="128" t="s">
        <v>4743</v>
      </c>
      <c r="B485" s="128" t="s">
        <v>4744</v>
      </c>
      <c r="C485" s="128">
        <v>12128117624</v>
      </c>
      <c r="D485" s="95">
        <v>13208991965</v>
      </c>
      <c r="E485" s="95">
        <v>10631426332</v>
      </c>
      <c r="F485" s="95">
        <v>10103839877</v>
      </c>
      <c r="G485" s="95">
        <v>11810041864</v>
      </c>
      <c r="H485" s="95">
        <v>11639019317</v>
      </c>
      <c r="I485" s="95">
        <v>11748640562</v>
      </c>
      <c r="J485" s="95">
        <v>21687697761</v>
      </c>
      <c r="K485" s="95">
        <v>22008268931</v>
      </c>
      <c r="L485" s="95">
        <v>26539341964.113602</v>
      </c>
      <c r="M485" s="132">
        <v>2226541755.1792998</v>
      </c>
      <c r="N485" s="132">
        <v>2595891140.5118399</v>
      </c>
      <c r="O485" s="132">
        <v>2036140284.3469501</v>
      </c>
      <c r="P485" s="132">
        <v>1952167028.0372</v>
      </c>
      <c r="Q485" s="132">
        <v>1934158866.6808701</v>
      </c>
      <c r="R485" s="132">
        <v>2146688022.01</v>
      </c>
      <c r="S485" s="132">
        <v>6.9868861055815509E-2</v>
      </c>
    </row>
    <row r="486" spans="1:341">
      <c r="A486" s="128" t="s">
        <v>4758</v>
      </c>
      <c r="B486" s="128" t="s">
        <v>2214</v>
      </c>
      <c r="C486" s="128">
        <v>1776376786</v>
      </c>
      <c r="D486" s="95">
        <v>2162098497</v>
      </c>
      <c r="E486" s="95">
        <v>2082960677</v>
      </c>
      <c r="F486" s="95">
        <v>2157133835</v>
      </c>
      <c r="G486" s="95">
        <v>2237393208</v>
      </c>
      <c r="H486" s="95">
        <v>2591231133</v>
      </c>
      <c r="I486" s="95">
        <v>2616652028</v>
      </c>
      <c r="J486" s="95">
        <v>2781753691</v>
      </c>
      <c r="K486" s="95">
        <v>3119641628</v>
      </c>
      <c r="L486" s="95">
        <v>3343464186.33253</v>
      </c>
      <c r="M486" s="132">
        <v>5982252698.2065401</v>
      </c>
      <c r="N486" s="132">
        <v>6344460255.6899099</v>
      </c>
      <c r="O486" s="132">
        <v>6397299030.0148296</v>
      </c>
      <c r="P486" s="132">
        <v>6869923526.1233606</v>
      </c>
      <c r="Q486" s="132">
        <v>7609428336.1998892</v>
      </c>
      <c r="R486" s="132">
        <v>8822719869.3500004</v>
      </c>
      <c r="S486" s="132">
        <v>0.14373712605174538</v>
      </c>
    </row>
    <row r="487" spans="1:341">
      <c r="A487" s="128" t="s">
        <v>4775</v>
      </c>
      <c r="B487" s="128" t="s">
        <v>133</v>
      </c>
      <c r="C487" s="128">
        <v>76739</v>
      </c>
      <c r="D487" s="95">
        <v>74880</v>
      </c>
      <c r="E487" s="95">
        <v>0</v>
      </c>
      <c r="F487" s="95">
        <v>0</v>
      </c>
      <c r="G487" s="95">
        <v>17710</v>
      </c>
      <c r="H487" s="95">
        <v>1420</v>
      </c>
      <c r="I487" s="95">
        <v>1876</v>
      </c>
      <c r="J487" s="95">
        <v>405421</v>
      </c>
      <c r="K487" s="95">
        <v>24739607</v>
      </c>
      <c r="L487" s="95">
        <v>761377.35699999996</v>
      </c>
      <c r="M487" s="132">
        <v>9593141.4055199996</v>
      </c>
      <c r="N487" s="132">
        <v>8462419.4564600009</v>
      </c>
      <c r="O487" s="132">
        <v>10108953.039350001</v>
      </c>
      <c r="P487" s="132">
        <v>10326865.573000001</v>
      </c>
      <c r="Q487" s="132">
        <v>8705851.347860001</v>
      </c>
      <c r="R487" s="132">
        <v>9454410.6600000001</v>
      </c>
      <c r="S487" s="132">
        <v>4.149135933555901E-2</v>
      </c>
    </row>
    <row r="488" spans="1:341">
      <c r="A488" s="128" t="s">
        <v>4784</v>
      </c>
      <c r="B488" s="128" t="s">
        <v>4785</v>
      </c>
      <c r="C488" s="128">
        <v>0</v>
      </c>
      <c r="D488" s="95">
        <v>0</v>
      </c>
      <c r="E488" s="95">
        <v>0</v>
      </c>
      <c r="F488" s="95">
        <v>0</v>
      </c>
      <c r="G488" s="95">
        <v>0</v>
      </c>
      <c r="H488" s="95">
        <v>0</v>
      </c>
      <c r="I488" s="95">
        <v>0</v>
      </c>
      <c r="J488" s="95">
        <v>0</v>
      </c>
      <c r="K488" s="95">
        <v>0</v>
      </c>
      <c r="L488" s="95">
        <v>0</v>
      </c>
      <c r="M488" s="132">
        <v>12453278059.198</v>
      </c>
      <c r="N488" s="132">
        <v>12309992397.0737</v>
      </c>
      <c r="O488" s="132">
        <v>12804820629.8601</v>
      </c>
      <c r="P488" s="132">
        <v>13845513379.1551</v>
      </c>
      <c r="Q488" s="132">
        <v>16121562864.9181</v>
      </c>
      <c r="R488" s="132">
        <v>18230001304.110001</v>
      </c>
      <c r="S488" s="132">
        <v>0.13927061355654408</v>
      </c>
    </row>
    <row r="489" spans="1:341">
      <c r="A489" s="128" t="s">
        <v>4801</v>
      </c>
      <c r="B489" s="128" t="s">
        <v>4802</v>
      </c>
      <c r="C489" s="128">
        <v>0</v>
      </c>
      <c r="D489" s="95">
        <v>0</v>
      </c>
      <c r="E489" s="95">
        <v>0</v>
      </c>
      <c r="F489" s="95">
        <v>0</v>
      </c>
      <c r="G489" s="95">
        <v>0</v>
      </c>
      <c r="H489" s="95">
        <v>0</v>
      </c>
      <c r="I489" s="95">
        <v>0</v>
      </c>
      <c r="J489" s="95">
        <v>0</v>
      </c>
      <c r="K489" s="95">
        <v>0</v>
      </c>
      <c r="L489" s="95">
        <v>0</v>
      </c>
      <c r="M489" s="132">
        <v>9410064004.4671001</v>
      </c>
      <c r="N489" s="132">
        <v>5084990463.5412998</v>
      </c>
      <c r="O489" s="132">
        <v>15156157649.953901</v>
      </c>
      <c r="P489" s="132">
        <v>7964272671.0065994</v>
      </c>
      <c r="Q489" s="132">
        <v>17036498946.3459</v>
      </c>
      <c r="R489" s="132">
        <v>30443648047.189999</v>
      </c>
      <c r="S489" s="132">
        <v>0.35056096969972278</v>
      </c>
    </row>
    <row r="490" spans="1:341">
      <c r="A490" s="128" t="s">
        <v>4822</v>
      </c>
      <c r="B490" s="128" t="s">
        <v>4823</v>
      </c>
      <c r="C490" s="128">
        <v>10531879720</v>
      </c>
      <c r="D490" s="95">
        <v>12348825418</v>
      </c>
      <c r="E490" s="95">
        <v>13536721695</v>
      </c>
      <c r="F490" s="95">
        <v>14208275055</v>
      </c>
      <c r="G490" s="95">
        <v>15016581030</v>
      </c>
      <c r="H490" s="95">
        <v>18319925897</v>
      </c>
      <c r="I490" s="95">
        <v>19517958791</v>
      </c>
      <c r="J490" s="95">
        <v>13559434366</v>
      </c>
      <c r="K490" s="95">
        <v>13511088849</v>
      </c>
      <c r="L490" s="95">
        <v>14417714758.824301</v>
      </c>
      <c r="M490" s="132">
        <v>37333777202.5476</v>
      </c>
      <c r="N490" s="132">
        <v>39734785921.341705</v>
      </c>
      <c r="O490" s="132">
        <v>38096794578.907402</v>
      </c>
      <c r="P490" s="132">
        <v>46437865387.469795</v>
      </c>
      <c r="Q490" s="132">
        <v>54541764507.117294</v>
      </c>
      <c r="R490" s="132">
        <v>61567870912.360001</v>
      </c>
      <c r="S490" s="132">
        <v>8.4258560096619556E-2</v>
      </c>
    </row>
    <row r="491" spans="1:341">
      <c r="A491" s="128" t="s">
        <v>4944</v>
      </c>
      <c r="B491" s="128" t="s">
        <v>2822</v>
      </c>
      <c r="C491" s="128">
        <v>12134545</v>
      </c>
      <c r="D491" s="95">
        <v>14735462</v>
      </c>
      <c r="E491" s="95">
        <v>24595821</v>
      </c>
      <c r="F491" s="95">
        <v>1312979441</v>
      </c>
      <c r="G491" s="95">
        <v>1326142823</v>
      </c>
      <c r="H491" s="95">
        <v>1191682361</v>
      </c>
      <c r="I491" s="95">
        <v>1401061054</v>
      </c>
      <c r="J491" s="95">
        <v>981101889</v>
      </c>
      <c r="K491" s="95">
        <v>1328740097</v>
      </c>
      <c r="L491" s="95">
        <v>625423945.27482998</v>
      </c>
      <c r="M491" s="132">
        <v>694166986.76365006</v>
      </c>
      <c r="N491" s="132">
        <v>848107048.60859001</v>
      </c>
      <c r="O491" s="132">
        <v>916937968.34318006</v>
      </c>
      <c r="P491" s="132">
        <v>1514688144.1111102</v>
      </c>
      <c r="Q491" s="132">
        <v>1156991576.3278401</v>
      </c>
      <c r="R491" s="132">
        <v>2083254419.6700001</v>
      </c>
      <c r="S491" s="132">
        <v>-0.14267025534839914</v>
      </c>
    </row>
    <row r="492" spans="1:341" ht="28">
      <c r="A492" s="128" t="s">
        <v>4973</v>
      </c>
      <c r="B492" s="128" t="s">
        <v>1114</v>
      </c>
      <c r="C492" s="95">
        <v>0</v>
      </c>
      <c r="D492" s="95">
        <v>0</v>
      </c>
      <c r="E492" s="95">
        <v>0</v>
      </c>
      <c r="F492" s="95">
        <v>0</v>
      </c>
      <c r="G492" s="95">
        <v>0</v>
      </c>
      <c r="H492" s="95">
        <v>0</v>
      </c>
      <c r="I492" s="95">
        <v>0</v>
      </c>
      <c r="J492" s="95">
        <v>0</v>
      </c>
      <c r="K492" s="95">
        <v>0</v>
      </c>
      <c r="L492" s="95">
        <v>0</v>
      </c>
      <c r="M492" s="132">
        <v>25918715980.067001</v>
      </c>
      <c r="N492" s="132">
        <v>28311180027.8703</v>
      </c>
      <c r="O492" s="132">
        <v>30677146327.936897</v>
      </c>
      <c r="P492" s="132">
        <v>38861654309.111794</v>
      </c>
      <c r="Q492" s="132">
        <v>39523989760.6632</v>
      </c>
      <c r="R492" s="132">
        <v>44380567110.5</v>
      </c>
      <c r="S492" s="132">
        <v>0.1337509232989412</v>
      </c>
    </row>
    <row r="493" spans="1:341" s="89" customFormat="1" ht="42">
      <c r="A493" s="89" t="s">
        <v>7819</v>
      </c>
      <c r="B493" s="89" t="s">
        <v>7822</v>
      </c>
      <c r="C493" s="95">
        <v>0</v>
      </c>
      <c r="D493" s="95">
        <v>0</v>
      </c>
      <c r="E493" s="95">
        <v>0</v>
      </c>
      <c r="F493" s="95">
        <v>0</v>
      </c>
      <c r="G493" s="95">
        <v>0</v>
      </c>
      <c r="H493" s="95">
        <v>0</v>
      </c>
      <c r="I493" s="95">
        <v>0</v>
      </c>
      <c r="J493" s="95">
        <v>0</v>
      </c>
      <c r="K493" s="95">
        <v>0</v>
      </c>
      <c r="L493" s="95">
        <v>0</v>
      </c>
      <c r="M493" s="95">
        <v>0</v>
      </c>
      <c r="N493" s="95">
        <v>0</v>
      </c>
      <c r="O493" s="95">
        <v>0</v>
      </c>
      <c r="P493" s="95">
        <v>0</v>
      </c>
      <c r="Q493" s="95">
        <v>0</v>
      </c>
      <c r="R493" s="95">
        <v>0</v>
      </c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</row>
    <row r="494" spans="1:341">
      <c r="A494" s="128" t="s">
        <v>4987</v>
      </c>
      <c r="B494" s="128" t="s">
        <v>4988</v>
      </c>
      <c r="C494" s="128">
        <v>18456642912</v>
      </c>
      <c r="D494" s="95">
        <v>19473556103</v>
      </c>
      <c r="E494" s="95">
        <v>22091998977</v>
      </c>
      <c r="F494" s="95">
        <v>24481536578</v>
      </c>
      <c r="G494" s="95">
        <v>26036311743</v>
      </c>
      <c r="H494" s="95">
        <v>43516414131</v>
      </c>
      <c r="I494" s="95">
        <v>50140000919</v>
      </c>
      <c r="J494" s="95">
        <v>53092504015</v>
      </c>
      <c r="K494" s="95">
        <v>54681758272</v>
      </c>
      <c r="L494" s="95">
        <v>50865361656.936707</v>
      </c>
      <c r="M494" s="132">
        <v>1916341990.3290801</v>
      </c>
      <c r="N494" s="132">
        <v>2256669100.3111</v>
      </c>
      <c r="O494" s="132">
        <v>1888773868.2086599</v>
      </c>
      <c r="P494" s="132">
        <v>1981685199.2927301</v>
      </c>
      <c r="Q494" s="132">
        <v>2822519766.3163199</v>
      </c>
      <c r="R494" s="132">
        <v>2569644127.3600001</v>
      </c>
      <c r="S494" s="132">
        <v>0.10114052357787412</v>
      </c>
    </row>
    <row r="495" spans="1:341">
      <c r="A495" s="128" t="s">
        <v>4989</v>
      </c>
      <c r="B495" s="128" t="s">
        <v>2212</v>
      </c>
      <c r="C495" s="128">
        <v>8155637630</v>
      </c>
      <c r="D495" s="95">
        <v>8806918949</v>
      </c>
      <c r="E495" s="95">
        <v>9311409312</v>
      </c>
      <c r="F495" s="95">
        <v>9964056884</v>
      </c>
      <c r="G495" s="95">
        <v>11018955397</v>
      </c>
      <c r="H495" s="95">
        <v>12035714066</v>
      </c>
      <c r="I495" s="95">
        <v>13111778189</v>
      </c>
      <c r="J495" s="95">
        <v>14286243123</v>
      </c>
      <c r="K495" s="95">
        <v>15381054129</v>
      </c>
      <c r="L495" s="95">
        <v>16946850157.822001</v>
      </c>
      <c r="M495" s="132">
        <v>283346802.86790997</v>
      </c>
      <c r="N495" s="132">
        <v>331349509.48960996</v>
      </c>
      <c r="O495" s="132">
        <v>241432899.34643</v>
      </c>
      <c r="P495" s="132">
        <v>232664711.08247</v>
      </c>
      <c r="Q495" s="132">
        <v>260591855.11523002</v>
      </c>
      <c r="R495" s="132">
        <v>290556963.92000002</v>
      </c>
      <c r="S495" s="132">
        <v>0.11630545595632116</v>
      </c>
    </row>
    <row r="496" spans="1:341">
      <c r="A496" s="128" t="s">
        <v>5004</v>
      </c>
      <c r="B496" s="128" t="s">
        <v>4744</v>
      </c>
      <c r="C496" s="128">
        <v>1079885119</v>
      </c>
      <c r="D496" s="95">
        <v>1247239172</v>
      </c>
      <c r="E496" s="95">
        <v>952964340</v>
      </c>
      <c r="F496" s="95">
        <v>1241934305</v>
      </c>
      <c r="G496" s="95">
        <v>1196148054</v>
      </c>
      <c r="H496" s="95">
        <v>579754607</v>
      </c>
      <c r="I496" s="95">
        <v>624238491</v>
      </c>
      <c r="J496" s="95">
        <v>835034135</v>
      </c>
      <c r="K496" s="95">
        <v>954928722</v>
      </c>
      <c r="L496" s="95">
        <v>911861685.86230004</v>
      </c>
      <c r="M496" s="132">
        <v>21287610.173</v>
      </c>
      <c r="N496" s="132">
        <v>22088161.576269999</v>
      </c>
      <c r="O496" s="132">
        <v>19621757.477570001</v>
      </c>
      <c r="P496" s="132">
        <v>18468257.366289999</v>
      </c>
      <c r="Q496" s="132">
        <v>21252828.087000001</v>
      </c>
      <c r="R496" s="132">
        <v>27056595.84</v>
      </c>
      <c r="S496" s="132">
        <v>0.20514657804046943</v>
      </c>
    </row>
    <row r="497" spans="1:19">
      <c r="A497" s="128" t="s">
        <v>5013</v>
      </c>
      <c r="B497" s="128" t="s">
        <v>2214</v>
      </c>
      <c r="C497" s="128">
        <v>784816042</v>
      </c>
      <c r="D497" s="95">
        <v>823235286</v>
      </c>
      <c r="E497" s="95">
        <v>880408001</v>
      </c>
      <c r="F497" s="95">
        <v>964179125</v>
      </c>
      <c r="G497" s="95">
        <v>1070409035</v>
      </c>
      <c r="H497" s="95">
        <v>1327141174</v>
      </c>
      <c r="I497" s="95">
        <v>1476112624</v>
      </c>
      <c r="J497" s="95">
        <v>1526391390</v>
      </c>
      <c r="K497" s="95">
        <v>1769308602</v>
      </c>
      <c r="L497" s="95">
        <v>1940556941.86221</v>
      </c>
      <c r="M497" s="132">
        <v>84472592.292309999</v>
      </c>
      <c r="N497" s="132">
        <v>58506654.06036</v>
      </c>
      <c r="O497" s="132">
        <v>45743736.519550003</v>
      </c>
      <c r="P497" s="132">
        <v>55765337.929059997</v>
      </c>
      <c r="Q497" s="132">
        <v>52174340.340800002</v>
      </c>
      <c r="R497" s="132">
        <v>59906003.920000002</v>
      </c>
      <c r="S497" s="132">
        <v>0.15100549541045061</v>
      </c>
    </row>
    <row r="498" spans="1:19">
      <c r="A498" s="128" t="s">
        <v>7708</v>
      </c>
      <c r="B498" s="128" t="s">
        <v>218</v>
      </c>
      <c r="C498" s="128">
        <v>0</v>
      </c>
      <c r="D498" s="95">
        <v>0</v>
      </c>
      <c r="E498" s="95">
        <v>0</v>
      </c>
      <c r="F498" s="95">
        <v>0</v>
      </c>
      <c r="G498" s="95">
        <v>0</v>
      </c>
      <c r="H498" s="95">
        <v>14155833136</v>
      </c>
      <c r="I498" s="95">
        <v>15761075812</v>
      </c>
      <c r="J498" s="95">
        <v>16895690652</v>
      </c>
      <c r="K498" s="95">
        <v>18740682242</v>
      </c>
      <c r="L498" s="95">
        <v>8857309352.2189999</v>
      </c>
      <c r="M498" s="132">
        <v>0</v>
      </c>
      <c r="N498" s="132">
        <v>0</v>
      </c>
      <c r="O498" s="132">
        <v>0</v>
      </c>
      <c r="P498" s="132">
        <v>0</v>
      </c>
      <c r="Q498" s="132">
        <v>0</v>
      </c>
      <c r="R498" s="132">
        <v>0</v>
      </c>
      <c r="S498" s="132">
        <v>0</v>
      </c>
    </row>
    <row r="499" spans="1:19">
      <c r="A499" s="128" t="s">
        <v>5023</v>
      </c>
      <c r="B499" s="128" t="s">
        <v>133</v>
      </c>
      <c r="C499" s="128">
        <v>10246</v>
      </c>
      <c r="D499" s="95">
        <v>1446</v>
      </c>
      <c r="E499" s="95">
        <v>0</v>
      </c>
      <c r="F499" s="95">
        <v>0</v>
      </c>
      <c r="G499" s="95">
        <v>0</v>
      </c>
      <c r="H499" s="95">
        <v>0</v>
      </c>
      <c r="I499" s="95">
        <v>0</v>
      </c>
      <c r="J499" s="95">
        <v>66551</v>
      </c>
      <c r="K499" s="95">
        <v>1540261</v>
      </c>
      <c r="L499" s="95">
        <v>0</v>
      </c>
      <c r="M499" s="132">
        <v>485340.04191999999</v>
      </c>
      <c r="N499" s="132">
        <v>11680.029</v>
      </c>
      <c r="O499" s="132">
        <v>4511.2820000000002</v>
      </c>
      <c r="P499" s="132">
        <v>11921.186</v>
      </c>
      <c r="Q499" s="132">
        <v>7792</v>
      </c>
      <c r="R499" s="132">
        <v>17854</v>
      </c>
      <c r="S499" s="132">
        <v>-0.78175758933572292</v>
      </c>
    </row>
    <row r="500" spans="1:19">
      <c r="A500" s="128" t="s">
        <v>5028</v>
      </c>
      <c r="B500" s="128" t="s">
        <v>4785</v>
      </c>
      <c r="C500" s="128">
        <v>0</v>
      </c>
      <c r="D500" s="95">
        <v>0</v>
      </c>
      <c r="E500" s="95">
        <v>0</v>
      </c>
      <c r="F500" s="95">
        <v>0</v>
      </c>
      <c r="G500" s="95">
        <v>0</v>
      </c>
      <c r="H500" s="95">
        <v>0</v>
      </c>
      <c r="I500" s="95">
        <v>0</v>
      </c>
      <c r="J500" s="95">
        <v>0</v>
      </c>
      <c r="K500" s="95">
        <v>0</v>
      </c>
      <c r="L500" s="95">
        <v>0</v>
      </c>
      <c r="M500" s="132">
        <v>76363471.128929988</v>
      </c>
      <c r="N500" s="132">
        <v>83361894.788509995</v>
      </c>
      <c r="O500" s="132">
        <v>66682795.015320003</v>
      </c>
      <c r="P500" s="132">
        <v>66947921.428779997</v>
      </c>
      <c r="Q500" s="132">
        <v>78398914.495850012</v>
      </c>
      <c r="R500" s="132">
        <v>95254315.109999999</v>
      </c>
      <c r="S500" s="132">
        <v>6.3455934810090722E-2</v>
      </c>
    </row>
    <row r="501" spans="1:19">
      <c r="A501" s="128" t="s">
        <v>5038</v>
      </c>
      <c r="B501" s="128" t="s">
        <v>4823</v>
      </c>
      <c r="C501" s="128">
        <v>8434912240</v>
      </c>
      <c r="D501" s="95">
        <v>8592389758</v>
      </c>
      <c r="E501" s="95">
        <v>10937658340</v>
      </c>
      <c r="F501" s="95">
        <v>12281476838</v>
      </c>
      <c r="G501" s="95">
        <v>12714835558</v>
      </c>
      <c r="H501" s="95">
        <v>15209603103</v>
      </c>
      <c r="I501" s="95">
        <v>19111248143</v>
      </c>
      <c r="J501" s="95">
        <v>19482250264</v>
      </c>
      <c r="K501" s="95">
        <v>17764989101</v>
      </c>
      <c r="L501" s="95">
        <v>22174603783.582397</v>
      </c>
      <c r="M501" s="132">
        <v>1147165121.86025</v>
      </c>
      <c r="N501" s="132">
        <v>1332477904.7159901</v>
      </c>
      <c r="O501" s="132">
        <v>1296256688.5439</v>
      </c>
      <c r="P501" s="132">
        <v>1377335884.86801</v>
      </c>
      <c r="Q501" s="132">
        <v>2125611003.2569098</v>
      </c>
      <c r="R501" s="132">
        <v>1765524565.54</v>
      </c>
      <c r="S501" s="132">
        <v>-9.9833170962472587E-2</v>
      </c>
    </row>
    <row r="502" spans="1:19">
      <c r="A502" s="128" t="s">
        <v>5065</v>
      </c>
      <c r="B502" s="128" t="s">
        <v>4802</v>
      </c>
      <c r="C502" s="128">
        <v>0</v>
      </c>
      <c r="D502" s="95">
        <v>0</v>
      </c>
      <c r="E502" s="95">
        <v>0</v>
      </c>
      <c r="F502" s="95">
        <v>0</v>
      </c>
      <c r="G502" s="95">
        <v>0</v>
      </c>
      <c r="H502" s="95">
        <v>0</v>
      </c>
      <c r="I502" s="95">
        <v>0</v>
      </c>
      <c r="J502" s="95">
        <v>0</v>
      </c>
      <c r="K502" s="95">
        <v>0</v>
      </c>
      <c r="L502" s="95">
        <v>0</v>
      </c>
      <c r="M502" s="132">
        <v>291374889.33232999</v>
      </c>
      <c r="N502" s="132">
        <v>380126065.63221997</v>
      </c>
      <c r="O502" s="132">
        <v>160688860.10742003</v>
      </c>
      <c r="P502" s="132">
        <v>168337254.13929999</v>
      </c>
      <c r="Q502" s="132">
        <v>205243991.24546</v>
      </c>
      <c r="R502" s="132">
        <v>221394065.21000001</v>
      </c>
      <c r="S502" s="132">
        <v>-1.6023757441894493E-2</v>
      </c>
    </row>
    <row r="503" spans="1:19">
      <c r="A503" s="128" t="s">
        <v>5078</v>
      </c>
      <c r="B503" s="128" t="s">
        <v>2822</v>
      </c>
      <c r="C503" s="128">
        <v>1381635</v>
      </c>
      <c r="D503" s="95">
        <v>3771492</v>
      </c>
      <c r="E503" s="95">
        <v>9558984</v>
      </c>
      <c r="F503" s="95">
        <v>29889426</v>
      </c>
      <c r="G503" s="95">
        <v>35963699</v>
      </c>
      <c r="H503" s="95">
        <v>208368045</v>
      </c>
      <c r="I503" s="95">
        <v>55547660</v>
      </c>
      <c r="J503" s="95">
        <v>66827900</v>
      </c>
      <c r="K503" s="95">
        <v>69255215</v>
      </c>
      <c r="L503" s="95">
        <v>34179735.588820003</v>
      </c>
      <c r="M503" s="132">
        <v>11846162.63243</v>
      </c>
      <c r="N503" s="132">
        <v>48747230.019139998</v>
      </c>
      <c r="O503" s="132">
        <v>58342619.916469999</v>
      </c>
      <c r="P503" s="132">
        <v>62153911.292819999</v>
      </c>
      <c r="Q503" s="132">
        <v>79239041.775070012</v>
      </c>
      <c r="R503" s="132">
        <v>109933763.81</v>
      </c>
      <c r="S503" s="132">
        <v>3.5046564545528041</v>
      </c>
    </row>
    <row r="504" spans="1:19" ht="28">
      <c r="A504" s="128" t="s">
        <v>5093</v>
      </c>
      <c r="B504" s="128" t="s">
        <v>5094</v>
      </c>
      <c r="C504" s="128">
        <v>13741989293</v>
      </c>
      <c r="D504" s="95">
        <v>12624202237</v>
      </c>
      <c r="E504" s="95">
        <v>13184464289</v>
      </c>
      <c r="F504" s="95">
        <v>23158742925</v>
      </c>
      <c r="G504" s="95">
        <v>21421793436</v>
      </c>
      <c r="H504" s="95">
        <v>22265364547</v>
      </c>
      <c r="I504" s="95">
        <v>28752000323</v>
      </c>
      <c r="J504" s="95">
        <v>28140519390</v>
      </c>
      <c r="K504" s="95">
        <v>29506470213</v>
      </c>
      <c r="L504" s="95">
        <v>31973730567.4049</v>
      </c>
      <c r="M504" s="132">
        <v>72702420943.4254</v>
      </c>
      <c r="N504" s="132">
        <v>72639934689.570496</v>
      </c>
      <c r="O504" s="132">
        <v>72521339118.940094</v>
      </c>
      <c r="P504" s="132">
        <v>52541639117.682205</v>
      </c>
      <c r="Q504" s="132">
        <v>56764485433.076294</v>
      </c>
      <c r="R504" s="132">
        <v>59291259005.639999</v>
      </c>
      <c r="S504" s="132">
        <v>0.18372511874311517</v>
      </c>
    </row>
    <row r="505" spans="1:19">
      <c r="A505" s="128" t="s">
        <v>7709</v>
      </c>
      <c r="B505" s="128" t="s">
        <v>7729</v>
      </c>
      <c r="C505" s="128">
        <v>1932900123</v>
      </c>
      <c r="D505" s="95">
        <v>173581567</v>
      </c>
      <c r="E505" s="95">
        <v>608938084</v>
      </c>
      <c r="F505" s="95">
        <v>632215974</v>
      </c>
      <c r="G505" s="95">
        <v>230524340</v>
      </c>
      <c r="H505" s="95">
        <v>278179656</v>
      </c>
      <c r="I505" s="95">
        <v>265149729</v>
      </c>
      <c r="J505" s="95">
        <v>575392335</v>
      </c>
      <c r="K505" s="95">
        <v>547138260</v>
      </c>
      <c r="L505" s="95">
        <v>298386645.06917</v>
      </c>
      <c r="M505" s="132">
        <v>0</v>
      </c>
      <c r="N505" s="132">
        <v>0</v>
      </c>
      <c r="O505" s="132">
        <v>0</v>
      </c>
      <c r="P505" s="132">
        <v>0</v>
      </c>
      <c r="Q505" s="132">
        <v>0</v>
      </c>
      <c r="R505" s="132">
        <v>0</v>
      </c>
      <c r="S505" s="132">
        <v>0</v>
      </c>
    </row>
    <row r="506" spans="1:19">
      <c r="A506" s="128" t="s">
        <v>7710</v>
      </c>
      <c r="B506" s="128" t="s">
        <v>7730</v>
      </c>
      <c r="C506" s="128">
        <v>1568342247</v>
      </c>
      <c r="D506" s="95">
        <v>2212830280</v>
      </c>
      <c r="E506" s="95">
        <v>2693773814</v>
      </c>
      <c r="F506" s="95">
        <v>3016499472</v>
      </c>
      <c r="G506" s="95">
        <v>2761162222</v>
      </c>
      <c r="H506" s="95">
        <v>2810726782</v>
      </c>
      <c r="I506" s="95">
        <v>2943400134</v>
      </c>
      <c r="J506" s="95">
        <v>5810795340</v>
      </c>
      <c r="K506" s="95">
        <v>3244135591</v>
      </c>
      <c r="L506" s="95">
        <v>3827309877.5812302</v>
      </c>
      <c r="M506" s="132">
        <v>0</v>
      </c>
      <c r="N506" s="132">
        <v>0</v>
      </c>
      <c r="O506" s="132">
        <v>0</v>
      </c>
      <c r="P506" s="132">
        <v>0</v>
      </c>
      <c r="Q506" s="132">
        <v>0</v>
      </c>
      <c r="R506" s="132">
        <v>0</v>
      </c>
      <c r="S506" s="132">
        <v>0</v>
      </c>
    </row>
    <row r="507" spans="1:19">
      <c r="A507" s="128" t="s">
        <v>7711</v>
      </c>
      <c r="B507" s="128" t="s">
        <v>7731</v>
      </c>
      <c r="C507" s="128">
        <v>65683809</v>
      </c>
      <c r="D507" s="95">
        <v>68274883</v>
      </c>
      <c r="E507" s="95">
        <v>40879739</v>
      </c>
      <c r="F507" s="95">
        <v>26256918</v>
      </c>
      <c r="G507" s="95">
        <v>37566120</v>
      </c>
      <c r="H507" s="95">
        <v>35384446</v>
      </c>
      <c r="I507" s="95">
        <v>85144441</v>
      </c>
      <c r="J507" s="95">
        <v>88852799</v>
      </c>
      <c r="K507" s="95">
        <v>275263121</v>
      </c>
      <c r="L507" s="95">
        <v>56118764.201300003</v>
      </c>
      <c r="M507" s="132">
        <v>0</v>
      </c>
      <c r="N507" s="132">
        <v>0</v>
      </c>
      <c r="O507" s="132">
        <v>0</v>
      </c>
      <c r="P507" s="132">
        <v>0</v>
      </c>
      <c r="Q507" s="132">
        <v>0</v>
      </c>
      <c r="R507" s="132">
        <v>0</v>
      </c>
      <c r="S507" s="132">
        <v>0</v>
      </c>
    </row>
    <row r="508" spans="1:19" ht="28">
      <c r="A508" s="128" t="s">
        <v>7712</v>
      </c>
      <c r="B508" s="128" t="s">
        <v>7732</v>
      </c>
      <c r="C508" s="128">
        <v>58842896</v>
      </c>
      <c r="D508" s="95">
        <v>207141188</v>
      </c>
      <c r="E508" s="95">
        <v>420290391</v>
      </c>
      <c r="F508" s="95">
        <v>116537188</v>
      </c>
      <c r="G508" s="95">
        <v>451304648</v>
      </c>
      <c r="H508" s="95">
        <v>261237325</v>
      </c>
      <c r="I508" s="95">
        <v>194969475</v>
      </c>
      <c r="J508" s="95">
        <v>5950163969</v>
      </c>
      <c r="K508" s="95">
        <v>966146724</v>
      </c>
      <c r="L508" s="95">
        <v>699301455.16491008</v>
      </c>
      <c r="M508" s="132">
        <v>0</v>
      </c>
      <c r="N508" s="132">
        <v>0</v>
      </c>
      <c r="O508" s="132">
        <v>0</v>
      </c>
      <c r="P508" s="132">
        <v>0</v>
      </c>
      <c r="Q508" s="132">
        <v>0</v>
      </c>
      <c r="R508" s="132">
        <v>0</v>
      </c>
      <c r="S508" s="132">
        <v>0</v>
      </c>
    </row>
    <row r="509" spans="1:19">
      <c r="A509" s="128" t="s">
        <v>7713</v>
      </c>
      <c r="B509" s="128" t="s">
        <v>7733</v>
      </c>
      <c r="C509" s="128">
        <v>4782936</v>
      </c>
      <c r="D509" s="95">
        <v>10689209</v>
      </c>
      <c r="E509" s="95">
        <v>21598447</v>
      </c>
      <c r="F509" s="95">
        <v>11415116</v>
      </c>
      <c r="G509" s="95">
        <v>5263006</v>
      </c>
      <c r="H509" s="95">
        <v>4869200</v>
      </c>
      <c r="I509" s="95">
        <v>10872937</v>
      </c>
      <c r="J509" s="95">
        <v>13262943</v>
      </c>
      <c r="K509" s="95">
        <v>21997789</v>
      </c>
      <c r="L509" s="95">
        <v>17690562.605999999</v>
      </c>
      <c r="M509" s="132">
        <v>0</v>
      </c>
      <c r="N509" s="132">
        <v>0</v>
      </c>
      <c r="O509" s="132">
        <v>0</v>
      </c>
      <c r="P509" s="132">
        <v>0</v>
      </c>
      <c r="Q509" s="132">
        <v>0</v>
      </c>
      <c r="R509" s="132">
        <v>0</v>
      </c>
      <c r="S509" s="132">
        <v>0</v>
      </c>
    </row>
    <row r="510" spans="1:19" ht="28">
      <c r="A510" s="128" t="s">
        <v>7714</v>
      </c>
      <c r="B510" s="128" t="s">
        <v>7734</v>
      </c>
      <c r="C510" s="128">
        <v>8466496</v>
      </c>
      <c r="D510" s="95">
        <v>8186595</v>
      </c>
      <c r="E510" s="95">
        <v>7285139</v>
      </c>
      <c r="F510" s="95">
        <v>6762850</v>
      </c>
      <c r="G510" s="95">
        <v>7813876</v>
      </c>
      <c r="H510" s="95">
        <v>5203967</v>
      </c>
      <c r="I510" s="95">
        <v>158722166</v>
      </c>
      <c r="J510" s="95">
        <v>5439642</v>
      </c>
      <c r="K510" s="95">
        <v>9065520</v>
      </c>
      <c r="L510" s="95">
        <v>9838561.8760000002</v>
      </c>
      <c r="M510" s="132">
        <v>0</v>
      </c>
      <c r="N510" s="132">
        <v>0</v>
      </c>
      <c r="O510" s="132">
        <v>0</v>
      </c>
      <c r="P510" s="132">
        <v>0</v>
      </c>
      <c r="Q510" s="132">
        <v>0</v>
      </c>
      <c r="R510" s="132">
        <v>0</v>
      </c>
      <c r="S510" s="132">
        <v>0</v>
      </c>
    </row>
    <row r="511" spans="1:19">
      <c r="A511" s="128" t="s">
        <v>7715</v>
      </c>
      <c r="B511" s="128" t="s">
        <v>33</v>
      </c>
      <c r="C511" s="128">
        <v>5349246162</v>
      </c>
      <c r="D511" s="95">
        <v>3041790828</v>
      </c>
      <c r="E511" s="95">
        <v>4116931883</v>
      </c>
      <c r="F511" s="95">
        <v>8954246772</v>
      </c>
      <c r="G511" s="95">
        <v>8274063304</v>
      </c>
      <c r="H511" s="95">
        <v>9579204476</v>
      </c>
      <c r="I511" s="95">
        <v>8387629497</v>
      </c>
      <c r="J511" s="95">
        <v>4236842252</v>
      </c>
      <c r="K511" s="95">
        <v>6275146267</v>
      </c>
      <c r="L511" s="95">
        <v>8195425137.3225002</v>
      </c>
      <c r="M511" s="132">
        <v>0</v>
      </c>
      <c r="N511" s="132">
        <v>0</v>
      </c>
      <c r="O511" s="132">
        <v>0</v>
      </c>
      <c r="P511" s="132">
        <v>0</v>
      </c>
      <c r="Q511" s="132">
        <v>0</v>
      </c>
      <c r="R511" s="132">
        <v>0</v>
      </c>
      <c r="S511" s="132">
        <v>0</v>
      </c>
    </row>
    <row r="512" spans="1:19">
      <c r="A512" s="128" t="s">
        <v>7716</v>
      </c>
      <c r="B512" s="128" t="s">
        <v>32</v>
      </c>
      <c r="C512" s="128">
        <v>3975220282</v>
      </c>
      <c r="D512" s="95">
        <v>6055621184</v>
      </c>
      <c r="E512" s="95">
        <v>4225559033</v>
      </c>
      <c r="F512" s="95">
        <v>9225327395</v>
      </c>
      <c r="G512" s="95">
        <v>8283460354</v>
      </c>
      <c r="H512" s="95">
        <v>7559937511</v>
      </c>
      <c r="I512" s="95">
        <v>15080337064</v>
      </c>
      <c r="J512" s="95">
        <v>10325202504</v>
      </c>
      <c r="K512" s="95">
        <v>15870407732</v>
      </c>
      <c r="L512" s="95">
        <v>16900135929.801699</v>
      </c>
      <c r="M512" s="132">
        <v>0</v>
      </c>
      <c r="N512" s="132">
        <v>0</v>
      </c>
      <c r="O512" s="132">
        <v>0</v>
      </c>
      <c r="P512" s="132">
        <v>0</v>
      </c>
      <c r="Q512" s="132">
        <v>0</v>
      </c>
      <c r="R512" s="132">
        <v>0</v>
      </c>
      <c r="S512" s="132">
        <v>0</v>
      </c>
    </row>
    <row r="513" spans="1:19">
      <c r="A513" s="128" t="s">
        <v>7717</v>
      </c>
      <c r="B513" s="128" t="s">
        <v>27</v>
      </c>
      <c r="C513" s="128">
        <v>181948149</v>
      </c>
      <c r="D513" s="95">
        <v>96421221</v>
      </c>
      <c r="E513" s="95">
        <v>234414871</v>
      </c>
      <c r="F513" s="95">
        <v>223167335</v>
      </c>
      <c r="G513" s="95">
        <v>149235879</v>
      </c>
      <c r="H513" s="95">
        <v>577881046</v>
      </c>
      <c r="I513" s="95">
        <v>497024585</v>
      </c>
      <c r="J513" s="95">
        <v>188849646</v>
      </c>
      <c r="K513" s="95">
        <v>798809419</v>
      </c>
      <c r="L513" s="95">
        <v>728914744.01162004</v>
      </c>
      <c r="M513" s="132">
        <v>0</v>
      </c>
      <c r="N513" s="132">
        <v>0</v>
      </c>
      <c r="O513" s="132">
        <v>0</v>
      </c>
      <c r="P513" s="132">
        <v>0</v>
      </c>
      <c r="Q513" s="132">
        <v>0</v>
      </c>
      <c r="R513" s="132">
        <v>0</v>
      </c>
      <c r="S513" s="132">
        <v>0</v>
      </c>
    </row>
    <row r="514" spans="1:19">
      <c r="A514" s="128" t="s">
        <v>7718</v>
      </c>
      <c r="B514" s="128" t="s">
        <v>5199</v>
      </c>
      <c r="C514" s="128">
        <v>425810438</v>
      </c>
      <c r="D514" s="95">
        <v>422130654</v>
      </c>
      <c r="E514" s="95">
        <v>402074924</v>
      </c>
      <c r="F514" s="95">
        <v>428403224</v>
      </c>
      <c r="G514" s="95">
        <v>465880592</v>
      </c>
      <c r="H514" s="95">
        <v>454095414</v>
      </c>
      <c r="I514" s="95">
        <v>488209860</v>
      </c>
      <c r="J514" s="95">
        <v>587964718</v>
      </c>
      <c r="K514" s="95">
        <v>1064285090</v>
      </c>
      <c r="L514" s="95">
        <v>877369631.71490002</v>
      </c>
      <c r="M514" s="132">
        <v>0</v>
      </c>
      <c r="N514" s="132">
        <v>0</v>
      </c>
      <c r="O514" s="132">
        <v>0</v>
      </c>
      <c r="P514" s="132">
        <v>0</v>
      </c>
      <c r="Q514" s="132">
        <v>0</v>
      </c>
      <c r="R514" s="132">
        <v>0</v>
      </c>
      <c r="S514" s="132">
        <v>0</v>
      </c>
    </row>
    <row r="515" spans="1:19">
      <c r="A515" s="128" t="s">
        <v>7719</v>
      </c>
      <c r="B515" s="128" t="s">
        <v>7735</v>
      </c>
      <c r="C515" s="128">
        <v>718486</v>
      </c>
      <c r="D515" s="95">
        <v>987387</v>
      </c>
      <c r="E515" s="95">
        <v>1993571</v>
      </c>
      <c r="F515" s="95">
        <v>3109858</v>
      </c>
      <c r="G515" s="95">
        <v>2188410</v>
      </c>
      <c r="H515" s="95">
        <v>2431254</v>
      </c>
      <c r="I515" s="95">
        <v>2270453</v>
      </c>
      <c r="J515" s="95">
        <v>2383188</v>
      </c>
      <c r="K515" s="95">
        <v>2490293</v>
      </c>
      <c r="L515" s="95">
        <v>722730.55716999993</v>
      </c>
      <c r="M515" s="132">
        <v>0</v>
      </c>
      <c r="N515" s="132">
        <v>0</v>
      </c>
      <c r="O515" s="132">
        <v>0</v>
      </c>
      <c r="P515" s="132">
        <v>0</v>
      </c>
      <c r="Q515" s="132">
        <v>0</v>
      </c>
      <c r="R515" s="132">
        <v>0</v>
      </c>
      <c r="S515" s="132">
        <v>0</v>
      </c>
    </row>
    <row r="516" spans="1:19">
      <c r="A516" s="128" t="s">
        <v>7720</v>
      </c>
      <c r="B516" s="128" t="s">
        <v>7736</v>
      </c>
      <c r="C516" s="128">
        <v>17352307</v>
      </c>
      <c r="D516" s="95">
        <v>16738630</v>
      </c>
      <c r="E516" s="95">
        <v>22111701</v>
      </c>
      <c r="F516" s="95">
        <v>28134136</v>
      </c>
      <c r="G516" s="95">
        <v>176447403</v>
      </c>
      <c r="H516" s="95">
        <v>144253109</v>
      </c>
      <c r="I516" s="95">
        <v>146411527</v>
      </c>
      <c r="J516" s="95">
        <v>143787342</v>
      </c>
      <c r="K516" s="95">
        <v>130554422</v>
      </c>
      <c r="L516" s="95">
        <v>91924333.420880005</v>
      </c>
      <c r="M516" s="132">
        <v>0</v>
      </c>
      <c r="N516" s="132">
        <v>0</v>
      </c>
      <c r="O516" s="132">
        <v>0</v>
      </c>
      <c r="P516" s="132">
        <v>0</v>
      </c>
      <c r="Q516" s="132">
        <v>0</v>
      </c>
      <c r="R516" s="132">
        <v>0</v>
      </c>
      <c r="S516" s="132">
        <v>0</v>
      </c>
    </row>
    <row r="517" spans="1:19">
      <c r="A517" s="128" t="s">
        <v>7721</v>
      </c>
      <c r="B517" s="128" t="s">
        <v>7737</v>
      </c>
      <c r="C517" s="128">
        <v>152674962</v>
      </c>
      <c r="D517" s="95">
        <v>309808611</v>
      </c>
      <c r="E517" s="95">
        <v>388612692</v>
      </c>
      <c r="F517" s="95">
        <v>486666687</v>
      </c>
      <c r="G517" s="95">
        <v>576883282</v>
      </c>
      <c r="H517" s="95">
        <v>551960361</v>
      </c>
      <c r="I517" s="95">
        <v>491858455</v>
      </c>
      <c r="J517" s="95">
        <v>211582712</v>
      </c>
      <c r="K517" s="95">
        <v>301029985</v>
      </c>
      <c r="L517" s="95">
        <v>270592194.07754999</v>
      </c>
      <c r="M517" s="132">
        <v>0</v>
      </c>
      <c r="N517" s="132">
        <v>0</v>
      </c>
      <c r="O517" s="132">
        <v>0</v>
      </c>
      <c r="P517" s="132">
        <v>0</v>
      </c>
      <c r="Q517" s="132">
        <v>0</v>
      </c>
      <c r="R517" s="132">
        <v>0</v>
      </c>
      <c r="S517" s="132">
        <v>0</v>
      </c>
    </row>
    <row r="518" spans="1:19">
      <c r="A518" s="128" t="s">
        <v>5095</v>
      </c>
      <c r="B518" s="128" t="s">
        <v>5096</v>
      </c>
      <c r="C518" s="128">
        <v>0</v>
      </c>
      <c r="D518" s="95">
        <v>0</v>
      </c>
      <c r="E518" s="95">
        <v>0</v>
      </c>
      <c r="F518" s="95">
        <v>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132">
        <v>247073498.54857999</v>
      </c>
      <c r="N518" s="132">
        <v>567310814.48315001</v>
      </c>
      <c r="O518" s="132">
        <v>833634987.68772995</v>
      </c>
      <c r="P518" s="132">
        <v>285697526.6311</v>
      </c>
      <c r="Q518" s="132">
        <v>1181455593.54052</v>
      </c>
      <c r="R518" s="132">
        <v>435330176.52999997</v>
      </c>
      <c r="S518" s="132">
        <v>-0.23995951230089185</v>
      </c>
    </row>
    <row r="519" spans="1:19">
      <c r="A519" s="128" t="s">
        <v>5106</v>
      </c>
      <c r="B519" s="128" t="s">
        <v>5107</v>
      </c>
      <c r="C519" s="128">
        <v>0</v>
      </c>
      <c r="D519" s="95">
        <v>0</v>
      </c>
      <c r="E519" s="95">
        <v>0</v>
      </c>
      <c r="F519" s="95">
        <v>0</v>
      </c>
      <c r="G519" s="95">
        <v>0</v>
      </c>
      <c r="H519" s="95">
        <v>0</v>
      </c>
      <c r="I519" s="95">
        <v>0</v>
      </c>
      <c r="J519" s="95">
        <v>0</v>
      </c>
      <c r="K519" s="95">
        <v>0</v>
      </c>
      <c r="L519" s="95">
        <v>0</v>
      </c>
      <c r="M519" s="132">
        <v>26639534516.439602</v>
      </c>
      <c r="N519" s="132">
        <v>31529246091.228603</v>
      </c>
      <c r="O519" s="132">
        <v>6943407732.53372</v>
      </c>
      <c r="P519" s="132">
        <v>8731018358.583559</v>
      </c>
      <c r="Q519" s="132">
        <v>8012225615.6547499</v>
      </c>
      <c r="R519" s="132">
        <v>11611406446.27</v>
      </c>
      <c r="S519" s="132">
        <v>0.20111893864504013</v>
      </c>
    </row>
    <row r="520" spans="1:19">
      <c r="A520" s="128" t="s">
        <v>5127</v>
      </c>
      <c r="B520" s="128" t="s">
        <v>5128</v>
      </c>
      <c r="C520" s="128">
        <v>0</v>
      </c>
      <c r="D520" s="95">
        <v>0</v>
      </c>
      <c r="E520" s="95">
        <v>0</v>
      </c>
      <c r="F520" s="95">
        <v>0</v>
      </c>
      <c r="G520" s="95">
        <v>0</v>
      </c>
      <c r="H520" s="95">
        <v>0</v>
      </c>
      <c r="I520" s="95">
        <v>0</v>
      </c>
      <c r="J520" s="95">
        <v>0</v>
      </c>
      <c r="K520" s="95">
        <v>0</v>
      </c>
      <c r="L520" s="95">
        <v>0</v>
      </c>
      <c r="M520" s="132">
        <v>125272232.93835001</v>
      </c>
      <c r="N520" s="132">
        <v>440469512.75458002</v>
      </c>
      <c r="O520" s="132">
        <v>560040499.63823998</v>
      </c>
      <c r="P520" s="132">
        <v>775901886.23435998</v>
      </c>
      <c r="Q520" s="132">
        <v>1504808544.5218899</v>
      </c>
      <c r="R520" s="132">
        <v>1853063743.77</v>
      </c>
      <c r="S520" s="132">
        <v>0.10933215894549733</v>
      </c>
    </row>
    <row r="521" spans="1:19">
      <c r="A521" s="128" t="s">
        <v>5139</v>
      </c>
      <c r="B521" s="128" t="s">
        <v>5140</v>
      </c>
      <c r="C521" s="128">
        <v>0</v>
      </c>
      <c r="D521" s="95">
        <v>0</v>
      </c>
      <c r="E521" s="95">
        <v>0</v>
      </c>
      <c r="F521" s="95">
        <v>0</v>
      </c>
      <c r="G521" s="95">
        <v>0</v>
      </c>
      <c r="H521" s="95">
        <v>0</v>
      </c>
      <c r="I521" s="95">
        <v>0</v>
      </c>
      <c r="J521" s="95">
        <v>0</v>
      </c>
      <c r="K521" s="95">
        <v>0</v>
      </c>
      <c r="L521" s="95">
        <v>0</v>
      </c>
      <c r="M521" s="132">
        <v>1485031137.3375101</v>
      </c>
      <c r="N521" s="132">
        <v>1617815710.9577301</v>
      </c>
      <c r="O521" s="132">
        <v>6784049059.3303604</v>
      </c>
      <c r="P521" s="132">
        <v>4259062245.6051002</v>
      </c>
      <c r="Q521" s="132">
        <v>2048940410.0975301</v>
      </c>
      <c r="R521" s="132">
        <v>2388552170.6599998</v>
      </c>
      <c r="S521" s="132">
        <v>0.17895895484329627</v>
      </c>
    </row>
    <row r="522" spans="1:19">
      <c r="A522" s="128" t="s">
        <v>5143</v>
      </c>
      <c r="B522" s="128" t="s">
        <v>5144</v>
      </c>
      <c r="C522" s="128">
        <v>0</v>
      </c>
      <c r="D522" s="95">
        <v>0</v>
      </c>
      <c r="E522" s="95">
        <v>0</v>
      </c>
      <c r="F522" s="95">
        <v>0</v>
      </c>
      <c r="G522" s="95">
        <v>0</v>
      </c>
      <c r="H522" s="95">
        <v>0</v>
      </c>
      <c r="I522" s="95">
        <v>0</v>
      </c>
      <c r="J522" s="95">
        <v>0</v>
      </c>
      <c r="K522" s="95">
        <v>0</v>
      </c>
      <c r="L522" s="95">
        <v>0</v>
      </c>
      <c r="M522" s="132">
        <v>60708634.820119999</v>
      </c>
      <c r="N522" s="132">
        <v>73042098.801860005</v>
      </c>
      <c r="O522" s="132">
        <v>49154747.860619999</v>
      </c>
      <c r="P522" s="132">
        <v>78450924.67377001</v>
      </c>
      <c r="Q522" s="132">
        <v>83117550.985059991</v>
      </c>
      <c r="R522" s="132">
        <v>104370762.41</v>
      </c>
      <c r="S522" s="132">
        <v>0.89565485650839183</v>
      </c>
    </row>
    <row r="523" spans="1:19">
      <c r="A523" s="128" t="s">
        <v>5155</v>
      </c>
      <c r="B523" s="128" t="s">
        <v>5156</v>
      </c>
      <c r="C523" s="128">
        <v>0</v>
      </c>
      <c r="D523" s="95">
        <v>0</v>
      </c>
      <c r="E523" s="95">
        <v>0</v>
      </c>
      <c r="F523" s="95">
        <v>0</v>
      </c>
      <c r="G523" s="95">
        <v>0</v>
      </c>
      <c r="H523" s="95">
        <v>0</v>
      </c>
      <c r="I523" s="95">
        <v>0</v>
      </c>
      <c r="J523" s="95">
        <v>0</v>
      </c>
      <c r="K523" s="95">
        <v>0</v>
      </c>
      <c r="L523" s="95">
        <v>0</v>
      </c>
      <c r="M523" s="132">
        <v>1541579051.6756399</v>
      </c>
      <c r="N523" s="132">
        <v>1264067011.92173</v>
      </c>
      <c r="O523" s="132">
        <v>1402061274.4320099</v>
      </c>
      <c r="P523" s="132">
        <v>706125449.22695994</v>
      </c>
      <c r="Q523" s="132">
        <v>976166468.21587002</v>
      </c>
      <c r="R523" s="132">
        <v>1572844610.99</v>
      </c>
      <c r="S523" s="132">
        <v>-0.40781779744043528</v>
      </c>
    </row>
    <row r="524" spans="1:19" ht="28">
      <c r="A524" s="128" t="s">
        <v>5177</v>
      </c>
      <c r="B524" s="128" t="s">
        <v>5178</v>
      </c>
      <c r="C524" s="128">
        <v>0</v>
      </c>
      <c r="D524" s="95">
        <v>0</v>
      </c>
      <c r="E524" s="95">
        <v>0</v>
      </c>
      <c r="F524" s="95">
        <v>0</v>
      </c>
      <c r="G524" s="95">
        <v>0</v>
      </c>
      <c r="H524" s="95">
        <v>0</v>
      </c>
      <c r="I524" s="95">
        <v>0</v>
      </c>
      <c r="J524" s="95">
        <v>0</v>
      </c>
      <c r="K524" s="95">
        <v>0</v>
      </c>
      <c r="L524" s="95">
        <v>0</v>
      </c>
      <c r="M524" s="132">
        <v>37396613.528999999</v>
      </c>
      <c r="N524" s="132">
        <v>16696484.888</v>
      </c>
      <c r="O524" s="132">
        <v>24927645.079</v>
      </c>
      <c r="P524" s="132">
        <v>49271340.905000001</v>
      </c>
      <c r="Q524" s="132">
        <v>60727662.755999997</v>
      </c>
      <c r="R524" s="132">
        <v>29470045.579999998</v>
      </c>
      <c r="S524" s="132">
        <v>1.4979243157315809</v>
      </c>
    </row>
    <row r="525" spans="1:19" ht="28">
      <c r="A525" s="128" t="s">
        <v>7690</v>
      </c>
      <c r="B525" s="128" t="s">
        <v>7755</v>
      </c>
      <c r="C525" s="128">
        <v>0</v>
      </c>
      <c r="D525" s="95">
        <v>0</v>
      </c>
      <c r="E525" s="95">
        <v>0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132">
        <v>0</v>
      </c>
      <c r="N525" s="132">
        <v>0</v>
      </c>
      <c r="O525" s="132">
        <v>0</v>
      </c>
      <c r="P525" s="132">
        <v>0</v>
      </c>
      <c r="Q525" s="132">
        <v>9340584.4460000005</v>
      </c>
      <c r="R525" s="132"/>
      <c r="S525" s="132">
        <v>0</v>
      </c>
    </row>
    <row r="526" spans="1:19">
      <c r="A526" s="128" t="s">
        <v>5182</v>
      </c>
      <c r="B526" s="128" t="s">
        <v>5183</v>
      </c>
      <c r="C526" s="128">
        <v>0</v>
      </c>
      <c r="D526" s="95">
        <v>0</v>
      </c>
      <c r="E526" s="95">
        <v>0</v>
      </c>
      <c r="F526" s="95">
        <v>0</v>
      </c>
      <c r="G526" s="95">
        <v>0</v>
      </c>
      <c r="H526" s="95">
        <v>0</v>
      </c>
      <c r="I526" s="95">
        <v>0</v>
      </c>
      <c r="J526" s="95">
        <v>0</v>
      </c>
      <c r="K526" s="95">
        <v>0</v>
      </c>
      <c r="L526" s="95">
        <v>0</v>
      </c>
      <c r="M526" s="132">
        <v>1163337.639</v>
      </c>
      <c r="N526" s="132">
        <v>3896681.5440000002</v>
      </c>
      <c r="O526" s="132">
        <v>2852913.9294600002</v>
      </c>
      <c r="P526" s="132">
        <v>3194379.6970000002</v>
      </c>
      <c r="Q526" s="132">
        <v>26987073.513999999</v>
      </c>
      <c r="R526" s="132">
        <v>8437212.2799999993</v>
      </c>
      <c r="S526" s="132">
        <v>0.6811067043580421</v>
      </c>
    </row>
    <row r="527" spans="1:19">
      <c r="A527" s="128" t="s">
        <v>5186</v>
      </c>
      <c r="B527" s="128" t="s">
        <v>5187</v>
      </c>
      <c r="C527" s="128">
        <v>0</v>
      </c>
      <c r="D527" s="95">
        <v>0</v>
      </c>
      <c r="E527" s="95">
        <v>0</v>
      </c>
      <c r="F527" s="95">
        <v>0</v>
      </c>
      <c r="G527" s="95">
        <v>0</v>
      </c>
      <c r="H527" s="95">
        <v>0</v>
      </c>
      <c r="I527" s="95">
        <v>0</v>
      </c>
      <c r="J527" s="95">
        <v>0</v>
      </c>
      <c r="K527" s="95">
        <v>0</v>
      </c>
      <c r="L527" s="95">
        <v>0</v>
      </c>
      <c r="M527" s="132">
        <v>327879083.73179996</v>
      </c>
      <c r="N527" s="132">
        <v>989092753.67747998</v>
      </c>
      <c r="O527" s="132">
        <v>872021314.85878003</v>
      </c>
      <c r="P527" s="132">
        <v>130356684.77841</v>
      </c>
      <c r="Q527" s="132">
        <v>615634213.09956002</v>
      </c>
      <c r="R527" s="132">
        <v>2083532778.5799999</v>
      </c>
      <c r="S527" s="132">
        <v>-0.69283794412576016</v>
      </c>
    </row>
    <row r="528" spans="1:19">
      <c r="A528" s="128" t="s">
        <v>5195</v>
      </c>
      <c r="B528" s="128" t="s">
        <v>5196</v>
      </c>
      <c r="C528" s="128">
        <v>0</v>
      </c>
      <c r="D528" s="95">
        <v>0</v>
      </c>
      <c r="E528" s="95">
        <v>0</v>
      </c>
      <c r="F528" s="95">
        <v>0</v>
      </c>
      <c r="G528" s="95">
        <v>0</v>
      </c>
      <c r="H528" s="95">
        <v>0</v>
      </c>
      <c r="I528" s="95">
        <v>0</v>
      </c>
      <c r="J528" s="95">
        <v>0</v>
      </c>
      <c r="K528" s="95">
        <v>0</v>
      </c>
      <c r="L528" s="95">
        <v>0</v>
      </c>
      <c r="M528" s="132">
        <v>22118070.835999999</v>
      </c>
      <c r="N528" s="132">
        <v>0</v>
      </c>
      <c r="O528" s="132">
        <v>0</v>
      </c>
      <c r="P528" s="132">
        <v>0</v>
      </c>
      <c r="Q528" s="132">
        <v>0</v>
      </c>
      <c r="R528" s="132">
        <v>0</v>
      </c>
      <c r="S528" s="132">
        <v>0</v>
      </c>
    </row>
    <row r="529" spans="1:19">
      <c r="A529" s="128" t="s">
        <v>5198</v>
      </c>
      <c r="B529" s="128" t="s">
        <v>5199</v>
      </c>
      <c r="C529" s="128">
        <v>0</v>
      </c>
      <c r="D529" s="95">
        <v>0</v>
      </c>
      <c r="E529" s="95">
        <v>0</v>
      </c>
      <c r="F529" s="95">
        <v>0</v>
      </c>
      <c r="G529" s="95">
        <v>0</v>
      </c>
      <c r="H529" s="95">
        <v>0</v>
      </c>
      <c r="I529" s="95">
        <v>0</v>
      </c>
      <c r="J529" s="95">
        <v>0</v>
      </c>
      <c r="K529" s="95">
        <v>0</v>
      </c>
      <c r="L529" s="95">
        <v>0</v>
      </c>
      <c r="M529" s="132">
        <v>4833984411.2886</v>
      </c>
      <c r="N529" s="132">
        <v>5316649837.0713606</v>
      </c>
      <c r="O529" s="132">
        <v>5476630124.78545</v>
      </c>
      <c r="P529" s="132">
        <v>5664703428.6136599</v>
      </c>
      <c r="Q529" s="132">
        <v>5905593746.41504</v>
      </c>
      <c r="R529" s="132">
        <v>6011598358</v>
      </c>
      <c r="S529" s="132">
        <v>6.275070484008545E-2</v>
      </c>
    </row>
    <row r="530" spans="1:19" ht="28">
      <c r="A530" s="128" t="s">
        <v>5216</v>
      </c>
      <c r="B530" s="128" t="s">
        <v>5217</v>
      </c>
      <c r="C530" s="128">
        <v>0</v>
      </c>
      <c r="D530" s="95">
        <v>0</v>
      </c>
      <c r="E530" s="95">
        <v>0</v>
      </c>
      <c r="F530" s="95">
        <v>0</v>
      </c>
      <c r="G530" s="95">
        <v>0</v>
      </c>
      <c r="H530" s="95">
        <v>0</v>
      </c>
      <c r="I530" s="95">
        <v>0</v>
      </c>
      <c r="J530" s="95">
        <v>0</v>
      </c>
      <c r="K530" s="95">
        <v>0</v>
      </c>
      <c r="L530" s="95">
        <v>0</v>
      </c>
      <c r="M530" s="132">
        <v>1455276.79171</v>
      </c>
      <c r="N530" s="132">
        <v>2046632.0784</v>
      </c>
      <c r="O530" s="132">
        <v>1188599.6897100001</v>
      </c>
      <c r="P530" s="132">
        <v>1206315.7925100001</v>
      </c>
      <c r="Q530" s="132">
        <v>1163606.21591</v>
      </c>
      <c r="R530" s="132">
        <v>1169241.95</v>
      </c>
      <c r="S530" s="132">
        <v>1.8880395114116461E-2</v>
      </c>
    </row>
    <row r="531" spans="1:19">
      <c r="A531" s="128" t="s">
        <v>5223</v>
      </c>
      <c r="B531" s="128" t="s">
        <v>5224</v>
      </c>
      <c r="C531" s="128">
        <v>0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0</v>
      </c>
      <c r="J531" s="95">
        <v>0</v>
      </c>
      <c r="K531" s="95">
        <v>0</v>
      </c>
      <c r="L531" s="95">
        <v>0</v>
      </c>
      <c r="M531" s="132">
        <v>10303536.44022</v>
      </c>
      <c r="N531" s="132">
        <v>23837896.790270001</v>
      </c>
      <c r="O531" s="132">
        <v>24806790.369490001</v>
      </c>
      <c r="P531" s="132">
        <v>27034267.866220001</v>
      </c>
      <c r="Q531" s="132">
        <v>23484110.504009999</v>
      </c>
      <c r="R531" s="132">
        <v>23583866.57</v>
      </c>
      <c r="S531" s="132">
        <v>-5.9643853387014806E-2</v>
      </c>
    </row>
    <row r="532" spans="1:19">
      <c r="A532" s="128" t="s">
        <v>7677</v>
      </c>
      <c r="B532" s="128" t="s">
        <v>7678</v>
      </c>
      <c r="C532" s="128">
        <v>0</v>
      </c>
      <c r="D532" s="95">
        <v>0</v>
      </c>
      <c r="E532" s="95">
        <v>0</v>
      </c>
      <c r="F532" s="95">
        <v>0</v>
      </c>
      <c r="G532" s="95">
        <v>0</v>
      </c>
      <c r="H532" s="95">
        <v>0</v>
      </c>
      <c r="I532" s="95">
        <v>0</v>
      </c>
      <c r="J532" s="95">
        <v>0</v>
      </c>
      <c r="K532" s="95">
        <v>0</v>
      </c>
      <c r="L532" s="95">
        <v>0</v>
      </c>
      <c r="M532" s="132">
        <v>0</v>
      </c>
      <c r="N532" s="132">
        <v>162433.99340000001</v>
      </c>
      <c r="O532" s="132">
        <v>0</v>
      </c>
      <c r="P532" s="132">
        <v>0</v>
      </c>
      <c r="Q532" s="132">
        <v>0</v>
      </c>
      <c r="R532" s="132">
        <v>0</v>
      </c>
      <c r="S532" s="132">
        <v>0</v>
      </c>
    </row>
    <row r="533" spans="1:19">
      <c r="A533" s="128" t="s">
        <v>5227</v>
      </c>
      <c r="B533" s="128" t="s">
        <v>5228</v>
      </c>
      <c r="C533" s="128">
        <v>0</v>
      </c>
      <c r="D533" s="95">
        <v>0</v>
      </c>
      <c r="E533" s="95">
        <v>0</v>
      </c>
      <c r="F533" s="95">
        <v>0</v>
      </c>
      <c r="G533" s="95">
        <v>0</v>
      </c>
      <c r="H533" s="95">
        <v>0</v>
      </c>
      <c r="I533" s="95">
        <v>0</v>
      </c>
      <c r="J533" s="95">
        <v>0</v>
      </c>
      <c r="K533" s="95">
        <v>0</v>
      </c>
      <c r="L533" s="95">
        <v>0</v>
      </c>
      <c r="M533" s="132">
        <v>3980874684.8019199</v>
      </c>
      <c r="N533" s="132">
        <v>3902738760.5584598</v>
      </c>
      <c r="O533" s="132">
        <v>5074947568.7925901</v>
      </c>
      <c r="P533" s="132">
        <v>5091075755.6111393</v>
      </c>
      <c r="Q533" s="132">
        <v>4958802703.1934404</v>
      </c>
      <c r="R533" s="132">
        <v>4715559002.6199999</v>
      </c>
      <c r="S533" s="132">
        <v>-0.19811400518813171</v>
      </c>
    </row>
    <row r="534" spans="1:19" ht="28">
      <c r="A534" s="128" t="s">
        <v>5241</v>
      </c>
      <c r="B534" s="128" t="s">
        <v>5242</v>
      </c>
      <c r="C534" s="128">
        <v>0</v>
      </c>
      <c r="D534" s="95">
        <v>0</v>
      </c>
      <c r="E534" s="95">
        <v>0</v>
      </c>
      <c r="F534" s="95">
        <v>0</v>
      </c>
      <c r="G534" s="95">
        <v>0</v>
      </c>
      <c r="H534" s="95">
        <v>0</v>
      </c>
      <c r="I534" s="95">
        <v>0</v>
      </c>
      <c r="J534" s="95">
        <v>0</v>
      </c>
      <c r="K534" s="95">
        <v>0</v>
      </c>
      <c r="L534" s="95">
        <v>0</v>
      </c>
      <c r="M534" s="132">
        <v>3048411.9187600003</v>
      </c>
      <c r="N534" s="132">
        <v>1167124.50092</v>
      </c>
      <c r="O534" s="132">
        <v>1626632.2145499999</v>
      </c>
      <c r="P534" s="132">
        <v>1613976.4048900001</v>
      </c>
      <c r="Q534" s="132">
        <v>1438421.59024</v>
      </c>
      <c r="R534" s="132">
        <v>3867104.38</v>
      </c>
      <c r="S534" s="132">
        <v>-4.4777746599123279E-2</v>
      </c>
    </row>
    <row r="535" spans="1:19">
      <c r="A535" s="128" t="s">
        <v>5248</v>
      </c>
      <c r="B535" s="128" t="s">
        <v>5249</v>
      </c>
      <c r="C535" s="128">
        <v>0</v>
      </c>
      <c r="D535" s="95">
        <v>0</v>
      </c>
      <c r="E535" s="95">
        <v>0</v>
      </c>
      <c r="F535" s="95">
        <v>0</v>
      </c>
      <c r="G535" s="95">
        <v>0</v>
      </c>
      <c r="H535" s="95">
        <v>0</v>
      </c>
      <c r="I535" s="95">
        <v>0</v>
      </c>
      <c r="J535" s="95">
        <v>0</v>
      </c>
      <c r="K535" s="95">
        <v>0</v>
      </c>
      <c r="L535" s="95">
        <v>0</v>
      </c>
      <c r="M535" s="132">
        <v>617171025.82556999</v>
      </c>
      <c r="N535" s="132">
        <v>720573175.9734</v>
      </c>
      <c r="O535" s="132">
        <v>856547342.16164005</v>
      </c>
      <c r="P535" s="132">
        <v>1004163370.9854499</v>
      </c>
      <c r="Q535" s="132">
        <v>1131776687.8368502</v>
      </c>
      <c r="R535" s="132">
        <v>1367410889.27</v>
      </c>
      <c r="S535" s="132">
        <v>-2.74206505990435E-2</v>
      </c>
    </row>
    <row r="536" spans="1:19">
      <c r="A536" s="128" t="s">
        <v>5259</v>
      </c>
      <c r="B536" s="128" t="s">
        <v>5260</v>
      </c>
      <c r="C536" s="128">
        <v>0</v>
      </c>
      <c r="D536" s="95">
        <v>0</v>
      </c>
      <c r="E536" s="95">
        <v>0</v>
      </c>
      <c r="F536" s="95">
        <v>0</v>
      </c>
      <c r="G536" s="95">
        <v>0</v>
      </c>
      <c r="H536" s="95">
        <v>0</v>
      </c>
      <c r="I536" s="95">
        <v>0</v>
      </c>
      <c r="J536" s="95">
        <v>0</v>
      </c>
      <c r="K536" s="95">
        <v>0</v>
      </c>
      <c r="L536" s="95">
        <v>0</v>
      </c>
      <c r="M536" s="132">
        <v>30533526739.202698</v>
      </c>
      <c r="N536" s="132">
        <v>23070502292.687698</v>
      </c>
      <c r="O536" s="132">
        <v>17703944788.3517</v>
      </c>
      <c r="P536" s="132">
        <v>17852681144.499603</v>
      </c>
      <c r="Q536" s="132">
        <v>23653378669.6474</v>
      </c>
      <c r="R536" s="132">
        <v>20832204355.57</v>
      </c>
      <c r="S536" s="132">
        <v>-2.1630783048627141E-2</v>
      </c>
    </row>
    <row r="537" spans="1:19">
      <c r="A537" s="128" t="s">
        <v>5269</v>
      </c>
      <c r="B537" s="128" t="s">
        <v>5270</v>
      </c>
      <c r="C537" s="128">
        <v>0</v>
      </c>
      <c r="D537" s="95">
        <v>0</v>
      </c>
      <c r="E537" s="95">
        <v>0</v>
      </c>
      <c r="F537" s="95">
        <v>0</v>
      </c>
      <c r="G537" s="95">
        <v>0</v>
      </c>
      <c r="H537" s="95">
        <v>0</v>
      </c>
      <c r="I537" s="95">
        <v>0</v>
      </c>
      <c r="J537" s="95">
        <v>0</v>
      </c>
      <c r="K537" s="95">
        <v>0</v>
      </c>
      <c r="L537" s="95">
        <v>0</v>
      </c>
      <c r="M537" s="132">
        <v>12514426.35526</v>
      </c>
      <c r="N537" s="132">
        <v>14636025.870999999</v>
      </c>
      <c r="O537" s="132">
        <v>22705303.817430001</v>
      </c>
      <c r="P537" s="132">
        <v>50975766.527089998</v>
      </c>
      <c r="Q537" s="132">
        <v>117820560.152</v>
      </c>
      <c r="R537" s="132">
        <v>24110871.670000002</v>
      </c>
      <c r="S537" s="132">
        <v>108.22012480231496</v>
      </c>
    </row>
    <row r="538" spans="1:19">
      <c r="A538" s="128" t="s">
        <v>5273</v>
      </c>
      <c r="B538" s="128" t="s">
        <v>5274</v>
      </c>
      <c r="C538" s="128">
        <v>0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132">
        <v>3017.252</v>
      </c>
      <c r="N538" s="132">
        <v>0</v>
      </c>
      <c r="O538" s="132">
        <v>46096.129700000005</v>
      </c>
      <c r="P538" s="132">
        <v>0</v>
      </c>
      <c r="Q538" s="132">
        <v>2190.8393099999998</v>
      </c>
      <c r="R538" s="132">
        <v>2500</v>
      </c>
      <c r="S538" s="132">
        <v>95.729256000000007</v>
      </c>
    </row>
    <row r="539" spans="1:19">
      <c r="A539" s="128" t="s">
        <v>5277</v>
      </c>
      <c r="B539" s="128" t="s">
        <v>220</v>
      </c>
      <c r="C539" s="128">
        <v>0</v>
      </c>
      <c r="D539" s="95">
        <v>0</v>
      </c>
      <c r="E539" s="95">
        <v>0</v>
      </c>
      <c r="F539" s="95">
        <v>0</v>
      </c>
      <c r="G539" s="95">
        <v>0</v>
      </c>
      <c r="H539" s="95">
        <v>0</v>
      </c>
      <c r="I539" s="95">
        <v>0</v>
      </c>
      <c r="J539" s="95">
        <v>0</v>
      </c>
      <c r="K539" s="95">
        <v>0</v>
      </c>
      <c r="L539" s="95">
        <v>0</v>
      </c>
      <c r="M539" s="132">
        <v>706086070.88600004</v>
      </c>
      <c r="N539" s="132">
        <v>328076103.67699999</v>
      </c>
      <c r="O539" s="132">
        <v>1493641291.375</v>
      </c>
      <c r="P539" s="132">
        <v>1133414484.7309999</v>
      </c>
      <c r="Q539" s="132">
        <v>1068959955.201</v>
      </c>
      <c r="R539" s="132">
        <v>1594345740.1199999</v>
      </c>
      <c r="S539" s="132">
        <v>0.8775493867940426</v>
      </c>
    </row>
    <row r="540" spans="1:19">
      <c r="A540" s="128" t="s">
        <v>7679</v>
      </c>
      <c r="B540" s="128" t="s">
        <v>7649</v>
      </c>
      <c r="C540" s="128">
        <v>0</v>
      </c>
      <c r="D540" s="95">
        <v>0</v>
      </c>
      <c r="E540" s="95">
        <v>0</v>
      </c>
      <c r="F540" s="95">
        <v>0</v>
      </c>
      <c r="G540" s="95">
        <v>0</v>
      </c>
      <c r="H540" s="95">
        <v>0</v>
      </c>
      <c r="I540" s="95">
        <v>0</v>
      </c>
      <c r="J540" s="95">
        <v>0</v>
      </c>
      <c r="K540" s="95">
        <v>0</v>
      </c>
      <c r="L540" s="95">
        <v>0</v>
      </c>
      <c r="M540" s="132">
        <v>0</v>
      </c>
      <c r="N540" s="132">
        <v>1343776728.3408501</v>
      </c>
      <c r="O540" s="132">
        <v>5746770022.9622002</v>
      </c>
      <c r="P540" s="132">
        <v>3315087260.2799602</v>
      </c>
      <c r="Q540" s="132">
        <v>3075256255.5883904</v>
      </c>
      <c r="R540" s="132">
        <v>2709296144.1100001</v>
      </c>
      <c r="S540" s="132">
        <v>-4.7162195512581967E-2</v>
      </c>
    </row>
    <row r="541" spans="1:19">
      <c r="A541" s="128" t="s">
        <v>5281</v>
      </c>
      <c r="B541" s="128" t="s">
        <v>27</v>
      </c>
      <c r="C541" s="128">
        <v>0</v>
      </c>
      <c r="D541" s="95">
        <v>0</v>
      </c>
      <c r="E541" s="95">
        <v>0</v>
      </c>
      <c r="F541" s="95">
        <v>0</v>
      </c>
      <c r="G541" s="95">
        <v>0</v>
      </c>
      <c r="H541" s="95">
        <v>0</v>
      </c>
      <c r="I541" s="95">
        <v>0</v>
      </c>
      <c r="J541" s="95">
        <v>0</v>
      </c>
      <c r="K541" s="95">
        <v>0</v>
      </c>
      <c r="L541" s="95">
        <v>0</v>
      </c>
      <c r="M541" s="132">
        <v>1428196860.0138102</v>
      </c>
      <c r="N541" s="132">
        <v>1263969865.4924099</v>
      </c>
      <c r="O541" s="132">
        <v>18530553133.942699</v>
      </c>
      <c r="P541" s="132">
        <v>3051624176.5373397</v>
      </c>
      <c r="Q541" s="132">
        <v>1974700584.2658899</v>
      </c>
      <c r="R541" s="132">
        <v>1771180662.01</v>
      </c>
      <c r="S541" s="132">
        <v>3.9606946518425756</v>
      </c>
    </row>
    <row r="542" spans="1:19">
      <c r="A542" s="128" t="s">
        <v>5291</v>
      </c>
      <c r="B542" s="128" t="s">
        <v>5292</v>
      </c>
      <c r="C542" s="128">
        <v>0</v>
      </c>
      <c r="D542" s="95">
        <v>0</v>
      </c>
      <c r="E542" s="95">
        <v>0</v>
      </c>
      <c r="F542" s="95">
        <v>0</v>
      </c>
      <c r="G542" s="95">
        <v>0</v>
      </c>
      <c r="H542" s="95">
        <v>0</v>
      </c>
      <c r="I542" s="95">
        <v>0</v>
      </c>
      <c r="J542" s="95">
        <v>0</v>
      </c>
      <c r="K542" s="95">
        <v>0</v>
      </c>
      <c r="L542" s="95">
        <v>0</v>
      </c>
      <c r="M542" s="132">
        <v>7491536.4772700006</v>
      </c>
      <c r="N542" s="132">
        <v>76079769.817509994</v>
      </c>
      <c r="O542" s="132">
        <v>45963644.162650004</v>
      </c>
      <c r="P542" s="132">
        <v>137405658.78296</v>
      </c>
      <c r="Q542" s="132">
        <v>236313546.87894002</v>
      </c>
      <c r="R542" s="132">
        <v>47656738.880000003</v>
      </c>
      <c r="S542" s="132">
        <v>0.92986405451669019</v>
      </c>
    </row>
    <row r="543" spans="1:19" ht="28">
      <c r="A543" s="128" t="s">
        <v>5300</v>
      </c>
      <c r="B543" s="128" t="s">
        <v>5301</v>
      </c>
      <c r="C543" s="128">
        <v>0</v>
      </c>
      <c r="D543" s="95">
        <v>0</v>
      </c>
      <c r="E543" s="95">
        <v>0</v>
      </c>
      <c r="F543" s="95">
        <v>0</v>
      </c>
      <c r="G543" s="95">
        <v>0</v>
      </c>
      <c r="H543" s="95">
        <v>0</v>
      </c>
      <c r="I543" s="95">
        <v>0</v>
      </c>
      <c r="J543" s="95">
        <v>0</v>
      </c>
      <c r="K543" s="95">
        <v>0</v>
      </c>
      <c r="L543" s="95">
        <v>0</v>
      </c>
      <c r="M543" s="132">
        <v>80008768.675999999</v>
      </c>
      <c r="N543" s="132">
        <v>61581882.460639998</v>
      </c>
      <c r="O543" s="132">
        <v>69817604.835419998</v>
      </c>
      <c r="P543" s="132">
        <v>191574714.71507001</v>
      </c>
      <c r="Q543" s="132">
        <v>96390677.916730002</v>
      </c>
      <c r="R543" s="132">
        <v>102265583.44</v>
      </c>
      <c r="S543" s="132">
        <v>0.74582317260967268</v>
      </c>
    </row>
    <row r="544" spans="1:19">
      <c r="A544" s="128" t="s">
        <v>7680</v>
      </c>
      <c r="B544" s="128" t="s">
        <v>7681</v>
      </c>
      <c r="C544" s="128">
        <v>0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132">
        <v>0</v>
      </c>
      <c r="N544" s="132">
        <v>12499000</v>
      </c>
      <c r="O544" s="132">
        <v>0</v>
      </c>
      <c r="P544" s="132">
        <v>0</v>
      </c>
      <c r="Q544" s="132">
        <v>0</v>
      </c>
      <c r="R544" s="132">
        <v>0</v>
      </c>
      <c r="S544" s="132">
        <v>0</v>
      </c>
    </row>
    <row r="545" spans="1:19">
      <c r="A545" s="128" t="s">
        <v>5305</v>
      </c>
      <c r="B545" s="128" t="s">
        <v>4296</v>
      </c>
      <c r="C545" s="128">
        <v>8622163694</v>
      </c>
      <c r="D545" s="95">
        <v>15211090513</v>
      </c>
      <c r="E545" s="95">
        <v>9030417695</v>
      </c>
      <c r="F545" s="95">
        <v>16963152266</v>
      </c>
      <c r="G545" s="95">
        <v>24338937337</v>
      </c>
      <c r="H545" s="95">
        <v>23242527492</v>
      </c>
      <c r="I545" s="95">
        <v>21909416201</v>
      </c>
      <c r="J545" s="95">
        <v>13904791109</v>
      </c>
      <c r="K545" s="95">
        <v>16785725481</v>
      </c>
      <c r="L545" s="95">
        <v>24304213263.962799</v>
      </c>
      <c r="M545" s="132">
        <v>18668927136.0644</v>
      </c>
      <c r="N545" s="132">
        <v>20899105059.2244</v>
      </c>
      <c r="O545" s="132">
        <v>38370633840.297707</v>
      </c>
      <c r="P545" s="132">
        <v>50519497478.497795</v>
      </c>
      <c r="Q545" s="132">
        <v>55257036556.713402</v>
      </c>
      <c r="R545" s="132">
        <v>69869321295.5</v>
      </c>
      <c r="S545" s="132">
        <v>2.7828940315257397E-3</v>
      </c>
    </row>
    <row r="546" spans="1:19">
      <c r="A546" s="128" t="s">
        <v>7722</v>
      </c>
      <c r="B546" s="128" t="s">
        <v>7738</v>
      </c>
      <c r="C546" s="128">
        <v>484558652</v>
      </c>
      <c r="D546" s="95">
        <v>5852816346</v>
      </c>
      <c r="E546" s="95">
        <v>5591166275</v>
      </c>
      <c r="F546" s="95">
        <v>6567109615</v>
      </c>
      <c r="G546" s="95">
        <v>5763520385</v>
      </c>
      <c r="H546" s="95">
        <v>699629494</v>
      </c>
      <c r="I546" s="95">
        <v>505558349</v>
      </c>
      <c r="J546" s="95">
        <v>371981897</v>
      </c>
      <c r="K546" s="95">
        <v>286048319</v>
      </c>
      <c r="L546" s="95">
        <v>361206873.04342997</v>
      </c>
      <c r="M546" s="132">
        <v>0</v>
      </c>
      <c r="N546" s="132">
        <v>0</v>
      </c>
      <c r="O546" s="132">
        <v>0</v>
      </c>
      <c r="P546" s="132">
        <v>0</v>
      </c>
      <c r="Q546" s="132">
        <v>0</v>
      </c>
      <c r="R546" s="132">
        <v>0</v>
      </c>
      <c r="S546" s="132">
        <v>0</v>
      </c>
    </row>
    <row r="547" spans="1:19">
      <c r="A547" s="128" t="s">
        <v>5306</v>
      </c>
      <c r="B547" s="128" t="s">
        <v>4298</v>
      </c>
      <c r="C547" s="128">
        <v>100545176</v>
      </c>
      <c r="D547" s="95">
        <v>112062916</v>
      </c>
      <c r="E547" s="95">
        <v>117909082</v>
      </c>
      <c r="F547" s="95">
        <v>125184073</v>
      </c>
      <c r="G547" s="95">
        <v>133608960</v>
      </c>
      <c r="H547" s="95">
        <v>140877287</v>
      </c>
      <c r="I547" s="95">
        <v>147836626</v>
      </c>
      <c r="J547" s="95">
        <v>157682545</v>
      </c>
      <c r="K547" s="95">
        <v>173088131</v>
      </c>
      <c r="L547" s="95">
        <v>181863667.63999999</v>
      </c>
      <c r="M547" s="132">
        <v>197094974.83794001</v>
      </c>
      <c r="N547" s="132">
        <v>214061782.13705999</v>
      </c>
      <c r="O547" s="132">
        <v>232686351.396</v>
      </c>
      <c r="P547" s="132">
        <v>246021500.20300001</v>
      </c>
      <c r="Q547" s="132">
        <v>263165131.71599999</v>
      </c>
      <c r="R547" s="132">
        <v>299898287.33999997</v>
      </c>
      <c r="S547" s="132">
        <v>0.16085504878295398</v>
      </c>
    </row>
    <row r="548" spans="1:19">
      <c r="A548" s="128" t="s">
        <v>5316</v>
      </c>
      <c r="B548" s="128" t="s">
        <v>550</v>
      </c>
      <c r="C548" s="128">
        <v>0</v>
      </c>
      <c r="D548" s="95">
        <v>0</v>
      </c>
      <c r="E548" s="95">
        <v>0</v>
      </c>
      <c r="F548" s="95">
        <v>0</v>
      </c>
      <c r="G548" s="95">
        <v>0</v>
      </c>
      <c r="H548" s="95">
        <v>0</v>
      </c>
      <c r="I548" s="95">
        <v>0</v>
      </c>
      <c r="J548" s="95">
        <v>0</v>
      </c>
      <c r="K548" s="95">
        <v>0</v>
      </c>
      <c r="L548" s="95">
        <v>0</v>
      </c>
      <c r="M548" s="132">
        <v>0</v>
      </c>
      <c r="N548" s="132">
        <v>0</v>
      </c>
      <c r="O548" s="132">
        <v>0</v>
      </c>
      <c r="P548" s="132">
        <v>1166457.43833</v>
      </c>
      <c r="Q548" s="132">
        <v>30191785.43</v>
      </c>
      <c r="R548" s="132">
        <v>69203082.489999995</v>
      </c>
      <c r="S548" s="132">
        <v>-0.99797696872794317</v>
      </c>
    </row>
    <row r="549" spans="1:19">
      <c r="A549" s="128" t="s">
        <v>5328</v>
      </c>
      <c r="B549" s="128" t="s">
        <v>1209</v>
      </c>
      <c r="C549" s="128">
        <v>22035</v>
      </c>
      <c r="D549" s="95">
        <v>0</v>
      </c>
      <c r="E549" s="95">
        <v>0</v>
      </c>
      <c r="F549" s="95">
        <v>0</v>
      </c>
      <c r="G549" s="95">
        <v>0</v>
      </c>
      <c r="H549" s="95">
        <v>0</v>
      </c>
      <c r="I549" s="95">
        <v>0</v>
      </c>
      <c r="J549" s="95">
        <v>0</v>
      </c>
      <c r="K549" s="95">
        <v>0</v>
      </c>
      <c r="L549" s="95">
        <v>0</v>
      </c>
      <c r="M549" s="132">
        <v>39180409.850819997</v>
      </c>
      <c r="N549" s="132">
        <v>120051555.19208999</v>
      </c>
      <c r="O549" s="132">
        <v>100188042.30583</v>
      </c>
      <c r="P549" s="132">
        <v>49474076.62032</v>
      </c>
      <c r="Q549" s="132">
        <v>40524761.624150001</v>
      </c>
      <c r="R549" s="132">
        <v>165658565.31</v>
      </c>
      <c r="S549" s="132">
        <v>-0.50833190709105269</v>
      </c>
    </row>
    <row r="550" spans="1:19">
      <c r="A550" s="128" t="s">
        <v>5330</v>
      </c>
      <c r="B550" s="128" t="s">
        <v>1230</v>
      </c>
      <c r="C550" s="128">
        <v>8037037831</v>
      </c>
      <c r="D550" s="95">
        <v>9246211251</v>
      </c>
      <c r="E550" s="95">
        <v>3321342338</v>
      </c>
      <c r="F550" s="95">
        <v>10270858578</v>
      </c>
      <c r="G550" s="95">
        <v>18441807992</v>
      </c>
      <c r="H550" s="95">
        <v>22402020711</v>
      </c>
      <c r="I550" s="95">
        <v>21256021226</v>
      </c>
      <c r="J550" s="95">
        <v>13375126667</v>
      </c>
      <c r="K550" s="95">
        <v>16326589031</v>
      </c>
      <c r="L550" s="95">
        <v>23761142723.2794</v>
      </c>
      <c r="M550" s="132">
        <v>17507846791.3055</v>
      </c>
      <c r="N550" s="132">
        <v>19345553152.464302</v>
      </c>
      <c r="O550" s="132">
        <v>24610859568.222</v>
      </c>
      <c r="P550" s="132">
        <v>34602673413.839996</v>
      </c>
      <c r="Q550" s="132">
        <v>25942656840.6572</v>
      </c>
      <c r="R550" s="132">
        <v>39729494644.07</v>
      </c>
      <c r="S550" s="132">
        <v>8.4608412831692792E-2</v>
      </c>
    </row>
    <row r="551" spans="1:19">
      <c r="A551" s="128" t="s">
        <v>5349</v>
      </c>
      <c r="B551" s="128" t="s">
        <v>2473</v>
      </c>
      <c r="C551" s="128">
        <v>0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132">
        <v>924804960.07016003</v>
      </c>
      <c r="N551" s="132">
        <v>1219438569.43097</v>
      </c>
      <c r="O551" s="132">
        <v>13426899878.3738</v>
      </c>
      <c r="P551" s="132">
        <v>15620162030.396198</v>
      </c>
      <c r="Q551" s="132">
        <v>28980498037.285999</v>
      </c>
      <c r="R551" s="132">
        <v>29605066716.299999</v>
      </c>
      <c r="S551" s="132">
        <v>-0.10342750223441084</v>
      </c>
    </row>
    <row r="552" spans="1:19">
      <c r="A552" s="128" t="s">
        <v>5374</v>
      </c>
      <c r="B552" s="128" t="s">
        <v>5375</v>
      </c>
      <c r="C552" s="128">
        <v>37211148236</v>
      </c>
      <c r="D552" s="95">
        <v>40568113235</v>
      </c>
      <c r="E552" s="95">
        <v>50516687193</v>
      </c>
      <c r="F552" s="95">
        <v>48909108980</v>
      </c>
      <c r="G552" s="95">
        <v>50965289876</v>
      </c>
      <c r="H552" s="95">
        <v>58504199901</v>
      </c>
      <c r="I552" s="95">
        <v>69383327619</v>
      </c>
      <c r="J552" s="95">
        <v>75285916158</v>
      </c>
      <c r="K552" s="95">
        <v>73202976211</v>
      </c>
      <c r="L552" s="95">
        <v>77260601892.184006</v>
      </c>
      <c r="M552" s="132">
        <v>84874400944.097794</v>
      </c>
      <c r="N552" s="132">
        <v>92127598558.793594</v>
      </c>
      <c r="O552" s="132">
        <v>94486948783.601089</v>
      </c>
      <c r="P552" s="132">
        <v>100512862610.774</v>
      </c>
      <c r="Q552" s="132">
        <v>114021513578.75301</v>
      </c>
      <c r="R552" s="132">
        <v>133962801095.14999</v>
      </c>
      <c r="S552" s="132">
        <v>6.0688436458905412E-2</v>
      </c>
    </row>
    <row r="553" spans="1:19">
      <c r="A553" s="128" t="s">
        <v>5376</v>
      </c>
      <c r="B553" s="128" t="s">
        <v>2761</v>
      </c>
      <c r="C553" s="128">
        <v>9481023749</v>
      </c>
      <c r="D553" s="95">
        <v>10593723674</v>
      </c>
      <c r="E553" s="95">
        <v>11795835489</v>
      </c>
      <c r="F553" s="95">
        <v>13310143682</v>
      </c>
      <c r="G553" s="95">
        <v>12811356265</v>
      </c>
      <c r="H553" s="95">
        <v>14959702010</v>
      </c>
      <c r="I553" s="95">
        <v>16122714228</v>
      </c>
      <c r="J553" s="95">
        <v>17896594394</v>
      </c>
      <c r="K553" s="95">
        <v>19584239684</v>
      </c>
      <c r="L553" s="95">
        <v>21186309173.452</v>
      </c>
      <c r="M553" s="132">
        <v>25130922510.560501</v>
      </c>
      <c r="N553" s="132">
        <v>26963128869.862602</v>
      </c>
      <c r="O553" s="132">
        <v>27515449106.1273</v>
      </c>
      <c r="P553" s="132">
        <v>30324168224.370899</v>
      </c>
      <c r="Q553" s="132">
        <v>33826937848.419201</v>
      </c>
      <c r="R553" s="132">
        <v>38293718136.660004</v>
      </c>
      <c r="S553" s="132">
        <v>0.1776931806291687</v>
      </c>
    </row>
    <row r="554" spans="1:19">
      <c r="A554" s="128" t="s">
        <v>5385</v>
      </c>
      <c r="B554" s="128" t="s">
        <v>2765</v>
      </c>
      <c r="C554" s="128">
        <v>12122389120</v>
      </c>
      <c r="D554" s="95">
        <v>14522302890</v>
      </c>
      <c r="E554" s="95">
        <v>16895222613</v>
      </c>
      <c r="F554" s="95">
        <v>13629278769</v>
      </c>
      <c r="G554" s="95">
        <v>15103461961</v>
      </c>
      <c r="H554" s="95">
        <v>16513706209</v>
      </c>
      <c r="I554" s="95">
        <v>21808083971</v>
      </c>
      <c r="J554" s="95">
        <v>21914369526</v>
      </c>
      <c r="K554" s="95">
        <v>23675270557</v>
      </c>
      <c r="L554" s="95">
        <v>22258703100.243397</v>
      </c>
      <c r="M554" s="132">
        <v>23353284187.332802</v>
      </c>
      <c r="N554" s="132">
        <v>25814069858.251801</v>
      </c>
      <c r="O554" s="132">
        <v>27062120431.111603</v>
      </c>
      <c r="P554" s="132">
        <v>30867107285.7724</v>
      </c>
      <c r="Q554" s="132">
        <v>33445603727.743698</v>
      </c>
      <c r="R554" s="132">
        <v>38758323021.830002</v>
      </c>
      <c r="S554" s="132">
        <v>0.12285027044431658</v>
      </c>
    </row>
    <row r="555" spans="1:19">
      <c r="A555" s="128" t="s">
        <v>5403</v>
      </c>
      <c r="B555" s="128" t="s">
        <v>5404</v>
      </c>
      <c r="C555" s="128">
        <v>1162592745</v>
      </c>
      <c r="D555" s="95">
        <v>1676593301</v>
      </c>
      <c r="E555" s="95">
        <v>1598605024</v>
      </c>
      <c r="F555" s="95">
        <v>1834043245</v>
      </c>
      <c r="G555" s="95">
        <v>1410192028</v>
      </c>
      <c r="H555" s="95">
        <v>2064588236</v>
      </c>
      <c r="I555" s="95">
        <v>1586755900</v>
      </c>
      <c r="J555" s="95">
        <v>1901656954</v>
      </c>
      <c r="K555" s="95">
        <v>1495312390</v>
      </c>
      <c r="L555" s="95">
        <v>1519826555.3484299</v>
      </c>
      <c r="M555" s="132">
        <v>1514162948.8544199</v>
      </c>
      <c r="N555" s="132">
        <v>1836094450.2503099</v>
      </c>
      <c r="O555" s="132">
        <v>1338874398.0495701</v>
      </c>
      <c r="P555" s="132">
        <v>1356882025.4841499</v>
      </c>
      <c r="Q555" s="132">
        <v>1272170058.8511498</v>
      </c>
      <c r="R555" s="132">
        <v>1797538647.6700001</v>
      </c>
      <c r="S555" s="132">
        <v>-0.15596225004863845</v>
      </c>
    </row>
    <row r="556" spans="1:19">
      <c r="A556" s="128" t="s">
        <v>5412</v>
      </c>
      <c r="B556" s="128" t="s">
        <v>2759</v>
      </c>
      <c r="C556" s="128">
        <v>314748853</v>
      </c>
      <c r="D556" s="95">
        <v>442990016</v>
      </c>
      <c r="E556" s="95">
        <v>542568856</v>
      </c>
      <c r="F556" s="95">
        <v>633800549</v>
      </c>
      <c r="G556" s="95">
        <v>545524990</v>
      </c>
      <c r="H556" s="95">
        <v>783336735</v>
      </c>
      <c r="I556" s="95">
        <v>870051023</v>
      </c>
      <c r="J556" s="95">
        <v>1319193866</v>
      </c>
      <c r="K556" s="95">
        <v>915360137</v>
      </c>
      <c r="L556" s="95">
        <v>1057928807.32882</v>
      </c>
      <c r="M556" s="132">
        <v>1114011848.7755902</v>
      </c>
      <c r="N556" s="132">
        <v>862253886.99056995</v>
      </c>
      <c r="O556" s="132">
        <v>516753723.17446995</v>
      </c>
      <c r="P556" s="132">
        <v>730762340.3270601</v>
      </c>
      <c r="Q556" s="132">
        <v>926725727.11616004</v>
      </c>
      <c r="R556" s="132">
        <v>1403083501.6099999</v>
      </c>
      <c r="S556" s="132">
        <v>-0.33978539534029545</v>
      </c>
    </row>
    <row r="557" spans="1:19">
      <c r="A557" s="128" t="s">
        <v>5421</v>
      </c>
      <c r="B557" s="128" t="s">
        <v>5422</v>
      </c>
      <c r="C557" s="128">
        <v>605889883</v>
      </c>
      <c r="D557" s="95">
        <v>698895548</v>
      </c>
      <c r="E557" s="95">
        <v>786449688</v>
      </c>
      <c r="F557" s="95">
        <v>873498553</v>
      </c>
      <c r="G557" s="95">
        <v>932188028</v>
      </c>
      <c r="H557" s="95">
        <v>1192896866</v>
      </c>
      <c r="I557" s="95">
        <v>1350431191</v>
      </c>
      <c r="J557" s="95">
        <v>1861116802</v>
      </c>
      <c r="K557" s="95">
        <v>1308707391</v>
      </c>
      <c r="L557" s="95">
        <v>1544235667.4430201</v>
      </c>
      <c r="M557" s="132">
        <v>1852290693.1851299</v>
      </c>
      <c r="N557" s="132">
        <v>2216913562.2892003</v>
      </c>
      <c r="O557" s="132">
        <v>1254636067.7538002</v>
      </c>
      <c r="P557" s="132">
        <v>1871817641.33021</v>
      </c>
      <c r="Q557" s="132">
        <v>2368822747.7439303</v>
      </c>
      <c r="R557" s="132">
        <v>3051487177.0300002</v>
      </c>
      <c r="S557" s="132">
        <v>-0.10197964345466452</v>
      </c>
    </row>
    <row r="558" spans="1:19">
      <c r="A558" s="128" t="s">
        <v>5431</v>
      </c>
      <c r="B558" s="128" t="s">
        <v>5432</v>
      </c>
      <c r="C558" s="128">
        <v>393765849</v>
      </c>
      <c r="D558" s="95">
        <v>467233348</v>
      </c>
      <c r="E558" s="95">
        <v>526575627</v>
      </c>
      <c r="F558" s="95">
        <v>537203621</v>
      </c>
      <c r="G558" s="95">
        <v>532510467</v>
      </c>
      <c r="H558" s="95">
        <v>899220583</v>
      </c>
      <c r="I558" s="95">
        <v>937367896</v>
      </c>
      <c r="J558" s="95">
        <v>1093723156</v>
      </c>
      <c r="K558" s="95">
        <v>1006566984</v>
      </c>
      <c r="L558" s="95">
        <v>1158251971.05637</v>
      </c>
      <c r="M558" s="132">
        <v>1297152826.9278998</v>
      </c>
      <c r="N558" s="132">
        <v>1495140668.88942</v>
      </c>
      <c r="O558" s="132">
        <v>932019279.80926001</v>
      </c>
      <c r="P558" s="132">
        <v>1191321476.7533998</v>
      </c>
      <c r="Q558" s="132">
        <v>1629759583.5755301</v>
      </c>
      <c r="R558" s="132">
        <v>2180918060.5300002</v>
      </c>
      <c r="S558" s="132">
        <v>-6.6390728790064288E-2</v>
      </c>
    </row>
    <row r="559" spans="1:19">
      <c r="A559" s="128" t="s">
        <v>5441</v>
      </c>
      <c r="B559" s="128" t="s">
        <v>5442</v>
      </c>
      <c r="C559" s="128">
        <v>4184120118</v>
      </c>
      <c r="D559" s="95">
        <v>5968673240</v>
      </c>
      <c r="E559" s="95">
        <v>6389669613</v>
      </c>
      <c r="F559" s="95">
        <v>10918036158</v>
      </c>
      <c r="G559" s="95">
        <v>14072210622</v>
      </c>
      <c r="H559" s="95">
        <v>14986362837</v>
      </c>
      <c r="I559" s="95">
        <v>17881925149</v>
      </c>
      <c r="J559" s="95">
        <v>20369923037</v>
      </c>
      <c r="K559" s="95">
        <v>17334153075</v>
      </c>
      <c r="L559" s="95">
        <v>17751274723.169899</v>
      </c>
      <c r="M559" s="132">
        <v>18507589849.407001</v>
      </c>
      <c r="N559" s="132">
        <v>21907989933.127998</v>
      </c>
      <c r="O559" s="132">
        <v>21767037073.234802</v>
      </c>
      <c r="P559" s="132">
        <v>22546856804.802601</v>
      </c>
      <c r="Q559" s="132">
        <v>27558613137.380699</v>
      </c>
      <c r="R559" s="132">
        <v>34264026201.490002</v>
      </c>
      <c r="S559" s="132">
        <v>-0.21370564868443798</v>
      </c>
    </row>
    <row r="560" spans="1:19">
      <c r="A560" s="128" t="s">
        <v>5451</v>
      </c>
      <c r="B560" s="128" t="s">
        <v>5452</v>
      </c>
      <c r="C560" s="128">
        <v>972714151</v>
      </c>
      <c r="D560" s="95">
        <v>1008097354</v>
      </c>
      <c r="E560" s="95">
        <v>933400031</v>
      </c>
      <c r="F560" s="95">
        <v>1316790940</v>
      </c>
      <c r="G560" s="95">
        <v>944936595</v>
      </c>
      <c r="H560" s="95">
        <v>1001577077</v>
      </c>
      <c r="I560" s="95">
        <v>1283207803</v>
      </c>
      <c r="J560" s="95">
        <v>1600714920</v>
      </c>
      <c r="K560" s="95">
        <v>1570466590</v>
      </c>
      <c r="L560" s="95">
        <v>1708047502.7022901</v>
      </c>
      <c r="M560" s="132">
        <v>1710032478.9476399</v>
      </c>
      <c r="N560" s="132">
        <v>2224224735.88903</v>
      </c>
      <c r="O560" s="132">
        <v>1326400800.7099199</v>
      </c>
      <c r="P560" s="132">
        <v>2040967685.73613</v>
      </c>
      <c r="Q560" s="132">
        <v>2698869707.2943797</v>
      </c>
      <c r="R560" s="132">
        <v>3530908195.3000002</v>
      </c>
      <c r="S560" s="132">
        <v>-0.22385969802107591</v>
      </c>
    </row>
    <row r="561" spans="1:19">
      <c r="A561" s="128" t="s">
        <v>5470</v>
      </c>
      <c r="B561" s="128" t="s">
        <v>47</v>
      </c>
      <c r="C561" s="128">
        <v>7973903768</v>
      </c>
      <c r="D561" s="95">
        <v>5189603864</v>
      </c>
      <c r="E561" s="95">
        <v>11048360252</v>
      </c>
      <c r="F561" s="95">
        <v>5856313463</v>
      </c>
      <c r="G561" s="95">
        <v>4612908920</v>
      </c>
      <c r="H561" s="95">
        <v>6102809348</v>
      </c>
      <c r="I561" s="95">
        <v>7542790458</v>
      </c>
      <c r="J561" s="95">
        <v>7328623503</v>
      </c>
      <c r="K561" s="95">
        <v>6312899403</v>
      </c>
      <c r="L561" s="95">
        <v>9076024391.4396992</v>
      </c>
      <c r="M561" s="132">
        <v>10394953600.106901</v>
      </c>
      <c r="N561" s="132">
        <v>8807782593.2426796</v>
      </c>
      <c r="O561" s="132">
        <v>12773657903.630501</v>
      </c>
      <c r="P561" s="132">
        <v>9582979126.196661</v>
      </c>
      <c r="Q561" s="132">
        <v>10294011040.628099</v>
      </c>
      <c r="R561" s="132">
        <v>10682798153.01</v>
      </c>
      <c r="S561" s="132">
        <v>0.55134540362633833</v>
      </c>
    </row>
    <row r="562" spans="1:19">
      <c r="A562" s="128" t="s">
        <v>5492</v>
      </c>
      <c r="B562" s="128" t="s">
        <v>7682</v>
      </c>
      <c r="C562" s="128">
        <v>0</v>
      </c>
      <c r="D562" s="95">
        <v>0</v>
      </c>
      <c r="E562" s="95">
        <v>0</v>
      </c>
      <c r="F562" s="95">
        <v>0</v>
      </c>
      <c r="G562" s="95">
        <v>0</v>
      </c>
      <c r="H562" s="95">
        <v>0</v>
      </c>
      <c r="I562" s="95">
        <v>0</v>
      </c>
      <c r="J562" s="95">
        <v>0</v>
      </c>
      <c r="K562" s="95">
        <v>0</v>
      </c>
      <c r="L562" s="95">
        <v>0</v>
      </c>
      <c r="M562" s="132">
        <v>12649190818.186199</v>
      </c>
      <c r="N562" s="132">
        <v>13390582180.8769</v>
      </c>
      <c r="O562" s="132">
        <v>12590348239.2173</v>
      </c>
      <c r="P562" s="132">
        <v>17377235700.037899</v>
      </c>
      <c r="Q562" s="132">
        <v>23379122238.376301</v>
      </c>
      <c r="R562" s="132">
        <v>23358003450.07</v>
      </c>
      <c r="S562" s="132">
        <v>5.4937417405687651E-3</v>
      </c>
    </row>
    <row r="563" spans="1:19">
      <c r="A563" s="128" t="s">
        <v>5494</v>
      </c>
      <c r="B563" s="128" t="s">
        <v>176</v>
      </c>
      <c r="C563" s="128">
        <v>0</v>
      </c>
      <c r="D563" s="95">
        <v>0</v>
      </c>
      <c r="E563" s="95">
        <v>0</v>
      </c>
      <c r="F563" s="95">
        <v>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132">
        <v>5672824505.8885002</v>
      </c>
      <c r="N563" s="132">
        <v>5552828449.3502407</v>
      </c>
      <c r="O563" s="132">
        <v>4875410167.2978001</v>
      </c>
      <c r="P563" s="132">
        <v>5643146199.8333797</v>
      </c>
      <c r="Q563" s="132">
        <v>6282505945.22439</v>
      </c>
      <c r="R563" s="132">
        <v>7230130409.8699999</v>
      </c>
      <c r="S563" s="132">
        <v>0.11487575139117492</v>
      </c>
    </row>
    <row r="564" spans="1:19" ht="28">
      <c r="A564" s="128" t="s">
        <v>5521</v>
      </c>
      <c r="B564" s="128" t="s">
        <v>2962</v>
      </c>
      <c r="C564" s="128">
        <v>0</v>
      </c>
      <c r="D564" s="95">
        <v>0</v>
      </c>
      <c r="E564" s="95">
        <v>0</v>
      </c>
      <c r="F564" s="95">
        <v>0</v>
      </c>
      <c r="G564" s="95">
        <v>0</v>
      </c>
      <c r="H564" s="95">
        <v>0</v>
      </c>
      <c r="I564" s="95">
        <v>0</v>
      </c>
      <c r="J564" s="95">
        <v>0</v>
      </c>
      <c r="K564" s="95">
        <v>0</v>
      </c>
      <c r="L564" s="95">
        <v>0</v>
      </c>
      <c r="M564" s="132">
        <v>612741503.93598998</v>
      </c>
      <c r="N564" s="132">
        <v>598171138.17999995</v>
      </c>
      <c r="O564" s="132">
        <v>565224957.35599995</v>
      </c>
      <c r="P564" s="132">
        <v>717706540.49199998</v>
      </c>
      <c r="Q564" s="132">
        <v>768242633.77900004</v>
      </c>
      <c r="R564" s="132">
        <v>929411183.62</v>
      </c>
      <c r="S564" s="132">
        <v>0.23588030813887267</v>
      </c>
    </row>
    <row r="565" spans="1:19">
      <c r="A565" s="128" t="s">
        <v>5537</v>
      </c>
      <c r="B565" s="128" t="s">
        <v>215</v>
      </c>
      <c r="C565" s="128">
        <v>0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132">
        <v>1088170317.424</v>
      </c>
      <c r="N565" s="132">
        <v>1502306453.085</v>
      </c>
      <c r="O565" s="132">
        <v>1107347817.381</v>
      </c>
      <c r="P565" s="132">
        <v>3963201038.9899998</v>
      </c>
      <c r="Q565" s="132">
        <v>8097754761.1049995</v>
      </c>
      <c r="R565" s="132">
        <v>5245206178.9200001</v>
      </c>
      <c r="S565" s="132">
        <v>-0.47237382454814464</v>
      </c>
    </row>
    <row r="566" spans="1:19">
      <c r="A566" s="128" t="s">
        <v>5544</v>
      </c>
      <c r="B566" s="128" t="s">
        <v>5545</v>
      </c>
      <c r="C566" s="128">
        <v>0</v>
      </c>
      <c r="D566" s="95">
        <v>0</v>
      </c>
      <c r="E566" s="95">
        <v>0</v>
      </c>
      <c r="F566" s="95">
        <v>0</v>
      </c>
      <c r="G566" s="95">
        <v>0</v>
      </c>
      <c r="H566" s="95">
        <v>0</v>
      </c>
      <c r="I566" s="95">
        <v>0</v>
      </c>
      <c r="J566" s="95">
        <v>0</v>
      </c>
      <c r="K566" s="95">
        <v>0</v>
      </c>
      <c r="L566" s="95">
        <v>0</v>
      </c>
      <c r="M566" s="132">
        <v>4921576556.4962196</v>
      </c>
      <c r="N566" s="132">
        <v>5426024390.8929996</v>
      </c>
      <c r="O566" s="132">
        <v>5821207200.6639996</v>
      </c>
      <c r="P566" s="132">
        <v>6744169945.4230003</v>
      </c>
      <c r="Q566" s="132">
        <v>7769833702.1680002</v>
      </c>
      <c r="R566" s="132">
        <v>9411319407.5699997</v>
      </c>
      <c r="S566" s="132">
        <v>0.16270887539087175</v>
      </c>
    </row>
    <row r="567" spans="1:19">
      <c r="A567" s="128" t="s">
        <v>5555</v>
      </c>
      <c r="B567" s="128" t="s">
        <v>968</v>
      </c>
      <c r="C567" s="128">
        <v>0</v>
      </c>
      <c r="D567" s="95">
        <v>0</v>
      </c>
      <c r="E567" s="95">
        <v>0</v>
      </c>
      <c r="F567" s="95">
        <v>0</v>
      </c>
      <c r="G567" s="95">
        <v>0</v>
      </c>
      <c r="H567" s="95">
        <v>0</v>
      </c>
      <c r="I567" s="95">
        <v>0</v>
      </c>
      <c r="J567" s="95">
        <v>0</v>
      </c>
      <c r="K567" s="95">
        <v>0</v>
      </c>
      <c r="L567" s="95">
        <v>0</v>
      </c>
      <c r="M567" s="132">
        <v>353877934.44150001</v>
      </c>
      <c r="N567" s="132">
        <v>311251749.36868</v>
      </c>
      <c r="O567" s="132">
        <v>221158096.51845002</v>
      </c>
      <c r="P567" s="132">
        <v>309011975.29951</v>
      </c>
      <c r="Q567" s="132">
        <v>460785196.09992999</v>
      </c>
      <c r="R567" s="132">
        <v>541936270.11000001</v>
      </c>
      <c r="S567" s="132">
        <v>4.5981947591258177E-2</v>
      </c>
    </row>
    <row r="568" spans="1:19">
      <c r="A568" s="128" t="s">
        <v>5571</v>
      </c>
      <c r="B568" s="128" t="s">
        <v>4395</v>
      </c>
      <c r="C568" s="128">
        <v>22074170</v>
      </c>
      <c r="D568" s="95">
        <v>65655577</v>
      </c>
      <c r="E568" s="95">
        <v>27684028</v>
      </c>
      <c r="F568" s="95">
        <v>168489308</v>
      </c>
      <c r="G568" s="95">
        <v>87640710</v>
      </c>
      <c r="H568" s="95">
        <v>21614645</v>
      </c>
      <c r="I568" s="95">
        <v>285858540</v>
      </c>
      <c r="J568" s="95">
        <v>4519584167</v>
      </c>
      <c r="K568" s="95">
        <v>4924014909</v>
      </c>
      <c r="L568" s="95">
        <v>12411672616.819302</v>
      </c>
      <c r="M568" s="132">
        <v>6259655456.1187496</v>
      </c>
      <c r="N568" s="132">
        <v>7585689767.0880594</v>
      </c>
      <c r="O568" s="132">
        <v>691808860.87219</v>
      </c>
      <c r="P568" s="132">
        <v>711221427.78557992</v>
      </c>
      <c r="Q568" s="132">
        <v>765957858.43415999</v>
      </c>
      <c r="R568" s="132">
        <v>848694334.53999996</v>
      </c>
      <c r="S568" s="132">
        <v>0.12213902391157584</v>
      </c>
    </row>
    <row r="569" spans="1:19">
      <c r="A569" s="128" t="s">
        <v>5572</v>
      </c>
      <c r="B569" s="128" t="s">
        <v>5573</v>
      </c>
      <c r="C569" s="128">
        <v>110334</v>
      </c>
      <c r="D569" s="95">
        <v>5756835</v>
      </c>
      <c r="E569" s="95">
        <v>0</v>
      </c>
      <c r="F569" s="95">
        <v>3078</v>
      </c>
      <c r="G569" s="95">
        <v>87492268</v>
      </c>
      <c r="H569" s="95">
        <v>85401</v>
      </c>
      <c r="I569" s="95">
        <v>41359</v>
      </c>
      <c r="J569" s="95">
        <v>4511426536</v>
      </c>
      <c r="K569" s="95">
        <v>4560591352</v>
      </c>
      <c r="L569" s="95">
        <v>12401686409.586</v>
      </c>
      <c r="M569" s="132">
        <v>6244849894.0790005</v>
      </c>
      <c r="N569" s="132">
        <v>6905522910.2867498</v>
      </c>
      <c r="O569" s="132">
        <v>672788226.35839999</v>
      </c>
      <c r="P569" s="132">
        <v>707504325.49538004</v>
      </c>
      <c r="Q569" s="132">
        <v>762351357.04005003</v>
      </c>
      <c r="R569" s="132">
        <v>842224940.5</v>
      </c>
      <c r="S569" s="132">
        <v>0.12428621240764601</v>
      </c>
    </row>
    <row r="570" spans="1:19">
      <c r="A570" s="128" t="s">
        <v>5577</v>
      </c>
      <c r="B570" s="128" t="s">
        <v>4702</v>
      </c>
      <c r="C570" s="128">
        <v>14511502</v>
      </c>
      <c r="D570" s="95">
        <v>55403037</v>
      </c>
      <c r="E570" s="95">
        <v>27684028</v>
      </c>
      <c r="F570" s="95">
        <v>168486230</v>
      </c>
      <c r="G570" s="95">
        <v>0</v>
      </c>
      <c r="H570" s="95">
        <v>0</v>
      </c>
      <c r="I570" s="95">
        <v>0</v>
      </c>
      <c r="J570" s="95">
        <v>2188009</v>
      </c>
      <c r="K570" s="95">
        <v>31627491</v>
      </c>
      <c r="L570" s="95">
        <v>75244.12</v>
      </c>
      <c r="M570" s="132">
        <v>2756319.9188200003</v>
      </c>
      <c r="N570" s="132">
        <v>1377887.5623699999</v>
      </c>
      <c r="O570" s="132">
        <v>181784.39271000001</v>
      </c>
      <c r="P570" s="132">
        <v>527324.57711000007</v>
      </c>
      <c r="Q570" s="132">
        <v>428021.26111000002</v>
      </c>
      <c r="R570" s="132">
        <v>2105786.7200000002</v>
      </c>
      <c r="S570" s="132">
        <v>-0.9278167876374489</v>
      </c>
    </row>
    <row r="571" spans="1:19">
      <c r="A571" s="128" t="s">
        <v>5582</v>
      </c>
      <c r="B571" s="128" t="s">
        <v>4411</v>
      </c>
      <c r="C571" s="128">
        <v>7452334</v>
      </c>
      <c r="D571" s="95">
        <v>4495705</v>
      </c>
      <c r="E571" s="95">
        <v>0</v>
      </c>
      <c r="F571" s="95">
        <v>0</v>
      </c>
      <c r="G571" s="95">
        <v>148442</v>
      </c>
      <c r="H571" s="95">
        <v>21529244</v>
      </c>
      <c r="I571" s="95">
        <v>285817181</v>
      </c>
      <c r="J571" s="95">
        <v>5969622</v>
      </c>
      <c r="K571" s="95">
        <v>331796066</v>
      </c>
      <c r="L571" s="95">
        <v>9910963.1132900007</v>
      </c>
      <c r="M571" s="132">
        <v>12049242.120930001</v>
      </c>
      <c r="N571" s="132">
        <v>678788969.23894</v>
      </c>
      <c r="O571" s="132">
        <v>18838850.121080004</v>
      </c>
      <c r="P571" s="132">
        <v>3189777.7130900002</v>
      </c>
      <c r="Q571" s="132">
        <v>3178480.1329999999</v>
      </c>
      <c r="R571" s="132">
        <v>4363607.33</v>
      </c>
      <c r="S571" s="132">
        <v>0.21439464398369687</v>
      </c>
    </row>
    <row r="572" spans="1:19">
      <c r="A572" s="128" t="s">
        <v>5590</v>
      </c>
      <c r="B572" s="128" t="s">
        <v>5591</v>
      </c>
      <c r="C572" s="128">
        <v>64438476612</v>
      </c>
      <c r="D572" s="95">
        <v>66906706325</v>
      </c>
      <c r="E572" s="95">
        <v>56887283044</v>
      </c>
      <c r="F572" s="95">
        <v>44404642108</v>
      </c>
      <c r="G572" s="95">
        <v>43941303643</v>
      </c>
      <c r="H572" s="95">
        <v>51177266650</v>
      </c>
      <c r="I572" s="95">
        <v>75689630941</v>
      </c>
      <c r="J572" s="95">
        <v>123416782903</v>
      </c>
      <c r="K572" s="95">
        <v>117506292039</v>
      </c>
      <c r="L572" s="95">
        <v>79510199041.097412</v>
      </c>
      <c r="M572" s="132">
        <v>127081449926.539</v>
      </c>
      <c r="N572" s="132">
        <v>131994690622.895</v>
      </c>
      <c r="O572" s="132">
        <v>188529526125.62</v>
      </c>
      <c r="P572" s="132">
        <v>185700139295.54099</v>
      </c>
      <c r="Q572" s="132">
        <v>291558017875.90198</v>
      </c>
      <c r="R572" s="132">
        <v>285747318564.63</v>
      </c>
      <c r="S572" s="132">
        <v>-4.7194912486255888E-2</v>
      </c>
    </row>
    <row r="573" spans="1:19">
      <c r="A573" s="128" t="s">
        <v>7723</v>
      </c>
      <c r="B573" s="128" t="s">
        <v>867</v>
      </c>
      <c r="C573" s="128">
        <v>16155498618</v>
      </c>
      <c r="D573" s="95">
        <v>17174783051</v>
      </c>
      <c r="E573" s="95">
        <v>16699403031</v>
      </c>
      <c r="F573" s="95">
        <v>17875557746</v>
      </c>
      <c r="G573" s="95">
        <v>18491450009</v>
      </c>
      <c r="H573" s="95">
        <v>19738300629</v>
      </c>
      <c r="I573" s="95">
        <v>20939679011</v>
      </c>
      <c r="J573" s="95">
        <v>26474888170</v>
      </c>
      <c r="K573" s="95">
        <v>31563066344</v>
      </c>
      <c r="L573" s="95">
        <v>30634444393.276302</v>
      </c>
      <c r="M573" s="132">
        <v>0</v>
      </c>
      <c r="N573" s="132">
        <v>0</v>
      </c>
      <c r="O573" s="132">
        <v>0</v>
      </c>
      <c r="P573" s="132">
        <v>0</v>
      </c>
      <c r="Q573" s="132">
        <v>0</v>
      </c>
      <c r="R573" s="132">
        <v>0</v>
      </c>
      <c r="S573" s="132">
        <v>0</v>
      </c>
    </row>
    <row r="574" spans="1:19">
      <c r="A574" s="128" t="s">
        <v>5592</v>
      </c>
      <c r="B574" s="128" t="s">
        <v>1242</v>
      </c>
      <c r="C574" s="128">
        <v>281093790</v>
      </c>
      <c r="D574" s="95">
        <v>554856167</v>
      </c>
      <c r="E574" s="95">
        <v>449145951</v>
      </c>
      <c r="F574" s="95">
        <v>359087277</v>
      </c>
      <c r="G574" s="95">
        <v>328929373</v>
      </c>
      <c r="H574" s="95">
        <v>327747468</v>
      </c>
      <c r="I574" s="95">
        <v>391809876</v>
      </c>
      <c r="J574" s="95">
        <v>410928505</v>
      </c>
      <c r="K574" s="95">
        <v>720408413</v>
      </c>
      <c r="L574" s="95">
        <v>467948168.29559004</v>
      </c>
      <c r="M574" s="132">
        <v>451154559.71281999</v>
      </c>
      <c r="N574" s="132">
        <v>414157997.93747997</v>
      </c>
      <c r="O574" s="132">
        <v>581998313.90961003</v>
      </c>
      <c r="P574" s="132">
        <v>603350804.24506009</v>
      </c>
      <c r="Q574" s="132">
        <v>724085367.45687997</v>
      </c>
      <c r="R574" s="132">
        <v>734923656.28999996</v>
      </c>
      <c r="S574" s="132">
        <v>-0.16532541647027291</v>
      </c>
    </row>
    <row r="575" spans="1:19">
      <c r="A575" s="128" t="s">
        <v>5602</v>
      </c>
      <c r="B575" s="128" t="s">
        <v>4512</v>
      </c>
      <c r="C575" s="128">
        <v>28712939700</v>
      </c>
      <c r="D575" s="95">
        <v>28937780158</v>
      </c>
      <c r="E575" s="95">
        <v>18138128614</v>
      </c>
      <c r="F575" s="95">
        <v>17140117745</v>
      </c>
      <c r="G575" s="95">
        <v>11586429224</v>
      </c>
      <c r="H575" s="95">
        <v>12827398616</v>
      </c>
      <c r="I575" s="95">
        <v>35966561034</v>
      </c>
      <c r="J575" s="95">
        <v>76221258718</v>
      </c>
      <c r="K575" s="95">
        <v>62498375623</v>
      </c>
      <c r="L575" s="95">
        <v>27791963900.664803</v>
      </c>
      <c r="M575" s="132">
        <v>48952862495.177902</v>
      </c>
      <c r="N575" s="132">
        <v>56727721512.336296</v>
      </c>
      <c r="O575" s="132">
        <v>90212995957.083405</v>
      </c>
      <c r="P575" s="132">
        <v>95188534844.64209</v>
      </c>
      <c r="Q575" s="132">
        <v>161376017242.46899</v>
      </c>
      <c r="R575" s="132">
        <v>138143815040.82001</v>
      </c>
      <c r="S575" s="132">
        <v>-4.5073095065965262E-2</v>
      </c>
    </row>
    <row r="576" spans="1:19">
      <c r="A576" s="128" t="s">
        <v>5625</v>
      </c>
      <c r="B576" s="128" t="s">
        <v>4426</v>
      </c>
      <c r="C576" s="128">
        <v>0</v>
      </c>
      <c r="D576" s="95">
        <v>0</v>
      </c>
      <c r="E576" s="95">
        <v>0</v>
      </c>
      <c r="F576" s="95">
        <v>0</v>
      </c>
      <c r="G576" s="95">
        <v>0</v>
      </c>
      <c r="H576" s="95">
        <v>0</v>
      </c>
      <c r="I576" s="95">
        <v>0</v>
      </c>
      <c r="J576" s="95">
        <v>0</v>
      </c>
      <c r="K576" s="95">
        <v>0</v>
      </c>
      <c r="L576" s="95">
        <v>0</v>
      </c>
      <c r="M576" s="132">
        <v>49178660049.908897</v>
      </c>
      <c r="N576" s="132">
        <v>48577342566.703003</v>
      </c>
      <c r="O576" s="132">
        <v>77702821536.350601</v>
      </c>
      <c r="P576" s="132">
        <v>60026558421.506104</v>
      </c>
      <c r="Q576" s="132">
        <v>85879992828.826096</v>
      </c>
      <c r="R576" s="132">
        <v>96357014830.770004</v>
      </c>
      <c r="S576" s="132">
        <v>2.6170414162464673E-2</v>
      </c>
    </row>
    <row r="577" spans="1:19">
      <c r="A577" s="128" t="s">
        <v>7724</v>
      </c>
      <c r="B577" s="128" t="s">
        <v>4426</v>
      </c>
      <c r="C577" s="128">
        <v>5365035055</v>
      </c>
      <c r="D577" s="95">
        <v>4931490401</v>
      </c>
      <c r="E577" s="95">
        <v>3503748186</v>
      </c>
      <c r="F577" s="95">
        <v>5007040856</v>
      </c>
      <c r="G577" s="95">
        <v>3256609815</v>
      </c>
      <c r="H577" s="95">
        <v>3546368093</v>
      </c>
      <c r="I577" s="95">
        <v>4484409430</v>
      </c>
      <c r="J577" s="95">
        <v>4655900776</v>
      </c>
      <c r="K577" s="95">
        <v>10999194961</v>
      </c>
      <c r="L577" s="95">
        <v>9379706815.40835</v>
      </c>
      <c r="M577" s="132">
        <v>0</v>
      </c>
      <c r="N577" s="132">
        <v>0</v>
      </c>
      <c r="O577" s="132">
        <v>0</v>
      </c>
      <c r="P577" s="132">
        <v>0</v>
      </c>
      <c r="Q577" s="132">
        <v>0</v>
      </c>
      <c r="R577" s="132">
        <v>0</v>
      </c>
      <c r="S577" s="132">
        <v>0</v>
      </c>
    </row>
    <row r="578" spans="1:19">
      <c r="A578" s="128" t="s">
        <v>7725</v>
      </c>
      <c r="B578" s="128" t="s">
        <v>7756</v>
      </c>
      <c r="C578" s="128">
        <v>495947065</v>
      </c>
      <c r="D578" s="95">
        <v>607923042</v>
      </c>
      <c r="E578" s="95">
        <v>1217279294</v>
      </c>
      <c r="F578" s="95">
        <v>642679939</v>
      </c>
      <c r="G578" s="95">
        <v>883921512</v>
      </c>
      <c r="H578" s="95">
        <v>1089272796</v>
      </c>
      <c r="I578" s="95">
        <v>2355277777</v>
      </c>
      <c r="J578" s="95">
        <v>5365449801</v>
      </c>
      <c r="K578" s="95">
        <v>592333783</v>
      </c>
      <c r="L578" s="95">
        <v>400624192.45976001</v>
      </c>
      <c r="M578" s="132">
        <v>0</v>
      </c>
      <c r="N578" s="132">
        <v>0</v>
      </c>
      <c r="O578" s="132">
        <v>0</v>
      </c>
      <c r="P578" s="132">
        <v>0</v>
      </c>
      <c r="Q578" s="132">
        <v>0</v>
      </c>
      <c r="R578" s="132">
        <v>0</v>
      </c>
      <c r="S578" s="132">
        <v>0</v>
      </c>
    </row>
    <row r="579" spans="1:19">
      <c r="A579" s="128" t="s">
        <v>7726</v>
      </c>
      <c r="B579" s="128" t="s">
        <v>7757</v>
      </c>
      <c r="C579" s="128">
        <v>2918945661</v>
      </c>
      <c r="D579" s="95">
        <v>3431652930</v>
      </c>
      <c r="E579" s="95">
        <v>3225414847</v>
      </c>
      <c r="F579" s="95">
        <v>3252737770</v>
      </c>
      <c r="G579" s="95">
        <v>3563268140</v>
      </c>
      <c r="H579" s="95">
        <v>3450245120</v>
      </c>
      <c r="I579" s="95">
        <v>4632996431</v>
      </c>
      <c r="J579" s="95">
        <v>6013345540</v>
      </c>
      <c r="K579" s="95">
        <v>4656121795</v>
      </c>
      <c r="L579" s="95">
        <v>4081791557.46944</v>
      </c>
      <c r="M579" s="132">
        <v>0</v>
      </c>
      <c r="N579" s="132">
        <v>0</v>
      </c>
      <c r="O579" s="132">
        <v>0</v>
      </c>
      <c r="P579" s="132">
        <v>0</v>
      </c>
      <c r="Q579" s="132">
        <v>0</v>
      </c>
      <c r="R579" s="132">
        <v>0</v>
      </c>
      <c r="S579" s="132">
        <v>0</v>
      </c>
    </row>
    <row r="580" spans="1:19">
      <c r="A580" s="128" t="s">
        <v>7727</v>
      </c>
      <c r="B580" s="128" t="s">
        <v>7751</v>
      </c>
      <c r="C580" s="128">
        <v>605760725</v>
      </c>
      <c r="D580" s="95">
        <v>728426666</v>
      </c>
      <c r="E580" s="95">
        <v>645175734</v>
      </c>
      <c r="F580" s="95">
        <v>522764922</v>
      </c>
      <c r="G580" s="95">
        <v>461452754</v>
      </c>
      <c r="H580" s="95">
        <v>684589822</v>
      </c>
      <c r="I580" s="95">
        <v>3966103045</v>
      </c>
      <c r="J580" s="95">
        <v>672365630</v>
      </c>
      <c r="K580" s="95">
        <v>1068506102</v>
      </c>
      <c r="L580" s="95">
        <v>4169664616.21315</v>
      </c>
      <c r="M580" s="132">
        <v>0</v>
      </c>
      <c r="N580" s="132">
        <v>0</v>
      </c>
      <c r="O580" s="132">
        <v>0</v>
      </c>
      <c r="P580" s="132">
        <v>0</v>
      </c>
      <c r="Q580" s="132">
        <v>0</v>
      </c>
      <c r="R580" s="132">
        <v>0</v>
      </c>
      <c r="S580" s="132">
        <v>0</v>
      </c>
    </row>
    <row r="581" spans="1:19" ht="28">
      <c r="A581" s="128" t="s">
        <v>5707</v>
      </c>
      <c r="B581" s="128" t="s">
        <v>5708</v>
      </c>
      <c r="C581" s="128">
        <v>0</v>
      </c>
      <c r="D581" s="95">
        <v>0</v>
      </c>
      <c r="E581" s="95">
        <v>0</v>
      </c>
      <c r="F581" s="95">
        <v>0</v>
      </c>
      <c r="G581" s="95">
        <v>0</v>
      </c>
      <c r="H581" s="95">
        <v>0</v>
      </c>
      <c r="I581" s="95">
        <v>0</v>
      </c>
      <c r="J581" s="95">
        <v>0</v>
      </c>
      <c r="K581" s="95">
        <v>0</v>
      </c>
      <c r="L581" s="95">
        <v>0</v>
      </c>
      <c r="M581" s="132">
        <v>1348970553.51192</v>
      </c>
      <c r="N581" s="132">
        <v>250119417.55124</v>
      </c>
      <c r="O581" s="132">
        <v>519872882.93579</v>
      </c>
      <c r="P581" s="132">
        <v>774098312.78374004</v>
      </c>
      <c r="Q581" s="132">
        <v>337963103.05078006</v>
      </c>
      <c r="R581" s="132">
        <v>2023685130.99</v>
      </c>
      <c r="S581" s="132">
        <v>-0.67171350999896096</v>
      </c>
    </row>
    <row r="582" spans="1:19" ht="28">
      <c r="A582" s="128" t="s">
        <v>5714</v>
      </c>
      <c r="B582" s="128" t="s">
        <v>5715</v>
      </c>
      <c r="C582" s="128">
        <v>0</v>
      </c>
      <c r="D582" s="95">
        <v>0</v>
      </c>
      <c r="E582" s="95">
        <v>0</v>
      </c>
      <c r="F582" s="95">
        <v>0</v>
      </c>
      <c r="G582" s="95">
        <v>0</v>
      </c>
      <c r="H582" s="95">
        <v>0</v>
      </c>
      <c r="I582" s="95">
        <v>0</v>
      </c>
      <c r="J582" s="95">
        <v>0</v>
      </c>
      <c r="K582" s="95">
        <v>0</v>
      </c>
      <c r="L582" s="95">
        <v>0</v>
      </c>
      <c r="M582" s="132">
        <v>33708283.905000001</v>
      </c>
      <c r="N582" s="132">
        <v>33271088.940269999</v>
      </c>
      <c r="O582" s="132">
        <v>27786741.700029999</v>
      </c>
      <c r="P582" s="132">
        <v>19221241.03813</v>
      </c>
      <c r="Q582" s="132">
        <v>931682.79952</v>
      </c>
      <c r="R582" s="132">
        <v>33713143.439999998</v>
      </c>
      <c r="S582" s="132">
        <v>0.35664874684257564</v>
      </c>
    </row>
    <row r="583" spans="1:19" ht="28">
      <c r="A583" s="128" t="s">
        <v>5721</v>
      </c>
      <c r="B583" s="128" t="s">
        <v>5722</v>
      </c>
      <c r="C583" s="128">
        <v>0</v>
      </c>
      <c r="D583" s="95">
        <v>0</v>
      </c>
      <c r="E583" s="95">
        <v>0</v>
      </c>
      <c r="F583" s="95">
        <v>0</v>
      </c>
      <c r="G583" s="95">
        <v>0</v>
      </c>
      <c r="H583" s="95">
        <v>0</v>
      </c>
      <c r="I583" s="95">
        <v>0</v>
      </c>
      <c r="J583" s="95">
        <v>0</v>
      </c>
      <c r="K583" s="95">
        <v>0</v>
      </c>
      <c r="L583" s="95">
        <v>0</v>
      </c>
      <c r="M583" s="132">
        <v>513682.38199999998</v>
      </c>
      <c r="N583" s="132">
        <v>4028569.3280000002</v>
      </c>
      <c r="O583" s="132">
        <v>123306164.17399999</v>
      </c>
      <c r="P583" s="132">
        <v>12674091.08</v>
      </c>
      <c r="Q583" s="132">
        <v>1711034.284</v>
      </c>
      <c r="R583" s="132">
        <v>21228203.809999999</v>
      </c>
      <c r="S583" s="132">
        <v>-0.40519485948915057</v>
      </c>
    </row>
    <row r="584" spans="1:19">
      <c r="A584" s="128" t="s">
        <v>7728</v>
      </c>
      <c r="B584" s="128" t="s">
        <v>7752</v>
      </c>
      <c r="C584" s="128">
        <v>9903255998</v>
      </c>
      <c r="D584" s="95">
        <v>10539793910</v>
      </c>
      <c r="E584" s="95">
        <v>13008987387</v>
      </c>
      <c r="F584" s="95">
        <v>-395344147</v>
      </c>
      <c r="G584" s="95">
        <v>5369242816</v>
      </c>
      <c r="H584" s="95">
        <v>9513344106</v>
      </c>
      <c r="I584" s="95">
        <v>2952794337</v>
      </c>
      <c r="J584" s="95">
        <v>3602645763</v>
      </c>
      <c r="K584" s="95">
        <v>5408285018</v>
      </c>
      <c r="L584" s="95">
        <v>2584055397.3100801</v>
      </c>
      <c r="M584" s="132">
        <v>0</v>
      </c>
      <c r="N584" s="132">
        <v>0</v>
      </c>
      <c r="O584" s="132">
        <v>0</v>
      </c>
      <c r="P584" s="132">
        <v>0</v>
      </c>
      <c r="Q584" s="132">
        <v>0</v>
      </c>
      <c r="R584" s="132">
        <v>0</v>
      </c>
      <c r="S584" s="132">
        <v>0</v>
      </c>
    </row>
    <row r="585" spans="1:19">
      <c r="A585" s="128" t="s">
        <v>5725</v>
      </c>
      <c r="B585" s="128" t="s">
        <v>5726</v>
      </c>
      <c r="C585" s="128">
        <v>0</v>
      </c>
      <c r="D585" s="95">
        <v>0</v>
      </c>
      <c r="E585" s="95">
        <v>0</v>
      </c>
      <c r="F585" s="95">
        <v>0</v>
      </c>
      <c r="G585" s="95">
        <v>0</v>
      </c>
      <c r="H585" s="95">
        <v>0</v>
      </c>
      <c r="I585" s="95">
        <v>0</v>
      </c>
      <c r="J585" s="95">
        <v>0</v>
      </c>
      <c r="K585" s="95">
        <v>0</v>
      </c>
      <c r="L585" s="95">
        <v>0</v>
      </c>
      <c r="M585" s="132">
        <v>57910.741959999999</v>
      </c>
      <c r="N585" s="132">
        <v>85383.993959999993</v>
      </c>
      <c r="O585" s="132">
        <v>0</v>
      </c>
      <c r="P585" s="132">
        <v>645703.65599999996</v>
      </c>
      <c r="Q585" s="132">
        <v>4277129.8988300003</v>
      </c>
      <c r="R585" s="132">
        <v>2859433.85</v>
      </c>
      <c r="S585" s="132">
        <v>-0.22734951885667862</v>
      </c>
    </row>
    <row r="586" spans="1:19" ht="28">
      <c r="A586" s="128" t="s">
        <v>7683</v>
      </c>
      <c r="B586" s="128" t="s">
        <v>7684</v>
      </c>
      <c r="C586" s="128">
        <v>0</v>
      </c>
      <c r="D586" s="95">
        <v>0</v>
      </c>
      <c r="E586" s="95">
        <v>0</v>
      </c>
      <c r="F586" s="95">
        <v>0</v>
      </c>
      <c r="G586" s="95">
        <v>0</v>
      </c>
      <c r="H586" s="95">
        <v>0</v>
      </c>
      <c r="I586" s="95">
        <v>0</v>
      </c>
      <c r="J586" s="95">
        <v>0</v>
      </c>
      <c r="K586" s="95">
        <v>0</v>
      </c>
      <c r="L586" s="95">
        <v>0</v>
      </c>
      <c r="M586" s="132">
        <v>0</v>
      </c>
      <c r="N586" s="132">
        <v>43004.315000000002</v>
      </c>
      <c r="O586" s="132">
        <v>43376.417000000001</v>
      </c>
      <c r="P586" s="132">
        <v>27530.245999999999</v>
      </c>
      <c r="Q586" s="132">
        <v>474696.63500000001</v>
      </c>
      <c r="R586" s="132">
        <v>81753.100000000006</v>
      </c>
      <c r="S586" s="132">
        <v>362.14600412706056</v>
      </c>
    </row>
    <row r="587" spans="1:19" ht="28">
      <c r="A587" s="128" t="s">
        <v>5730</v>
      </c>
      <c r="B587" s="128" t="s">
        <v>5731</v>
      </c>
      <c r="C587" s="128">
        <v>0</v>
      </c>
      <c r="D587" s="95">
        <v>0</v>
      </c>
      <c r="E587" s="95">
        <v>0</v>
      </c>
      <c r="F587" s="95">
        <v>0</v>
      </c>
      <c r="G587" s="95">
        <v>0</v>
      </c>
      <c r="H587" s="95">
        <v>0</v>
      </c>
      <c r="I587" s="95">
        <v>0</v>
      </c>
      <c r="J587" s="95">
        <v>0</v>
      </c>
      <c r="K587" s="95">
        <v>0</v>
      </c>
      <c r="L587" s="95">
        <v>0</v>
      </c>
      <c r="M587" s="132">
        <v>479190.87599999999</v>
      </c>
      <c r="N587" s="132">
        <v>291266.68099999998</v>
      </c>
      <c r="O587" s="132">
        <v>22734241.105209999</v>
      </c>
      <c r="P587" s="132">
        <v>14642384.52534</v>
      </c>
      <c r="Q587" s="132">
        <v>148154.57063</v>
      </c>
      <c r="R587" s="132">
        <v>67481.61</v>
      </c>
      <c r="S587" s="132">
        <v>85.944569639046847</v>
      </c>
    </row>
    <row r="588" spans="1:19">
      <c r="A588" s="128" t="s">
        <v>5733</v>
      </c>
      <c r="B588" s="128" t="s">
        <v>5734</v>
      </c>
      <c r="C588" s="128">
        <v>0</v>
      </c>
      <c r="D588" s="95">
        <v>0</v>
      </c>
      <c r="E588" s="95">
        <v>0</v>
      </c>
      <c r="F588" s="95">
        <v>0</v>
      </c>
      <c r="G588" s="95">
        <v>0</v>
      </c>
      <c r="H588" s="95">
        <v>0</v>
      </c>
      <c r="I588" s="95">
        <v>0</v>
      </c>
      <c r="J588" s="95">
        <v>0</v>
      </c>
      <c r="K588" s="95">
        <v>0</v>
      </c>
      <c r="L588" s="95">
        <v>0</v>
      </c>
      <c r="M588" s="132">
        <v>6503.5810000000001</v>
      </c>
      <c r="N588" s="132">
        <v>4824286.1861499995</v>
      </c>
      <c r="O588" s="132">
        <v>601799.33584000007</v>
      </c>
      <c r="P588" s="132">
        <v>3368419.9379799999</v>
      </c>
      <c r="Q588" s="132">
        <v>10179975.47617</v>
      </c>
      <c r="R588" s="132">
        <v>8921803.3399999999</v>
      </c>
      <c r="S588" s="132">
        <v>-0.22839588392003271</v>
      </c>
    </row>
    <row r="589" spans="1:19">
      <c r="A589" s="128" t="s">
        <v>5736</v>
      </c>
      <c r="B589" s="128" t="s">
        <v>5737</v>
      </c>
      <c r="C589" s="128">
        <v>0</v>
      </c>
      <c r="D589" s="95">
        <v>0</v>
      </c>
      <c r="E589" s="95">
        <v>0</v>
      </c>
      <c r="F589" s="95">
        <v>0</v>
      </c>
      <c r="G589" s="95">
        <v>0</v>
      </c>
      <c r="H589" s="95">
        <v>0</v>
      </c>
      <c r="I589" s="95">
        <v>0</v>
      </c>
      <c r="J589" s="95">
        <v>0</v>
      </c>
      <c r="K589" s="95">
        <v>0</v>
      </c>
      <c r="L589" s="95">
        <v>0</v>
      </c>
      <c r="M589" s="132">
        <v>8351871736.2912903</v>
      </c>
      <c r="N589" s="132">
        <v>8187804956.5189505</v>
      </c>
      <c r="O589" s="132">
        <v>4733922191.62181</v>
      </c>
      <c r="P589" s="132">
        <v>9042964092.1875896</v>
      </c>
      <c r="Q589" s="132">
        <v>18669208195.451</v>
      </c>
      <c r="R589" s="132">
        <v>15488751362.9</v>
      </c>
      <c r="S589" s="132">
        <v>-0.24398748192265102</v>
      </c>
    </row>
    <row r="590" spans="1:19">
      <c r="A590" s="128" t="s">
        <v>5740</v>
      </c>
      <c r="B590" s="128" t="s">
        <v>4650</v>
      </c>
      <c r="C590" s="128">
        <v>0</v>
      </c>
      <c r="D590" s="95">
        <v>0</v>
      </c>
      <c r="E590" s="95">
        <v>0</v>
      </c>
      <c r="F590" s="95">
        <v>0</v>
      </c>
      <c r="G590" s="95">
        <v>0</v>
      </c>
      <c r="H590" s="95">
        <v>0</v>
      </c>
      <c r="I590" s="95">
        <v>0</v>
      </c>
      <c r="J590" s="95">
        <v>0</v>
      </c>
      <c r="K590" s="95">
        <v>0</v>
      </c>
      <c r="L590" s="95">
        <v>0</v>
      </c>
      <c r="M590" s="132">
        <v>4212810376.58215</v>
      </c>
      <c r="N590" s="132">
        <v>4414947025.5964899</v>
      </c>
      <c r="O590" s="132">
        <v>2557216149.2135296</v>
      </c>
      <c r="P590" s="132">
        <v>6758066985.3554106</v>
      </c>
      <c r="Q590" s="132">
        <v>8663708130.3821106</v>
      </c>
      <c r="R590" s="132">
        <v>14024804646.120001</v>
      </c>
      <c r="S590" s="132">
        <v>-0.34813395743382136</v>
      </c>
    </row>
    <row r="591" spans="1:19">
      <c r="A591" s="128" t="s">
        <v>7691</v>
      </c>
      <c r="B591" s="128" t="s">
        <v>7698</v>
      </c>
      <c r="C591" s="128">
        <v>0</v>
      </c>
      <c r="D591" s="95">
        <v>0</v>
      </c>
      <c r="E591" s="95">
        <v>0</v>
      </c>
      <c r="F591" s="95">
        <v>0</v>
      </c>
      <c r="G591" s="95">
        <v>0</v>
      </c>
      <c r="H591" s="95">
        <v>0</v>
      </c>
      <c r="I591" s="95">
        <v>0</v>
      </c>
      <c r="J591" s="95">
        <v>0</v>
      </c>
      <c r="K591" s="95">
        <v>0</v>
      </c>
      <c r="L591" s="95">
        <v>0</v>
      </c>
      <c r="M591" s="132">
        <v>0</v>
      </c>
      <c r="N591" s="132">
        <v>0</v>
      </c>
      <c r="O591" s="132">
        <v>0</v>
      </c>
      <c r="P591" s="132">
        <v>18536760.555050001</v>
      </c>
      <c r="Q591" s="132">
        <v>5699826.2986199996</v>
      </c>
      <c r="R591" s="132">
        <v>3752780.63</v>
      </c>
      <c r="S591" s="132">
        <v>0.84465626225532942</v>
      </c>
    </row>
    <row r="592" spans="1:19">
      <c r="A592" s="128" t="s">
        <v>7692</v>
      </c>
      <c r="B592" s="128" t="s">
        <v>7699</v>
      </c>
      <c r="C592" s="128">
        <v>0</v>
      </c>
      <c r="D592" s="95">
        <v>0</v>
      </c>
      <c r="E592" s="95">
        <v>0</v>
      </c>
      <c r="F592" s="95">
        <v>0</v>
      </c>
      <c r="G592" s="95">
        <v>0</v>
      </c>
      <c r="H592" s="95">
        <v>0</v>
      </c>
      <c r="I592" s="95">
        <v>0</v>
      </c>
      <c r="J592" s="95">
        <v>0</v>
      </c>
      <c r="K592" s="95">
        <v>0</v>
      </c>
      <c r="L592" s="95">
        <v>0</v>
      </c>
      <c r="M592" s="132">
        <v>0</v>
      </c>
      <c r="N592" s="132">
        <v>0</v>
      </c>
      <c r="O592" s="132">
        <v>0</v>
      </c>
      <c r="P592" s="132">
        <v>8823872.4028299991</v>
      </c>
      <c r="Q592" s="132">
        <v>7833.5780000000004</v>
      </c>
      <c r="R592" s="132">
        <v>43451291.560000002</v>
      </c>
      <c r="S592" s="132">
        <v>-0.80090896128934319</v>
      </c>
    </row>
    <row r="593" spans="1:19">
      <c r="A593" s="128" t="s">
        <v>7693</v>
      </c>
      <c r="B593" s="128" t="s">
        <v>7700</v>
      </c>
      <c r="C593" s="128">
        <v>0</v>
      </c>
      <c r="D593" s="95">
        <v>0</v>
      </c>
      <c r="E593" s="95">
        <v>0</v>
      </c>
      <c r="F593" s="95">
        <v>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132">
        <v>0</v>
      </c>
      <c r="N593" s="132">
        <v>0</v>
      </c>
      <c r="O593" s="132">
        <v>0</v>
      </c>
      <c r="P593" s="132">
        <v>20776940.015999999</v>
      </c>
      <c r="Q593" s="132">
        <v>3242629.8330000001</v>
      </c>
      <c r="R593" s="132">
        <v>5509698.3700000001</v>
      </c>
      <c r="S593" s="132">
        <v>3.3358812054170581</v>
      </c>
    </row>
    <row r="594" spans="1:19">
      <c r="A594" s="128" t="s">
        <v>7790</v>
      </c>
      <c r="B594" s="128" t="s">
        <v>7791</v>
      </c>
      <c r="C594" s="128">
        <v>0</v>
      </c>
      <c r="D594" s="95">
        <v>0</v>
      </c>
      <c r="E594" s="95">
        <v>0</v>
      </c>
      <c r="F594" s="95">
        <v>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132">
        <v>0</v>
      </c>
      <c r="N594" s="132">
        <v>0</v>
      </c>
      <c r="O594" s="132">
        <v>0</v>
      </c>
      <c r="P594" s="132">
        <v>0</v>
      </c>
      <c r="Q594" s="132">
        <v>0</v>
      </c>
      <c r="R594" s="132">
        <v>1800881.21</v>
      </c>
      <c r="S594" s="132">
        <v>-0.26359912434202143</v>
      </c>
    </row>
    <row r="595" spans="1:19">
      <c r="A595" s="128" t="s">
        <v>5759</v>
      </c>
      <c r="B595" s="128" t="s">
        <v>5760</v>
      </c>
      <c r="C595" s="128">
        <v>0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132">
        <v>10585468890.883499</v>
      </c>
      <c r="N595" s="132">
        <v>7408179991.2174597</v>
      </c>
      <c r="O595" s="132">
        <v>7998701694.7871599</v>
      </c>
      <c r="P595" s="132">
        <v>8410340912.3892403</v>
      </c>
      <c r="Q595" s="132">
        <v>10378934658.7665</v>
      </c>
      <c r="R595" s="132">
        <v>12957886485.120001</v>
      </c>
      <c r="S595" s="132">
        <v>-6.0995663767977583E-2</v>
      </c>
    </row>
    <row r="596" spans="1:19">
      <c r="A596" s="128" t="s">
        <v>5805</v>
      </c>
      <c r="B596" s="128" t="s">
        <v>5806</v>
      </c>
      <c r="C596" s="128">
        <v>0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132">
        <v>3903286320.71942</v>
      </c>
      <c r="N596" s="132">
        <v>5892339469.4884996</v>
      </c>
      <c r="O596" s="132">
        <v>3973532668.8387899</v>
      </c>
      <c r="P596" s="132">
        <v>4719666484.5804806</v>
      </c>
      <c r="Q596" s="132">
        <v>5394872410.00212</v>
      </c>
      <c r="R596" s="132">
        <v>5766899282.5100002</v>
      </c>
      <c r="S596" s="132">
        <v>0.18806384986976218</v>
      </c>
    </row>
    <row r="597" spans="1:19">
      <c r="A597" s="128" t="s">
        <v>5845</v>
      </c>
      <c r="B597" s="128" t="s">
        <v>5846</v>
      </c>
      <c r="C597" s="128">
        <v>0</v>
      </c>
      <c r="D597" s="95">
        <v>0</v>
      </c>
      <c r="E597" s="95">
        <v>0</v>
      </c>
      <c r="F597" s="95">
        <v>0</v>
      </c>
      <c r="G597" s="95">
        <v>0</v>
      </c>
      <c r="H597" s="95">
        <v>0</v>
      </c>
      <c r="I597" s="95">
        <v>0</v>
      </c>
      <c r="J597" s="95">
        <v>0</v>
      </c>
      <c r="K597" s="95">
        <v>0</v>
      </c>
      <c r="L597" s="95">
        <v>0</v>
      </c>
      <c r="M597" s="132">
        <v>6137072.05186</v>
      </c>
      <c r="N597" s="132">
        <v>3367468.4902900001</v>
      </c>
      <c r="O597" s="132">
        <v>4464723.3190000001</v>
      </c>
      <c r="P597" s="132">
        <v>322229.02598999999</v>
      </c>
      <c r="Q597" s="132">
        <v>241674.41043000002</v>
      </c>
      <c r="R597" s="132">
        <v>290127.96000000002</v>
      </c>
      <c r="S597" s="132">
        <v>8.3969941401028709</v>
      </c>
    </row>
    <row r="598" spans="1:19" ht="28">
      <c r="A598" s="128" t="s">
        <v>5850</v>
      </c>
      <c r="B598" s="128" t="s">
        <v>5851</v>
      </c>
      <c r="C598" s="128">
        <v>0</v>
      </c>
      <c r="D598" s="95">
        <v>0</v>
      </c>
      <c r="E598" s="95">
        <v>0</v>
      </c>
      <c r="F598" s="95">
        <v>0</v>
      </c>
      <c r="G598" s="95">
        <v>0</v>
      </c>
      <c r="H598" s="95">
        <v>0</v>
      </c>
      <c r="I598" s="95">
        <v>0</v>
      </c>
      <c r="J598" s="95">
        <v>0</v>
      </c>
      <c r="K598" s="95">
        <v>0</v>
      </c>
      <c r="L598" s="95">
        <v>0</v>
      </c>
      <c r="M598" s="132">
        <v>45718533.981399998</v>
      </c>
      <c r="N598" s="132">
        <v>61654274.884489998</v>
      </c>
      <c r="O598" s="132">
        <v>64111736.133989997</v>
      </c>
      <c r="P598" s="132">
        <v>76576007.552429989</v>
      </c>
      <c r="Q598" s="132">
        <v>104007734.04577</v>
      </c>
      <c r="R598" s="132">
        <v>121841672.62</v>
      </c>
      <c r="S598" s="132">
        <v>-0.12987497011266819</v>
      </c>
    </row>
    <row r="599" spans="1:19">
      <c r="A599" s="128" t="s">
        <v>5865</v>
      </c>
      <c r="B599" s="128" t="s">
        <v>5866</v>
      </c>
      <c r="C599" s="128">
        <v>0</v>
      </c>
      <c r="D599" s="95">
        <v>0</v>
      </c>
      <c r="E599" s="95">
        <v>0</v>
      </c>
      <c r="F599" s="95">
        <v>0</v>
      </c>
      <c r="G599" s="95">
        <v>0</v>
      </c>
      <c r="H599" s="95">
        <v>0</v>
      </c>
      <c r="I599" s="95">
        <v>0</v>
      </c>
      <c r="J599" s="95">
        <v>0</v>
      </c>
      <c r="K599" s="95">
        <v>0</v>
      </c>
      <c r="L599" s="95">
        <v>0</v>
      </c>
      <c r="M599" s="132">
        <v>9743766.2320499998</v>
      </c>
      <c r="N599" s="132">
        <v>14512342.726530001</v>
      </c>
      <c r="O599" s="132">
        <v>5415948.6938000005</v>
      </c>
      <c r="P599" s="132">
        <v>943257.81591999996</v>
      </c>
      <c r="Q599" s="132">
        <v>2313567.6672199997</v>
      </c>
      <c r="R599" s="132">
        <v>6019857.6100000003</v>
      </c>
      <c r="S599" s="132">
        <v>9.6779203769239981</v>
      </c>
    </row>
    <row r="600" spans="1:19">
      <c r="A600" s="128" t="s">
        <v>5878</v>
      </c>
      <c r="B600" s="128" t="s">
        <v>5879</v>
      </c>
      <c r="C600" s="128">
        <v>-14404290969</v>
      </c>
      <c r="D600" s="95">
        <v>-14794694903</v>
      </c>
      <c r="E600" s="95">
        <v>-13393779370</v>
      </c>
      <c r="F600" s="95">
        <v>-20802998927</v>
      </c>
      <c r="G600" s="95">
        <v>-23796909185</v>
      </c>
      <c r="H600" s="95">
        <v>-23010509239</v>
      </c>
      <c r="I600" s="95">
        <v>-22112361690</v>
      </c>
      <c r="J600" s="95">
        <v>-20204730659</v>
      </c>
      <c r="K600" s="95">
        <v>-12573461593</v>
      </c>
      <c r="L600" s="95">
        <v>-27532851135.4151</v>
      </c>
      <c r="M600" s="132">
        <v>-12214458919.115499</v>
      </c>
      <c r="N600" s="132">
        <v>-14558390623.882099</v>
      </c>
      <c r="O600" s="132">
        <v>-6594279292.4350595</v>
      </c>
      <c r="P600" s="132">
        <v>-7972271839.3375702</v>
      </c>
      <c r="Q600" s="132">
        <v>-6746484228.5110703</v>
      </c>
      <c r="R600" s="132">
        <v>-8001808728.7299995</v>
      </c>
      <c r="S600" s="132">
        <v>-2.1847394613710818</v>
      </c>
    </row>
    <row r="601" spans="1:19">
      <c r="A601" s="128" t="s">
        <v>7758</v>
      </c>
      <c r="B601" s="128" t="s">
        <v>7759</v>
      </c>
      <c r="C601" s="128">
        <v>1385073872.6099999</v>
      </c>
      <c r="D601" s="95">
        <v>815067178.69000006</v>
      </c>
      <c r="E601" s="95">
        <v>1106160891.46</v>
      </c>
      <c r="F601" s="95">
        <v>2042487790.1099999</v>
      </c>
      <c r="G601" s="95">
        <v>2145245882.9200001</v>
      </c>
      <c r="H601" s="95">
        <v>2122298379.9300001</v>
      </c>
      <c r="I601" s="95">
        <v>1555645844.4300001</v>
      </c>
      <c r="J601" s="95">
        <v>-990322042.38999999</v>
      </c>
      <c r="K601" s="95">
        <v>112208227.36</v>
      </c>
      <c r="L601" s="95">
        <v>2002962272.46825</v>
      </c>
      <c r="M601" s="132">
        <v>0</v>
      </c>
      <c r="N601" s="132">
        <v>0</v>
      </c>
      <c r="O601" s="132">
        <v>0</v>
      </c>
      <c r="P601" s="132">
        <v>0</v>
      </c>
      <c r="Q601" s="132">
        <v>0</v>
      </c>
      <c r="R601" s="132">
        <v>0</v>
      </c>
      <c r="S601" s="132">
        <v>0</v>
      </c>
    </row>
    <row r="602" spans="1:19">
      <c r="A602" s="125">
        <v>6</v>
      </c>
      <c r="B602" s="126" t="s">
        <v>5906</v>
      </c>
      <c r="C602" s="126">
        <v>61073239195</v>
      </c>
      <c r="D602" s="104">
        <v>68212813850</v>
      </c>
      <c r="E602" s="104">
        <v>78923781886</v>
      </c>
      <c r="F602" s="104">
        <v>101075149387</v>
      </c>
      <c r="G602" s="104">
        <v>108730765971</v>
      </c>
      <c r="H602" s="104">
        <v>116685835380</v>
      </c>
      <c r="I602" s="104">
        <v>119314156762</v>
      </c>
      <c r="J602" s="104">
        <v>96722025555</v>
      </c>
      <c r="K602" s="104">
        <v>90880815910</v>
      </c>
      <c r="L602" s="104">
        <v>98495165485.336502</v>
      </c>
      <c r="M602" s="133">
        <v>98910741206.091003</v>
      </c>
      <c r="N602" s="133">
        <v>105545937040.92</v>
      </c>
      <c r="O602" s="133">
        <v>96627313231.643097</v>
      </c>
      <c r="P602" s="133">
        <v>132393159786.927</v>
      </c>
      <c r="Q602" s="133">
        <v>181700831888.86401</v>
      </c>
      <c r="R602" s="133">
        <v>197049755975.72</v>
      </c>
      <c r="S602" s="133">
        <v>-1.0749082854540555E-2</v>
      </c>
    </row>
    <row r="603" spans="1:19">
      <c r="A603" s="128" t="s">
        <v>5907</v>
      </c>
      <c r="B603" s="128" t="s">
        <v>5908</v>
      </c>
      <c r="C603" s="128">
        <v>17990901095</v>
      </c>
      <c r="D603" s="95">
        <v>22672831179</v>
      </c>
      <c r="E603" s="95">
        <v>28340868225</v>
      </c>
      <c r="F603" s="95">
        <v>39297549281</v>
      </c>
      <c r="G603" s="95">
        <v>41295195319</v>
      </c>
      <c r="H603" s="95">
        <v>48347193647</v>
      </c>
      <c r="I603" s="95">
        <v>46758350090</v>
      </c>
      <c r="J603" s="95">
        <v>41838946102</v>
      </c>
      <c r="K603" s="95">
        <v>41745951082</v>
      </c>
      <c r="L603" s="95">
        <v>48011690357.345001</v>
      </c>
      <c r="M603" s="132">
        <v>58896785619.388206</v>
      </c>
      <c r="N603" s="132">
        <v>63174211687.3592</v>
      </c>
      <c r="O603" s="132">
        <v>52569170046.452202</v>
      </c>
      <c r="P603" s="132">
        <v>76400339860.050903</v>
      </c>
      <c r="Q603" s="132">
        <v>119442118359.987</v>
      </c>
      <c r="R603" s="132">
        <v>123409643709.39999</v>
      </c>
      <c r="S603" s="132">
        <v>-8.4114970063472502E-2</v>
      </c>
    </row>
    <row r="604" spans="1:19">
      <c r="A604" s="128" t="s">
        <v>5909</v>
      </c>
      <c r="B604" s="128" t="s">
        <v>115</v>
      </c>
      <c r="C604" s="128">
        <v>16995229194</v>
      </c>
      <c r="D604" s="95">
        <v>21668171938</v>
      </c>
      <c r="E604" s="95">
        <v>26289314076</v>
      </c>
      <c r="F604" s="95">
        <v>36322802937</v>
      </c>
      <c r="G604" s="95">
        <v>38568656612</v>
      </c>
      <c r="H604" s="95">
        <v>45491238410</v>
      </c>
      <c r="I604" s="95">
        <v>44029578615</v>
      </c>
      <c r="J604" s="95">
        <v>39219404852</v>
      </c>
      <c r="K604" s="95">
        <v>39494797838</v>
      </c>
      <c r="L604" s="95">
        <v>46364410288.047104</v>
      </c>
      <c r="M604" s="132">
        <v>57574347146.4757</v>
      </c>
      <c r="N604" s="132">
        <v>59837666397.814102</v>
      </c>
      <c r="O604" s="132">
        <v>48333856798.542999</v>
      </c>
      <c r="P604" s="132">
        <v>68895176272.620209</v>
      </c>
      <c r="Q604" s="132">
        <v>105160980182.742</v>
      </c>
      <c r="R604" s="132">
        <v>108049460935.86</v>
      </c>
      <c r="S604" s="132">
        <v>-6.3822755496425784E-2</v>
      </c>
    </row>
    <row r="605" spans="1:19">
      <c r="A605" s="128" t="s">
        <v>5929</v>
      </c>
      <c r="B605" s="128" t="s">
        <v>961</v>
      </c>
      <c r="C605" s="128">
        <v>995671901</v>
      </c>
      <c r="D605" s="95">
        <v>1004659241</v>
      </c>
      <c r="E605" s="95">
        <v>2051554149</v>
      </c>
      <c r="F605" s="95">
        <v>2974746344</v>
      </c>
      <c r="G605" s="95">
        <v>2726538707</v>
      </c>
      <c r="H605" s="95">
        <v>2855955237</v>
      </c>
      <c r="I605" s="95">
        <v>2728771475</v>
      </c>
      <c r="J605" s="95">
        <v>2619541250</v>
      </c>
      <c r="K605" s="95">
        <v>2251153244</v>
      </c>
      <c r="L605" s="95">
        <v>1647280069.2979</v>
      </c>
      <c r="M605" s="132">
        <v>1322438472.91259</v>
      </c>
      <c r="N605" s="132">
        <v>3336545289.5450602</v>
      </c>
      <c r="O605" s="132">
        <v>4235313247.9092002</v>
      </c>
      <c r="P605" s="132">
        <v>7505163587.4307404</v>
      </c>
      <c r="Q605" s="132">
        <v>14281138177.244801</v>
      </c>
      <c r="R605" s="132">
        <v>15360182773.540001</v>
      </c>
      <c r="S605" s="132">
        <v>-0.22685824841437896</v>
      </c>
    </row>
    <row r="606" spans="1:19">
      <c r="A606" s="128" t="s">
        <v>5958</v>
      </c>
      <c r="B606" s="128" t="s">
        <v>5959</v>
      </c>
      <c r="C606" s="128">
        <v>23593784189</v>
      </c>
      <c r="D606" s="95">
        <v>26183333852</v>
      </c>
      <c r="E606" s="95">
        <v>26863102958</v>
      </c>
      <c r="F606" s="95">
        <v>29018347544</v>
      </c>
      <c r="G606" s="95">
        <v>30395311638</v>
      </c>
      <c r="H606" s="95">
        <v>32414990870</v>
      </c>
      <c r="I606" s="95">
        <v>33821313964</v>
      </c>
      <c r="J606" s="95">
        <v>40748331579</v>
      </c>
      <c r="K606" s="95">
        <v>37897847393</v>
      </c>
      <c r="L606" s="95">
        <v>38829028123.011795</v>
      </c>
      <c r="M606" s="132">
        <v>40013955586.702797</v>
      </c>
      <c r="N606" s="132">
        <v>42371725353.560501</v>
      </c>
      <c r="O606" s="132">
        <v>44058143185.190895</v>
      </c>
      <c r="P606" s="132">
        <v>55992819926.876503</v>
      </c>
      <c r="Q606" s="132">
        <v>62258713528.877701</v>
      </c>
      <c r="R606" s="132">
        <v>73640112266.309998</v>
      </c>
      <c r="S606" s="132">
        <v>0.11220100130808808</v>
      </c>
    </row>
    <row r="607" spans="1:19">
      <c r="A607" s="128" t="s">
        <v>5960</v>
      </c>
      <c r="B607" s="128" t="s">
        <v>964</v>
      </c>
      <c r="C607" s="128">
        <v>3800441456</v>
      </c>
      <c r="D607" s="95">
        <v>4320357838</v>
      </c>
      <c r="E607" s="95">
        <v>4542646615</v>
      </c>
      <c r="F607" s="95">
        <v>4817211414</v>
      </c>
      <c r="G607" s="95">
        <v>5125582447</v>
      </c>
      <c r="H607" s="95">
        <v>5590171705</v>
      </c>
      <c r="I607" s="95">
        <v>5761366751</v>
      </c>
      <c r="J607" s="95">
        <v>6395129221</v>
      </c>
      <c r="K607" s="95">
        <v>6613758755</v>
      </c>
      <c r="L607" s="95">
        <v>7440745602.9800196</v>
      </c>
      <c r="M607" s="132">
        <v>4804112114.7914696</v>
      </c>
      <c r="N607" s="132">
        <v>5574994559.5618305</v>
      </c>
      <c r="O607" s="132">
        <v>5473039944.1654596</v>
      </c>
      <c r="P607" s="132">
        <v>5899828535.3998899</v>
      </c>
      <c r="Q607" s="132">
        <v>6859648128.4688301</v>
      </c>
      <c r="R607" s="132">
        <v>7858344381.3299999</v>
      </c>
      <c r="S607" s="132">
        <v>0.10884565715803304</v>
      </c>
    </row>
    <row r="608" spans="1:19">
      <c r="A608" s="128" t="s">
        <v>5982</v>
      </c>
      <c r="B608" s="128" t="s">
        <v>129</v>
      </c>
      <c r="C608" s="128">
        <v>5600505526</v>
      </c>
      <c r="D608" s="95">
        <v>6370059198</v>
      </c>
      <c r="E608" s="95">
        <v>7169901108</v>
      </c>
      <c r="F608" s="95">
        <v>7396087970</v>
      </c>
      <c r="G608" s="95">
        <v>7692497825</v>
      </c>
      <c r="H608" s="95">
        <v>8394606876</v>
      </c>
      <c r="I608" s="95">
        <v>8754376983</v>
      </c>
      <c r="J608" s="95">
        <v>10209856212</v>
      </c>
      <c r="K608" s="95">
        <v>7874846566</v>
      </c>
      <c r="L608" s="95">
        <v>9049176213.1015701</v>
      </c>
      <c r="M608" s="132">
        <v>9850390456.1910095</v>
      </c>
      <c r="N608" s="132">
        <v>10982742351.817801</v>
      </c>
      <c r="O608" s="132">
        <v>11593049844.9487</v>
      </c>
      <c r="P608" s="132">
        <v>13809325484.511801</v>
      </c>
      <c r="Q608" s="132">
        <v>14648385373.933802</v>
      </c>
      <c r="R608" s="132">
        <v>16958729606.610001</v>
      </c>
      <c r="S608" s="132">
        <v>0.17128366485174781</v>
      </c>
    </row>
    <row r="609" spans="1:19">
      <c r="A609" s="128" t="s">
        <v>6021</v>
      </c>
      <c r="B609" s="128" t="s">
        <v>966</v>
      </c>
      <c r="C609" s="128">
        <v>1962898173</v>
      </c>
      <c r="D609" s="95">
        <v>2606075576</v>
      </c>
      <c r="E609" s="95">
        <v>1730552712</v>
      </c>
      <c r="F609" s="95">
        <v>2276655734</v>
      </c>
      <c r="G609" s="95">
        <v>4162262866</v>
      </c>
      <c r="H609" s="95">
        <v>3798028200</v>
      </c>
      <c r="I609" s="95">
        <v>4040976671</v>
      </c>
      <c r="J609" s="95">
        <v>3956999331</v>
      </c>
      <c r="K609" s="95">
        <v>3328939860</v>
      </c>
      <c r="L609" s="95">
        <v>3283921617.2216001</v>
      </c>
      <c r="M609" s="132">
        <v>3550402316.8415699</v>
      </c>
      <c r="N609" s="132">
        <v>3783713360.43961</v>
      </c>
      <c r="O609" s="132">
        <v>3345222807.4916701</v>
      </c>
      <c r="P609" s="132">
        <v>7347764007.0555992</v>
      </c>
      <c r="Q609" s="132">
        <v>8938427107.1915989</v>
      </c>
      <c r="R609" s="132">
        <v>10410501495.219999</v>
      </c>
      <c r="S609" s="132">
        <v>-0.10436214136358851</v>
      </c>
    </row>
    <row r="610" spans="1:19">
      <c r="A610" s="128" t="s">
        <v>6029</v>
      </c>
      <c r="B610" s="128" t="s">
        <v>970</v>
      </c>
      <c r="C610" s="128">
        <v>44749818</v>
      </c>
      <c r="D610" s="95">
        <v>38969475</v>
      </c>
      <c r="E610" s="95">
        <v>40124936</v>
      </c>
      <c r="F610" s="95">
        <v>44781035</v>
      </c>
      <c r="G610" s="95">
        <v>45351290</v>
      </c>
      <c r="H610" s="95">
        <v>61966712</v>
      </c>
      <c r="I610" s="95">
        <v>54166386</v>
      </c>
      <c r="J610" s="95">
        <v>66793871</v>
      </c>
      <c r="K610" s="95">
        <v>87345325</v>
      </c>
      <c r="L610" s="95">
        <v>69240529.333110005</v>
      </c>
      <c r="M610" s="132">
        <v>95808464.666500002</v>
      </c>
      <c r="N610" s="132">
        <v>112178907.13758001</v>
      </c>
      <c r="O610" s="132">
        <v>83480417.102899998</v>
      </c>
      <c r="P610" s="132">
        <v>94025168.122419998</v>
      </c>
      <c r="Q610" s="132">
        <v>113358854.06427</v>
      </c>
      <c r="R610" s="132">
        <v>143741964.25999999</v>
      </c>
      <c r="S610" s="132">
        <v>-3.4890078800708178E-2</v>
      </c>
    </row>
    <row r="611" spans="1:19">
      <c r="A611" s="128" t="s">
        <v>6035</v>
      </c>
      <c r="B611" s="128" t="s">
        <v>130</v>
      </c>
      <c r="C611" s="128">
        <v>11216168110</v>
      </c>
      <c r="D611" s="95">
        <v>11571947199</v>
      </c>
      <c r="E611" s="95">
        <v>11365485521</v>
      </c>
      <c r="F611" s="95">
        <v>13040526328</v>
      </c>
      <c r="G611" s="95">
        <v>11242623280</v>
      </c>
      <c r="H611" s="95">
        <v>12795925595</v>
      </c>
      <c r="I611" s="95">
        <v>13182053345</v>
      </c>
      <c r="J611" s="95">
        <v>16728315129</v>
      </c>
      <c r="K611" s="95">
        <v>16158188234</v>
      </c>
      <c r="L611" s="95">
        <v>14971276141.8424</v>
      </c>
      <c r="M611" s="132">
        <v>16922440422.837999</v>
      </c>
      <c r="N611" s="132">
        <v>14660392128.7759</v>
      </c>
      <c r="O611" s="132">
        <v>16404578096.962801</v>
      </c>
      <c r="P611" s="132">
        <v>20472634548.681602</v>
      </c>
      <c r="Q611" s="132">
        <v>22738094033.872101</v>
      </c>
      <c r="R611" s="132">
        <v>28754224506.580002</v>
      </c>
      <c r="S611" s="132">
        <v>0.18748610809574573</v>
      </c>
    </row>
    <row r="612" spans="1:19">
      <c r="A612" s="128" t="s">
        <v>6050</v>
      </c>
      <c r="B612" s="128" t="s">
        <v>1020</v>
      </c>
      <c r="C612" s="128">
        <v>969021106</v>
      </c>
      <c r="D612" s="95">
        <v>1275924566</v>
      </c>
      <c r="E612" s="95">
        <v>2014392066</v>
      </c>
      <c r="F612" s="95">
        <v>1443085063</v>
      </c>
      <c r="G612" s="95">
        <v>2126993930</v>
      </c>
      <c r="H612" s="95">
        <v>1774291782</v>
      </c>
      <c r="I612" s="95">
        <v>2028373828</v>
      </c>
      <c r="J612" s="95">
        <v>3391237815</v>
      </c>
      <c r="K612" s="95">
        <v>3834768653</v>
      </c>
      <c r="L612" s="95">
        <v>4014668018.5330696</v>
      </c>
      <c r="M612" s="132">
        <v>4790801811.37428</v>
      </c>
      <c r="N612" s="132">
        <v>7257704045.8278704</v>
      </c>
      <c r="O612" s="132">
        <v>7158772074.5193605</v>
      </c>
      <c r="P612" s="132">
        <v>8369242183.1051998</v>
      </c>
      <c r="Q612" s="132">
        <v>8960800031.3471184</v>
      </c>
      <c r="R612" s="132">
        <v>9514570312.3099995</v>
      </c>
      <c r="S612" s="132">
        <v>2.1320360517757472E-2</v>
      </c>
    </row>
    <row r="613" spans="1:19">
      <c r="A613" s="128" t="s">
        <v>7739</v>
      </c>
      <c r="B613" s="128" t="s">
        <v>7740</v>
      </c>
      <c r="C613" s="128">
        <v>19488553911</v>
      </c>
      <c r="D613" s="95">
        <v>19356648819</v>
      </c>
      <c r="E613" s="95">
        <v>23719810703</v>
      </c>
      <c r="F613" s="95">
        <v>32759252562</v>
      </c>
      <c r="G613" s="95">
        <v>37040259014</v>
      </c>
      <c r="H613" s="95">
        <v>35923650863</v>
      </c>
      <c r="I613" s="95">
        <v>38734492708</v>
      </c>
      <c r="J613" s="95">
        <v>14134747874</v>
      </c>
      <c r="K613" s="95">
        <v>11237017435</v>
      </c>
      <c r="L613" s="95">
        <v>11654447004.979801</v>
      </c>
      <c r="M613" s="132">
        <v>0</v>
      </c>
      <c r="N613" s="132">
        <v>0</v>
      </c>
      <c r="O613" s="132">
        <v>0</v>
      </c>
      <c r="P613" s="132">
        <v>0</v>
      </c>
      <c r="Q613" s="132">
        <v>0</v>
      </c>
      <c r="R613" s="132">
        <v>0</v>
      </c>
      <c r="S613" s="132">
        <v>0</v>
      </c>
    </row>
    <row r="614" spans="1:19">
      <c r="A614" s="128" t="s">
        <v>7741</v>
      </c>
      <c r="B614" s="128" t="s">
        <v>7742</v>
      </c>
      <c r="C614" s="128">
        <v>14712184859</v>
      </c>
      <c r="D614" s="95">
        <v>15432449356</v>
      </c>
      <c r="E614" s="95">
        <v>16893284970</v>
      </c>
      <c r="F614" s="95">
        <v>25549484552</v>
      </c>
      <c r="G614" s="95">
        <v>28229413534</v>
      </c>
      <c r="H614" s="95">
        <v>23880075172</v>
      </c>
      <c r="I614" s="95">
        <v>25736207124</v>
      </c>
      <c r="J614" s="95">
        <v>0</v>
      </c>
      <c r="K614" s="95">
        <v>0</v>
      </c>
      <c r="L614" s="95">
        <v>0</v>
      </c>
      <c r="M614" s="132">
        <v>0</v>
      </c>
      <c r="N614" s="132">
        <v>0</v>
      </c>
      <c r="O614" s="132">
        <v>0</v>
      </c>
      <c r="P614" s="132">
        <v>0</v>
      </c>
      <c r="Q614" s="132">
        <v>0</v>
      </c>
      <c r="R614" s="132">
        <v>0</v>
      </c>
      <c r="S614" s="132">
        <v>0</v>
      </c>
    </row>
    <row r="615" spans="1:19">
      <c r="A615" s="128" t="s">
        <v>7743</v>
      </c>
      <c r="B615" s="128" t="s">
        <v>176</v>
      </c>
      <c r="C615" s="128">
        <v>1851409084</v>
      </c>
      <c r="D615" s="95">
        <v>613735520</v>
      </c>
      <c r="E615" s="95">
        <v>461168714</v>
      </c>
      <c r="F615" s="95">
        <v>530556136</v>
      </c>
      <c r="G615" s="95">
        <v>949016059</v>
      </c>
      <c r="H615" s="95">
        <v>1789192757</v>
      </c>
      <c r="I615" s="95">
        <v>2337736719</v>
      </c>
      <c r="J615" s="95">
        <v>3553652202</v>
      </c>
      <c r="K615" s="95">
        <v>3418803429</v>
      </c>
      <c r="L615" s="95">
        <v>3774002918.0954199</v>
      </c>
      <c r="M615" s="132">
        <v>0</v>
      </c>
      <c r="N615" s="132">
        <v>0</v>
      </c>
      <c r="O615" s="132">
        <v>0</v>
      </c>
      <c r="P615" s="132">
        <v>0</v>
      </c>
      <c r="Q615" s="132">
        <v>0</v>
      </c>
      <c r="R615" s="132">
        <v>0</v>
      </c>
      <c r="S615" s="132">
        <v>0</v>
      </c>
    </row>
    <row r="616" spans="1:19" ht="28">
      <c r="A616" s="128" t="s">
        <v>7744</v>
      </c>
      <c r="B616" s="128" t="s">
        <v>177</v>
      </c>
      <c r="C616" s="128">
        <v>82553442</v>
      </c>
      <c r="D616" s="95">
        <v>1021204221</v>
      </c>
      <c r="E616" s="95">
        <v>4537329985</v>
      </c>
      <c r="F616" s="95">
        <v>4477470276</v>
      </c>
      <c r="G616" s="95">
        <v>504234233</v>
      </c>
      <c r="H616" s="95">
        <v>616941021</v>
      </c>
      <c r="I616" s="95">
        <v>566644561</v>
      </c>
      <c r="J616" s="95">
        <v>494132386</v>
      </c>
      <c r="K616" s="95">
        <v>553063187</v>
      </c>
      <c r="L616" s="95">
        <v>541422312.73800004</v>
      </c>
      <c r="M616" s="132">
        <v>0</v>
      </c>
      <c r="N616" s="132">
        <v>0</v>
      </c>
      <c r="O616" s="132">
        <v>0</v>
      </c>
      <c r="P616" s="132">
        <v>0</v>
      </c>
      <c r="Q616" s="132">
        <v>0</v>
      </c>
      <c r="R616" s="132">
        <v>0</v>
      </c>
      <c r="S616" s="132">
        <v>0</v>
      </c>
    </row>
    <row r="617" spans="1:19">
      <c r="A617" s="128" t="s">
        <v>7745</v>
      </c>
      <c r="B617" s="128" t="s">
        <v>65</v>
      </c>
      <c r="C617" s="128">
        <v>478665360</v>
      </c>
      <c r="D617" s="95">
        <v>426686378</v>
      </c>
      <c r="E617" s="95">
        <v>288618928</v>
      </c>
      <c r="F617" s="95">
        <v>215045702</v>
      </c>
      <c r="G617" s="95">
        <v>312857897</v>
      </c>
      <c r="H617" s="95">
        <v>248027059</v>
      </c>
      <c r="I617" s="95">
        <v>245844664</v>
      </c>
      <c r="J617" s="95">
        <v>194119515</v>
      </c>
      <c r="K617" s="95">
        <v>286898310</v>
      </c>
      <c r="L617" s="95">
        <v>632142024.38441002</v>
      </c>
      <c r="M617" s="132">
        <v>0</v>
      </c>
      <c r="N617" s="132">
        <v>0</v>
      </c>
      <c r="O617" s="132">
        <v>0</v>
      </c>
      <c r="P617" s="132">
        <v>0</v>
      </c>
      <c r="Q617" s="132">
        <v>0</v>
      </c>
      <c r="R617" s="132">
        <v>0</v>
      </c>
      <c r="S617" s="132">
        <v>0</v>
      </c>
    </row>
    <row r="618" spans="1:19">
      <c r="A618" s="128" t="s">
        <v>7746</v>
      </c>
      <c r="B618" s="128" t="s">
        <v>215</v>
      </c>
      <c r="C618" s="128">
        <v>1078301913</v>
      </c>
      <c r="D618" s="95">
        <v>942437219</v>
      </c>
      <c r="E618" s="95">
        <v>546432605</v>
      </c>
      <c r="F618" s="95">
        <v>865260435</v>
      </c>
      <c r="G618" s="95">
        <v>1501860296</v>
      </c>
      <c r="H618" s="95">
        <v>2383873756</v>
      </c>
      <c r="I618" s="95">
        <v>2437048621</v>
      </c>
      <c r="J618" s="95">
        <v>2257655209</v>
      </c>
      <c r="K618" s="95">
        <v>2335199296</v>
      </c>
      <c r="L618" s="95">
        <v>1718473766.951</v>
      </c>
      <c r="M618" s="132">
        <v>0</v>
      </c>
      <c r="N618" s="132">
        <v>0</v>
      </c>
      <c r="O618" s="132">
        <v>0</v>
      </c>
      <c r="P618" s="132">
        <v>0</v>
      </c>
      <c r="Q618" s="132">
        <v>0</v>
      </c>
      <c r="R618" s="132">
        <v>0</v>
      </c>
      <c r="S618" s="132">
        <v>0</v>
      </c>
    </row>
    <row r="619" spans="1:19">
      <c r="A619" s="128" t="s">
        <v>7747</v>
      </c>
      <c r="B619" s="128" t="s">
        <v>5545</v>
      </c>
      <c r="C619" s="128">
        <v>1042739331</v>
      </c>
      <c r="D619" s="95">
        <v>672230021</v>
      </c>
      <c r="E619" s="95">
        <v>760136120</v>
      </c>
      <c r="F619" s="95">
        <v>876167113</v>
      </c>
      <c r="G619" s="95">
        <v>5323990385</v>
      </c>
      <c r="H619" s="95">
        <v>6765447663</v>
      </c>
      <c r="I619" s="95">
        <v>7181609898</v>
      </c>
      <c r="J619" s="95">
        <v>7398421115</v>
      </c>
      <c r="K619" s="95">
        <v>4380085684</v>
      </c>
      <c r="L619" s="95">
        <v>4698244722.1169996</v>
      </c>
      <c r="M619" s="132">
        <v>0</v>
      </c>
      <c r="N619" s="132">
        <v>0</v>
      </c>
      <c r="O619" s="132">
        <v>0</v>
      </c>
      <c r="P619" s="132">
        <v>0</v>
      </c>
      <c r="Q619" s="132">
        <v>0</v>
      </c>
      <c r="R619" s="132">
        <v>0</v>
      </c>
      <c r="S619" s="132">
        <v>0</v>
      </c>
    </row>
    <row r="620" spans="1:19">
      <c r="A620" s="128" t="s">
        <v>7748</v>
      </c>
      <c r="B620" s="128" t="s">
        <v>968</v>
      </c>
      <c r="C620" s="128">
        <v>242699922</v>
      </c>
      <c r="D620" s="95">
        <v>247906104</v>
      </c>
      <c r="E620" s="95">
        <v>232839381</v>
      </c>
      <c r="F620" s="95">
        <v>245268348</v>
      </c>
      <c r="G620" s="95">
        <v>218886610</v>
      </c>
      <c r="H620" s="95">
        <v>240093435</v>
      </c>
      <c r="I620" s="95">
        <v>229401121</v>
      </c>
      <c r="J620" s="95">
        <v>236767447</v>
      </c>
      <c r="K620" s="95">
        <v>262967529</v>
      </c>
      <c r="L620" s="95">
        <v>290161260.69391996</v>
      </c>
      <c r="M620" s="132">
        <v>0</v>
      </c>
      <c r="N620" s="132">
        <v>0</v>
      </c>
      <c r="O620" s="132">
        <v>0</v>
      </c>
      <c r="P620" s="132">
        <v>0</v>
      </c>
      <c r="Q620" s="132">
        <v>0</v>
      </c>
      <c r="R620" s="132">
        <v>0</v>
      </c>
      <c r="S620" s="132">
        <v>0</v>
      </c>
    </row>
    <row r="621" spans="1:19">
      <c r="L621" s="7"/>
    </row>
    <row r="623" spans="1:19">
      <c r="R623" s="25"/>
    </row>
    <row r="624" spans="1:19">
      <c r="R624" s="107"/>
    </row>
    <row r="625" spans="18:18">
      <c r="R625" s="107"/>
    </row>
    <row r="627" spans="18:18">
      <c r="R627" s="25"/>
    </row>
    <row r="628" spans="18:18">
      <c r="R628" s="25"/>
    </row>
    <row r="629" spans="18:18">
      <c r="R629" s="25"/>
    </row>
    <row r="630" spans="18:18">
      <c r="R630" s="107"/>
    </row>
    <row r="631" spans="18:18">
      <c r="R631" s="107"/>
    </row>
  </sheetData>
  <mergeCells count="1">
    <mergeCell ref="A1:R2"/>
  </mergeCells>
  <printOptions horizontalCentered="1"/>
  <pageMargins left="0.39370078740157483" right="0.39370078740157483" top="0.39370078740157483" bottom="0.39370078740157483" header="0" footer="0"/>
  <pageSetup scale="37" fitToHeight="9" orientation="landscape" r:id="rId1"/>
  <headerFooter alignWithMargins="0">
    <oddHeader>&amp;R09/05/2014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A5FDD-B905-3147-AA99-52699019B507}">
  <sheetPr>
    <pageSetUpPr fitToPage="1"/>
  </sheetPr>
  <dimension ref="A1:BB608"/>
  <sheetViews>
    <sheetView showGridLines="0" zoomScaleNormal="100" zoomScaleSheetLayoutView="100" workbookViewId="0">
      <selection activeCell="E20" sqref="E20"/>
    </sheetView>
  </sheetViews>
  <sheetFormatPr baseColWidth="10" defaultColWidth="9.83203125" defaultRowHeight="14"/>
  <cols>
    <col min="1" max="1" width="13.5" style="124" bestFit="1" customWidth="1"/>
    <col min="2" max="2" width="60.6640625" style="67" customWidth="1"/>
    <col min="3" max="3" width="19.33203125" style="67" customWidth="1"/>
    <col min="4" max="5" width="24.1640625" style="25" customWidth="1"/>
    <col min="6" max="7" width="25.1640625" style="25" customWidth="1"/>
    <col min="8" max="10" width="24.1640625" style="25" customWidth="1"/>
    <col min="11" max="13" width="26" style="25" customWidth="1"/>
    <col min="14" max="16" width="26" style="7" customWidth="1"/>
    <col min="17" max="17" width="24.1640625" style="7" customWidth="1"/>
    <col min="18" max="18" width="27.5" style="25" customWidth="1"/>
    <col min="19" max="20" width="27.5" style="7" customWidth="1"/>
    <col min="21" max="54" width="15.83203125" style="7" customWidth="1"/>
    <col min="55" max="16384" width="9.83203125" style="7"/>
  </cols>
  <sheetData>
    <row r="1" spans="1:54" s="23" customFormat="1" ht="154.5" customHeight="1">
      <c r="A1" s="147" t="s">
        <v>7823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</row>
    <row r="2" spans="1:54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</row>
    <row r="3" spans="1:54" s="123" customFormat="1" ht="16">
      <c r="A3" s="150" t="s">
        <v>224</v>
      </c>
      <c r="B3" s="151" t="s">
        <v>187</v>
      </c>
      <c r="C3" s="151">
        <v>2007</v>
      </c>
      <c r="D3" s="151">
        <v>2008</v>
      </c>
      <c r="E3" s="151">
        <v>2009</v>
      </c>
      <c r="F3" s="151">
        <v>2010</v>
      </c>
      <c r="G3" s="151">
        <v>2011</v>
      </c>
      <c r="H3" s="151">
        <v>2012</v>
      </c>
      <c r="I3" s="151">
        <v>2013</v>
      </c>
      <c r="J3" s="151">
        <v>2014</v>
      </c>
      <c r="K3" s="151">
        <v>2015</v>
      </c>
      <c r="L3" s="151">
        <v>2016</v>
      </c>
      <c r="M3" s="151">
        <v>2017</v>
      </c>
      <c r="N3" s="151">
        <v>2018</v>
      </c>
      <c r="O3" s="151">
        <v>2019</v>
      </c>
      <c r="P3" s="151">
        <v>2020</v>
      </c>
      <c r="Q3" s="151">
        <v>2021</v>
      </c>
      <c r="R3" s="151">
        <v>2022</v>
      </c>
      <c r="S3" s="151">
        <v>2023</v>
      </c>
      <c r="T3" s="151">
        <v>2024</v>
      </c>
    </row>
    <row r="4" spans="1:54" s="6" customFormat="1">
      <c r="A4" s="87">
        <v>1</v>
      </c>
      <c r="B4" s="88" t="s">
        <v>182</v>
      </c>
      <c r="C4" s="112">
        <v>238669030880.12</v>
      </c>
      <c r="D4" s="112">
        <v>243127181104.81</v>
      </c>
      <c r="E4" s="112">
        <v>281271493688.01001</v>
      </c>
      <c r="F4" s="112">
        <v>325993403897.20001</v>
      </c>
      <c r="G4" s="112">
        <f>374854837292040/1000</f>
        <v>374854837292.03998</v>
      </c>
      <c r="H4" s="112">
        <v>472528711045.59003</v>
      </c>
      <c r="I4" s="112">
        <v>530213962161.73999</v>
      </c>
      <c r="J4" s="112">
        <v>559837252719.98999</v>
      </c>
      <c r="K4" s="112">
        <v>581539140716.12</v>
      </c>
      <c r="L4" s="112">
        <v>623119219858.96997</v>
      </c>
      <c r="M4" s="114">
        <v>657164859335.63098</v>
      </c>
      <c r="N4" s="114">
        <v>623017809146.78125</v>
      </c>
      <c r="O4" s="114">
        <v>646114820192.12805</v>
      </c>
      <c r="P4" s="114">
        <v>696125147435.74097</v>
      </c>
      <c r="Q4" s="114">
        <v>732860198586.11902</v>
      </c>
      <c r="R4" s="114">
        <v>923752955655.81104</v>
      </c>
      <c r="S4" s="113">
        <v>895837639440.84998</v>
      </c>
      <c r="T4" s="113">
        <v>927092160250.29004</v>
      </c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</row>
    <row r="5" spans="1:54">
      <c r="A5" s="89" t="s">
        <v>226</v>
      </c>
      <c r="B5" s="89" t="s">
        <v>474</v>
      </c>
      <c r="C5" s="92">
        <v>22375762594</v>
      </c>
      <c r="D5" s="92">
        <v>18678943766</v>
      </c>
      <c r="E5" s="92">
        <v>21761660151</v>
      </c>
      <c r="F5" s="92">
        <v>22328130095</v>
      </c>
      <c r="G5" s="92">
        <v>23996840075</v>
      </c>
      <c r="H5" s="92">
        <v>31187482548</v>
      </c>
      <c r="I5" s="92">
        <v>43127591288</v>
      </c>
      <c r="J5" s="92">
        <v>44004357392</v>
      </c>
      <c r="K5" s="92">
        <v>38357279940</v>
      </c>
      <c r="L5" s="92">
        <v>48224903625</v>
      </c>
      <c r="M5" s="115">
        <v>46589498388.2994</v>
      </c>
      <c r="N5" s="115">
        <v>48515189741.006294</v>
      </c>
      <c r="O5" s="115">
        <v>47174964378.112602</v>
      </c>
      <c r="P5" s="115">
        <v>58709288143.555603</v>
      </c>
      <c r="Q5" s="115">
        <v>61803698910.964592</v>
      </c>
      <c r="R5" s="115">
        <v>59142679172.806099</v>
      </c>
      <c r="S5" s="115">
        <v>59787359052.879997</v>
      </c>
      <c r="T5" s="115">
        <v>56107979529.540001</v>
      </c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</row>
    <row r="6" spans="1:54">
      <c r="A6" s="89" t="s">
        <v>227</v>
      </c>
      <c r="B6" s="89" t="s">
        <v>152</v>
      </c>
      <c r="C6" s="92">
        <v>298437503</v>
      </c>
      <c r="D6" s="92">
        <v>398023414</v>
      </c>
      <c r="E6" s="92">
        <v>337919753</v>
      </c>
      <c r="F6" s="92">
        <v>384614288</v>
      </c>
      <c r="G6" s="92">
        <v>340024312</v>
      </c>
      <c r="H6" s="92">
        <v>385436558</v>
      </c>
      <c r="I6" s="92">
        <v>465751151</v>
      </c>
      <c r="J6" s="92">
        <v>444026612</v>
      </c>
      <c r="K6" s="92">
        <v>508060189</v>
      </c>
      <c r="L6" s="92">
        <v>605698716</v>
      </c>
      <c r="M6" s="115">
        <v>667791583.46610999</v>
      </c>
      <c r="N6" s="115">
        <v>687833293.38102007</v>
      </c>
      <c r="O6" s="115">
        <v>784621852.97898996</v>
      </c>
      <c r="P6" s="115">
        <v>884612066.27972996</v>
      </c>
      <c r="Q6" s="115">
        <v>972304393.01152003</v>
      </c>
      <c r="R6" s="115">
        <v>1195245021.8612399</v>
      </c>
      <c r="S6" s="115">
        <v>1122421672.75</v>
      </c>
      <c r="T6" s="115">
        <v>1140998312.52</v>
      </c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</row>
    <row r="7" spans="1:54">
      <c r="A7" s="89" t="s">
        <v>228</v>
      </c>
      <c r="B7" s="89" t="s">
        <v>204</v>
      </c>
      <c r="C7" s="92">
        <v>381555906</v>
      </c>
      <c r="D7" s="92">
        <v>257559937</v>
      </c>
      <c r="E7" s="92">
        <v>729541783</v>
      </c>
      <c r="F7" s="92">
        <v>483100578</v>
      </c>
      <c r="G7" s="92">
        <v>0</v>
      </c>
      <c r="H7" s="92">
        <v>0</v>
      </c>
      <c r="I7" s="92">
        <v>0</v>
      </c>
      <c r="J7" s="92">
        <v>0</v>
      </c>
      <c r="K7" s="92">
        <v>0</v>
      </c>
      <c r="L7" s="92">
        <v>0</v>
      </c>
      <c r="M7" s="115">
        <v>0</v>
      </c>
      <c r="N7" s="115">
        <v>1263222717.7170901</v>
      </c>
      <c r="O7" s="115">
        <v>412144387.97453004</v>
      </c>
      <c r="P7" s="115">
        <v>6496711671.9556799</v>
      </c>
      <c r="Q7" s="115">
        <v>4392024545.6587095</v>
      </c>
      <c r="R7" s="115">
        <v>8644466887.6461792</v>
      </c>
      <c r="S7" s="115">
        <v>7735399705.75</v>
      </c>
      <c r="T7" s="115">
        <v>8696596057.7999992</v>
      </c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</row>
    <row r="8" spans="1:54">
      <c r="A8" s="89" t="s">
        <v>230</v>
      </c>
      <c r="B8" s="89" t="s">
        <v>151</v>
      </c>
      <c r="C8" s="92">
        <v>13005747166</v>
      </c>
      <c r="D8" s="92">
        <v>11088486430</v>
      </c>
      <c r="E8" s="92">
        <v>12401457520</v>
      </c>
      <c r="F8" s="92">
        <v>11969653713</v>
      </c>
      <c r="G8" s="92">
        <v>19221485582</v>
      </c>
      <c r="H8" s="92">
        <v>24997785694</v>
      </c>
      <c r="I8" s="92">
        <v>35426069207</v>
      </c>
      <c r="J8" s="92">
        <v>39283590224</v>
      </c>
      <c r="K8" s="92">
        <v>31255307455</v>
      </c>
      <c r="L8" s="92">
        <v>39742648333</v>
      </c>
      <c r="M8" s="115">
        <v>40618528660.750504</v>
      </c>
      <c r="N8" s="115">
        <v>30936236259.285603</v>
      </c>
      <c r="O8" s="115">
        <v>33418487940.873398</v>
      </c>
      <c r="P8" s="115">
        <v>40705167106.468399</v>
      </c>
      <c r="Q8" s="115">
        <v>45255332931.812103</v>
      </c>
      <c r="R8" s="115">
        <v>38164221946.778793</v>
      </c>
      <c r="S8" s="115">
        <v>36773646393.129997</v>
      </c>
      <c r="T8" s="115">
        <v>30910412890.119999</v>
      </c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</row>
    <row r="9" spans="1:54">
      <c r="A9" s="89" t="s">
        <v>231</v>
      </c>
      <c r="B9" s="89" t="s">
        <v>206</v>
      </c>
      <c r="C9" s="92">
        <v>7177926821</v>
      </c>
      <c r="D9" s="92">
        <v>5645668063</v>
      </c>
      <c r="E9" s="92">
        <v>6527558420</v>
      </c>
      <c r="F9" s="92">
        <v>8737680827</v>
      </c>
      <c r="G9" s="92">
        <v>3974915046</v>
      </c>
      <c r="H9" s="92">
        <v>5450605983</v>
      </c>
      <c r="I9" s="92">
        <v>6719999053</v>
      </c>
      <c r="J9" s="92">
        <v>2549770258</v>
      </c>
      <c r="K9" s="92">
        <v>6029385449</v>
      </c>
      <c r="L9" s="92">
        <v>6884480696</v>
      </c>
      <c r="M9" s="115">
        <v>3828887649.5570002</v>
      </c>
      <c r="N9" s="115">
        <v>0</v>
      </c>
      <c r="O9" s="115">
        <v>0</v>
      </c>
      <c r="P9" s="115">
        <v>0</v>
      </c>
      <c r="Q9" s="115">
        <v>0</v>
      </c>
      <c r="R9" s="115">
        <v>0</v>
      </c>
      <c r="S9" s="115">
        <v>0</v>
      </c>
      <c r="T9" s="115">
        <v>0</v>
      </c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</row>
    <row r="10" spans="1:54">
      <c r="A10" s="89" t="s">
        <v>232</v>
      </c>
      <c r="B10" s="89" t="s">
        <v>165</v>
      </c>
      <c r="C10" s="92">
        <v>163495295</v>
      </c>
      <c r="D10" s="92">
        <v>91215078</v>
      </c>
      <c r="E10" s="92">
        <v>559974547</v>
      </c>
      <c r="F10" s="92">
        <v>46352991</v>
      </c>
      <c r="G10" s="92">
        <v>0</v>
      </c>
      <c r="H10" s="92">
        <v>0</v>
      </c>
      <c r="I10" s="92">
        <v>124790826</v>
      </c>
      <c r="J10" s="92">
        <v>212460022</v>
      </c>
      <c r="K10" s="92">
        <v>23404833</v>
      </c>
      <c r="L10" s="92">
        <v>90670922</v>
      </c>
      <c r="M10" s="115">
        <v>2935965.662</v>
      </c>
      <c r="N10" s="115">
        <v>0</v>
      </c>
      <c r="O10" s="115">
        <v>0</v>
      </c>
      <c r="P10" s="94">
        <v>0</v>
      </c>
      <c r="Q10" s="94">
        <v>0</v>
      </c>
      <c r="R10" s="115">
        <v>0</v>
      </c>
      <c r="S10" s="115">
        <v>0</v>
      </c>
      <c r="T10" s="115">
        <v>0</v>
      </c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</row>
    <row r="11" spans="1:54">
      <c r="A11" s="89" t="s">
        <v>233</v>
      </c>
      <c r="B11" s="89" t="s">
        <v>150</v>
      </c>
      <c r="C11" s="92">
        <v>1348599903</v>
      </c>
      <c r="D11" s="92">
        <v>1197990844</v>
      </c>
      <c r="E11" s="92">
        <v>1205208128</v>
      </c>
      <c r="F11" s="92">
        <v>706727698</v>
      </c>
      <c r="G11" s="92">
        <v>460415135</v>
      </c>
      <c r="H11" s="92">
        <v>353654313</v>
      </c>
      <c r="I11" s="92">
        <v>390981051</v>
      </c>
      <c r="J11" s="92">
        <v>1514510276</v>
      </c>
      <c r="K11" s="92">
        <v>541122014</v>
      </c>
      <c r="L11" s="92">
        <v>901404958</v>
      </c>
      <c r="M11" s="115">
        <v>1471354528.86377</v>
      </c>
      <c r="N11" s="115">
        <v>4326715426.8168297</v>
      </c>
      <c r="O11" s="115">
        <v>1227490576.7488301</v>
      </c>
      <c r="P11" s="94">
        <v>1090987056.47755</v>
      </c>
      <c r="Q11" s="94">
        <v>1806031021.53881</v>
      </c>
      <c r="R11" s="115">
        <v>1610807256.7096498</v>
      </c>
      <c r="S11" s="115">
        <v>1775871565.28</v>
      </c>
      <c r="T11" s="115">
        <v>883645538.10000002</v>
      </c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</row>
    <row r="12" spans="1:54">
      <c r="A12" s="89" t="s">
        <v>527</v>
      </c>
      <c r="B12" s="89" t="s">
        <v>528</v>
      </c>
      <c r="C12" s="92">
        <v>0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115">
        <v>0</v>
      </c>
      <c r="N12" s="115">
        <v>875892950.59648001</v>
      </c>
      <c r="O12" s="115">
        <v>236634943.83067998</v>
      </c>
      <c r="P12" s="115">
        <v>213612251.94549999</v>
      </c>
      <c r="Q12" s="115">
        <v>178026227.56507999</v>
      </c>
      <c r="R12" s="115">
        <v>119843074.40439999</v>
      </c>
      <c r="S12" s="115">
        <v>124295766.41</v>
      </c>
      <c r="T12" s="115">
        <v>145877988.69999999</v>
      </c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</row>
    <row r="13" spans="1:54">
      <c r="A13" s="89" t="s">
        <v>532</v>
      </c>
      <c r="B13" s="89" t="s">
        <v>533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115">
        <v>0</v>
      </c>
      <c r="N13" s="115">
        <v>10425289093.209301</v>
      </c>
      <c r="O13" s="115">
        <v>11095584675.7062</v>
      </c>
      <c r="P13" s="115">
        <v>9318197990.4287491</v>
      </c>
      <c r="Q13" s="115">
        <v>9199979791.3783684</v>
      </c>
      <c r="R13" s="115">
        <v>9408094985.4057503</v>
      </c>
      <c r="S13" s="115">
        <v>12255723949.549999</v>
      </c>
      <c r="T13" s="115">
        <v>14330448742.309999</v>
      </c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</row>
    <row r="14" spans="1:54">
      <c r="A14" s="89" t="s">
        <v>235</v>
      </c>
      <c r="B14" s="89" t="s">
        <v>149</v>
      </c>
      <c r="C14" s="92">
        <v>22236901238</v>
      </c>
      <c r="D14" s="92">
        <v>28684913834</v>
      </c>
      <c r="E14" s="92">
        <v>34615002800</v>
      </c>
      <c r="F14" s="92">
        <v>32372341135</v>
      </c>
      <c r="G14" s="92">
        <v>38408448573</v>
      </c>
      <c r="H14" s="92">
        <v>72435854926</v>
      </c>
      <c r="I14" s="92">
        <v>75450280103</v>
      </c>
      <c r="J14" s="92">
        <v>77804178111</v>
      </c>
      <c r="K14" s="92">
        <v>87186317355</v>
      </c>
      <c r="L14" s="92">
        <v>93596042175</v>
      </c>
      <c r="M14" s="115">
        <v>97760976420.912598</v>
      </c>
      <c r="N14" s="115">
        <v>78150878354.643402</v>
      </c>
      <c r="O14" s="115">
        <v>84265689510.171204</v>
      </c>
      <c r="P14" s="115">
        <v>96327301266.913803</v>
      </c>
      <c r="Q14" s="115">
        <v>95510234772.016296</v>
      </c>
      <c r="R14" s="115">
        <v>116376699497.16299</v>
      </c>
      <c r="S14" s="115">
        <v>128666127683.59</v>
      </c>
      <c r="T14" s="115">
        <v>139814926228.98001</v>
      </c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</row>
    <row r="15" spans="1:54" ht="28">
      <c r="A15" s="89" t="s">
        <v>236</v>
      </c>
      <c r="B15" s="89" t="s">
        <v>148</v>
      </c>
      <c r="C15" s="92">
        <v>15510826356</v>
      </c>
      <c r="D15" s="92">
        <v>18477697606</v>
      </c>
      <c r="E15" s="92">
        <v>21422660836</v>
      </c>
      <c r="F15" s="92">
        <v>20115699547</v>
      </c>
      <c r="G15" s="92">
        <v>22448848355</v>
      </c>
      <c r="H15" s="92">
        <v>40819489940</v>
      </c>
      <c r="I15" s="92">
        <v>36450323551</v>
      </c>
      <c r="J15" s="92">
        <v>34914084810</v>
      </c>
      <c r="K15" s="92">
        <v>37853546704</v>
      </c>
      <c r="L15" s="92">
        <v>48083054143</v>
      </c>
      <c r="M15" s="115">
        <v>47584987544.056099</v>
      </c>
      <c r="N15" s="115">
        <v>0</v>
      </c>
      <c r="O15" s="115">
        <v>0</v>
      </c>
      <c r="P15" s="115">
        <v>858239728.18253005</v>
      </c>
      <c r="Q15" s="115">
        <v>0</v>
      </c>
      <c r="R15" s="115">
        <v>0</v>
      </c>
      <c r="S15" s="115">
        <v>0</v>
      </c>
      <c r="T15" s="115">
        <v>0</v>
      </c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</row>
    <row r="16" spans="1:54" ht="28">
      <c r="A16" s="89" t="s">
        <v>237</v>
      </c>
      <c r="B16" s="89" t="s">
        <v>147</v>
      </c>
      <c r="C16" s="92">
        <v>926262850</v>
      </c>
      <c r="D16" s="92">
        <v>432367823</v>
      </c>
      <c r="E16" s="92">
        <v>870394801</v>
      </c>
      <c r="F16" s="92">
        <v>739434943</v>
      </c>
      <c r="G16" s="92">
        <v>944462531</v>
      </c>
      <c r="H16" s="92">
        <v>1355245592</v>
      </c>
      <c r="I16" s="92">
        <v>1209330792</v>
      </c>
      <c r="J16" s="92">
        <v>1832339381</v>
      </c>
      <c r="K16" s="92">
        <v>2079404547</v>
      </c>
      <c r="L16" s="92">
        <v>1414599765</v>
      </c>
      <c r="M16" s="115">
        <v>2248585444.8732204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115">
        <v>0</v>
      </c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</row>
    <row r="17" spans="1:54">
      <c r="A17" s="89" t="s">
        <v>238</v>
      </c>
      <c r="B17" s="89" t="s">
        <v>146</v>
      </c>
      <c r="C17" s="92">
        <v>446233712</v>
      </c>
      <c r="D17" s="92">
        <v>194303658</v>
      </c>
      <c r="E17" s="92">
        <v>160858910</v>
      </c>
      <c r="F17" s="92">
        <v>168168374</v>
      </c>
      <c r="G17" s="92">
        <v>186349492</v>
      </c>
      <c r="H17" s="92">
        <v>13711357349</v>
      </c>
      <c r="I17" s="92">
        <v>14213741574</v>
      </c>
      <c r="J17" s="92">
        <v>17073691638</v>
      </c>
      <c r="K17" s="92">
        <v>15845390419</v>
      </c>
      <c r="L17" s="92">
        <v>15761320688</v>
      </c>
      <c r="M17" s="115">
        <v>14835669459.6429</v>
      </c>
      <c r="N17" s="115">
        <v>0</v>
      </c>
      <c r="O17" s="115">
        <v>0</v>
      </c>
      <c r="P17" s="94">
        <v>642960543.38468003</v>
      </c>
      <c r="Q17" s="94">
        <v>0</v>
      </c>
      <c r="R17" s="115">
        <v>0</v>
      </c>
      <c r="S17" s="115">
        <v>0</v>
      </c>
      <c r="T17" s="115">
        <v>0</v>
      </c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</row>
    <row r="18" spans="1:54" ht="28">
      <c r="A18" s="89" t="s">
        <v>239</v>
      </c>
      <c r="B18" s="89" t="s">
        <v>145</v>
      </c>
      <c r="C18" s="92">
        <v>1932468</v>
      </c>
      <c r="D18" s="92">
        <v>-1657145</v>
      </c>
      <c r="E18" s="92">
        <v>27642255</v>
      </c>
      <c r="F18" s="92">
        <v>100561930</v>
      </c>
      <c r="G18" s="92">
        <v>101527138</v>
      </c>
      <c r="H18" s="92">
        <v>132991022</v>
      </c>
      <c r="I18" s="92">
        <v>17317762</v>
      </c>
      <c r="J18" s="92">
        <v>171365309</v>
      </c>
      <c r="K18" s="92">
        <v>95350328</v>
      </c>
      <c r="L18" s="92">
        <v>134603381</v>
      </c>
      <c r="M18" s="115">
        <v>32288891.089000002</v>
      </c>
      <c r="N18" s="115">
        <v>0</v>
      </c>
      <c r="O18" s="115">
        <v>0</v>
      </c>
      <c r="P18" s="94">
        <v>312872117.08091998</v>
      </c>
      <c r="Q18" s="94">
        <v>0</v>
      </c>
      <c r="R18" s="115">
        <v>0</v>
      </c>
      <c r="S18" s="115">
        <v>0</v>
      </c>
      <c r="T18" s="115">
        <v>0</v>
      </c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</row>
    <row r="19" spans="1:54">
      <c r="A19" s="89" t="s">
        <v>240</v>
      </c>
      <c r="B19" s="89" t="s">
        <v>144</v>
      </c>
      <c r="C19" s="92">
        <v>4165746710</v>
      </c>
      <c r="D19" s="92">
        <v>3579465712</v>
      </c>
      <c r="E19" s="92">
        <v>5577731528</v>
      </c>
      <c r="F19" s="92">
        <v>3839950281</v>
      </c>
      <c r="G19" s="92">
        <v>4050507550</v>
      </c>
      <c r="H19" s="92">
        <v>4122479318</v>
      </c>
      <c r="I19" s="92">
        <v>4517250295</v>
      </c>
      <c r="J19" s="92">
        <v>5211804635</v>
      </c>
      <c r="K19" s="92">
        <v>6806191296</v>
      </c>
      <c r="L19" s="92">
        <v>7070266556</v>
      </c>
      <c r="M19" s="115">
        <v>11306359307.658501</v>
      </c>
      <c r="N19" s="115">
        <v>0</v>
      </c>
      <c r="O19" s="115">
        <v>0</v>
      </c>
      <c r="P19" s="94">
        <v>0</v>
      </c>
      <c r="Q19" s="94">
        <v>0</v>
      </c>
      <c r="R19" s="115">
        <v>0</v>
      </c>
      <c r="S19" s="115">
        <v>0</v>
      </c>
      <c r="T19" s="115">
        <v>0</v>
      </c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</row>
    <row r="20" spans="1:54">
      <c r="A20" s="89" t="s">
        <v>241</v>
      </c>
      <c r="B20" s="89" t="s">
        <v>143</v>
      </c>
      <c r="C20" s="92">
        <v>2207414866</v>
      </c>
      <c r="D20" s="92">
        <v>6099522462</v>
      </c>
      <c r="E20" s="92">
        <v>6554993028</v>
      </c>
      <c r="F20" s="92">
        <v>8343803461</v>
      </c>
      <c r="G20" s="92">
        <v>11825618717</v>
      </c>
      <c r="H20" s="92">
        <v>13045740764</v>
      </c>
      <c r="I20" s="92">
        <v>19655423558</v>
      </c>
      <c r="J20" s="92">
        <v>19220770952</v>
      </c>
      <c r="K20" s="92">
        <v>25488607206</v>
      </c>
      <c r="L20" s="92">
        <v>24393109596</v>
      </c>
      <c r="M20" s="115">
        <v>24467186417.431602</v>
      </c>
      <c r="N20" s="115">
        <v>0</v>
      </c>
      <c r="O20" s="115">
        <v>0</v>
      </c>
      <c r="P20" s="94">
        <v>0</v>
      </c>
      <c r="Q20" s="94">
        <v>0</v>
      </c>
      <c r="R20" s="115">
        <v>0</v>
      </c>
      <c r="S20" s="115">
        <v>0</v>
      </c>
      <c r="T20" s="115">
        <v>0</v>
      </c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</row>
    <row r="21" spans="1:54" ht="42">
      <c r="A21" s="89" t="s">
        <v>242</v>
      </c>
      <c r="B21" s="89" t="s">
        <v>7662</v>
      </c>
      <c r="C21" s="92">
        <v>77325030</v>
      </c>
      <c r="D21" s="92">
        <v>590813598</v>
      </c>
      <c r="E21" s="92">
        <v>574357546</v>
      </c>
      <c r="F21" s="92">
        <v>131478774</v>
      </c>
      <c r="G21" s="92">
        <v>76738975</v>
      </c>
      <c r="H21" s="92">
        <v>139911004</v>
      </c>
      <c r="I21" s="92">
        <v>396609411</v>
      </c>
      <c r="J21" s="92">
        <v>778453107</v>
      </c>
      <c r="K21" s="92">
        <v>1188387969</v>
      </c>
      <c r="L21" s="92">
        <v>13803</v>
      </c>
      <c r="M21" s="115">
        <v>14523.933999999999</v>
      </c>
      <c r="N21" s="115">
        <v>376932633.68199998</v>
      </c>
      <c r="O21" s="115">
        <v>223898201.47898999</v>
      </c>
      <c r="P21" s="94">
        <v>0</v>
      </c>
      <c r="Q21" s="94">
        <v>3000000</v>
      </c>
      <c r="R21" s="115">
        <v>5000000</v>
      </c>
      <c r="S21" s="115">
        <v>20239239260.099998</v>
      </c>
      <c r="T21" s="115">
        <v>17104729972.75</v>
      </c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</row>
    <row r="22" spans="1:54">
      <c r="A22" s="89" t="s">
        <v>244</v>
      </c>
      <c r="B22" s="89" t="s">
        <v>578</v>
      </c>
      <c r="C22" s="92">
        <v>530459133</v>
      </c>
      <c r="D22" s="92">
        <v>154031158</v>
      </c>
      <c r="E22" s="92">
        <v>48707330</v>
      </c>
      <c r="F22" s="92">
        <v>31200365</v>
      </c>
      <c r="G22" s="92">
        <v>38273060</v>
      </c>
      <c r="H22" s="92">
        <v>37899502</v>
      </c>
      <c r="I22" s="92">
        <v>39123833</v>
      </c>
      <c r="J22" s="92">
        <v>37152727</v>
      </c>
      <c r="K22" s="92">
        <v>58277654</v>
      </c>
      <c r="L22" s="92">
        <v>26230625</v>
      </c>
      <c r="M22" s="115">
        <v>131871429.52397001</v>
      </c>
      <c r="N22" s="115">
        <v>567326024.49099004</v>
      </c>
      <c r="O22" s="115">
        <v>559049916.72615004</v>
      </c>
      <c r="P22" s="94">
        <v>0</v>
      </c>
      <c r="Q22" s="94">
        <v>717808474.10516</v>
      </c>
      <c r="R22" s="115">
        <v>732801830.72218001</v>
      </c>
      <c r="S22" s="115">
        <v>799250798.96000004</v>
      </c>
      <c r="T22" s="115">
        <v>837649122.64999998</v>
      </c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</row>
    <row r="23" spans="1:54" ht="28">
      <c r="A23" s="89" t="s">
        <v>245</v>
      </c>
      <c r="B23" s="89" t="s">
        <v>141</v>
      </c>
      <c r="C23" s="92">
        <v>-3491339</v>
      </c>
      <c r="D23" s="92">
        <v>-1248201</v>
      </c>
      <c r="E23" s="92">
        <v>9222</v>
      </c>
      <c r="F23" s="92">
        <v>1096927</v>
      </c>
      <c r="G23" s="92">
        <v>197979</v>
      </c>
      <c r="H23" s="92">
        <v>1435273</v>
      </c>
      <c r="I23" s="92">
        <v>0</v>
      </c>
      <c r="J23" s="92">
        <v>18428365</v>
      </c>
      <c r="K23" s="92">
        <v>29341302</v>
      </c>
      <c r="L23" s="92">
        <v>67405150</v>
      </c>
      <c r="M23" s="115">
        <v>49519466.067000002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</row>
    <row r="24" spans="1:54">
      <c r="A24" s="89" t="s">
        <v>246</v>
      </c>
      <c r="B24" s="89" t="s">
        <v>140</v>
      </c>
      <c r="C24" s="92">
        <v>260000</v>
      </c>
      <c r="D24" s="92">
        <v>32673196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12269743</v>
      </c>
      <c r="M24" s="115">
        <v>15315625</v>
      </c>
      <c r="N24" s="115">
        <v>340733241.35343999</v>
      </c>
      <c r="O24" s="115">
        <v>850337524.12436998</v>
      </c>
      <c r="P24" s="115">
        <v>0</v>
      </c>
      <c r="Q24" s="115">
        <v>293777805.55599999</v>
      </c>
      <c r="R24" s="115">
        <v>0</v>
      </c>
      <c r="S24" s="115">
        <v>0</v>
      </c>
      <c r="T24" s="115">
        <v>396512713.37</v>
      </c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</row>
    <row r="25" spans="1:54" ht="28">
      <c r="A25" s="89" t="s">
        <v>595</v>
      </c>
      <c r="B25" s="89" t="s">
        <v>590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115">
        <v>0</v>
      </c>
      <c r="N25" s="115">
        <v>41792527759.633293</v>
      </c>
      <c r="O25" s="115">
        <v>35824850276.129501</v>
      </c>
      <c r="P25" s="115">
        <v>37198393615.086601</v>
      </c>
      <c r="Q25" s="115">
        <v>39439373436.1791</v>
      </c>
      <c r="R25" s="115">
        <v>45135778367.417099</v>
      </c>
      <c r="S25" s="115">
        <v>46512937177.989998</v>
      </c>
      <c r="T25" s="115">
        <v>52540103468.919998</v>
      </c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</row>
    <row r="26" spans="1:54" ht="42">
      <c r="A26" s="89" t="s">
        <v>621</v>
      </c>
      <c r="B26" s="89" t="s">
        <v>592</v>
      </c>
      <c r="C26" s="92">
        <v>0</v>
      </c>
      <c r="D26" s="92">
        <v>0</v>
      </c>
      <c r="E26" s="92">
        <v>0</v>
      </c>
      <c r="F26" s="92">
        <v>0</v>
      </c>
      <c r="G26" s="92">
        <v>0</v>
      </c>
      <c r="H26" s="92">
        <v>0</v>
      </c>
      <c r="I26" s="92">
        <v>0</v>
      </c>
      <c r="J26" s="92">
        <v>0</v>
      </c>
      <c r="K26" s="92">
        <v>0</v>
      </c>
      <c r="L26" s="92">
        <v>0</v>
      </c>
      <c r="M26" s="115">
        <v>0</v>
      </c>
      <c r="N26" s="115">
        <v>1668734067.34338</v>
      </c>
      <c r="O26" s="115">
        <v>2130563818.0662401</v>
      </c>
      <c r="P26" s="94">
        <v>2519360589.3986497</v>
      </c>
      <c r="Q26" s="94">
        <v>2896734411.1226602</v>
      </c>
      <c r="R26" s="115">
        <v>3213249538.0824399</v>
      </c>
      <c r="S26" s="115">
        <v>2953074568.8299999</v>
      </c>
      <c r="T26" s="115">
        <v>3594001620.4699998</v>
      </c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</row>
    <row r="27" spans="1:54" ht="28">
      <c r="A27" s="89" t="s">
        <v>639</v>
      </c>
      <c r="B27" s="89" t="s">
        <v>640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115">
        <v>0</v>
      </c>
      <c r="N27" s="115">
        <v>1665462843.4572401</v>
      </c>
      <c r="O27" s="115">
        <v>4267852424.6880603</v>
      </c>
      <c r="P27" s="115">
        <v>4692091244.8380194</v>
      </c>
      <c r="Q27" s="115">
        <v>4450155882.6136599</v>
      </c>
      <c r="R27" s="115">
        <v>5690843249.1055403</v>
      </c>
      <c r="S27" s="115">
        <v>7695525884.1499996</v>
      </c>
      <c r="T27" s="115">
        <v>6096096043.4300003</v>
      </c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</row>
    <row r="28" spans="1:54">
      <c r="A28" s="89" t="s">
        <v>655</v>
      </c>
      <c r="B28" s="89" t="s">
        <v>594</v>
      </c>
      <c r="C28" s="92">
        <v>0</v>
      </c>
      <c r="D28" s="92">
        <v>0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115">
        <v>0</v>
      </c>
      <c r="N28" s="115">
        <v>8761878635.9061909</v>
      </c>
      <c r="O28" s="115">
        <v>9192150433.7438908</v>
      </c>
      <c r="P28" s="115">
        <v>10378681041.099199</v>
      </c>
      <c r="Q28" s="115">
        <v>11602831107.192699</v>
      </c>
      <c r="R28" s="115">
        <v>15889646102.8689</v>
      </c>
      <c r="S28" s="115">
        <v>13821215075.120001</v>
      </c>
      <c r="T28" s="115">
        <v>15993952383.459999</v>
      </c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</row>
    <row r="29" spans="1:54">
      <c r="A29" s="89" t="s">
        <v>676</v>
      </c>
      <c r="B29" s="89" t="s">
        <v>677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115">
        <v>0</v>
      </c>
      <c r="N29" s="115">
        <v>1809172427.1459999</v>
      </c>
      <c r="O29" s="115">
        <v>1977952157.71</v>
      </c>
      <c r="P29" s="115">
        <v>412106398.926</v>
      </c>
      <c r="Q29" s="115">
        <v>449828343.94300002</v>
      </c>
      <c r="R29" s="115">
        <v>535873794.10203004</v>
      </c>
      <c r="S29" s="115">
        <v>383068336.11000001</v>
      </c>
      <c r="T29" s="115">
        <v>415894606.51999998</v>
      </c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</row>
    <row r="30" spans="1:54">
      <c r="A30" s="89" t="s">
        <v>682</v>
      </c>
      <c r="B30" s="89" t="s">
        <v>683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115">
        <v>0</v>
      </c>
      <c r="N30" s="115">
        <v>0</v>
      </c>
      <c r="O30" s="115">
        <v>0</v>
      </c>
      <c r="P30" s="115">
        <v>0</v>
      </c>
      <c r="Q30" s="115">
        <v>1E-3</v>
      </c>
      <c r="R30" s="115">
        <v>0</v>
      </c>
      <c r="S30" s="115">
        <v>0</v>
      </c>
      <c r="T30" s="115">
        <v>0</v>
      </c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</row>
    <row r="31" spans="1:54" ht="28">
      <c r="A31" s="89" t="s">
        <v>685</v>
      </c>
      <c r="B31" s="89" t="s">
        <v>686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115">
        <v>0</v>
      </c>
      <c r="N31" s="115">
        <v>19180652002.369999</v>
      </c>
      <c r="O31" s="115">
        <v>27729962058.5994</v>
      </c>
      <c r="P31" s="115">
        <v>38747036433.120399</v>
      </c>
      <c r="Q31" s="115">
        <v>34660924426.875801</v>
      </c>
      <c r="R31" s="115">
        <v>44836091277.578102</v>
      </c>
      <c r="S31" s="115">
        <v>36434138282.900002</v>
      </c>
      <c r="T31" s="115">
        <v>43014829721.300003</v>
      </c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</row>
    <row r="32" spans="1:54">
      <c r="A32" s="89" t="s">
        <v>692</v>
      </c>
      <c r="B32" s="89" t="s">
        <v>693</v>
      </c>
      <c r="C32" s="92">
        <v>0</v>
      </c>
      <c r="D32" s="92">
        <v>0</v>
      </c>
      <c r="E32" s="92">
        <v>0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  <c r="L32" s="92">
        <v>0</v>
      </c>
      <c r="M32" s="115">
        <v>0</v>
      </c>
      <c r="N32" s="115">
        <v>279448202.49900001</v>
      </c>
      <c r="O32" s="115">
        <v>306807456.58999997</v>
      </c>
      <c r="P32" s="115">
        <v>107273093.65000001</v>
      </c>
      <c r="Q32" s="115">
        <v>97008697.046000004</v>
      </c>
      <c r="R32" s="115">
        <v>113157005.35617</v>
      </c>
      <c r="S32" s="115">
        <v>136105571.27000001</v>
      </c>
      <c r="T32" s="115">
        <v>98965025.219999999</v>
      </c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</row>
    <row r="33" spans="1:54">
      <c r="A33" s="89" t="s">
        <v>697</v>
      </c>
      <c r="B33" s="89" t="s">
        <v>698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115">
        <v>0</v>
      </c>
      <c r="N33" s="115">
        <v>1531.835</v>
      </c>
      <c r="O33" s="115">
        <v>1531.8340000000001</v>
      </c>
      <c r="P33" s="115">
        <v>1531.8340000000001</v>
      </c>
      <c r="Q33" s="115">
        <v>1531.835</v>
      </c>
      <c r="R33" s="115">
        <v>1531.835</v>
      </c>
      <c r="S33" s="115">
        <v>1531.85</v>
      </c>
      <c r="T33" s="115">
        <v>0</v>
      </c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</row>
    <row r="34" spans="1:54" ht="28">
      <c r="A34" s="89" t="s">
        <v>701</v>
      </c>
      <c r="B34" s="89" t="s">
        <v>702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0</v>
      </c>
      <c r="L34" s="92">
        <v>0</v>
      </c>
      <c r="M34" s="115">
        <v>0</v>
      </c>
      <c r="N34" s="115">
        <v>1714640745.8070199</v>
      </c>
      <c r="O34" s="115">
        <v>1521658887.0019701</v>
      </c>
      <c r="P34" s="115">
        <v>1508492711.53073</v>
      </c>
      <c r="Q34" s="115">
        <v>1606980113.9022901</v>
      </c>
      <c r="R34" s="115">
        <v>1723393917.17588</v>
      </c>
      <c r="S34" s="115">
        <v>1535533578.8499999</v>
      </c>
      <c r="T34" s="115">
        <v>1599387060.01</v>
      </c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</row>
    <row r="35" spans="1:54">
      <c r="A35" s="89" t="s">
        <v>708</v>
      </c>
      <c r="B35" s="89" t="s">
        <v>709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115">
        <v>0</v>
      </c>
      <c r="N35" s="115">
        <v>191350.30197</v>
      </c>
      <c r="O35" s="115">
        <v>803514.77225000004</v>
      </c>
      <c r="P35" s="115">
        <v>243464.39693000002</v>
      </c>
      <c r="Q35" s="115">
        <v>455369.19994000002</v>
      </c>
      <c r="R35" s="115">
        <v>460400.15670999995</v>
      </c>
      <c r="S35" s="115">
        <v>1756079.63</v>
      </c>
      <c r="T35" s="115">
        <v>5346761.92</v>
      </c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</row>
    <row r="36" spans="1:54">
      <c r="A36" s="89" t="s">
        <v>712</v>
      </c>
      <c r="B36" s="89" t="s">
        <v>713</v>
      </c>
      <c r="C36" s="92">
        <v>0</v>
      </c>
      <c r="D36" s="92">
        <v>0</v>
      </c>
      <c r="E36" s="92">
        <v>0</v>
      </c>
      <c r="F36" s="92">
        <v>0</v>
      </c>
      <c r="G36" s="92">
        <v>0</v>
      </c>
      <c r="H36" s="92">
        <v>0</v>
      </c>
      <c r="I36" s="92">
        <v>0</v>
      </c>
      <c r="J36" s="92">
        <v>0</v>
      </c>
      <c r="K36" s="92">
        <v>0</v>
      </c>
      <c r="L36" s="92">
        <v>0</v>
      </c>
      <c r="M36" s="115">
        <v>0</v>
      </c>
      <c r="N36" s="115">
        <v>250</v>
      </c>
      <c r="O36" s="115">
        <v>250</v>
      </c>
      <c r="P36" s="115">
        <v>250</v>
      </c>
      <c r="Q36" s="115">
        <v>250</v>
      </c>
      <c r="R36" s="115">
        <v>250</v>
      </c>
      <c r="S36" s="115">
        <v>250</v>
      </c>
      <c r="T36" s="115">
        <v>68873</v>
      </c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</row>
    <row r="37" spans="1:54" ht="28">
      <c r="A37" s="89" t="s">
        <v>715</v>
      </c>
      <c r="B37" s="89" t="s">
        <v>716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115">
        <v>0</v>
      </c>
      <c r="N37" s="115">
        <v>2170649192.2189999</v>
      </c>
      <c r="O37" s="115">
        <v>2302473218.2160001</v>
      </c>
      <c r="P37" s="115">
        <v>2312120668.98</v>
      </c>
      <c r="Q37" s="115">
        <v>1933130752.3606</v>
      </c>
      <c r="R37" s="115">
        <v>1265888168.2956002</v>
      </c>
      <c r="S37" s="115">
        <v>1132342156.24</v>
      </c>
      <c r="T37" s="115">
        <v>1283638988.24</v>
      </c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</row>
    <row r="38" spans="1:54">
      <c r="A38" s="89" t="s">
        <v>722</v>
      </c>
      <c r="B38" s="89" t="s">
        <v>723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115">
        <v>0</v>
      </c>
      <c r="N38" s="115">
        <v>175775777.64700001</v>
      </c>
      <c r="O38" s="115">
        <v>98543095.180000007</v>
      </c>
      <c r="P38" s="115">
        <v>87784218.847000003</v>
      </c>
      <c r="Q38" s="115">
        <v>246044690.028</v>
      </c>
      <c r="R38" s="115">
        <v>220248661.928</v>
      </c>
      <c r="S38" s="115">
        <v>87934124.5</v>
      </c>
      <c r="T38" s="115">
        <v>233239251.31999999</v>
      </c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</row>
    <row r="39" spans="1:54" ht="28">
      <c r="A39" s="89" t="s">
        <v>738</v>
      </c>
      <c r="B39" s="89" t="s">
        <v>739</v>
      </c>
      <c r="C39" s="92">
        <v>0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115">
        <v>0</v>
      </c>
      <c r="N39" s="115">
        <v>0</v>
      </c>
      <c r="O39" s="115">
        <v>0</v>
      </c>
      <c r="P39" s="115">
        <v>0</v>
      </c>
      <c r="Q39" s="115">
        <v>0</v>
      </c>
      <c r="R39" s="115">
        <v>0</v>
      </c>
      <c r="S39" s="115">
        <v>0</v>
      </c>
      <c r="T39" s="115">
        <v>312290.09000000003</v>
      </c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</row>
    <row r="40" spans="1:54" ht="28">
      <c r="A40" s="89" t="s">
        <v>742</v>
      </c>
      <c r="B40" s="89" t="s">
        <v>743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115">
        <v>0</v>
      </c>
      <c r="N40" s="115">
        <v>267331811.80236998</v>
      </c>
      <c r="O40" s="115">
        <v>185916037.13668001</v>
      </c>
      <c r="P40" s="115">
        <v>215079127.7489</v>
      </c>
      <c r="Q40" s="115">
        <v>71490966.665910006</v>
      </c>
      <c r="R40" s="115">
        <v>47809859.508029997</v>
      </c>
      <c r="S40" s="115">
        <v>257223689.49000001</v>
      </c>
      <c r="T40" s="115">
        <v>32308300.960000001</v>
      </c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</row>
    <row r="41" spans="1:54">
      <c r="A41" s="89" t="s">
        <v>247</v>
      </c>
      <c r="B41" s="89" t="s">
        <v>751</v>
      </c>
      <c r="C41" s="92">
        <v>-1626068548</v>
      </c>
      <c r="D41" s="92">
        <v>-873056033</v>
      </c>
      <c r="E41" s="92">
        <v>-622352656</v>
      </c>
      <c r="F41" s="92">
        <v>-1099053467</v>
      </c>
      <c r="G41" s="92">
        <v>-1264075224</v>
      </c>
      <c r="H41" s="92">
        <v>-930694838</v>
      </c>
      <c r="I41" s="92">
        <v>-1048840673</v>
      </c>
      <c r="J41" s="92">
        <v>-1453912813</v>
      </c>
      <c r="K41" s="92">
        <v>-2258180070</v>
      </c>
      <c r="L41" s="92">
        <v>-3366831275</v>
      </c>
      <c r="M41" s="115">
        <v>-2910821688.36376</v>
      </c>
      <c r="N41" s="115">
        <v>-2620580142.85146</v>
      </c>
      <c r="O41" s="115">
        <v>-2907131291.8263001</v>
      </c>
      <c r="P41" s="115">
        <v>-3665435511.1907902</v>
      </c>
      <c r="Q41" s="115">
        <v>-2959311486.6104798</v>
      </c>
      <c r="R41" s="115">
        <v>-3033544456.9683199</v>
      </c>
      <c r="S41" s="115">
        <v>-3323218682.3899999</v>
      </c>
      <c r="T41" s="145">
        <v>-3432109974.6500001</v>
      </c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</row>
    <row r="42" spans="1:54">
      <c r="A42" s="89" t="s">
        <v>248</v>
      </c>
      <c r="B42" s="89" t="s">
        <v>760</v>
      </c>
      <c r="C42" s="92">
        <v>9395002375</v>
      </c>
      <c r="D42" s="92">
        <v>4467271291</v>
      </c>
      <c r="E42" s="92">
        <v>5618860471</v>
      </c>
      <c r="F42" s="92">
        <v>6889037550</v>
      </c>
      <c r="G42" s="92">
        <v>18674276550</v>
      </c>
      <c r="H42" s="92">
        <v>13395462693</v>
      </c>
      <c r="I42" s="92">
        <v>9691869081</v>
      </c>
      <c r="J42" s="92">
        <v>8862886442</v>
      </c>
      <c r="K42" s="92">
        <v>11608189211</v>
      </c>
      <c r="L42" s="92">
        <v>14232040576</v>
      </c>
      <c r="M42" s="115">
        <v>15498709798.514</v>
      </c>
      <c r="N42" s="115">
        <v>51373746718.895897</v>
      </c>
      <c r="O42" s="115">
        <v>49944773716.193901</v>
      </c>
      <c r="P42" s="115">
        <v>48211621623.3498</v>
      </c>
      <c r="Q42" s="115">
        <v>65166557541.854103</v>
      </c>
      <c r="R42" s="115">
        <v>86051239713.979996</v>
      </c>
      <c r="S42" s="115">
        <v>94090057854.899994</v>
      </c>
      <c r="T42" s="115">
        <v>87474001450.679993</v>
      </c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</row>
    <row r="43" spans="1:54" ht="28">
      <c r="A43" s="89" t="s">
        <v>249</v>
      </c>
      <c r="B43" s="89" t="s">
        <v>761</v>
      </c>
      <c r="C43" s="92">
        <v>5233358939</v>
      </c>
      <c r="D43" s="92">
        <v>3361569992</v>
      </c>
      <c r="E43" s="92">
        <v>3439346913</v>
      </c>
      <c r="F43" s="92">
        <v>2530713216</v>
      </c>
      <c r="G43" s="92">
        <v>14217473347</v>
      </c>
      <c r="H43" s="92">
        <v>2581754355</v>
      </c>
      <c r="I43" s="92">
        <v>2748545088</v>
      </c>
      <c r="J43" s="92">
        <v>3325874447</v>
      </c>
      <c r="K43" s="92">
        <v>5199758408</v>
      </c>
      <c r="L43" s="92">
        <v>4610876576</v>
      </c>
      <c r="M43" s="115">
        <v>5039613567.5389996</v>
      </c>
      <c r="N43" s="115">
        <v>15432002519.386</v>
      </c>
      <c r="O43" s="115">
        <v>17120394088.344999</v>
      </c>
      <c r="P43" s="115">
        <v>17038877415.4638</v>
      </c>
      <c r="Q43" s="115">
        <v>20844006397.834103</v>
      </c>
      <c r="R43" s="115">
        <v>21942792341.347603</v>
      </c>
      <c r="S43" s="115">
        <v>27453096592.709999</v>
      </c>
      <c r="T43" s="115">
        <v>34417270705.610001</v>
      </c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</row>
    <row r="44" spans="1:54">
      <c r="A44" s="89" t="s">
        <v>250</v>
      </c>
      <c r="B44" s="89" t="s">
        <v>136</v>
      </c>
      <c r="C44" s="92">
        <v>4161643436</v>
      </c>
      <c r="D44" s="92">
        <v>1105701299</v>
      </c>
      <c r="E44" s="92">
        <v>2179513558</v>
      </c>
      <c r="F44" s="92">
        <v>4358324334</v>
      </c>
      <c r="G44" s="92">
        <v>4456803203</v>
      </c>
      <c r="H44" s="92">
        <v>10813708338</v>
      </c>
      <c r="I44" s="92">
        <v>6943323993</v>
      </c>
      <c r="J44" s="92">
        <v>5537011995</v>
      </c>
      <c r="K44" s="92">
        <v>6408430803</v>
      </c>
      <c r="L44" s="92">
        <v>9621164000</v>
      </c>
      <c r="M44" s="115">
        <v>10459096230.975</v>
      </c>
      <c r="N44" s="115">
        <v>0</v>
      </c>
      <c r="O44" s="115">
        <v>0</v>
      </c>
      <c r="P44" s="94">
        <v>0</v>
      </c>
      <c r="Q44" s="94">
        <v>0</v>
      </c>
      <c r="R44" s="115">
        <v>0</v>
      </c>
      <c r="S44" s="115">
        <v>0</v>
      </c>
      <c r="T44" s="115">
        <v>0</v>
      </c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</row>
    <row r="45" spans="1:54">
      <c r="A45" s="89" t="s">
        <v>860</v>
      </c>
      <c r="B45" s="89" t="s">
        <v>861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115">
        <v>0</v>
      </c>
      <c r="N45" s="115">
        <v>52679906873.403206</v>
      </c>
      <c r="O45" s="115">
        <v>68784788557.638794</v>
      </c>
      <c r="P45" s="115">
        <v>12925064258.1152</v>
      </c>
      <c r="Q45" s="115">
        <v>15192920202.313301</v>
      </c>
      <c r="R45" s="115">
        <v>13637040250.6243</v>
      </c>
      <c r="S45" s="115">
        <v>19359220734.59</v>
      </c>
      <c r="T45" s="115">
        <v>24750579340.98</v>
      </c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</row>
    <row r="46" spans="1:54">
      <c r="A46" s="89" t="s">
        <v>934</v>
      </c>
      <c r="B46" s="89" t="s">
        <v>133</v>
      </c>
      <c r="C46" s="92">
        <v>0</v>
      </c>
      <c r="D46" s="92">
        <v>0</v>
      </c>
      <c r="E46" s="92">
        <v>0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115">
        <v>0</v>
      </c>
      <c r="N46" s="115">
        <v>155491009.56832001</v>
      </c>
      <c r="O46" s="115">
        <v>157706772.44011998</v>
      </c>
      <c r="P46" s="115">
        <v>140502929.09538001</v>
      </c>
      <c r="Q46" s="115">
        <v>130398313.26689</v>
      </c>
      <c r="R46" s="115">
        <v>154754681.81519002</v>
      </c>
      <c r="S46" s="115">
        <v>170338408.03</v>
      </c>
      <c r="T46" s="115">
        <v>151824379.80000001</v>
      </c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</row>
    <row r="47" spans="1:54">
      <c r="A47" s="89" t="s">
        <v>943</v>
      </c>
      <c r="B47" s="89" t="s">
        <v>166</v>
      </c>
      <c r="C47" s="92">
        <v>0</v>
      </c>
      <c r="D47" s="92">
        <v>0</v>
      </c>
      <c r="E47" s="92">
        <v>0</v>
      </c>
      <c r="F47" s="92">
        <v>0</v>
      </c>
      <c r="G47" s="92">
        <v>0</v>
      </c>
      <c r="H47" s="92">
        <v>0</v>
      </c>
      <c r="I47" s="92">
        <v>0</v>
      </c>
      <c r="J47" s="92">
        <v>0</v>
      </c>
      <c r="K47" s="92">
        <v>0</v>
      </c>
      <c r="L47" s="92">
        <v>0</v>
      </c>
      <c r="M47" s="115">
        <v>0</v>
      </c>
      <c r="N47" s="115">
        <v>0</v>
      </c>
      <c r="O47" s="115">
        <v>7789421.0109299999</v>
      </c>
      <c r="P47" s="115">
        <v>10018079.122</v>
      </c>
      <c r="Q47" s="115">
        <v>14695257.989</v>
      </c>
      <c r="R47" s="115">
        <v>14045660.312999999</v>
      </c>
      <c r="S47" s="115">
        <v>20421402.010000002</v>
      </c>
      <c r="T47" s="115">
        <v>24472247.949999999</v>
      </c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</row>
    <row r="48" spans="1:54">
      <c r="A48" s="89" t="s">
        <v>949</v>
      </c>
      <c r="B48" s="89" t="s">
        <v>132</v>
      </c>
      <c r="C48" s="92">
        <v>0</v>
      </c>
      <c r="D48" s="92">
        <v>0</v>
      </c>
      <c r="E48" s="92">
        <v>0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115">
        <v>0</v>
      </c>
      <c r="N48" s="115">
        <v>3632280106.1104798</v>
      </c>
      <c r="O48" s="115">
        <v>4000353873.7610402</v>
      </c>
      <c r="P48" s="94">
        <v>3527034212.8674197</v>
      </c>
      <c r="Q48" s="94">
        <v>5357472286.6769695</v>
      </c>
      <c r="R48" s="115">
        <v>6056227913.2848892</v>
      </c>
      <c r="S48" s="115">
        <v>6435550421.6099997</v>
      </c>
      <c r="T48" s="115">
        <v>6373697385.9200001</v>
      </c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</row>
    <row r="49" spans="1:54">
      <c r="A49" s="89" t="s">
        <v>962</v>
      </c>
      <c r="B49" s="89" t="s">
        <v>131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115">
        <v>0</v>
      </c>
      <c r="N49" s="115">
        <v>1850594228.7774799</v>
      </c>
      <c r="O49" s="115">
        <v>1883137651.14358</v>
      </c>
      <c r="P49" s="115">
        <v>2188321424.5848203</v>
      </c>
      <c r="Q49" s="115">
        <v>2262806347.1778398</v>
      </c>
      <c r="R49" s="115">
        <v>2498796365.3958702</v>
      </c>
      <c r="S49" s="115">
        <v>2940948643.0799999</v>
      </c>
      <c r="T49" s="115">
        <v>3798739011.23</v>
      </c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</row>
    <row r="50" spans="1:54">
      <c r="A50" s="89" t="s">
        <v>1021</v>
      </c>
      <c r="B50" s="89" t="s">
        <v>1022</v>
      </c>
      <c r="C50" s="92">
        <v>0</v>
      </c>
      <c r="D50" s="92">
        <v>0</v>
      </c>
      <c r="E50" s="92">
        <v>0</v>
      </c>
      <c r="F50" s="92">
        <v>0</v>
      </c>
      <c r="G50" s="92">
        <v>0</v>
      </c>
      <c r="H50" s="92">
        <v>0</v>
      </c>
      <c r="I50" s="92">
        <v>0</v>
      </c>
      <c r="J50" s="92">
        <v>0</v>
      </c>
      <c r="K50" s="92">
        <v>0</v>
      </c>
      <c r="L50" s="92">
        <v>0</v>
      </c>
      <c r="M50" s="115">
        <v>0</v>
      </c>
      <c r="N50" s="115">
        <v>864787419.71589005</v>
      </c>
      <c r="O50" s="115">
        <v>863048637.97552001</v>
      </c>
      <c r="P50" s="115">
        <v>819702297.05824995</v>
      </c>
      <c r="Q50" s="115">
        <v>957944393.21756005</v>
      </c>
      <c r="R50" s="115">
        <v>1276456603.27705</v>
      </c>
      <c r="S50" s="115">
        <v>1741334450.3900001</v>
      </c>
      <c r="T50" s="115">
        <v>1841255090.8599999</v>
      </c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</row>
    <row r="51" spans="1:54">
      <c r="A51" s="89" t="s">
        <v>1047</v>
      </c>
      <c r="B51" s="89" t="s">
        <v>1048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115">
        <v>0</v>
      </c>
      <c r="N51" s="115">
        <v>451907665.95469999</v>
      </c>
      <c r="O51" s="115">
        <v>415074471.66736001</v>
      </c>
      <c r="P51" s="115">
        <v>342626525.27418</v>
      </c>
      <c r="Q51" s="115">
        <v>293739016.52032</v>
      </c>
      <c r="R51" s="115">
        <v>337008957.98132002</v>
      </c>
      <c r="S51" s="115">
        <v>402677081.5</v>
      </c>
      <c r="T51" s="115">
        <v>511687054.25</v>
      </c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</row>
    <row r="52" spans="1:54" ht="28">
      <c r="A52" s="89" t="s">
        <v>1113</v>
      </c>
      <c r="B52" s="89" t="s">
        <v>1114</v>
      </c>
      <c r="C52" s="92">
        <v>0</v>
      </c>
      <c r="D52" s="92">
        <v>0</v>
      </c>
      <c r="E52" s="92">
        <v>0</v>
      </c>
      <c r="F52" s="92">
        <v>0</v>
      </c>
      <c r="G52" s="92">
        <v>0</v>
      </c>
      <c r="H52" s="92">
        <v>0</v>
      </c>
      <c r="I52" s="92">
        <v>0</v>
      </c>
      <c r="J52" s="92">
        <v>0</v>
      </c>
      <c r="K52" s="92">
        <v>0</v>
      </c>
      <c r="L52" s="92">
        <v>0</v>
      </c>
      <c r="M52" s="115">
        <v>0</v>
      </c>
      <c r="N52" s="115">
        <v>454245626.10399997</v>
      </c>
      <c r="O52" s="115">
        <v>1269893233.1585701</v>
      </c>
      <c r="P52" s="115">
        <v>181610159.68901002</v>
      </c>
      <c r="Q52" s="115">
        <v>14119697.671969999</v>
      </c>
      <c r="R52" s="115">
        <v>282287.39620999998</v>
      </c>
      <c r="S52" s="115">
        <v>37937.67</v>
      </c>
      <c r="T52" s="115">
        <v>1280389.8</v>
      </c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</row>
    <row r="53" spans="1:54">
      <c r="A53" s="89" t="s">
        <v>1125</v>
      </c>
      <c r="B53" s="89" t="s">
        <v>176</v>
      </c>
      <c r="C53" s="92">
        <v>0</v>
      </c>
      <c r="D53" s="92">
        <v>0</v>
      </c>
      <c r="E53" s="92">
        <v>0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  <c r="L53" s="92">
        <v>0</v>
      </c>
      <c r="M53" s="115">
        <v>0</v>
      </c>
      <c r="N53" s="115">
        <v>44707932.735820003</v>
      </c>
      <c r="O53" s="115">
        <v>43089793.247199997</v>
      </c>
      <c r="P53" s="115">
        <v>35375428.972499996</v>
      </c>
      <c r="Q53" s="115">
        <v>38573551.943829998</v>
      </c>
      <c r="R53" s="115">
        <v>12518601.024180001</v>
      </c>
      <c r="S53" s="115">
        <v>39548277.359999999</v>
      </c>
      <c r="T53" s="115">
        <v>6131551.9800000004</v>
      </c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</row>
    <row r="54" spans="1:54">
      <c r="A54" s="89" t="s">
        <v>1168</v>
      </c>
      <c r="B54" s="89" t="s">
        <v>1169</v>
      </c>
      <c r="C54" s="92">
        <v>0</v>
      </c>
      <c r="D54" s="92">
        <v>0</v>
      </c>
      <c r="E54" s="92">
        <v>0</v>
      </c>
      <c r="F54" s="92">
        <v>0</v>
      </c>
      <c r="G54" s="92">
        <v>0</v>
      </c>
      <c r="H54" s="92">
        <v>0</v>
      </c>
      <c r="I54" s="92">
        <v>0</v>
      </c>
      <c r="J54" s="92">
        <v>0</v>
      </c>
      <c r="K54" s="92">
        <v>0</v>
      </c>
      <c r="L54" s="92">
        <v>0</v>
      </c>
      <c r="M54" s="115">
        <v>0</v>
      </c>
      <c r="N54" s="115">
        <v>3542108.9780000001</v>
      </c>
      <c r="O54" s="115">
        <v>11164797.69413</v>
      </c>
      <c r="P54" s="115">
        <v>23254522.278409999</v>
      </c>
      <c r="Q54" s="115">
        <v>14253765.206110001</v>
      </c>
      <c r="R54" s="115">
        <v>7809536.9001599997</v>
      </c>
      <c r="S54" s="115">
        <v>6533937.2999999998</v>
      </c>
      <c r="T54" s="115">
        <v>6236894.71</v>
      </c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</row>
    <row r="55" spans="1:54" ht="28">
      <c r="A55" s="89" t="s">
        <v>1176</v>
      </c>
      <c r="B55" s="89" t="s">
        <v>7663</v>
      </c>
      <c r="C55" s="92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2">
        <v>0</v>
      </c>
      <c r="M55" s="115">
        <v>0</v>
      </c>
      <c r="N55" s="115">
        <v>3610547409.5146003</v>
      </c>
      <c r="O55" s="115">
        <v>2912701821.3415899</v>
      </c>
      <c r="P55" s="115">
        <v>3161903679.7719998</v>
      </c>
      <c r="Q55" s="115">
        <v>6663581264.5179996</v>
      </c>
      <c r="R55" s="115">
        <v>7601341901.0360003</v>
      </c>
      <c r="S55" s="115">
        <v>8723605319.4099998</v>
      </c>
      <c r="T55" s="115">
        <v>10015757019.74</v>
      </c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</row>
    <row r="56" spans="1:54" ht="28">
      <c r="A56" s="89" t="s">
        <v>1185</v>
      </c>
      <c r="B56" s="89" t="s">
        <v>1186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115">
        <v>0</v>
      </c>
      <c r="N56" s="115">
        <v>78872135.966000006</v>
      </c>
      <c r="O56" s="115">
        <v>65681596.041000001</v>
      </c>
      <c r="P56" s="115">
        <v>71863822.167999998</v>
      </c>
      <c r="Q56" s="115">
        <v>88253988.840000004</v>
      </c>
      <c r="R56" s="115">
        <v>95014250.642000005</v>
      </c>
      <c r="S56" s="115">
        <v>122415801.56999999</v>
      </c>
      <c r="T56" s="115">
        <v>128789124.59</v>
      </c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</row>
    <row r="57" spans="1:54">
      <c r="A57" s="89" t="s">
        <v>1194</v>
      </c>
      <c r="B57" s="89" t="s">
        <v>1195</v>
      </c>
      <c r="C57" s="92">
        <v>0</v>
      </c>
      <c r="D57" s="92">
        <v>0</v>
      </c>
      <c r="E57" s="92">
        <v>0</v>
      </c>
      <c r="F57" s="92">
        <v>0</v>
      </c>
      <c r="G57" s="92">
        <v>0</v>
      </c>
      <c r="H57" s="92">
        <v>0</v>
      </c>
      <c r="I57" s="92">
        <v>0</v>
      </c>
      <c r="J57" s="92">
        <v>0</v>
      </c>
      <c r="K57" s="92">
        <v>0</v>
      </c>
      <c r="L57" s="92">
        <v>0</v>
      </c>
      <c r="M57" s="115">
        <v>0</v>
      </c>
      <c r="N57" s="115">
        <v>650</v>
      </c>
      <c r="O57" s="115">
        <v>0</v>
      </c>
      <c r="P57" s="115">
        <v>0</v>
      </c>
      <c r="Q57" s="115">
        <v>0</v>
      </c>
      <c r="R57" s="115">
        <v>0</v>
      </c>
      <c r="S57" s="115">
        <v>0</v>
      </c>
      <c r="T57" s="115">
        <v>0</v>
      </c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</row>
    <row r="58" spans="1:54">
      <c r="A58" s="89" t="s">
        <v>1197</v>
      </c>
      <c r="B58" s="89" t="s">
        <v>210</v>
      </c>
      <c r="C58" s="92">
        <v>0</v>
      </c>
      <c r="D58" s="92">
        <v>0</v>
      </c>
      <c r="E58" s="92">
        <v>0</v>
      </c>
      <c r="F58" s="92">
        <v>0</v>
      </c>
      <c r="G58" s="92">
        <v>0</v>
      </c>
      <c r="H58" s="92">
        <v>0</v>
      </c>
      <c r="I58" s="92">
        <v>0</v>
      </c>
      <c r="J58" s="92">
        <v>0</v>
      </c>
      <c r="K58" s="92">
        <v>0</v>
      </c>
      <c r="L58" s="92">
        <v>0</v>
      </c>
      <c r="M58" s="115">
        <v>0</v>
      </c>
      <c r="N58" s="115">
        <v>562234255.38151002</v>
      </c>
      <c r="O58" s="115">
        <v>578177296.31646001</v>
      </c>
      <c r="P58" s="115">
        <v>743619293.88402998</v>
      </c>
      <c r="Q58" s="115">
        <v>781368840.80596995</v>
      </c>
      <c r="R58" s="115">
        <v>885579608.89388001</v>
      </c>
      <c r="S58" s="115">
        <v>1037724305.38</v>
      </c>
      <c r="T58" s="115">
        <v>1086621348.5699999</v>
      </c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</row>
    <row r="59" spans="1:54" ht="28">
      <c r="A59" s="89" t="s">
        <v>1202</v>
      </c>
      <c r="B59" s="89" t="s">
        <v>185</v>
      </c>
      <c r="C59" s="92">
        <v>0</v>
      </c>
      <c r="D59" s="92">
        <v>0</v>
      </c>
      <c r="E59" s="92">
        <v>0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  <c r="L59" s="92">
        <v>0</v>
      </c>
      <c r="M59" s="115">
        <v>0</v>
      </c>
      <c r="N59" s="115">
        <v>11560.084000000001</v>
      </c>
      <c r="O59" s="115">
        <v>125494965.595</v>
      </c>
      <c r="P59" s="94">
        <v>4178.4539999999997</v>
      </c>
      <c r="Q59" s="94">
        <v>157153799.60299999</v>
      </c>
      <c r="R59" s="115">
        <v>8356.9079999999994</v>
      </c>
      <c r="S59" s="115">
        <v>65804.84</v>
      </c>
      <c r="T59" s="115">
        <v>26633.96</v>
      </c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</row>
    <row r="60" spans="1:54">
      <c r="A60" s="89" t="s">
        <v>1207</v>
      </c>
      <c r="B60" s="89" t="s">
        <v>126</v>
      </c>
      <c r="C60" s="92">
        <v>0</v>
      </c>
      <c r="D60" s="92">
        <v>0</v>
      </c>
      <c r="E60" s="92">
        <v>0</v>
      </c>
      <c r="F60" s="92">
        <v>0</v>
      </c>
      <c r="G60" s="92">
        <v>0</v>
      </c>
      <c r="H60" s="92">
        <v>0</v>
      </c>
      <c r="I60" s="92">
        <v>0</v>
      </c>
      <c r="J60" s="92">
        <v>0</v>
      </c>
      <c r="K60" s="92">
        <v>0</v>
      </c>
      <c r="L60" s="92">
        <v>0</v>
      </c>
      <c r="M60" s="115">
        <v>0</v>
      </c>
      <c r="N60" s="115">
        <v>756810989.31005001</v>
      </c>
      <c r="O60" s="115">
        <v>865381044.33920991</v>
      </c>
      <c r="P60" s="115">
        <v>968288842.07934999</v>
      </c>
      <c r="Q60" s="115">
        <v>1490745346.3924899</v>
      </c>
      <c r="R60" s="115">
        <v>1234996628.08833</v>
      </c>
      <c r="S60" s="115">
        <v>1814488098.1199999</v>
      </c>
      <c r="T60" s="115">
        <v>2056890462.46</v>
      </c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</row>
    <row r="61" spans="1:54" ht="28">
      <c r="A61" s="89" t="s">
        <v>7654</v>
      </c>
      <c r="B61" s="89" t="s">
        <v>7655</v>
      </c>
      <c r="C61" s="92">
        <v>0</v>
      </c>
      <c r="D61" s="92">
        <v>0</v>
      </c>
      <c r="E61" s="92">
        <v>0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115">
        <v>0</v>
      </c>
      <c r="N61" s="115">
        <v>0</v>
      </c>
      <c r="O61" s="115">
        <v>0</v>
      </c>
      <c r="P61" s="115">
        <v>0</v>
      </c>
      <c r="Q61" s="115">
        <v>176819751.28482002</v>
      </c>
      <c r="R61" s="115">
        <v>218724451.52124</v>
      </c>
      <c r="S61" s="115">
        <v>161376611.97999999</v>
      </c>
      <c r="T61" s="115">
        <v>276081965.43000001</v>
      </c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</row>
    <row r="62" spans="1:54">
      <c r="A62" s="89" t="s">
        <v>1231</v>
      </c>
      <c r="B62" s="89" t="s">
        <v>1232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115">
        <v>0</v>
      </c>
      <c r="N62" s="115">
        <v>16122506194.6096</v>
      </c>
      <c r="O62" s="115">
        <v>13272111302.122</v>
      </c>
      <c r="P62" s="115">
        <v>12684583979.5527</v>
      </c>
      <c r="Q62" s="115">
        <v>18089849224.921898</v>
      </c>
      <c r="R62" s="115">
        <v>39326154681.424004</v>
      </c>
      <c r="S62" s="115">
        <v>36092450897.889999</v>
      </c>
      <c r="T62" s="115">
        <v>20732870146.029999</v>
      </c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</row>
    <row r="63" spans="1:54">
      <c r="A63" s="89" t="s">
        <v>1320</v>
      </c>
      <c r="B63" s="89" t="s">
        <v>1321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115">
        <v>0</v>
      </c>
      <c r="N63" s="115">
        <v>2174535828.3984299</v>
      </c>
      <c r="O63" s="115">
        <v>1717772978.04075</v>
      </c>
      <c r="P63" s="115">
        <v>2097078627.1324699</v>
      </c>
      <c r="Q63" s="115">
        <v>5157985966.8254099</v>
      </c>
      <c r="R63" s="115">
        <v>5817422905.4503498</v>
      </c>
      <c r="S63" s="115">
        <v>5805971290.8999996</v>
      </c>
      <c r="T63" s="115">
        <v>6162031596.6099997</v>
      </c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</row>
    <row r="64" spans="1:54">
      <c r="A64" s="89" t="s">
        <v>1340</v>
      </c>
      <c r="B64" s="89" t="s">
        <v>1341</v>
      </c>
      <c r="C64" s="92">
        <v>0</v>
      </c>
      <c r="D64" s="92">
        <v>0</v>
      </c>
      <c r="E64" s="92">
        <v>0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115">
        <v>0</v>
      </c>
      <c r="N64" s="115">
        <v>-47499703204.777199</v>
      </c>
      <c r="O64" s="115">
        <v>-64137868628.758301</v>
      </c>
      <c r="P64" s="115">
        <v>-8738150372.1856594</v>
      </c>
      <c r="Q64" s="115">
        <v>-12547426403.4055</v>
      </c>
      <c r="R64" s="115">
        <v>-15045931983.1395</v>
      </c>
      <c r="S64" s="115">
        <v>-18215304145.349998</v>
      </c>
      <c r="T64" s="145">
        <v>-24849206150.380001</v>
      </c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</row>
    <row r="65" spans="1:54">
      <c r="A65" s="89" t="s">
        <v>1359</v>
      </c>
      <c r="B65" s="89" t="s">
        <v>1360</v>
      </c>
      <c r="C65" s="92">
        <v>0</v>
      </c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115">
        <v>0</v>
      </c>
      <c r="N65" s="115">
        <v>7443743.909</v>
      </c>
      <c r="O65" s="115">
        <v>0</v>
      </c>
      <c r="P65" s="115">
        <v>0</v>
      </c>
      <c r="Q65" s="115">
        <v>0</v>
      </c>
      <c r="R65" s="115">
        <v>0</v>
      </c>
      <c r="S65" s="115">
        <v>0</v>
      </c>
      <c r="T65" s="115">
        <v>0</v>
      </c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</row>
    <row r="66" spans="1:54" ht="28">
      <c r="A66" s="89" t="s">
        <v>1372</v>
      </c>
      <c r="B66" s="89" t="s">
        <v>1373</v>
      </c>
      <c r="C66" s="92">
        <v>0</v>
      </c>
      <c r="D66" s="92">
        <v>0</v>
      </c>
      <c r="E66" s="92">
        <v>0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115">
        <v>0</v>
      </c>
      <c r="N66" s="115">
        <v>-8978334.2339999992</v>
      </c>
      <c r="O66" s="115">
        <v>-11119956.926000001</v>
      </c>
      <c r="P66" s="115">
        <v>-9957680.0280000009</v>
      </c>
      <c r="Q66" s="115">
        <v>-12703467.75</v>
      </c>
      <c r="R66" s="115">
        <v>-19804286.204</v>
      </c>
      <c r="S66" s="115">
        <v>-22444016.100000001</v>
      </c>
      <c r="T66" s="145">
        <v>-19034749.43</v>
      </c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</row>
    <row r="67" spans="1:54">
      <c r="A67" s="89" t="s">
        <v>251</v>
      </c>
      <c r="B67" s="89" t="s">
        <v>1383</v>
      </c>
      <c r="C67" s="92">
        <v>61361497230</v>
      </c>
      <c r="D67" s="92">
        <v>58758466401</v>
      </c>
      <c r="E67" s="92">
        <v>65997670781</v>
      </c>
      <c r="F67" s="92">
        <v>89628395582</v>
      </c>
      <c r="G67" s="92">
        <v>76633771101</v>
      </c>
      <c r="H67" s="92">
        <v>103390194966</v>
      </c>
      <c r="I67" s="92">
        <v>110296602910</v>
      </c>
      <c r="J67" s="92">
        <v>115614258571</v>
      </c>
      <c r="K67" s="92">
        <v>133853582553</v>
      </c>
      <c r="L67" s="92">
        <v>140517161494</v>
      </c>
      <c r="M67" s="115">
        <v>151099083001.96301</v>
      </c>
      <c r="N67" s="115">
        <v>60227834396.235901</v>
      </c>
      <c r="O67" s="115">
        <v>58693368210.485497</v>
      </c>
      <c r="P67" s="115">
        <v>64050755436.111298</v>
      </c>
      <c r="Q67" s="115">
        <v>61238984689.013397</v>
      </c>
      <c r="R67" s="115">
        <v>71885977834.476303</v>
      </c>
      <c r="S67" s="115">
        <v>79511345567.619995</v>
      </c>
      <c r="T67" s="115">
        <v>82712360822.759995</v>
      </c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</row>
    <row r="68" spans="1:54">
      <c r="A68" s="89" t="s">
        <v>252</v>
      </c>
      <c r="B68" s="89" t="s">
        <v>134</v>
      </c>
      <c r="C68" s="92">
        <v>6772706248</v>
      </c>
      <c r="D68" s="92">
        <v>7580600867</v>
      </c>
      <c r="E68" s="92">
        <v>9240285992</v>
      </c>
      <c r="F68" s="92">
        <v>9397358425</v>
      </c>
      <c r="G68" s="92">
        <v>10207674179</v>
      </c>
      <c r="H68" s="92">
        <v>30408003452</v>
      </c>
      <c r="I68" s="92">
        <v>31506915465</v>
      </c>
      <c r="J68" s="92">
        <v>36982539426</v>
      </c>
      <c r="K68" s="92">
        <v>40801032371</v>
      </c>
      <c r="L68" s="92">
        <v>45607111683</v>
      </c>
      <c r="M68" s="115">
        <v>51726882831.794098</v>
      </c>
      <c r="N68" s="115">
        <v>0</v>
      </c>
      <c r="O68" s="115">
        <v>0</v>
      </c>
      <c r="P68" s="115">
        <v>0</v>
      </c>
      <c r="Q68" s="115">
        <v>0</v>
      </c>
      <c r="R68" s="115">
        <v>0</v>
      </c>
      <c r="S68" s="115">
        <v>0</v>
      </c>
      <c r="T68" s="115">
        <v>0</v>
      </c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</row>
    <row r="69" spans="1:54">
      <c r="A69" s="89" t="s">
        <v>253</v>
      </c>
      <c r="B69" s="89" t="s">
        <v>133</v>
      </c>
      <c r="C69" s="92">
        <v>238536886</v>
      </c>
      <c r="D69" s="92">
        <v>229411587</v>
      </c>
      <c r="E69" s="92">
        <v>223000592</v>
      </c>
      <c r="F69" s="92">
        <v>156825450</v>
      </c>
      <c r="G69" s="92">
        <v>160552940</v>
      </c>
      <c r="H69" s="92">
        <v>165800690</v>
      </c>
      <c r="I69" s="92">
        <v>142093723</v>
      </c>
      <c r="J69" s="92">
        <v>127815029</v>
      </c>
      <c r="K69" s="92">
        <v>107739114</v>
      </c>
      <c r="L69" s="92">
        <v>277185922</v>
      </c>
      <c r="M69" s="115">
        <v>198734278.30495998</v>
      </c>
      <c r="N69" s="115">
        <v>0</v>
      </c>
      <c r="O69" s="115">
        <v>0</v>
      </c>
      <c r="P69" s="115">
        <v>0</v>
      </c>
      <c r="Q69" s="115">
        <v>0</v>
      </c>
      <c r="R69" s="115">
        <v>0</v>
      </c>
      <c r="S69" s="115">
        <v>0</v>
      </c>
      <c r="T69" s="115">
        <v>0</v>
      </c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/>
      <c r="BB69" s="143"/>
    </row>
    <row r="70" spans="1:54">
      <c r="A70" s="89" t="s">
        <v>254</v>
      </c>
      <c r="B70" s="89" t="s">
        <v>166</v>
      </c>
      <c r="C70" s="92">
        <v>1521955</v>
      </c>
      <c r="D70" s="92">
        <v>39866</v>
      </c>
      <c r="E70" s="92">
        <v>20</v>
      </c>
      <c r="F70" s="92">
        <v>0</v>
      </c>
      <c r="G70" s="92">
        <v>20004</v>
      </c>
      <c r="H70" s="92">
        <v>20004</v>
      </c>
      <c r="I70" s="92">
        <v>0</v>
      </c>
      <c r="J70" s="92">
        <v>53096</v>
      </c>
      <c r="K70" s="92">
        <v>53096</v>
      </c>
      <c r="L70" s="92">
        <v>93419</v>
      </c>
      <c r="M70" s="115">
        <v>172252.12</v>
      </c>
      <c r="N70" s="115">
        <v>0</v>
      </c>
      <c r="O70" s="115">
        <v>0</v>
      </c>
      <c r="P70" s="115">
        <v>0</v>
      </c>
      <c r="Q70" s="115">
        <v>0</v>
      </c>
      <c r="R70" s="115">
        <v>0</v>
      </c>
      <c r="S70" s="115">
        <v>0</v>
      </c>
      <c r="T70" s="115">
        <v>0</v>
      </c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</row>
    <row r="71" spans="1:54">
      <c r="A71" s="89" t="s">
        <v>255</v>
      </c>
      <c r="B71" s="89" t="s">
        <v>154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1224807901</v>
      </c>
      <c r="I71" s="92">
        <v>2999220</v>
      </c>
      <c r="J71" s="92">
        <v>32857533</v>
      </c>
      <c r="K71" s="92">
        <v>2613485</v>
      </c>
      <c r="L71" s="92">
        <v>3230716</v>
      </c>
      <c r="M71" s="115">
        <v>393138.61900000001</v>
      </c>
      <c r="N71" s="115">
        <v>0</v>
      </c>
      <c r="O71" s="115">
        <v>0</v>
      </c>
      <c r="P71" s="115">
        <v>0</v>
      </c>
      <c r="Q71" s="115">
        <v>0</v>
      </c>
      <c r="R71" s="115">
        <v>0</v>
      </c>
      <c r="S71" s="115">
        <v>0</v>
      </c>
      <c r="T71" s="115">
        <v>0</v>
      </c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</row>
    <row r="72" spans="1:54">
      <c r="A72" s="89" t="s">
        <v>256</v>
      </c>
      <c r="B72" s="89" t="s">
        <v>132</v>
      </c>
      <c r="C72" s="92">
        <v>1450808267</v>
      </c>
      <c r="D72" s="92">
        <v>1096696358</v>
      </c>
      <c r="E72" s="92">
        <v>1923890428</v>
      </c>
      <c r="F72" s="92">
        <v>2244364044</v>
      </c>
      <c r="G72" s="92">
        <v>3317268630</v>
      </c>
      <c r="H72" s="92">
        <v>3491159365</v>
      </c>
      <c r="I72" s="92">
        <v>4278344973</v>
      </c>
      <c r="J72" s="92">
        <v>2854494347</v>
      </c>
      <c r="K72" s="92">
        <v>2527875542</v>
      </c>
      <c r="L72" s="92">
        <v>2150603597</v>
      </c>
      <c r="M72" s="115">
        <v>3331559468.8526001</v>
      </c>
      <c r="N72" s="115">
        <v>0</v>
      </c>
      <c r="O72" s="115">
        <v>0</v>
      </c>
      <c r="P72" s="115">
        <v>0</v>
      </c>
      <c r="Q72" s="115">
        <v>0</v>
      </c>
      <c r="R72" s="115">
        <v>0</v>
      </c>
      <c r="S72" s="115">
        <v>0</v>
      </c>
      <c r="T72" s="115">
        <v>0</v>
      </c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</row>
    <row r="73" spans="1:54">
      <c r="A73" s="89" t="s">
        <v>257</v>
      </c>
      <c r="B73" s="89" t="s">
        <v>131</v>
      </c>
      <c r="C73" s="92">
        <v>696981631</v>
      </c>
      <c r="D73" s="92">
        <v>728298004</v>
      </c>
      <c r="E73" s="92">
        <v>873314177</v>
      </c>
      <c r="F73" s="92">
        <v>785031986</v>
      </c>
      <c r="G73" s="92">
        <v>946914502</v>
      </c>
      <c r="H73" s="92">
        <v>709346345</v>
      </c>
      <c r="I73" s="92">
        <v>783583364</v>
      </c>
      <c r="J73" s="92">
        <v>938491971</v>
      </c>
      <c r="K73" s="92">
        <v>970080840</v>
      </c>
      <c r="L73" s="92">
        <v>1499112728</v>
      </c>
      <c r="M73" s="115">
        <v>1716607796.0545201</v>
      </c>
      <c r="N73" s="115">
        <v>0</v>
      </c>
      <c r="O73" s="115">
        <v>0</v>
      </c>
      <c r="P73" s="115">
        <v>0</v>
      </c>
      <c r="Q73" s="115">
        <v>0</v>
      </c>
      <c r="R73" s="115">
        <v>0</v>
      </c>
      <c r="S73" s="115">
        <v>0</v>
      </c>
      <c r="T73" s="115">
        <v>0</v>
      </c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</row>
    <row r="74" spans="1:54">
      <c r="A74" s="89" t="s">
        <v>258</v>
      </c>
      <c r="B74" s="89" t="s">
        <v>130</v>
      </c>
      <c r="C74" s="92">
        <v>941999938</v>
      </c>
      <c r="D74" s="92">
        <v>1021553745</v>
      </c>
      <c r="E74" s="92">
        <v>1108485145</v>
      </c>
      <c r="F74" s="92">
        <v>1104901417</v>
      </c>
      <c r="G74" s="92">
        <v>1212044056</v>
      </c>
      <c r="H74" s="92">
        <v>906805251</v>
      </c>
      <c r="I74" s="92">
        <v>884647984</v>
      </c>
      <c r="J74" s="92">
        <v>939062770</v>
      </c>
      <c r="K74" s="92">
        <v>1290323559</v>
      </c>
      <c r="L74" s="92">
        <v>795641467</v>
      </c>
      <c r="M74" s="115">
        <v>771119897.85185993</v>
      </c>
      <c r="N74" s="115">
        <v>0</v>
      </c>
      <c r="O74" s="115">
        <v>0</v>
      </c>
      <c r="P74" s="115">
        <v>0</v>
      </c>
      <c r="Q74" s="115">
        <v>0</v>
      </c>
      <c r="R74" s="115">
        <v>0</v>
      </c>
      <c r="S74" s="115">
        <v>0</v>
      </c>
      <c r="T74" s="115">
        <v>0</v>
      </c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</row>
    <row r="75" spans="1:54">
      <c r="A75" s="89" t="s">
        <v>259</v>
      </c>
      <c r="B75" s="89" t="s">
        <v>129</v>
      </c>
      <c r="C75" s="92">
        <v>144316861</v>
      </c>
      <c r="D75" s="92">
        <v>185907943</v>
      </c>
      <c r="E75" s="92">
        <v>233759601</v>
      </c>
      <c r="F75" s="92">
        <v>308840466</v>
      </c>
      <c r="G75" s="92">
        <v>377666807</v>
      </c>
      <c r="H75" s="92">
        <v>334727371</v>
      </c>
      <c r="I75" s="92">
        <v>295488669</v>
      </c>
      <c r="J75" s="92">
        <v>263916636</v>
      </c>
      <c r="K75" s="92">
        <v>202072669</v>
      </c>
      <c r="L75" s="92">
        <v>269752141</v>
      </c>
      <c r="M75" s="115">
        <v>130633013.03902</v>
      </c>
      <c r="N75" s="115">
        <v>0</v>
      </c>
      <c r="O75" s="115">
        <v>0</v>
      </c>
      <c r="P75" s="94">
        <v>0</v>
      </c>
      <c r="Q75" s="94">
        <v>0</v>
      </c>
      <c r="R75" s="115">
        <v>0</v>
      </c>
      <c r="S75" s="115">
        <v>0</v>
      </c>
      <c r="T75" s="115">
        <v>0</v>
      </c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</row>
    <row r="76" spans="1:54">
      <c r="A76" s="89" t="s">
        <v>260</v>
      </c>
      <c r="B76" s="89" t="s">
        <v>128</v>
      </c>
      <c r="C76" s="92">
        <v>9847629</v>
      </c>
      <c r="D76" s="92">
        <v>9983697</v>
      </c>
      <c r="E76" s="92">
        <v>12051854</v>
      </c>
      <c r="F76" s="92">
        <v>21749</v>
      </c>
      <c r="G76" s="92">
        <v>0</v>
      </c>
      <c r="H76" s="92">
        <v>0</v>
      </c>
      <c r="I76" s="92">
        <v>5446</v>
      </c>
      <c r="J76" s="92">
        <v>0</v>
      </c>
      <c r="K76" s="92">
        <v>0</v>
      </c>
      <c r="L76" s="92">
        <v>0</v>
      </c>
      <c r="M76" s="115">
        <v>0</v>
      </c>
      <c r="N76" s="115">
        <v>0</v>
      </c>
      <c r="O76" s="115">
        <v>0</v>
      </c>
      <c r="P76" s="94">
        <v>0</v>
      </c>
      <c r="Q76" s="94">
        <v>0</v>
      </c>
      <c r="R76" s="115">
        <v>0</v>
      </c>
      <c r="S76" s="115">
        <v>0</v>
      </c>
      <c r="T76" s="115">
        <v>0</v>
      </c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</row>
    <row r="77" spans="1:54">
      <c r="A77" s="89" t="s">
        <v>261</v>
      </c>
      <c r="B77" s="89" t="s">
        <v>127</v>
      </c>
      <c r="C77" s="92">
        <v>205979645</v>
      </c>
      <c r="D77" s="92">
        <v>197064731</v>
      </c>
      <c r="E77" s="92">
        <v>289671597</v>
      </c>
      <c r="F77" s="92">
        <v>419438809</v>
      </c>
      <c r="G77" s="92">
        <v>339012326</v>
      </c>
      <c r="H77" s="92">
        <v>355293929</v>
      </c>
      <c r="I77" s="92">
        <v>278419802</v>
      </c>
      <c r="J77" s="92">
        <v>275049630</v>
      </c>
      <c r="K77" s="92">
        <v>478935968</v>
      </c>
      <c r="L77" s="92">
        <v>273017374</v>
      </c>
      <c r="M77" s="115">
        <v>58523628.220389999</v>
      </c>
      <c r="N77" s="115">
        <v>0</v>
      </c>
      <c r="O77" s="115">
        <v>0</v>
      </c>
      <c r="P77" s="94">
        <v>0</v>
      </c>
      <c r="Q77" s="94">
        <v>0</v>
      </c>
      <c r="R77" s="115">
        <v>0</v>
      </c>
      <c r="S77" s="115">
        <v>0</v>
      </c>
      <c r="T77" s="115">
        <v>0</v>
      </c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  <c r="BA77" s="143"/>
      <c r="BB77" s="143"/>
    </row>
    <row r="78" spans="1:54">
      <c r="A78" s="89" t="s">
        <v>262</v>
      </c>
      <c r="B78" s="89" t="s">
        <v>126</v>
      </c>
      <c r="C78" s="92">
        <v>43026703</v>
      </c>
      <c r="D78" s="92">
        <v>46140058</v>
      </c>
      <c r="E78" s="92">
        <v>56952085</v>
      </c>
      <c r="F78" s="92">
        <v>60550148</v>
      </c>
      <c r="G78" s="92">
        <v>118081262</v>
      </c>
      <c r="H78" s="92">
        <v>132215460</v>
      </c>
      <c r="I78" s="92">
        <v>159518831</v>
      </c>
      <c r="J78" s="92">
        <v>794987348</v>
      </c>
      <c r="K78" s="92">
        <v>159392070</v>
      </c>
      <c r="L78" s="92">
        <v>50920998</v>
      </c>
      <c r="M78" s="115">
        <v>42591429.855489999</v>
      </c>
      <c r="N78" s="115">
        <v>0</v>
      </c>
      <c r="O78" s="115">
        <v>0</v>
      </c>
      <c r="P78" s="94">
        <v>0</v>
      </c>
      <c r="Q78" s="94">
        <v>0</v>
      </c>
      <c r="R78" s="115">
        <v>0</v>
      </c>
      <c r="S78" s="115">
        <v>0</v>
      </c>
      <c r="T78" s="115">
        <v>0</v>
      </c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</row>
    <row r="79" spans="1:54">
      <c r="A79" s="89" t="s">
        <v>263</v>
      </c>
      <c r="B79" s="89" t="s">
        <v>125</v>
      </c>
      <c r="C79" s="92">
        <v>15181523882</v>
      </c>
      <c r="D79" s="92">
        <v>18566791910</v>
      </c>
      <c r="E79" s="92">
        <v>19653870084</v>
      </c>
      <c r="F79" s="92">
        <v>20092164699</v>
      </c>
      <c r="G79" s="92">
        <v>24956264024</v>
      </c>
      <c r="H79" s="92">
        <v>26334315881</v>
      </c>
      <c r="I79" s="92">
        <v>29096173765</v>
      </c>
      <c r="J79" s="92">
        <v>30563531379</v>
      </c>
      <c r="K79" s="92">
        <v>33498956716</v>
      </c>
      <c r="L79" s="92">
        <v>37732820936</v>
      </c>
      <c r="M79" s="115">
        <v>39418892426.593498</v>
      </c>
      <c r="N79" s="115">
        <v>56041206467.729401</v>
      </c>
      <c r="O79" s="115">
        <v>53171566039.852798</v>
      </c>
      <c r="P79" s="94">
        <v>60902846241.604202</v>
      </c>
      <c r="Q79" s="94">
        <v>60486702824.319206</v>
      </c>
      <c r="R79" s="115">
        <v>68658850733.449898</v>
      </c>
      <c r="S79" s="115">
        <v>77289605559.820007</v>
      </c>
      <c r="T79" s="115">
        <v>81380071462.699997</v>
      </c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</row>
    <row r="80" spans="1:54">
      <c r="A80" s="89" t="s">
        <v>264</v>
      </c>
      <c r="B80" s="89" t="s">
        <v>124</v>
      </c>
      <c r="C80" s="92">
        <v>6901177402</v>
      </c>
      <c r="D80" s="92">
        <v>7144591946</v>
      </c>
      <c r="E80" s="92">
        <v>7381870914</v>
      </c>
      <c r="F80" s="92">
        <v>5594040812</v>
      </c>
      <c r="G80" s="92">
        <v>5603538083</v>
      </c>
      <c r="H80" s="92">
        <v>5653301753</v>
      </c>
      <c r="I80" s="92">
        <v>5665015042</v>
      </c>
      <c r="J80" s="92">
        <v>5651582514</v>
      </c>
      <c r="K80" s="92">
        <v>6494776933</v>
      </c>
      <c r="L80" s="92">
        <v>6598107444</v>
      </c>
      <c r="M80" s="115">
        <v>6777090237.6540003</v>
      </c>
      <c r="N80" s="115">
        <v>7043337034.9469004</v>
      </c>
      <c r="O80" s="115">
        <v>8603761886.374691</v>
      </c>
      <c r="P80" s="94">
        <v>7011516465.6142998</v>
      </c>
      <c r="Q80" s="94">
        <v>7132650133.7729597</v>
      </c>
      <c r="R80" s="115">
        <v>7239224991.9292202</v>
      </c>
      <c r="S80" s="115">
        <v>7229776487.9700003</v>
      </c>
      <c r="T80" s="115">
        <v>7078548010.7799997</v>
      </c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</row>
    <row r="81" spans="1:54">
      <c r="A81" s="89" t="s">
        <v>265</v>
      </c>
      <c r="B81" s="89" t="s">
        <v>184</v>
      </c>
      <c r="C81" s="92">
        <v>412881638</v>
      </c>
      <c r="D81" s="92">
        <v>1256810213</v>
      </c>
      <c r="E81" s="92">
        <v>1566489351</v>
      </c>
      <c r="F81" s="92">
        <v>1841012318</v>
      </c>
      <c r="G81" s="92">
        <v>1985173465</v>
      </c>
      <c r="H81" s="92">
        <v>2404065276</v>
      </c>
      <c r="I81" s="92">
        <v>1395436700</v>
      </c>
      <c r="J81" s="92">
        <v>1231473122</v>
      </c>
      <c r="K81" s="92">
        <v>1160626262</v>
      </c>
      <c r="L81" s="92">
        <v>1161682549</v>
      </c>
      <c r="M81" s="115">
        <v>1303745947.3281202</v>
      </c>
      <c r="N81" s="115">
        <v>0</v>
      </c>
      <c r="O81" s="115">
        <v>0</v>
      </c>
      <c r="P81" s="94">
        <v>0</v>
      </c>
      <c r="Q81" s="94">
        <v>0</v>
      </c>
      <c r="R81" s="115">
        <v>0</v>
      </c>
      <c r="S81" s="115">
        <v>0</v>
      </c>
      <c r="T81" s="115">
        <v>0</v>
      </c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</row>
    <row r="82" spans="1:54" ht="28">
      <c r="A82" s="89" t="s">
        <v>266</v>
      </c>
      <c r="B82" s="89" t="s">
        <v>123</v>
      </c>
      <c r="C82" s="92">
        <v>23092381</v>
      </c>
      <c r="D82" s="92">
        <v>13802289</v>
      </c>
      <c r="E82" s="92">
        <v>3225431</v>
      </c>
      <c r="F82" s="92">
        <v>67715803</v>
      </c>
      <c r="G82" s="92">
        <v>60873089</v>
      </c>
      <c r="H82" s="92">
        <v>53703126</v>
      </c>
      <c r="I82" s="92">
        <v>57366908</v>
      </c>
      <c r="J82" s="92">
        <v>110146812</v>
      </c>
      <c r="K82" s="92">
        <v>76483765</v>
      </c>
      <c r="L82" s="92">
        <v>72136120</v>
      </c>
      <c r="M82" s="115">
        <v>65040204.020000003</v>
      </c>
      <c r="N82" s="115">
        <v>0</v>
      </c>
      <c r="O82" s="115">
        <v>0</v>
      </c>
      <c r="P82" s="94">
        <v>0</v>
      </c>
      <c r="Q82" s="94">
        <v>0</v>
      </c>
      <c r="R82" s="115">
        <v>0</v>
      </c>
      <c r="S82" s="115">
        <v>0</v>
      </c>
      <c r="T82" s="115">
        <v>0</v>
      </c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</row>
    <row r="83" spans="1:54">
      <c r="A83" s="89" t="s">
        <v>267</v>
      </c>
      <c r="B83" s="89" t="s">
        <v>122</v>
      </c>
      <c r="C83" s="92">
        <v>3712614438</v>
      </c>
      <c r="D83" s="92">
        <v>3957478445</v>
      </c>
      <c r="E83" s="92">
        <v>4379593033</v>
      </c>
      <c r="F83" s="92">
        <v>5220460337</v>
      </c>
      <c r="G83" s="92">
        <v>4347696538</v>
      </c>
      <c r="H83" s="92">
        <v>4153701530</v>
      </c>
      <c r="I83" s="92">
        <v>5906491839</v>
      </c>
      <c r="J83" s="92">
        <v>6955136538</v>
      </c>
      <c r="K83" s="92">
        <v>3773435332</v>
      </c>
      <c r="L83" s="92">
        <v>3482655699</v>
      </c>
      <c r="M83" s="115">
        <v>3619431182.6092</v>
      </c>
      <c r="N83" s="115">
        <v>0</v>
      </c>
      <c r="O83" s="115">
        <v>0</v>
      </c>
      <c r="P83" s="94">
        <v>0</v>
      </c>
      <c r="Q83" s="94">
        <v>0</v>
      </c>
      <c r="R83" s="115">
        <v>0</v>
      </c>
      <c r="S83" s="115">
        <v>0</v>
      </c>
      <c r="T83" s="115">
        <v>0</v>
      </c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</row>
    <row r="84" spans="1:54" ht="28">
      <c r="A84" s="89" t="s">
        <v>268</v>
      </c>
      <c r="B84" s="89" t="s">
        <v>121</v>
      </c>
      <c r="C84" s="92">
        <v>1350106268</v>
      </c>
      <c r="D84" s="92">
        <v>1612767311</v>
      </c>
      <c r="E84" s="92">
        <v>2336013761</v>
      </c>
      <c r="F84" s="92">
        <v>317232023</v>
      </c>
      <c r="G84" s="92">
        <v>1055694735</v>
      </c>
      <c r="H84" s="92">
        <v>1272821220</v>
      </c>
      <c r="I84" s="92">
        <v>3173285051</v>
      </c>
      <c r="J84" s="92">
        <v>1785911336</v>
      </c>
      <c r="K84" s="92">
        <v>2275074204</v>
      </c>
      <c r="L84" s="92">
        <v>1046009866</v>
      </c>
      <c r="M84" s="115">
        <v>1037680690.10027</v>
      </c>
      <c r="N84" s="115">
        <v>0</v>
      </c>
      <c r="O84" s="115">
        <v>0</v>
      </c>
      <c r="P84" s="94">
        <v>0</v>
      </c>
      <c r="Q84" s="94">
        <v>0</v>
      </c>
      <c r="R84" s="115">
        <v>0</v>
      </c>
      <c r="S84" s="115">
        <v>0</v>
      </c>
      <c r="T84" s="115">
        <v>0</v>
      </c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</row>
    <row r="85" spans="1:54">
      <c r="A85" s="89" t="s">
        <v>269</v>
      </c>
      <c r="B85" s="89" t="s">
        <v>120</v>
      </c>
      <c r="C85" s="92">
        <v>17956119800</v>
      </c>
      <c r="D85" s="92">
        <v>8146235186</v>
      </c>
      <c r="E85" s="92">
        <v>6920936753</v>
      </c>
      <c r="F85" s="92">
        <v>28553033867</v>
      </c>
      <c r="G85" s="92">
        <v>11683618675</v>
      </c>
      <c r="H85" s="92">
        <v>14846566813</v>
      </c>
      <c r="I85" s="92">
        <v>14153762740</v>
      </c>
      <c r="J85" s="92">
        <v>12252288012</v>
      </c>
      <c r="K85" s="92">
        <v>29291907911</v>
      </c>
      <c r="L85" s="92">
        <v>26617030174</v>
      </c>
      <c r="M85" s="115">
        <v>27368250551.4524</v>
      </c>
      <c r="N85" s="115">
        <v>0</v>
      </c>
      <c r="O85" s="115">
        <v>0</v>
      </c>
      <c r="P85" s="94">
        <v>0</v>
      </c>
      <c r="Q85" s="94">
        <v>0</v>
      </c>
      <c r="R85" s="115">
        <v>0</v>
      </c>
      <c r="S85" s="115">
        <v>0</v>
      </c>
      <c r="T85" s="115">
        <v>0</v>
      </c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</row>
    <row r="86" spans="1:54">
      <c r="A86" s="89" t="s">
        <v>270</v>
      </c>
      <c r="B86" s="89" t="s">
        <v>119</v>
      </c>
      <c r="C86" s="92">
        <v>847253780</v>
      </c>
      <c r="D86" s="92">
        <v>869549743</v>
      </c>
      <c r="E86" s="92">
        <v>811077297</v>
      </c>
      <c r="F86" s="92">
        <v>929425990</v>
      </c>
      <c r="G86" s="92">
        <v>1311962057</v>
      </c>
      <c r="H86" s="92">
        <v>1523493902</v>
      </c>
      <c r="I86" s="92">
        <v>1685764485</v>
      </c>
      <c r="J86" s="92">
        <v>2164246131</v>
      </c>
      <c r="K86" s="92">
        <v>2535584141</v>
      </c>
      <c r="L86" s="92">
        <v>2522524816</v>
      </c>
      <c r="M86" s="115">
        <v>3037847327.9679904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</row>
    <row r="87" spans="1:54">
      <c r="A87" s="89" t="s">
        <v>272</v>
      </c>
      <c r="B87" s="89" t="s">
        <v>210</v>
      </c>
      <c r="C87" s="92">
        <v>8069003</v>
      </c>
      <c r="D87" s="92">
        <v>9342441</v>
      </c>
      <c r="E87" s="92">
        <v>14458714</v>
      </c>
      <c r="F87" s="92">
        <v>144596727</v>
      </c>
      <c r="G87" s="92">
        <v>146974239</v>
      </c>
      <c r="H87" s="92">
        <v>172925915</v>
      </c>
      <c r="I87" s="92">
        <v>205960533</v>
      </c>
      <c r="J87" s="92">
        <v>395350398</v>
      </c>
      <c r="K87" s="92">
        <v>452539495</v>
      </c>
      <c r="L87" s="92">
        <v>471248290</v>
      </c>
      <c r="M87" s="115">
        <v>531956302.18471003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</row>
    <row r="88" spans="1:54">
      <c r="A88" s="89" t="s">
        <v>274</v>
      </c>
      <c r="B88" s="89" t="s">
        <v>118</v>
      </c>
      <c r="C88" s="92">
        <v>7530118197</v>
      </c>
      <c r="D88" s="92">
        <v>8704682151</v>
      </c>
      <c r="E88" s="92">
        <v>11212483845</v>
      </c>
      <c r="F88" s="92">
        <v>15254135274</v>
      </c>
      <c r="G88" s="92">
        <v>12673401693</v>
      </c>
      <c r="H88" s="92">
        <v>13031969512</v>
      </c>
      <c r="I88" s="92">
        <v>13343813440</v>
      </c>
      <c r="J88" s="92">
        <v>15050794158</v>
      </c>
      <c r="K88" s="92">
        <v>14763905342</v>
      </c>
      <c r="L88" s="92">
        <v>17412290403</v>
      </c>
      <c r="M88" s="115">
        <v>16407639118.68</v>
      </c>
      <c r="N88" s="115">
        <v>0</v>
      </c>
      <c r="O88" s="115">
        <v>0</v>
      </c>
      <c r="P88" s="94">
        <v>0</v>
      </c>
      <c r="Q88" s="94">
        <v>0</v>
      </c>
      <c r="R88" s="115">
        <v>0</v>
      </c>
      <c r="S88" s="115">
        <v>0</v>
      </c>
      <c r="T88" s="115">
        <v>0</v>
      </c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</row>
    <row r="89" spans="1:54">
      <c r="A89" s="89" t="s">
        <v>275</v>
      </c>
      <c r="B89" s="89" t="s">
        <v>155</v>
      </c>
      <c r="C89" s="92">
        <v>516353423</v>
      </c>
      <c r="D89" s="92">
        <v>535483603</v>
      </c>
      <c r="E89" s="92">
        <v>653559765</v>
      </c>
      <c r="F89" s="92">
        <v>843982935</v>
      </c>
      <c r="G89" s="92">
        <v>893904336</v>
      </c>
      <c r="H89" s="92">
        <v>994908195</v>
      </c>
      <c r="I89" s="92">
        <v>1119538300</v>
      </c>
      <c r="J89" s="92">
        <v>1362022001</v>
      </c>
      <c r="K89" s="92">
        <v>1296068039</v>
      </c>
      <c r="L89" s="92">
        <v>955434770</v>
      </c>
      <c r="M89" s="115">
        <v>1505151245.2065201</v>
      </c>
      <c r="N89" s="115">
        <v>0</v>
      </c>
      <c r="O89" s="115">
        <v>0</v>
      </c>
      <c r="P89" s="94">
        <v>0</v>
      </c>
      <c r="Q89" s="94">
        <v>0</v>
      </c>
      <c r="R89" s="115">
        <v>0</v>
      </c>
      <c r="S89" s="115">
        <v>0</v>
      </c>
      <c r="T89" s="115">
        <v>0</v>
      </c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</row>
    <row r="90" spans="1:54">
      <c r="A90" s="89" t="s">
        <v>276</v>
      </c>
      <c r="B90" s="89" t="s">
        <v>167</v>
      </c>
      <c r="C90" s="92">
        <v>533039909</v>
      </c>
      <c r="D90" s="92">
        <v>869378707</v>
      </c>
      <c r="E90" s="92">
        <v>1521837401</v>
      </c>
      <c r="F90" s="92">
        <v>1664498035</v>
      </c>
      <c r="G90" s="92">
        <v>1736100360</v>
      </c>
      <c r="H90" s="92">
        <v>2030844760</v>
      </c>
      <c r="I90" s="92">
        <v>3029594950</v>
      </c>
      <c r="J90" s="92">
        <v>2968494023</v>
      </c>
      <c r="K90" s="92">
        <v>69407740</v>
      </c>
      <c r="L90" s="92">
        <v>63001516</v>
      </c>
      <c r="M90" s="115">
        <v>57463754.745999999</v>
      </c>
      <c r="N90" s="115">
        <v>0</v>
      </c>
      <c r="O90" s="115">
        <v>0</v>
      </c>
      <c r="P90" s="94">
        <v>0</v>
      </c>
      <c r="Q90" s="94">
        <v>0</v>
      </c>
      <c r="R90" s="115">
        <v>0</v>
      </c>
      <c r="S90" s="115">
        <v>0</v>
      </c>
      <c r="T90" s="115">
        <v>0</v>
      </c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</row>
    <row r="91" spans="1:54">
      <c r="A91" s="89" t="s">
        <v>1427</v>
      </c>
      <c r="B91" s="89" t="s">
        <v>1428</v>
      </c>
      <c r="C91" s="92">
        <v>0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>
        <v>0</v>
      </c>
      <c r="K91" s="92">
        <v>0</v>
      </c>
      <c r="L91" s="92">
        <v>0</v>
      </c>
      <c r="M91" s="115">
        <v>0</v>
      </c>
      <c r="N91" s="115">
        <v>361955954.42809999</v>
      </c>
      <c r="O91" s="115">
        <v>507068087.30043</v>
      </c>
      <c r="P91" s="94">
        <v>5267316207.5888901</v>
      </c>
      <c r="Q91" s="94">
        <v>5401616506.7470894</v>
      </c>
      <c r="R91" s="115">
        <v>5429450946.11619</v>
      </c>
      <c r="S91" s="115">
        <v>5484032763.0799999</v>
      </c>
      <c r="T91" s="115">
        <v>5517443301.6700001</v>
      </c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43"/>
    </row>
    <row r="92" spans="1:54">
      <c r="A92" s="89" t="s">
        <v>277</v>
      </c>
      <c r="B92" s="89" t="s">
        <v>1431</v>
      </c>
      <c r="C92" s="92">
        <v>-4116578654</v>
      </c>
      <c r="D92" s="92">
        <v>-4024144400</v>
      </c>
      <c r="E92" s="92">
        <v>-4419157059</v>
      </c>
      <c r="F92" s="92">
        <v>-5371235732</v>
      </c>
      <c r="G92" s="92">
        <v>-6500664899</v>
      </c>
      <c r="H92" s="92">
        <v>-6810602685</v>
      </c>
      <c r="I92" s="92">
        <v>-6867618320</v>
      </c>
      <c r="J92" s="92">
        <v>-8085985639</v>
      </c>
      <c r="K92" s="92">
        <v>-8375302041</v>
      </c>
      <c r="L92" s="92">
        <v>-8544451134</v>
      </c>
      <c r="M92" s="115">
        <v>-8008323721.2912998</v>
      </c>
      <c r="N92" s="115">
        <v>-3218665060.8684902</v>
      </c>
      <c r="O92" s="115">
        <v>-3589027803.0424199</v>
      </c>
      <c r="P92" s="94">
        <v>-9130923478.6961002</v>
      </c>
      <c r="Q92" s="94">
        <v>-11781984775.825899</v>
      </c>
      <c r="R92" s="115">
        <v>-9441548837.018961</v>
      </c>
      <c r="S92" s="115">
        <v>-10492069243.25</v>
      </c>
      <c r="T92" s="145">
        <v>-11263701952.4</v>
      </c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/>
      <c r="AZ92" s="143"/>
      <c r="BA92" s="143"/>
      <c r="BB92" s="143"/>
    </row>
    <row r="93" spans="1:54">
      <c r="A93" s="89" t="s">
        <v>278</v>
      </c>
      <c r="B93" s="89" t="s">
        <v>116</v>
      </c>
      <c r="C93" s="92">
        <v>3933067038</v>
      </c>
      <c r="D93" s="92">
        <v>3490897544</v>
      </c>
      <c r="E93" s="92">
        <v>3655870039</v>
      </c>
      <c r="F93" s="92">
        <v>4804605161</v>
      </c>
      <c r="G93" s="92">
        <v>5612599736</v>
      </c>
      <c r="H93" s="92">
        <v>6161243126</v>
      </c>
      <c r="I93" s="92">
        <v>6732820481</v>
      </c>
      <c r="J93" s="92">
        <v>7069726093</v>
      </c>
      <c r="K93" s="92">
        <v>7191888341</v>
      </c>
      <c r="L93" s="92">
        <v>7253632503</v>
      </c>
      <c r="M93" s="115">
        <v>8241188158.31569</v>
      </c>
      <c r="N93" s="115">
        <v>11393890370.077</v>
      </c>
      <c r="O93" s="115">
        <v>13165374791.0168</v>
      </c>
      <c r="P93" s="115">
        <v>13225336555.317101</v>
      </c>
      <c r="Q93" s="94">
        <v>17054674920.8463</v>
      </c>
      <c r="R93" s="115">
        <v>20112812518.9916</v>
      </c>
      <c r="S93" s="115">
        <v>18347793358.029999</v>
      </c>
      <c r="T93" s="115">
        <v>19412422145.650002</v>
      </c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</row>
    <row r="94" spans="1:54">
      <c r="A94" s="89" t="s">
        <v>279</v>
      </c>
      <c r="B94" s="89" t="s">
        <v>115</v>
      </c>
      <c r="C94" s="92">
        <v>1025318149</v>
      </c>
      <c r="D94" s="92">
        <v>1140093793</v>
      </c>
      <c r="E94" s="92">
        <v>1444238990</v>
      </c>
      <c r="F94" s="92">
        <v>2337955860</v>
      </c>
      <c r="G94" s="92">
        <v>2887427955</v>
      </c>
      <c r="H94" s="92">
        <v>2892371849</v>
      </c>
      <c r="I94" s="92">
        <v>3071436774</v>
      </c>
      <c r="J94" s="92">
        <v>2894643757</v>
      </c>
      <c r="K94" s="92">
        <v>2818726124</v>
      </c>
      <c r="L94" s="92">
        <v>1036758451</v>
      </c>
      <c r="M94" s="115">
        <v>1183923717.6882601</v>
      </c>
      <c r="N94" s="115">
        <v>1059878727.94686</v>
      </c>
      <c r="O94" s="115">
        <v>1748856876.2428799</v>
      </c>
      <c r="P94" s="94">
        <v>843373389.67337</v>
      </c>
      <c r="Q94" s="94">
        <v>1775769818.55282</v>
      </c>
      <c r="R94" s="115">
        <v>2101223298.8382399</v>
      </c>
      <c r="S94" s="115">
        <v>1912063552.3800001</v>
      </c>
      <c r="T94" s="115">
        <v>1970350261.2</v>
      </c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</row>
    <row r="95" spans="1:54">
      <c r="A95" s="89" t="s">
        <v>280</v>
      </c>
      <c r="B95" s="89" t="s">
        <v>114</v>
      </c>
      <c r="C95" s="92">
        <v>1593946450</v>
      </c>
      <c r="D95" s="92">
        <v>1539058705</v>
      </c>
      <c r="E95" s="92">
        <v>1096916830</v>
      </c>
      <c r="F95" s="92">
        <v>1195730107</v>
      </c>
      <c r="G95" s="92">
        <v>1201193954</v>
      </c>
      <c r="H95" s="92">
        <v>1745418456</v>
      </c>
      <c r="I95" s="92">
        <v>2150741567</v>
      </c>
      <c r="J95" s="92">
        <v>2377364056</v>
      </c>
      <c r="K95" s="92">
        <v>2229557027</v>
      </c>
      <c r="L95" s="92">
        <v>2572634657</v>
      </c>
      <c r="M95" s="115">
        <v>2656848489.22963</v>
      </c>
      <c r="N95" s="115">
        <v>1938120200.01665</v>
      </c>
      <c r="O95" s="115">
        <v>1959053783.79054</v>
      </c>
      <c r="P95" s="115">
        <v>2083801044.9683602</v>
      </c>
      <c r="Q95" s="115">
        <v>2511073041.8322001</v>
      </c>
      <c r="R95" s="115">
        <v>2392585404.9933801</v>
      </c>
      <c r="S95" s="115">
        <v>2423193980.25</v>
      </c>
      <c r="T95" s="115">
        <v>3144568998.3800001</v>
      </c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</row>
    <row r="96" spans="1:54">
      <c r="A96" s="89" t="s">
        <v>1517</v>
      </c>
      <c r="B96" s="89" t="s">
        <v>1518</v>
      </c>
      <c r="C96" s="92">
        <v>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>
        <v>0</v>
      </c>
      <c r="K96" s="92">
        <v>0</v>
      </c>
      <c r="L96" s="92">
        <v>0</v>
      </c>
      <c r="M96" s="115">
        <v>0</v>
      </c>
      <c r="N96" s="115">
        <v>128464214.85135999</v>
      </c>
      <c r="O96" s="115">
        <v>63691351.973999999</v>
      </c>
      <c r="P96" s="94">
        <v>335711.17300000001</v>
      </c>
      <c r="Q96" s="94">
        <v>87764083.354880005</v>
      </c>
      <c r="R96" s="115">
        <v>513287098.43963003</v>
      </c>
      <c r="S96" s="115">
        <v>576570604.57000005</v>
      </c>
      <c r="T96" s="115">
        <v>794298644.02999997</v>
      </c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</row>
    <row r="97" spans="1:54">
      <c r="A97" s="89" t="s">
        <v>281</v>
      </c>
      <c r="B97" s="89" t="s">
        <v>113</v>
      </c>
      <c r="C97" s="92">
        <v>234782226</v>
      </c>
      <c r="D97" s="92">
        <v>230536959</v>
      </c>
      <c r="E97" s="92">
        <v>342290083</v>
      </c>
      <c r="F97" s="92">
        <v>369658978</v>
      </c>
      <c r="G97" s="92">
        <v>429022039</v>
      </c>
      <c r="H97" s="92">
        <v>390859036</v>
      </c>
      <c r="I97" s="92">
        <v>486298640</v>
      </c>
      <c r="J97" s="92">
        <v>461532360</v>
      </c>
      <c r="K97" s="92">
        <v>525233209</v>
      </c>
      <c r="L97" s="92">
        <v>600154549</v>
      </c>
      <c r="M97" s="115">
        <v>745969350.57336998</v>
      </c>
      <c r="N97" s="115">
        <v>701612499.03144991</v>
      </c>
      <c r="O97" s="115">
        <v>713792215.55322993</v>
      </c>
      <c r="P97" s="94">
        <v>742589986.26028001</v>
      </c>
      <c r="Q97" s="94">
        <v>994003921.16135001</v>
      </c>
      <c r="R97" s="115">
        <v>1635554133.00175</v>
      </c>
      <c r="S97" s="115">
        <v>1147600612.97</v>
      </c>
      <c r="T97" s="115">
        <v>1161781078.0999999</v>
      </c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</row>
    <row r="98" spans="1:54">
      <c r="A98" s="89" t="s">
        <v>1526</v>
      </c>
      <c r="B98" s="89" t="s">
        <v>1527</v>
      </c>
      <c r="C98" s="92">
        <v>0</v>
      </c>
      <c r="D98" s="92">
        <v>0</v>
      </c>
      <c r="E98" s="92">
        <v>0</v>
      </c>
      <c r="F98" s="92">
        <v>0</v>
      </c>
      <c r="G98" s="92">
        <v>0</v>
      </c>
      <c r="H98" s="92">
        <v>0</v>
      </c>
      <c r="I98" s="92">
        <v>0</v>
      </c>
      <c r="J98" s="92">
        <v>0</v>
      </c>
      <c r="K98" s="92">
        <v>0</v>
      </c>
      <c r="L98" s="92">
        <v>0</v>
      </c>
      <c r="M98" s="115">
        <v>0</v>
      </c>
      <c r="N98" s="115">
        <v>5064674159.9216299</v>
      </c>
      <c r="O98" s="115">
        <v>5592696790.40765</v>
      </c>
      <c r="P98" s="94">
        <v>6265595788.0559702</v>
      </c>
      <c r="Q98" s="94">
        <v>6533106386.8532896</v>
      </c>
      <c r="R98" s="115">
        <v>6994291497.7506199</v>
      </c>
      <c r="S98" s="115">
        <v>7090703217.1700001</v>
      </c>
      <c r="T98" s="115">
        <v>6865231650.6599998</v>
      </c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</row>
    <row r="99" spans="1:54">
      <c r="A99" s="89" t="s">
        <v>282</v>
      </c>
      <c r="B99" s="89" t="s">
        <v>112</v>
      </c>
      <c r="C99" s="92">
        <v>8717118</v>
      </c>
      <c r="D99" s="92">
        <v>2960508</v>
      </c>
      <c r="E99" s="92">
        <v>4145571</v>
      </c>
      <c r="F99" s="92">
        <v>4512032</v>
      </c>
      <c r="G99" s="92">
        <v>4706004</v>
      </c>
      <c r="H99" s="92">
        <v>5457496</v>
      </c>
      <c r="I99" s="92">
        <v>5248138</v>
      </c>
      <c r="J99" s="92">
        <v>5709718</v>
      </c>
      <c r="K99" s="92">
        <v>5420986</v>
      </c>
      <c r="L99" s="92">
        <v>6229908</v>
      </c>
      <c r="M99" s="115">
        <v>3961859.2437700001</v>
      </c>
      <c r="N99" s="115">
        <v>0</v>
      </c>
      <c r="O99" s="115">
        <v>0</v>
      </c>
      <c r="P99" s="94">
        <v>0</v>
      </c>
      <c r="Q99" s="94">
        <v>0</v>
      </c>
      <c r="R99" s="115">
        <v>0</v>
      </c>
      <c r="S99" s="115">
        <v>0</v>
      </c>
      <c r="T99" s="115">
        <v>0</v>
      </c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</row>
    <row r="100" spans="1:54">
      <c r="A100" s="89" t="s">
        <v>283</v>
      </c>
      <c r="B100" s="89" t="s">
        <v>111</v>
      </c>
      <c r="C100" s="92">
        <v>46116324</v>
      </c>
      <c r="D100" s="92">
        <v>65005688</v>
      </c>
      <c r="E100" s="92">
        <v>53135514</v>
      </c>
      <c r="F100" s="92">
        <v>55477869</v>
      </c>
      <c r="G100" s="92">
        <v>68735004</v>
      </c>
      <c r="H100" s="92">
        <v>72902057</v>
      </c>
      <c r="I100" s="92">
        <v>85600508</v>
      </c>
      <c r="J100" s="92">
        <v>471237467</v>
      </c>
      <c r="K100" s="92">
        <v>495208378</v>
      </c>
      <c r="L100" s="92">
        <v>191017391</v>
      </c>
      <c r="M100" s="115">
        <v>301547418.62141997</v>
      </c>
      <c r="N100" s="115">
        <v>0</v>
      </c>
      <c r="O100" s="115">
        <v>0</v>
      </c>
      <c r="P100" s="94">
        <v>0</v>
      </c>
      <c r="Q100" s="94">
        <v>0</v>
      </c>
      <c r="R100" s="115">
        <v>0</v>
      </c>
      <c r="S100" s="115">
        <v>0</v>
      </c>
      <c r="T100" s="115">
        <v>0</v>
      </c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</row>
    <row r="101" spans="1:54">
      <c r="A101" s="89" t="s">
        <v>284</v>
      </c>
      <c r="B101" s="89" t="s">
        <v>110</v>
      </c>
      <c r="C101" s="92">
        <v>334650220</v>
      </c>
      <c r="D101" s="92">
        <v>296600215</v>
      </c>
      <c r="E101" s="92">
        <v>284566532</v>
      </c>
      <c r="F101" s="92">
        <v>288199518</v>
      </c>
      <c r="G101" s="92">
        <v>347129824</v>
      </c>
      <c r="H101" s="92">
        <v>349118248</v>
      </c>
      <c r="I101" s="92">
        <v>357556807</v>
      </c>
      <c r="J101" s="92">
        <v>431902628</v>
      </c>
      <c r="K101" s="92">
        <v>541083384</v>
      </c>
      <c r="L101" s="92">
        <v>1441495370</v>
      </c>
      <c r="M101" s="115">
        <v>1077219769.5383</v>
      </c>
      <c r="N101" s="115">
        <v>0</v>
      </c>
      <c r="O101" s="115">
        <v>0</v>
      </c>
      <c r="P101" s="115">
        <v>0</v>
      </c>
      <c r="Q101" s="115">
        <v>0</v>
      </c>
      <c r="R101" s="115">
        <v>0</v>
      </c>
      <c r="S101" s="115">
        <v>0</v>
      </c>
      <c r="T101" s="115">
        <v>0</v>
      </c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</row>
    <row r="102" spans="1:54">
      <c r="A102" s="89" t="s">
        <v>286</v>
      </c>
      <c r="B102" s="89" t="s">
        <v>109</v>
      </c>
      <c r="C102" s="92">
        <v>205462595</v>
      </c>
      <c r="D102" s="92">
        <v>252692383</v>
      </c>
      <c r="E102" s="92">
        <v>372875569</v>
      </c>
      <c r="F102" s="92">
        <v>495943007</v>
      </c>
      <c r="G102" s="92">
        <v>602631943</v>
      </c>
      <c r="H102" s="92">
        <v>646306436</v>
      </c>
      <c r="I102" s="92">
        <v>508395208</v>
      </c>
      <c r="J102" s="92">
        <v>439306548</v>
      </c>
      <c r="K102" s="92">
        <v>568045017</v>
      </c>
      <c r="L102" s="92">
        <v>432585402</v>
      </c>
      <c r="M102" s="115">
        <v>584760245.39128006</v>
      </c>
      <c r="N102" s="115">
        <v>814333603.66306996</v>
      </c>
      <c r="O102" s="115">
        <v>1272730321.9145</v>
      </c>
      <c r="P102" s="115">
        <v>1873823646.3322799</v>
      </c>
      <c r="Q102" s="115">
        <v>2737704966.08886</v>
      </c>
      <c r="R102" s="115">
        <v>3147337713.4360499</v>
      </c>
      <c r="S102" s="115">
        <v>2481407924.4299998</v>
      </c>
      <c r="T102" s="115">
        <v>2589779644.73</v>
      </c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</row>
    <row r="103" spans="1:54">
      <c r="A103" s="89" t="s">
        <v>287</v>
      </c>
      <c r="B103" s="89" t="s">
        <v>156</v>
      </c>
      <c r="C103" s="92">
        <v>36557648</v>
      </c>
      <c r="D103" s="92">
        <v>34079643</v>
      </c>
      <c r="E103" s="92">
        <v>55610553</v>
      </c>
      <c r="F103" s="92">
        <v>48990451</v>
      </c>
      <c r="G103" s="92">
        <v>58590285</v>
      </c>
      <c r="H103" s="92">
        <v>52967742</v>
      </c>
      <c r="I103" s="92">
        <v>59452650</v>
      </c>
      <c r="J103" s="92">
        <v>56337453</v>
      </c>
      <c r="K103" s="92">
        <v>48989701</v>
      </c>
      <c r="L103" s="92">
        <v>146403756</v>
      </c>
      <c r="M103" s="115">
        <v>587800846.78650999</v>
      </c>
      <c r="N103" s="115">
        <v>90156055.31397</v>
      </c>
      <c r="O103" s="115">
        <v>126098780.43144</v>
      </c>
      <c r="P103" s="115">
        <v>110267780.14421999</v>
      </c>
      <c r="Q103" s="115">
        <v>263355216.57701001</v>
      </c>
      <c r="R103" s="115">
        <v>220036510.69732001</v>
      </c>
      <c r="S103" s="115">
        <v>139903063.41999999</v>
      </c>
      <c r="T103" s="115">
        <v>414750991.98000002</v>
      </c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</row>
    <row r="104" spans="1:54">
      <c r="A104" s="89" t="s">
        <v>288</v>
      </c>
      <c r="B104" s="89" t="s">
        <v>108</v>
      </c>
      <c r="C104" s="92">
        <v>607657667</v>
      </c>
      <c r="D104" s="92">
        <v>102281850</v>
      </c>
      <c r="E104" s="92">
        <v>70138606</v>
      </c>
      <c r="F104" s="92">
        <v>47875217</v>
      </c>
      <c r="G104" s="92">
        <v>48746439</v>
      </c>
      <c r="H104" s="92">
        <v>60428574</v>
      </c>
      <c r="I104" s="92">
        <v>65979753</v>
      </c>
      <c r="J104" s="92">
        <v>102362934</v>
      </c>
      <c r="K104" s="92">
        <v>158537146</v>
      </c>
      <c r="L104" s="92">
        <v>1096324492</v>
      </c>
      <c r="M104" s="115">
        <v>1316810064.6516001</v>
      </c>
      <c r="N104" s="115">
        <v>1706936454.98581</v>
      </c>
      <c r="O104" s="115">
        <v>1851938532.35691</v>
      </c>
      <c r="P104" s="115">
        <v>1557654152.3319299</v>
      </c>
      <c r="Q104" s="115">
        <v>2766601196.0251803</v>
      </c>
      <c r="R104" s="115">
        <v>3814800910.3415999</v>
      </c>
      <c r="S104" s="115">
        <v>3066588385.5100002</v>
      </c>
      <c r="T104" s="115">
        <v>3099824037.27</v>
      </c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</row>
    <row r="105" spans="1:54">
      <c r="A105" s="89" t="s">
        <v>289</v>
      </c>
      <c r="B105" s="89" t="s">
        <v>1624</v>
      </c>
      <c r="C105" s="92">
        <v>-160141359</v>
      </c>
      <c r="D105" s="92">
        <v>-172412200</v>
      </c>
      <c r="E105" s="92">
        <v>-68048209</v>
      </c>
      <c r="F105" s="92">
        <v>-39737878</v>
      </c>
      <c r="G105" s="92">
        <v>-35583711</v>
      </c>
      <c r="H105" s="92">
        <v>-54586768</v>
      </c>
      <c r="I105" s="92">
        <v>-57889564</v>
      </c>
      <c r="J105" s="92">
        <v>-170670828</v>
      </c>
      <c r="K105" s="92">
        <v>-198912631</v>
      </c>
      <c r="L105" s="92">
        <v>-269971473</v>
      </c>
      <c r="M105" s="115">
        <v>-217653603.40845001</v>
      </c>
      <c r="N105" s="115">
        <v>-110285545.65378</v>
      </c>
      <c r="O105" s="115">
        <v>-163483861.65432999</v>
      </c>
      <c r="P105" s="115">
        <v>-252104943.62233999</v>
      </c>
      <c r="Q105" s="115">
        <v>-614703709.59930003</v>
      </c>
      <c r="R105" s="115">
        <v>-706304048.50700998</v>
      </c>
      <c r="S105" s="115">
        <v>-490237982.66000003</v>
      </c>
      <c r="T105" s="145">
        <v>-628163160.69000006</v>
      </c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</row>
    <row r="106" spans="1:54">
      <c r="A106" s="89" t="s">
        <v>290</v>
      </c>
      <c r="B106" s="89" t="s">
        <v>193</v>
      </c>
      <c r="C106" s="92">
        <v>30703333056</v>
      </c>
      <c r="D106" s="92">
        <v>31741193715</v>
      </c>
      <c r="E106" s="92">
        <v>42406116891</v>
      </c>
      <c r="F106" s="92">
        <v>48288658295</v>
      </c>
      <c r="G106" s="92">
        <v>58138599700</v>
      </c>
      <c r="H106" s="92">
        <v>66770145235</v>
      </c>
      <c r="I106" s="92">
        <v>77823768009</v>
      </c>
      <c r="J106" s="92">
        <v>85395380317</v>
      </c>
      <c r="K106" s="92">
        <v>101345964131</v>
      </c>
      <c r="L106" s="92">
        <v>97900765571</v>
      </c>
      <c r="M106" s="115">
        <v>100308937667.69099</v>
      </c>
      <c r="N106" s="115">
        <v>160920803235.43399</v>
      </c>
      <c r="O106" s="115">
        <v>162359536661.065</v>
      </c>
      <c r="P106" s="115">
        <v>167902544077.806</v>
      </c>
      <c r="Q106" s="115">
        <v>176720702910.98901</v>
      </c>
      <c r="R106" s="115">
        <v>190328088016.37799</v>
      </c>
      <c r="S106" s="115">
        <v>187943661871.25</v>
      </c>
      <c r="T106" s="115">
        <v>200067283414.19</v>
      </c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</row>
    <row r="107" spans="1:54">
      <c r="A107" s="89" t="s">
        <v>291</v>
      </c>
      <c r="B107" s="89" t="s">
        <v>106</v>
      </c>
      <c r="C107" s="92">
        <v>2546074254</v>
      </c>
      <c r="D107" s="92">
        <v>2473863888</v>
      </c>
      <c r="E107" s="92">
        <v>2704077138</v>
      </c>
      <c r="F107" s="92">
        <v>2966883484</v>
      </c>
      <c r="G107" s="92">
        <v>3342126652</v>
      </c>
      <c r="H107" s="92">
        <v>3622543402</v>
      </c>
      <c r="I107" s="92">
        <v>3999691098</v>
      </c>
      <c r="J107" s="92">
        <v>4375117162</v>
      </c>
      <c r="K107" s="92">
        <v>7237495780</v>
      </c>
      <c r="L107" s="92">
        <v>7919331706</v>
      </c>
      <c r="M107" s="115">
        <v>8487800463.5176601</v>
      </c>
      <c r="N107" s="115">
        <v>41877940427.836105</v>
      </c>
      <c r="O107" s="115">
        <v>40761617819.098801</v>
      </c>
      <c r="P107" s="115">
        <v>40553763607.864899</v>
      </c>
      <c r="Q107" s="115">
        <v>40326858104.001701</v>
      </c>
      <c r="R107" s="115">
        <v>41235191106.876801</v>
      </c>
      <c r="S107" s="115">
        <v>40946415100.519997</v>
      </c>
      <c r="T107" s="115">
        <v>41277275117.25</v>
      </c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</row>
    <row r="108" spans="1:54">
      <c r="A108" s="89" t="s">
        <v>292</v>
      </c>
      <c r="B108" s="89" t="s">
        <v>1648</v>
      </c>
      <c r="C108" s="92">
        <v>24217286</v>
      </c>
      <c r="D108" s="92">
        <v>33775996</v>
      </c>
      <c r="E108" s="92">
        <v>49214501</v>
      </c>
      <c r="F108" s="92">
        <v>55766315</v>
      </c>
      <c r="G108" s="92">
        <v>57333921</v>
      </c>
      <c r="H108" s="92">
        <v>59069477</v>
      </c>
      <c r="I108" s="92">
        <v>57372719</v>
      </c>
      <c r="J108" s="92">
        <v>61149148</v>
      </c>
      <c r="K108" s="92">
        <v>61135483</v>
      </c>
      <c r="L108" s="92">
        <v>62768600</v>
      </c>
      <c r="M108" s="115">
        <v>61170684.543730006</v>
      </c>
      <c r="N108" s="115">
        <v>90810071.430020005</v>
      </c>
      <c r="O108" s="115">
        <v>94397879.083100006</v>
      </c>
      <c r="P108" s="115">
        <v>94203552.999899998</v>
      </c>
      <c r="Q108" s="115">
        <v>124764495.16719</v>
      </c>
      <c r="R108" s="115">
        <v>121908335.89726</v>
      </c>
      <c r="S108" s="115">
        <v>120421935.56999999</v>
      </c>
      <c r="T108" s="115">
        <v>121589244.42</v>
      </c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</row>
    <row r="109" spans="1:54">
      <c r="A109" s="89" t="s">
        <v>293</v>
      </c>
      <c r="B109" s="89" t="s">
        <v>1661</v>
      </c>
      <c r="C109" s="92">
        <v>6701248</v>
      </c>
      <c r="D109" s="92">
        <v>7276696</v>
      </c>
      <c r="E109" s="92">
        <v>11159466</v>
      </c>
      <c r="F109" s="92">
        <v>20949055</v>
      </c>
      <c r="G109" s="92">
        <v>26750675</v>
      </c>
      <c r="H109" s="92">
        <v>49850091</v>
      </c>
      <c r="I109" s="92">
        <v>69613782</v>
      </c>
      <c r="J109" s="92">
        <v>41375807</v>
      </c>
      <c r="K109" s="92">
        <v>49680578</v>
      </c>
      <c r="L109" s="92">
        <v>68890150</v>
      </c>
      <c r="M109" s="115">
        <v>76628684.995370001</v>
      </c>
      <c r="N109" s="115">
        <v>71566297.746999994</v>
      </c>
      <c r="O109" s="115">
        <v>704729.32811999996</v>
      </c>
      <c r="P109" s="94">
        <v>713346.14569999999</v>
      </c>
      <c r="Q109" s="94">
        <v>694806.13572999998</v>
      </c>
      <c r="R109" s="115">
        <v>729960.11601999996</v>
      </c>
      <c r="S109" s="115">
        <v>170849.06</v>
      </c>
      <c r="T109" s="115">
        <v>170849.06</v>
      </c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</row>
    <row r="110" spans="1:54">
      <c r="A110" s="89" t="s">
        <v>294</v>
      </c>
      <c r="B110" s="89" t="s">
        <v>103</v>
      </c>
      <c r="C110" s="92">
        <v>2135274420</v>
      </c>
      <c r="D110" s="92">
        <v>3777676208</v>
      </c>
      <c r="E110" s="92">
        <v>7783982455</v>
      </c>
      <c r="F110" s="92">
        <v>7813063009</v>
      </c>
      <c r="G110" s="92">
        <v>13794068131</v>
      </c>
      <c r="H110" s="92">
        <v>18216479076</v>
      </c>
      <c r="I110" s="92">
        <v>24925761906</v>
      </c>
      <c r="J110" s="92">
        <v>26147219587</v>
      </c>
      <c r="K110" s="92">
        <v>13066373585</v>
      </c>
      <c r="L110" s="92">
        <v>8789326810</v>
      </c>
      <c r="M110" s="115">
        <v>9131888952.9628201</v>
      </c>
      <c r="N110" s="115">
        <v>10080777781.165901</v>
      </c>
      <c r="O110" s="115">
        <v>10481405909.7911</v>
      </c>
      <c r="P110" s="94">
        <v>12432733405.113501</v>
      </c>
      <c r="Q110" s="94">
        <v>12779326955.1856</v>
      </c>
      <c r="R110" s="115">
        <v>15331989978.1583</v>
      </c>
      <c r="S110" s="115">
        <v>16194869876.950001</v>
      </c>
      <c r="T110" s="115">
        <v>17737267945.27</v>
      </c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</row>
    <row r="111" spans="1:54">
      <c r="A111" s="89" t="s">
        <v>295</v>
      </c>
      <c r="B111" s="89" t="s">
        <v>102</v>
      </c>
      <c r="C111" s="92">
        <v>201229127</v>
      </c>
      <c r="D111" s="92">
        <v>138163973</v>
      </c>
      <c r="E111" s="92">
        <v>395336792</v>
      </c>
      <c r="F111" s="92">
        <v>1254182362</v>
      </c>
      <c r="G111" s="92">
        <v>1688059377</v>
      </c>
      <c r="H111" s="92">
        <v>1783664257</v>
      </c>
      <c r="I111" s="92">
        <v>1297492123</v>
      </c>
      <c r="J111" s="92">
        <v>1582204595</v>
      </c>
      <c r="K111" s="92">
        <v>1726476130</v>
      </c>
      <c r="L111" s="92">
        <v>2838755153</v>
      </c>
      <c r="M111" s="115">
        <v>2138902430.6907301</v>
      </c>
      <c r="N111" s="115">
        <v>1224637651.7686899</v>
      </c>
      <c r="O111" s="115">
        <v>1601893560.74893</v>
      </c>
      <c r="P111" s="94">
        <v>2018722588.95205</v>
      </c>
      <c r="Q111" s="94">
        <v>3106978639.6848798</v>
      </c>
      <c r="R111" s="115">
        <v>3962383754.83706</v>
      </c>
      <c r="S111" s="115">
        <v>5125143380.8999996</v>
      </c>
      <c r="T111" s="115">
        <v>4861559730.0699997</v>
      </c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</row>
    <row r="112" spans="1:54">
      <c r="A112" s="89" t="s">
        <v>296</v>
      </c>
      <c r="B112" s="89" t="s">
        <v>194</v>
      </c>
      <c r="C112" s="92">
        <v>693572031</v>
      </c>
      <c r="D112" s="92">
        <v>463830561</v>
      </c>
      <c r="E112" s="92">
        <v>452682100</v>
      </c>
      <c r="F112" s="92">
        <v>378057941</v>
      </c>
      <c r="G112" s="92">
        <v>257918511</v>
      </c>
      <c r="H112" s="92">
        <v>207057976</v>
      </c>
      <c r="I112" s="92">
        <v>467036391</v>
      </c>
      <c r="J112" s="92">
        <v>684640049</v>
      </c>
      <c r="K112" s="92">
        <v>757239248</v>
      </c>
      <c r="L112" s="92">
        <v>105745083</v>
      </c>
      <c r="M112" s="115">
        <v>104127089.46302</v>
      </c>
      <c r="N112" s="115">
        <v>89328423.859909996</v>
      </c>
      <c r="O112" s="115">
        <v>60526622.684370004</v>
      </c>
      <c r="P112" s="94">
        <v>49471804.448480003</v>
      </c>
      <c r="Q112" s="94">
        <v>198426213.67473</v>
      </c>
      <c r="R112" s="115">
        <v>136413657.73621002</v>
      </c>
      <c r="S112" s="115">
        <v>263838254.56999999</v>
      </c>
      <c r="T112" s="115">
        <v>134685200.34999999</v>
      </c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</row>
    <row r="113" spans="1:54">
      <c r="A113" s="89" t="s">
        <v>297</v>
      </c>
      <c r="B113" s="89" t="s">
        <v>101</v>
      </c>
      <c r="C113" s="92">
        <v>1367814544</v>
      </c>
      <c r="D113" s="92">
        <v>1524470802</v>
      </c>
      <c r="E113" s="92">
        <v>1811368223</v>
      </c>
      <c r="F113" s="92">
        <v>1877619810</v>
      </c>
      <c r="G113" s="92">
        <v>1846578974</v>
      </c>
      <c r="H113" s="92">
        <v>2204631295</v>
      </c>
      <c r="I113" s="92">
        <v>2808474434</v>
      </c>
      <c r="J113" s="92">
        <v>2632233908</v>
      </c>
      <c r="K113" s="92">
        <v>2212368021</v>
      </c>
      <c r="L113" s="92">
        <v>2052554250</v>
      </c>
      <c r="M113" s="115">
        <v>1799353722.0080099</v>
      </c>
      <c r="N113" s="115">
        <v>784852350.80728006</v>
      </c>
      <c r="O113" s="115">
        <v>776785724.87084997</v>
      </c>
      <c r="P113" s="115">
        <v>841528864.19095993</v>
      </c>
      <c r="Q113" s="115">
        <v>1047896201.67854</v>
      </c>
      <c r="R113" s="115">
        <v>1265739865.6830602</v>
      </c>
      <c r="S113" s="115">
        <v>1301061655.78</v>
      </c>
      <c r="T113" s="115">
        <v>1408269996.05</v>
      </c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</row>
    <row r="114" spans="1:54">
      <c r="A114" s="89" t="s">
        <v>298</v>
      </c>
      <c r="B114" s="89" t="s">
        <v>100</v>
      </c>
      <c r="C114" s="92">
        <v>221606650</v>
      </c>
      <c r="D114" s="92">
        <v>289421529</v>
      </c>
      <c r="E114" s="92">
        <v>693455205</v>
      </c>
      <c r="F114" s="92">
        <v>2069251395</v>
      </c>
      <c r="G114" s="92">
        <v>2824976783</v>
      </c>
      <c r="H114" s="92">
        <v>3155451932</v>
      </c>
      <c r="I114" s="92">
        <v>2588359171</v>
      </c>
      <c r="J114" s="92">
        <v>2401014735</v>
      </c>
      <c r="K114" s="92">
        <v>2440438902</v>
      </c>
      <c r="L114" s="92">
        <v>2169771678</v>
      </c>
      <c r="M114" s="115">
        <v>2728812826.6205297</v>
      </c>
      <c r="N114" s="115">
        <v>1991076213.1584799</v>
      </c>
      <c r="O114" s="115">
        <v>2328454290.2823901</v>
      </c>
      <c r="P114" s="115">
        <v>2846742788.8878198</v>
      </c>
      <c r="Q114" s="115">
        <v>3155386531.6476498</v>
      </c>
      <c r="R114" s="115">
        <v>3104233046.5826402</v>
      </c>
      <c r="S114" s="115">
        <v>3378788381.1599998</v>
      </c>
      <c r="T114" s="115">
        <v>3546501248.0100002</v>
      </c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</row>
    <row r="115" spans="1:54">
      <c r="A115" s="89" t="s">
        <v>299</v>
      </c>
      <c r="B115" s="89" t="s">
        <v>99</v>
      </c>
      <c r="C115" s="92">
        <v>331141335</v>
      </c>
      <c r="D115" s="92">
        <v>454830501</v>
      </c>
      <c r="E115" s="92">
        <v>509564362</v>
      </c>
      <c r="F115" s="92">
        <v>622756717</v>
      </c>
      <c r="G115" s="92">
        <v>932540769</v>
      </c>
      <c r="H115" s="92">
        <v>1186212781</v>
      </c>
      <c r="I115" s="92">
        <v>1088920303</v>
      </c>
      <c r="J115" s="92">
        <v>1238215803</v>
      </c>
      <c r="K115" s="92">
        <v>1282338168</v>
      </c>
      <c r="L115" s="92">
        <v>1405684323</v>
      </c>
      <c r="M115" s="115">
        <v>1453689587.0227098</v>
      </c>
      <c r="N115" s="115">
        <v>1589467646.1272099</v>
      </c>
      <c r="O115" s="115">
        <v>1479740508.8501699</v>
      </c>
      <c r="P115" s="115">
        <v>1638094207.0886002</v>
      </c>
      <c r="Q115" s="115">
        <v>1948430586.15574</v>
      </c>
      <c r="R115" s="115">
        <v>2731530737.1391201</v>
      </c>
      <c r="S115" s="115">
        <v>3323821465.3800001</v>
      </c>
      <c r="T115" s="115">
        <v>3476901451.6999998</v>
      </c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</row>
    <row r="116" spans="1:54">
      <c r="A116" s="89" t="s">
        <v>300</v>
      </c>
      <c r="B116" s="89" t="s">
        <v>98</v>
      </c>
      <c r="C116" s="92">
        <v>8147033572</v>
      </c>
      <c r="D116" s="92">
        <v>8531577524</v>
      </c>
      <c r="E116" s="92">
        <v>9149554241</v>
      </c>
      <c r="F116" s="92">
        <v>11047301510</v>
      </c>
      <c r="G116" s="92">
        <v>12677876251</v>
      </c>
      <c r="H116" s="92">
        <v>13948177452</v>
      </c>
      <c r="I116" s="92">
        <v>14893771270</v>
      </c>
      <c r="J116" s="92">
        <v>16530823066</v>
      </c>
      <c r="K116" s="92">
        <v>18027748758</v>
      </c>
      <c r="L116" s="92">
        <v>20444361246</v>
      </c>
      <c r="M116" s="115">
        <v>22804332691.501102</v>
      </c>
      <c r="N116" s="115">
        <v>35885980801.970703</v>
      </c>
      <c r="O116" s="115">
        <v>36751680863.1604</v>
      </c>
      <c r="P116" s="115">
        <v>37590676791.815605</v>
      </c>
      <c r="Q116" s="115">
        <v>39146506008.364998</v>
      </c>
      <c r="R116" s="115">
        <v>46792066705.958099</v>
      </c>
      <c r="S116" s="115">
        <v>48675810811.230003</v>
      </c>
      <c r="T116" s="115">
        <v>52546556169.040001</v>
      </c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</row>
    <row r="117" spans="1:54">
      <c r="A117" s="89" t="s">
        <v>1780</v>
      </c>
      <c r="B117" s="89" t="s">
        <v>1540</v>
      </c>
      <c r="C117" s="92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115">
        <v>0</v>
      </c>
      <c r="N117" s="115">
        <v>1263889524.2876899</v>
      </c>
      <c r="O117" s="115">
        <v>1304669980.1506898</v>
      </c>
      <c r="P117" s="115">
        <v>1573416998.0658798</v>
      </c>
      <c r="Q117" s="115">
        <v>1546044716.4036698</v>
      </c>
      <c r="R117" s="115">
        <v>1357183233.0341299</v>
      </c>
      <c r="S117" s="115">
        <v>1521692004.01</v>
      </c>
      <c r="T117" s="115">
        <v>1620413915.3399999</v>
      </c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</row>
    <row r="118" spans="1:54">
      <c r="A118" s="89" t="s">
        <v>301</v>
      </c>
      <c r="B118" s="89" t="s">
        <v>195</v>
      </c>
      <c r="C118" s="92">
        <v>11377317045</v>
      </c>
      <c r="D118" s="92">
        <v>11701526667</v>
      </c>
      <c r="E118" s="92">
        <v>20007464435</v>
      </c>
      <c r="F118" s="92">
        <v>20997682823</v>
      </c>
      <c r="G118" s="92">
        <v>23040161158</v>
      </c>
      <c r="H118" s="92">
        <v>24351916369</v>
      </c>
      <c r="I118" s="92">
        <v>23910205364</v>
      </c>
      <c r="J118" s="92">
        <v>27407696903</v>
      </c>
      <c r="K118" s="92">
        <v>29470181182</v>
      </c>
      <c r="L118" s="92">
        <v>21876546680</v>
      </c>
      <c r="M118" s="115">
        <v>23611177124.884201</v>
      </c>
      <c r="N118" s="115">
        <v>30470923632.684601</v>
      </c>
      <c r="O118" s="115">
        <v>30711935811.692001</v>
      </c>
      <c r="P118" s="115">
        <v>32741527547.806602</v>
      </c>
      <c r="Q118" s="115">
        <v>38328114810.469902</v>
      </c>
      <c r="R118" s="115">
        <v>41061164132.202202</v>
      </c>
      <c r="S118" s="115">
        <v>39968639073.410004</v>
      </c>
      <c r="T118" s="115">
        <v>43274594814.010002</v>
      </c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</row>
    <row r="119" spans="1:54">
      <c r="A119" s="89" t="s">
        <v>302</v>
      </c>
      <c r="B119" s="89" t="s">
        <v>97</v>
      </c>
      <c r="C119" s="92">
        <v>4746914222</v>
      </c>
      <c r="D119" s="92">
        <v>4295095764</v>
      </c>
      <c r="E119" s="92">
        <v>4060649689</v>
      </c>
      <c r="F119" s="92">
        <v>4722982770</v>
      </c>
      <c r="G119" s="92">
        <v>5426667409</v>
      </c>
      <c r="H119" s="92">
        <v>5661168757</v>
      </c>
      <c r="I119" s="92">
        <v>6950116629</v>
      </c>
      <c r="J119" s="92">
        <v>5544587182</v>
      </c>
      <c r="K119" s="92">
        <v>6179735863</v>
      </c>
      <c r="L119" s="92">
        <v>7953067342</v>
      </c>
      <c r="M119" s="115">
        <v>9742463954.6838303</v>
      </c>
      <c r="N119" s="115">
        <v>19431300769.451302</v>
      </c>
      <c r="O119" s="115">
        <v>20129779092.155602</v>
      </c>
      <c r="P119" s="115">
        <v>21899978428.1749</v>
      </c>
      <c r="Q119" s="115">
        <v>23741776503.254501</v>
      </c>
      <c r="R119" s="115">
        <v>25157939568.3909</v>
      </c>
      <c r="S119" s="115">
        <v>26675148129.169998</v>
      </c>
      <c r="T119" s="115">
        <v>27956554739.830002</v>
      </c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</row>
    <row r="120" spans="1:54">
      <c r="A120" s="89" t="s">
        <v>303</v>
      </c>
      <c r="B120" s="89" t="s">
        <v>196</v>
      </c>
      <c r="C120" s="92">
        <v>12898764866</v>
      </c>
      <c r="D120" s="92">
        <v>13434884524</v>
      </c>
      <c r="E120" s="92">
        <v>16215921932</v>
      </c>
      <c r="F120" s="92">
        <v>19054311233</v>
      </c>
      <c r="G120" s="92">
        <v>19839090768</v>
      </c>
      <c r="H120" s="92">
        <v>21506500814</v>
      </c>
      <c r="I120" s="92">
        <v>21127091212</v>
      </c>
      <c r="J120" s="92">
        <v>22337485080</v>
      </c>
      <c r="K120" s="92">
        <v>41450670361</v>
      </c>
      <c r="L120" s="92">
        <v>48528128998</v>
      </c>
      <c r="M120" s="115">
        <v>53135905182.726898</v>
      </c>
      <c r="N120" s="115">
        <v>55998298080.567101</v>
      </c>
      <c r="O120" s="115">
        <v>58072772722.388206</v>
      </c>
      <c r="P120" s="115">
        <v>61085882880.310104</v>
      </c>
      <c r="Q120" s="115">
        <v>67128352003.503296</v>
      </c>
      <c r="R120" s="115">
        <v>72153240828.768402</v>
      </c>
      <c r="S120" s="115">
        <v>64720166821.209999</v>
      </c>
      <c r="T120" s="115">
        <v>72834591290.960007</v>
      </c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</row>
    <row r="121" spans="1:54">
      <c r="A121" s="89" t="s">
        <v>304</v>
      </c>
      <c r="B121" s="89" t="s">
        <v>96</v>
      </c>
      <c r="C121" s="92">
        <v>1066794320</v>
      </c>
      <c r="D121" s="92">
        <v>989418472</v>
      </c>
      <c r="E121" s="92">
        <v>1066327844</v>
      </c>
      <c r="F121" s="92">
        <v>1121122036</v>
      </c>
      <c r="G121" s="92">
        <v>1213565674</v>
      </c>
      <c r="H121" s="92">
        <v>1305661743</v>
      </c>
      <c r="I121" s="92">
        <v>1468868171</v>
      </c>
      <c r="J121" s="92">
        <v>1609036036</v>
      </c>
      <c r="K121" s="92">
        <v>2000695136</v>
      </c>
      <c r="L121" s="92">
        <v>2267063390</v>
      </c>
      <c r="M121" s="115">
        <v>2410265656.8264599</v>
      </c>
      <c r="N121" s="115">
        <v>2248124959.9085002</v>
      </c>
      <c r="O121" s="115">
        <v>2363516404.6832299</v>
      </c>
      <c r="P121" s="115">
        <v>2617576307.7752204</v>
      </c>
      <c r="Q121" s="115">
        <v>2835875525.1792898</v>
      </c>
      <c r="R121" s="115">
        <v>3129853957.9059701</v>
      </c>
      <c r="S121" s="115">
        <v>3250237950.5300002</v>
      </c>
      <c r="T121" s="115">
        <v>3286935602.5500002</v>
      </c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</row>
    <row r="122" spans="1:54">
      <c r="A122" s="89" t="s">
        <v>305</v>
      </c>
      <c r="B122" s="89" t="s">
        <v>197</v>
      </c>
      <c r="C122" s="92">
        <v>863875773</v>
      </c>
      <c r="D122" s="92">
        <v>918783413</v>
      </c>
      <c r="E122" s="92">
        <v>1043699045</v>
      </c>
      <c r="F122" s="92">
        <v>1169957255</v>
      </c>
      <c r="G122" s="92">
        <v>1306125527</v>
      </c>
      <c r="H122" s="92">
        <v>1477068309</v>
      </c>
      <c r="I122" s="92">
        <v>1676605140</v>
      </c>
      <c r="J122" s="92">
        <v>1771237547</v>
      </c>
      <c r="K122" s="92">
        <v>1846959414</v>
      </c>
      <c r="L122" s="92">
        <v>1925224192</v>
      </c>
      <c r="M122" s="115">
        <v>1963518343.8124299</v>
      </c>
      <c r="N122" s="115">
        <v>1358917975.2851498</v>
      </c>
      <c r="O122" s="115">
        <v>1382262375.3864701</v>
      </c>
      <c r="P122" s="115">
        <v>1468655339.28549</v>
      </c>
      <c r="Q122" s="115">
        <v>1562849922.8925099</v>
      </c>
      <c r="R122" s="115">
        <v>1681834384.5248501</v>
      </c>
      <c r="S122" s="115">
        <v>1843365523.95</v>
      </c>
      <c r="T122" s="115">
        <v>2004720637.71</v>
      </c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</row>
    <row r="123" spans="1:54">
      <c r="A123" s="89" t="s">
        <v>306</v>
      </c>
      <c r="B123" s="89" t="s">
        <v>95</v>
      </c>
      <c r="C123" s="92">
        <v>3618963639</v>
      </c>
      <c r="D123" s="92">
        <v>3853976847</v>
      </c>
      <c r="E123" s="92">
        <v>4215903087</v>
      </c>
      <c r="F123" s="92">
        <v>4675683955</v>
      </c>
      <c r="G123" s="92">
        <v>4673648500</v>
      </c>
      <c r="H123" s="92">
        <v>4917045314</v>
      </c>
      <c r="I123" s="92">
        <v>5211387247</v>
      </c>
      <c r="J123" s="92">
        <v>5579506721</v>
      </c>
      <c r="K123" s="92">
        <v>6088443912</v>
      </c>
      <c r="L123" s="92">
        <v>6349284490</v>
      </c>
      <c r="M123" s="115">
        <v>6573402024.2132006</v>
      </c>
      <c r="N123" s="115">
        <v>5740670375.9204407</v>
      </c>
      <c r="O123" s="115">
        <v>5992290969.6554804</v>
      </c>
      <c r="P123" s="115">
        <v>6731138685.7193699</v>
      </c>
      <c r="Q123" s="115">
        <v>7316589367.4103003</v>
      </c>
      <c r="R123" s="115">
        <v>7750273916.9373093</v>
      </c>
      <c r="S123" s="115">
        <v>8442484594.4899998</v>
      </c>
      <c r="T123" s="115">
        <v>9066511185.9300003</v>
      </c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</row>
    <row r="124" spans="1:54">
      <c r="A124" s="89" t="s">
        <v>307</v>
      </c>
      <c r="B124" s="89" t="s">
        <v>2022</v>
      </c>
      <c r="C124" s="92">
        <v>4454991594</v>
      </c>
      <c r="D124" s="92">
        <v>5326594153</v>
      </c>
      <c r="E124" s="92">
        <v>6557922451</v>
      </c>
      <c r="F124" s="92">
        <v>6503697429</v>
      </c>
      <c r="G124" s="92">
        <v>6649493259</v>
      </c>
      <c r="H124" s="92">
        <v>6809146739</v>
      </c>
      <c r="I124" s="92">
        <v>8844935634</v>
      </c>
      <c r="J124" s="92">
        <v>10031949351</v>
      </c>
      <c r="K124" s="92">
        <v>10922944596</v>
      </c>
      <c r="L124" s="92">
        <v>9731077131</v>
      </c>
      <c r="M124" s="115">
        <v>4869088084.5082693</v>
      </c>
      <c r="N124" s="115">
        <v>4087765615.1866698</v>
      </c>
      <c r="O124" s="115">
        <v>4116472568.72263</v>
      </c>
      <c r="P124" s="115">
        <v>4531649742.2814407</v>
      </c>
      <c r="Q124" s="115">
        <v>4902721652.5080194</v>
      </c>
      <c r="R124" s="115">
        <v>5024395460.3143396</v>
      </c>
      <c r="S124" s="115">
        <v>5491175241.9099998</v>
      </c>
      <c r="T124" s="115">
        <v>5971911803.3900003</v>
      </c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</row>
    <row r="125" spans="1:54">
      <c r="A125" s="89" t="s">
        <v>308</v>
      </c>
      <c r="B125" s="89" t="s">
        <v>94</v>
      </c>
      <c r="C125" s="92">
        <v>76361080</v>
      </c>
      <c r="D125" s="92">
        <v>82825946</v>
      </c>
      <c r="E125" s="92">
        <v>91022922</v>
      </c>
      <c r="F125" s="92">
        <v>106042755</v>
      </c>
      <c r="G125" s="92">
        <v>115378554</v>
      </c>
      <c r="H125" s="92">
        <v>127242099</v>
      </c>
      <c r="I125" s="92">
        <v>135181363</v>
      </c>
      <c r="J125" s="92">
        <v>163224106</v>
      </c>
      <c r="K125" s="92">
        <v>173890954</v>
      </c>
      <c r="L125" s="92">
        <v>177598669</v>
      </c>
      <c r="M125" s="115">
        <v>187362843.85273999</v>
      </c>
      <c r="N125" s="115">
        <v>144154897.87522</v>
      </c>
      <c r="O125" s="115">
        <v>156201318.26798999</v>
      </c>
      <c r="P125" s="115">
        <v>162093565.56415999</v>
      </c>
      <c r="Q125" s="115">
        <v>166200487.45027</v>
      </c>
      <c r="R125" s="115">
        <v>173399286.55339003</v>
      </c>
      <c r="S125" s="115">
        <v>185700605.91999999</v>
      </c>
      <c r="T125" s="115">
        <v>198237457.40000001</v>
      </c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</row>
    <row r="126" spans="1:54">
      <c r="A126" s="89" t="s">
        <v>1963</v>
      </c>
      <c r="B126" s="89" t="s">
        <v>70</v>
      </c>
      <c r="C126" s="92">
        <v>0</v>
      </c>
      <c r="D126" s="92">
        <v>0</v>
      </c>
      <c r="E126" s="92">
        <v>0</v>
      </c>
      <c r="F126" s="92">
        <v>0</v>
      </c>
      <c r="G126" s="92">
        <v>0</v>
      </c>
      <c r="H126" s="92">
        <v>0</v>
      </c>
      <c r="I126" s="92">
        <v>0</v>
      </c>
      <c r="J126" s="92">
        <v>0</v>
      </c>
      <c r="K126" s="92">
        <v>0</v>
      </c>
      <c r="L126" s="92">
        <v>0</v>
      </c>
      <c r="M126" s="115">
        <v>0</v>
      </c>
      <c r="N126" s="115">
        <v>145933250.67020002</v>
      </c>
      <c r="O126" s="115">
        <v>156986653.92945999</v>
      </c>
      <c r="P126" s="115">
        <v>162213149.25665</v>
      </c>
      <c r="Q126" s="115">
        <v>158867714.22829998</v>
      </c>
      <c r="R126" s="115">
        <v>162056279.08142999</v>
      </c>
      <c r="S126" s="115">
        <v>170842973.81999999</v>
      </c>
      <c r="T126" s="115">
        <v>192957534.66</v>
      </c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</row>
    <row r="127" spans="1:54">
      <c r="A127" s="89" t="s">
        <v>309</v>
      </c>
      <c r="B127" s="89" t="s">
        <v>93</v>
      </c>
      <c r="C127" s="92">
        <v>150158173</v>
      </c>
      <c r="D127" s="92">
        <v>154925326</v>
      </c>
      <c r="E127" s="92">
        <v>157253301</v>
      </c>
      <c r="F127" s="92">
        <v>319214564</v>
      </c>
      <c r="G127" s="92">
        <v>143580594</v>
      </c>
      <c r="H127" s="92">
        <v>208768664</v>
      </c>
      <c r="I127" s="92">
        <v>252947175</v>
      </c>
      <c r="J127" s="92">
        <v>321404163</v>
      </c>
      <c r="K127" s="92">
        <v>463379109</v>
      </c>
      <c r="L127" s="92">
        <v>600190595</v>
      </c>
      <c r="M127" s="115">
        <v>590202018.29794991</v>
      </c>
      <c r="N127" s="115">
        <v>0</v>
      </c>
      <c r="O127" s="115">
        <v>0</v>
      </c>
      <c r="P127" s="115">
        <v>0</v>
      </c>
      <c r="Q127" s="115">
        <v>0</v>
      </c>
      <c r="R127" s="115">
        <v>0</v>
      </c>
      <c r="S127" s="115">
        <v>0</v>
      </c>
      <c r="T127" s="115">
        <v>0</v>
      </c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</row>
    <row r="128" spans="1:54">
      <c r="A128" s="89" t="s">
        <v>1978</v>
      </c>
      <c r="B128" s="89" t="s">
        <v>1979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115">
        <v>0</v>
      </c>
      <c r="N128" s="115">
        <v>1796375107.8652999</v>
      </c>
      <c r="O128" s="115">
        <v>3627693620.2500601</v>
      </c>
      <c r="P128" s="115">
        <v>3712498958.6901097</v>
      </c>
      <c r="Q128" s="115">
        <v>4152151414.8291097</v>
      </c>
      <c r="R128" s="115">
        <v>4350648776.2860804</v>
      </c>
      <c r="S128" s="115">
        <v>4608325986.0799999</v>
      </c>
      <c r="T128" s="115">
        <v>4747774416.5699997</v>
      </c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</row>
    <row r="129" spans="1:54" ht="28">
      <c r="A129" s="89" t="s">
        <v>310</v>
      </c>
      <c r="B129" s="89" t="s">
        <v>1992</v>
      </c>
      <c r="C129" s="92">
        <v>-24158245284</v>
      </c>
      <c r="D129" s="92">
        <v>-25535293015</v>
      </c>
      <c r="E129" s="92">
        <v>-34225120152</v>
      </c>
      <c r="F129" s="92">
        <v>-37560158066</v>
      </c>
      <c r="G129" s="92">
        <v>-40902485081</v>
      </c>
      <c r="H129" s="92">
        <v>-43814985925</v>
      </c>
      <c r="I129" s="92">
        <v>-43799559695</v>
      </c>
      <c r="J129" s="92">
        <v>-44874726049</v>
      </c>
      <c r="K129" s="92">
        <v>-37114519158</v>
      </c>
      <c r="L129" s="92">
        <v>-39113740656</v>
      </c>
      <c r="M129" s="115">
        <v>-44325935896.030403</v>
      </c>
      <c r="N129" s="115">
        <v>-48219124173.369598</v>
      </c>
      <c r="O129" s="115">
        <v>-53200514541.964104</v>
      </c>
      <c r="P129" s="115">
        <v>-60295088348.6688</v>
      </c>
      <c r="Q129" s="115">
        <v>-69597496696.977997</v>
      </c>
      <c r="R129" s="115">
        <v>-78617188971.110703</v>
      </c>
      <c r="S129" s="115">
        <v>-81631022131.889999</v>
      </c>
      <c r="T129" s="145">
        <v>-92032526478.679993</v>
      </c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</row>
    <row r="130" spans="1:54">
      <c r="A130" s="89" t="s">
        <v>311</v>
      </c>
      <c r="B130" s="89" t="s">
        <v>91</v>
      </c>
      <c r="C130" s="92">
        <v>-14575650</v>
      </c>
      <c r="D130" s="92">
        <v>-16850878</v>
      </c>
      <c r="E130" s="92">
        <v>-18707676</v>
      </c>
      <c r="F130" s="92">
        <v>-23177060</v>
      </c>
      <c r="G130" s="92">
        <v>-29463191</v>
      </c>
      <c r="H130" s="92">
        <v>-39298806</v>
      </c>
      <c r="I130" s="92">
        <v>-45241807</v>
      </c>
      <c r="J130" s="92">
        <v>-54193111</v>
      </c>
      <c r="K130" s="92">
        <v>-62100011</v>
      </c>
      <c r="L130" s="92">
        <v>-70697366</v>
      </c>
      <c r="M130" s="115">
        <v>-74308927.994169995</v>
      </c>
      <c r="N130" s="115">
        <v>0</v>
      </c>
      <c r="O130" s="115">
        <v>0</v>
      </c>
      <c r="P130" s="115">
        <v>0</v>
      </c>
      <c r="Q130" s="115">
        <v>0</v>
      </c>
      <c r="R130" s="115">
        <v>0</v>
      </c>
      <c r="S130" s="115">
        <v>0</v>
      </c>
      <c r="T130" s="115">
        <v>0</v>
      </c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</row>
    <row r="131" spans="1:54">
      <c r="A131" s="89" t="s">
        <v>312</v>
      </c>
      <c r="B131" s="89" t="s">
        <v>90</v>
      </c>
      <c r="C131" s="92">
        <v>675160432</v>
      </c>
      <c r="D131" s="92">
        <v>808899308</v>
      </c>
      <c r="E131" s="92">
        <v>1023036481</v>
      </c>
      <c r="F131" s="92">
        <v>1210942169</v>
      </c>
      <c r="G131" s="92">
        <v>1444935449</v>
      </c>
      <c r="H131" s="92">
        <v>1523500357</v>
      </c>
      <c r="I131" s="92">
        <v>1596909077</v>
      </c>
      <c r="J131" s="92">
        <v>1650401179</v>
      </c>
      <c r="K131" s="92">
        <v>164081966</v>
      </c>
      <c r="L131" s="92">
        <v>14569071</v>
      </c>
      <c r="M131" s="115">
        <v>5726109.9340000004</v>
      </c>
      <c r="N131" s="115">
        <v>0</v>
      </c>
      <c r="O131" s="115">
        <v>0</v>
      </c>
      <c r="P131" s="115">
        <v>0</v>
      </c>
      <c r="Q131" s="115">
        <v>0</v>
      </c>
      <c r="R131" s="115">
        <v>0</v>
      </c>
      <c r="S131" s="115">
        <v>0</v>
      </c>
      <c r="T131" s="115">
        <v>0</v>
      </c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</row>
    <row r="132" spans="1:54" ht="28">
      <c r="A132" s="89" t="s">
        <v>313</v>
      </c>
      <c r="B132" s="89" t="s">
        <v>2009</v>
      </c>
      <c r="C132" s="92">
        <v>-727811621</v>
      </c>
      <c r="D132" s="92">
        <v>-1968480490</v>
      </c>
      <c r="E132" s="92">
        <v>-1349650951</v>
      </c>
      <c r="F132" s="92">
        <v>-2115475166</v>
      </c>
      <c r="G132" s="92">
        <v>-2230328964</v>
      </c>
      <c r="H132" s="92">
        <v>-1696726938</v>
      </c>
      <c r="I132" s="92">
        <v>-1702170698</v>
      </c>
      <c r="J132" s="92">
        <v>-1786222651</v>
      </c>
      <c r="K132" s="92">
        <v>-7099693846</v>
      </c>
      <c r="L132" s="92">
        <v>-8194735964</v>
      </c>
      <c r="M132" s="115">
        <v>-7166635985.3497601</v>
      </c>
      <c r="N132" s="115">
        <v>-7342138008.8811903</v>
      </c>
      <c r="O132" s="115">
        <v>-6909803118.7768402</v>
      </c>
      <c r="P132" s="115">
        <v>-6761530025.29286</v>
      </c>
      <c r="Q132" s="115">
        <v>-7563115962.2691603</v>
      </c>
      <c r="R132" s="115">
        <v>-7939452780.2326202</v>
      </c>
      <c r="S132" s="115">
        <v>-6845471760.3900003</v>
      </c>
      <c r="T132" s="145">
        <v>-4388805938.1099997</v>
      </c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</row>
    <row r="133" spans="1:54">
      <c r="A133" s="89" t="s">
        <v>2032</v>
      </c>
      <c r="B133" s="89" t="s">
        <v>2033</v>
      </c>
      <c r="C133" s="92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115">
        <v>0</v>
      </c>
      <c r="N133" s="115">
        <v>111520877.97574</v>
      </c>
      <c r="O133" s="115">
        <v>121089339.13375999</v>
      </c>
      <c r="P133" s="115">
        <v>210252972.91976002</v>
      </c>
      <c r="Q133" s="115">
        <v>211351656.30289999</v>
      </c>
      <c r="R133" s="115">
        <v>206670033.20365</v>
      </c>
      <c r="S133" s="115">
        <v>219964057.43000001</v>
      </c>
      <c r="T133" s="115">
        <v>231278586.47999999</v>
      </c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</row>
    <row r="134" spans="1:54" ht="28">
      <c r="A134" s="89" t="s">
        <v>2036</v>
      </c>
      <c r="B134" s="89" t="s">
        <v>2037</v>
      </c>
      <c r="C134" s="92">
        <v>0</v>
      </c>
      <c r="D134" s="92">
        <v>0</v>
      </c>
      <c r="E134" s="92">
        <v>0</v>
      </c>
      <c r="F134" s="92">
        <v>0</v>
      </c>
      <c r="G134" s="92">
        <v>0</v>
      </c>
      <c r="H134" s="92">
        <v>0</v>
      </c>
      <c r="I134" s="92">
        <v>0</v>
      </c>
      <c r="J134" s="92">
        <v>0</v>
      </c>
      <c r="K134" s="92">
        <v>0</v>
      </c>
      <c r="L134" s="92">
        <v>0</v>
      </c>
      <c r="M134" s="115">
        <v>0</v>
      </c>
      <c r="N134" s="115">
        <v>-1790654.8589999999</v>
      </c>
      <c r="O134" s="115">
        <v>-2449753.8066400001</v>
      </c>
      <c r="P134" s="115">
        <v>-3682641.2466799999</v>
      </c>
      <c r="Q134" s="115">
        <v>-4038899.9467699998</v>
      </c>
      <c r="R134" s="115">
        <v>-5185635.4406499993</v>
      </c>
      <c r="S134" s="115">
        <v>-6875542.7000000002</v>
      </c>
      <c r="T134" s="145">
        <v>-7461974.6600000001</v>
      </c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</row>
    <row r="135" spans="1:54" ht="28">
      <c r="A135" s="89" t="s">
        <v>2039</v>
      </c>
      <c r="B135" s="89" t="s">
        <v>2040</v>
      </c>
      <c r="C135" s="92">
        <v>0</v>
      </c>
      <c r="D135" s="92">
        <v>0</v>
      </c>
      <c r="E135" s="92">
        <v>0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115">
        <v>0</v>
      </c>
      <c r="N135" s="115">
        <v>-456661.005</v>
      </c>
      <c r="O135" s="115">
        <v>-574688.701</v>
      </c>
      <c r="P135" s="115">
        <v>-690440.34299999999</v>
      </c>
      <c r="Q135" s="115">
        <v>-809845.946</v>
      </c>
      <c r="R135" s="115">
        <v>-931603.02500000002</v>
      </c>
      <c r="S135" s="115">
        <v>-1053366.82</v>
      </c>
      <c r="T135" s="145">
        <v>-1181130.42</v>
      </c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</row>
    <row r="136" spans="1:54">
      <c r="A136" s="89" t="s">
        <v>314</v>
      </c>
      <c r="B136" s="89" t="s">
        <v>211</v>
      </c>
      <c r="C136" s="92">
        <v>10267649673</v>
      </c>
      <c r="D136" s="92">
        <v>19363279161</v>
      </c>
      <c r="E136" s="92">
        <v>32471063250</v>
      </c>
      <c r="F136" s="92">
        <v>30614986515</v>
      </c>
      <c r="G136" s="92">
        <v>38900360524</v>
      </c>
      <c r="H136" s="92">
        <v>47536679062</v>
      </c>
      <c r="I136" s="92">
        <v>56197369009</v>
      </c>
      <c r="J136" s="92">
        <v>64394041640</v>
      </c>
      <c r="K136" s="92">
        <v>70316120761</v>
      </c>
      <c r="L136" s="92">
        <v>79772011827</v>
      </c>
      <c r="M136" s="115">
        <v>85645025140.406097</v>
      </c>
      <c r="N136" s="115">
        <v>84843424151.594589</v>
      </c>
      <c r="O136" s="115">
        <v>87291236556.541092</v>
      </c>
      <c r="P136" s="115">
        <v>92741447136.427795</v>
      </c>
      <c r="Q136" s="115">
        <v>94487000556.13121</v>
      </c>
      <c r="R136" s="115">
        <v>100710628179.37199</v>
      </c>
      <c r="S136" s="115">
        <v>105511106350.44</v>
      </c>
      <c r="T136" s="115">
        <v>120032383904.92</v>
      </c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</row>
    <row r="137" spans="1:54">
      <c r="A137" s="89" t="s">
        <v>317</v>
      </c>
      <c r="B137" s="89" t="s">
        <v>2046</v>
      </c>
      <c r="C137" s="92">
        <v>4500382841</v>
      </c>
      <c r="D137" s="92">
        <v>5223859378</v>
      </c>
      <c r="E137" s="92">
        <v>5860153784</v>
      </c>
      <c r="F137" s="92">
        <v>5919519777</v>
      </c>
      <c r="G137" s="92">
        <v>6773701381</v>
      </c>
      <c r="H137" s="92">
        <v>7842405445</v>
      </c>
      <c r="I137" s="92">
        <v>9974555947</v>
      </c>
      <c r="J137" s="92">
        <v>11818970919</v>
      </c>
      <c r="K137" s="92">
        <v>14136363071</v>
      </c>
      <c r="L137" s="92">
        <v>15598970914</v>
      </c>
      <c r="M137" s="115">
        <v>15727004249.566</v>
      </c>
      <c r="N137" s="115">
        <v>17116264958.910099</v>
      </c>
      <c r="O137" s="115">
        <v>14409221213.8195</v>
      </c>
      <c r="P137" s="115">
        <v>6442147325.8038492</v>
      </c>
      <c r="Q137" s="115">
        <v>4111319548.5194402</v>
      </c>
      <c r="R137" s="115">
        <v>5193083864.0539198</v>
      </c>
      <c r="S137" s="115">
        <v>6705818077.0900002</v>
      </c>
      <c r="T137" s="115">
        <v>8713401339.2600002</v>
      </c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</row>
    <row r="138" spans="1:54">
      <c r="A138" s="89" t="s">
        <v>318</v>
      </c>
      <c r="B138" s="89" t="s">
        <v>169</v>
      </c>
      <c r="C138" s="92">
        <v>461305083</v>
      </c>
      <c r="D138" s="92">
        <v>1364402088</v>
      </c>
      <c r="E138" s="92">
        <v>2356713406</v>
      </c>
      <c r="F138" s="92">
        <v>3481794077</v>
      </c>
      <c r="G138" s="92">
        <v>7214891751</v>
      </c>
      <c r="H138" s="92">
        <v>11608245667</v>
      </c>
      <c r="I138" s="92">
        <v>14809281640</v>
      </c>
      <c r="J138" s="92">
        <v>15820361365</v>
      </c>
      <c r="K138" s="92">
        <v>12433430267</v>
      </c>
      <c r="L138" s="92">
        <v>15754104560</v>
      </c>
      <c r="M138" s="115">
        <v>16790552259.193699</v>
      </c>
      <c r="N138" s="115">
        <v>12655327083.886999</v>
      </c>
      <c r="O138" s="115">
        <v>13653233883.834099</v>
      </c>
      <c r="P138" s="94">
        <v>18574122678.410397</v>
      </c>
      <c r="Q138" s="94">
        <v>24100524704.303898</v>
      </c>
      <c r="R138" s="115">
        <v>28609914470.986103</v>
      </c>
      <c r="S138" s="115">
        <v>37402810191.040001</v>
      </c>
      <c r="T138" s="115">
        <v>44174907371.519997</v>
      </c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</row>
    <row r="139" spans="1:54">
      <c r="A139" s="89" t="s">
        <v>319</v>
      </c>
      <c r="B139" s="89" t="s">
        <v>88</v>
      </c>
      <c r="C139" s="92">
        <v>6121980332</v>
      </c>
      <c r="D139" s="92">
        <v>5784285769</v>
      </c>
      <c r="E139" s="92">
        <v>13461670318</v>
      </c>
      <c r="F139" s="92">
        <v>13885231914</v>
      </c>
      <c r="G139" s="92">
        <v>14599620066</v>
      </c>
      <c r="H139" s="92">
        <v>15832995601</v>
      </c>
      <c r="I139" s="92">
        <v>17187180093</v>
      </c>
      <c r="J139" s="92">
        <v>18291801418</v>
      </c>
      <c r="K139" s="92">
        <v>17548517289</v>
      </c>
      <c r="L139" s="92">
        <v>20883348400</v>
      </c>
      <c r="M139" s="115">
        <v>25815422163.682602</v>
      </c>
      <c r="N139" s="115">
        <v>31196614313.959801</v>
      </c>
      <c r="O139" s="115">
        <v>36228400414.570099</v>
      </c>
      <c r="P139" s="115">
        <v>43612029128.4897</v>
      </c>
      <c r="Q139" s="115">
        <v>48028942851.626701</v>
      </c>
      <c r="R139" s="115">
        <v>44572435518.841103</v>
      </c>
      <c r="S139" s="115">
        <v>42948747229.040001</v>
      </c>
      <c r="T139" s="115">
        <v>45281424897.110001</v>
      </c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</row>
    <row r="140" spans="1:54">
      <c r="A140" s="89" t="s">
        <v>320</v>
      </c>
      <c r="B140" s="89" t="s">
        <v>2092</v>
      </c>
      <c r="C140" s="92">
        <v>1170497044</v>
      </c>
      <c r="D140" s="92">
        <v>7687157209</v>
      </c>
      <c r="E140" s="92">
        <v>11855885519</v>
      </c>
      <c r="F140" s="92">
        <v>8171625747</v>
      </c>
      <c r="G140" s="92">
        <v>11352834230</v>
      </c>
      <c r="H140" s="92">
        <v>13745548373</v>
      </c>
      <c r="I140" s="92">
        <v>14006937620</v>
      </c>
      <c r="J140" s="92">
        <v>18564437438</v>
      </c>
      <c r="K140" s="92">
        <v>25570274116</v>
      </c>
      <c r="L140" s="92">
        <v>25119929148</v>
      </c>
      <c r="M140" s="115">
        <v>25079282533.605198</v>
      </c>
      <c r="N140" s="115">
        <v>29375313928.965397</v>
      </c>
      <c r="O140" s="115">
        <v>30420287003.339001</v>
      </c>
      <c r="P140" s="115">
        <v>34990986660.677299</v>
      </c>
      <c r="Q140" s="115">
        <v>32847224821.750603</v>
      </c>
      <c r="R140" s="115">
        <v>37617027164.284599</v>
      </c>
      <c r="S140" s="115">
        <v>35100230893.07</v>
      </c>
      <c r="T140" s="115">
        <v>34727084936.129997</v>
      </c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</row>
    <row r="141" spans="1:54">
      <c r="A141" s="89" t="s">
        <v>321</v>
      </c>
      <c r="B141" s="89" t="s">
        <v>87</v>
      </c>
      <c r="C141" s="92">
        <v>117596047</v>
      </c>
      <c r="D141" s="92">
        <v>168905871</v>
      </c>
      <c r="E141" s="92">
        <v>182139174</v>
      </c>
      <c r="F141" s="92">
        <v>112685174</v>
      </c>
      <c r="G141" s="92">
        <v>134859892</v>
      </c>
      <c r="H141" s="92">
        <v>231320784</v>
      </c>
      <c r="I141" s="92">
        <v>252730760</v>
      </c>
      <c r="J141" s="92">
        <v>451068742</v>
      </c>
      <c r="K141" s="92">
        <v>529576347</v>
      </c>
      <c r="L141" s="92">
        <v>626603577</v>
      </c>
      <c r="M141" s="115">
        <v>462994236.19242001</v>
      </c>
      <c r="N141" s="115">
        <v>810567489.29653001</v>
      </c>
      <c r="O141" s="115">
        <v>810460705.39204001</v>
      </c>
      <c r="P141" s="94">
        <v>814068293.81797993</v>
      </c>
      <c r="Q141" s="94">
        <v>813098864.85957992</v>
      </c>
      <c r="R141" s="115">
        <v>827347898.56457996</v>
      </c>
      <c r="S141" s="115">
        <v>819046336</v>
      </c>
      <c r="T141" s="115">
        <v>819330540.99000001</v>
      </c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</row>
    <row r="142" spans="1:54" ht="28">
      <c r="A142" s="89" t="s">
        <v>322</v>
      </c>
      <c r="B142" s="89" t="s">
        <v>170</v>
      </c>
      <c r="C142" s="92">
        <v>53896345</v>
      </c>
      <c r="D142" s="92">
        <v>1690365068</v>
      </c>
      <c r="E142" s="92">
        <v>1690365068</v>
      </c>
      <c r="F142" s="92">
        <v>1675844355</v>
      </c>
      <c r="G142" s="92">
        <v>1965224826</v>
      </c>
      <c r="H142" s="92">
        <v>1966041452</v>
      </c>
      <c r="I142" s="92">
        <v>4295187768</v>
      </c>
      <c r="J142" s="92">
        <v>4434654455</v>
      </c>
      <c r="K142" s="92">
        <v>5148640063</v>
      </c>
      <c r="L142" s="92">
        <v>7511459180</v>
      </c>
      <c r="M142" s="115">
        <v>7823133888.0425501</v>
      </c>
      <c r="N142" s="115">
        <v>0</v>
      </c>
      <c r="O142" s="115">
        <v>0</v>
      </c>
      <c r="P142" s="94">
        <v>0</v>
      </c>
      <c r="Q142" s="94">
        <v>0</v>
      </c>
      <c r="R142" s="115">
        <v>0</v>
      </c>
      <c r="S142" s="115">
        <v>0</v>
      </c>
      <c r="T142" s="115">
        <v>0</v>
      </c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</row>
    <row r="143" spans="1:54" ht="28">
      <c r="A143" s="89" t="s">
        <v>2112</v>
      </c>
      <c r="B143" s="89" t="s">
        <v>2113</v>
      </c>
      <c r="C143" s="92">
        <v>0</v>
      </c>
      <c r="D143" s="92">
        <v>0</v>
      </c>
      <c r="E143" s="92">
        <v>0</v>
      </c>
      <c r="F143" s="92">
        <v>0</v>
      </c>
      <c r="G143" s="92">
        <v>0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115">
        <v>0</v>
      </c>
      <c r="N143" s="115">
        <v>1697047.8044700001</v>
      </c>
      <c r="O143" s="115">
        <v>1406107.6284100001</v>
      </c>
      <c r="P143" s="115">
        <v>1441410.5194100002</v>
      </c>
      <c r="Q143" s="115">
        <v>1488384.2774100001</v>
      </c>
      <c r="R143" s="115">
        <v>1155733.885</v>
      </c>
      <c r="S143" s="115">
        <v>1159262.8899999999</v>
      </c>
      <c r="T143" s="115">
        <v>1161651.8899999999</v>
      </c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</row>
    <row r="144" spans="1:54" ht="28">
      <c r="A144" s="89" t="s">
        <v>323</v>
      </c>
      <c r="B144" s="89" t="s">
        <v>2120</v>
      </c>
      <c r="C144" s="92">
        <v>-2158008019</v>
      </c>
      <c r="D144" s="92">
        <v>-2555696222</v>
      </c>
      <c r="E144" s="92">
        <v>-2935864019</v>
      </c>
      <c r="F144" s="92">
        <v>-2631714529</v>
      </c>
      <c r="G144" s="92">
        <v>-3140771622</v>
      </c>
      <c r="H144" s="92">
        <v>-3689878260</v>
      </c>
      <c r="I144" s="92">
        <v>-4328504819</v>
      </c>
      <c r="J144" s="92">
        <v>-4987252697</v>
      </c>
      <c r="K144" s="92">
        <v>-5050680392</v>
      </c>
      <c r="L144" s="92">
        <v>-5722403952</v>
      </c>
      <c r="M144" s="115">
        <v>-6053364189.8763103</v>
      </c>
      <c r="N144" s="115">
        <v>-6185137366.6358204</v>
      </c>
      <c r="O144" s="115">
        <v>-8070390994.1364899</v>
      </c>
      <c r="P144" s="115">
        <v>-11461159941.6077</v>
      </c>
      <c r="Q144" s="115">
        <v>-14913880103.547199</v>
      </c>
      <c r="R144" s="115">
        <v>-15339796546.107199</v>
      </c>
      <c r="S144" s="115">
        <v>-16606422533.74</v>
      </c>
      <c r="T144" s="145">
        <v>-12755730815.43</v>
      </c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</row>
    <row r="145" spans="1:54" ht="28">
      <c r="A145" s="89" t="s">
        <v>2133</v>
      </c>
      <c r="B145" s="89" t="s">
        <v>2134</v>
      </c>
      <c r="C145" s="92">
        <v>0</v>
      </c>
      <c r="D145" s="92">
        <v>0</v>
      </c>
      <c r="E145" s="92">
        <v>0</v>
      </c>
      <c r="F145" s="92">
        <v>0</v>
      </c>
      <c r="G145" s="92">
        <v>0</v>
      </c>
      <c r="H145" s="92">
        <v>0</v>
      </c>
      <c r="I145" s="92">
        <v>0</v>
      </c>
      <c r="J145" s="92">
        <v>0</v>
      </c>
      <c r="K145" s="92">
        <v>0</v>
      </c>
      <c r="L145" s="92">
        <v>0</v>
      </c>
      <c r="M145" s="115">
        <v>0</v>
      </c>
      <c r="N145" s="115">
        <v>-167031.37708000001</v>
      </c>
      <c r="O145" s="115">
        <v>0</v>
      </c>
      <c r="P145" s="115">
        <v>-171954.12951</v>
      </c>
      <c r="Q145" s="115">
        <v>-187541.15956999999</v>
      </c>
      <c r="R145" s="115">
        <v>-203128.18963000001</v>
      </c>
      <c r="S145" s="115">
        <v>-218683.69</v>
      </c>
      <c r="T145" s="145">
        <v>-234216.67</v>
      </c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</row>
    <row r="146" spans="1:54" ht="28">
      <c r="A146" s="89" t="s">
        <v>2140</v>
      </c>
      <c r="B146" s="89" t="s">
        <v>2141</v>
      </c>
      <c r="C146" s="92">
        <v>0</v>
      </c>
      <c r="D146" s="92">
        <v>0</v>
      </c>
      <c r="E146" s="92">
        <v>0</v>
      </c>
      <c r="F146" s="92">
        <v>0</v>
      </c>
      <c r="G146" s="92">
        <v>0</v>
      </c>
      <c r="H146" s="92">
        <v>0</v>
      </c>
      <c r="I146" s="92">
        <v>0</v>
      </c>
      <c r="J146" s="92">
        <v>0</v>
      </c>
      <c r="K146" s="92">
        <v>0</v>
      </c>
      <c r="L146" s="92">
        <v>0</v>
      </c>
      <c r="M146" s="115">
        <v>0</v>
      </c>
      <c r="N146" s="115">
        <v>-127047615.684</v>
      </c>
      <c r="O146" s="115">
        <v>-112832489.142</v>
      </c>
      <c r="P146" s="115">
        <v>-158490028.94100001</v>
      </c>
      <c r="Q146" s="115">
        <v>-333957703.60793</v>
      </c>
      <c r="R146" s="115">
        <v>-532619605.83271003</v>
      </c>
      <c r="S146" s="115">
        <v>-613205079.38</v>
      </c>
      <c r="T146" s="145">
        <v>-680348533.23000002</v>
      </c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</row>
    <row r="147" spans="1:54">
      <c r="A147" s="89" t="s">
        <v>2145</v>
      </c>
      <c r="B147" s="89" t="s">
        <v>2146</v>
      </c>
      <c r="C147" s="92">
        <v>0</v>
      </c>
      <c r="D147" s="92">
        <v>0</v>
      </c>
      <c r="E147" s="92">
        <v>0</v>
      </c>
      <c r="F147" s="92">
        <v>0</v>
      </c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115">
        <v>0</v>
      </c>
      <c r="N147" s="115">
        <v>-8657.5317400000004</v>
      </c>
      <c r="O147" s="115">
        <v>-36050288.763619997</v>
      </c>
      <c r="P147" s="115">
        <v>-73526436.612619996</v>
      </c>
      <c r="Q147" s="115">
        <v>-167573270.89162001</v>
      </c>
      <c r="R147" s="115">
        <v>-237717191.11361998</v>
      </c>
      <c r="S147" s="115">
        <v>-246859341.87</v>
      </c>
      <c r="T147" s="145">
        <v>-247823820.16999999</v>
      </c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</row>
    <row r="148" spans="1:54" ht="28">
      <c r="A148" s="89" t="s">
        <v>7656</v>
      </c>
      <c r="B148" s="89" t="s">
        <v>7657</v>
      </c>
      <c r="C148" s="92">
        <v>0</v>
      </c>
      <c r="D148" s="92">
        <v>0</v>
      </c>
      <c r="E148" s="92">
        <v>0</v>
      </c>
      <c r="F148" s="92">
        <v>0</v>
      </c>
      <c r="G148" s="92">
        <v>0</v>
      </c>
      <c r="H148" s="92">
        <v>0</v>
      </c>
      <c r="I148" s="92">
        <v>0</v>
      </c>
      <c r="J148" s="92">
        <v>0</v>
      </c>
      <c r="K148" s="92">
        <v>0</v>
      </c>
      <c r="L148" s="92">
        <v>0</v>
      </c>
      <c r="M148" s="115">
        <v>0</v>
      </c>
      <c r="N148" s="115">
        <v>0</v>
      </c>
      <c r="O148" s="115">
        <v>-12499000</v>
      </c>
      <c r="P148" s="115">
        <v>0</v>
      </c>
      <c r="Q148" s="115">
        <v>0</v>
      </c>
      <c r="R148" s="115">
        <v>0</v>
      </c>
      <c r="S148" s="115">
        <v>0</v>
      </c>
      <c r="T148" s="145">
        <v>-789446.45</v>
      </c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</row>
    <row r="149" spans="1:54">
      <c r="A149" s="89" t="s">
        <v>324</v>
      </c>
      <c r="B149" s="89" t="s">
        <v>7792</v>
      </c>
      <c r="C149" s="92">
        <v>30250946246</v>
      </c>
      <c r="D149" s="92">
        <v>29567058047</v>
      </c>
      <c r="E149" s="92">
        <v>30035777504</v>
      </c>
      <c r="F149" s="92">
        <v>39214986035</v>
      </c>
      <c r="G149" s="92">
        <v>56256120214</v>
      </c>
      <c r="H149" s="92">
        <v>64562207572</v>
      </c>
      <c r="I149" s="92">
        <v>77004516644</v>
      </c>
      <c r="J149" s="92">
        <v>76968233318</v>
      </c>
      <c r="K149" s="92">
        <v>65327354783</v>
      </c>
      <c r="L149" s="92">
        <v>68271439432</v>
      </c>
      <c r="M149" s="115">
        <v>55503531903.748001</v>
      </c>
      <c r="N149" s="115">
        <v>61140989044.128998</v>
      </c>
      <c r="O149" s="115">
        <v>70084141720.798004</v>
      </c>
      <c r="P149" s="115">
        <v>65762990016.842796</v>
      </c>
      <c r="Q149" s="115">
        <v>63737950697.9272</v>
      </c>
      <c r="R149" s="115">
        <v>163983845323.06</v>
      </c>
      <c r="S149" s="115">
        <v>95134038320.979996</v>
      </c>
      <c r="T149" s="115">
        <v>63217581731.610001</v>
      </c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</row>
    <row r="150" spans="1:54">
      <c r="A150" s="89" t="s">
        <v>325</v>
      </c>
      <c r="B150" s="89" t="s">
        <v>2157</v>
      </c>
      <c r="C150" s="92">
        <v>27616236666</v>
      </c>
      <c r="D150" s="92">
        <v>26784349877</v>
      </c>
      <c r="E150" s="92">
        <v>29393306165</v>
      </c>
      <c r="F150" s="92">
        <v>43290069871</v>
      </c>
      <c r="G150" s="92">
        <v>67458882685</v>
      </c>
      <c r="H150" s="92">
        <v>84421142229</v>
      </c>
      <c r="I150" s="92">
        <v>104823034748</v>
      </c>
      <c r="J150" s="92">
        <v>102870453930</v>
      </c>
      <c r="K150" s="92">
        <v>102933506031</v>
      </c>
      <c r="L150" s="92">
        <v>112288356644</v>
      </c>
      <c r="M150" s="115">
        <v>124310795855.908</v>
      </c>
      <c r="N150" s="115">
        <v>138091347220.19299</v>
      </c>
      <c r="O150" s="115">
        <v>154799391913.272</v>
      </c>
      <c r="P150" s="115">
        <v>155623976246.16699</v>
      </c>
      <c r="Q150" s="115">
        <v>161867050345.07401</v>
      </c>
      <c r="R150" s="115">
        <v>278274007817.75702</v>
      </c>
      <c r="S150" s="115">
        <v>222002414862.25</v>
      </c>
      <c r="T150" s="115">
        <v>201027396256.97</v>
      </c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</row>
    <row r="151" spans="1:54">
      <c r="A151" s="89" t="s">
        <v>326</v>
      </c>
      <c r="B151" s="89" t="s">
        <v>2162</v>
      </c>
      <c r="C151" s="92">
        <v>-2144354306</v>
      </c>
      <c r="D151" s="92">
        <v>-3708671684</v>
      </c>
      <c r="E151" s="92">
        <v>-8387876251</v>
      </c>
      <c r="F151" s="92">
        <v>-14813476882</v>
      </c>
      <c r="G151" s="92">
        <v>-24073276938</v>
      </c>
      <c r="H151" s="92">
        <v>-34377847290</v>
      </c>
      <c r="I151" s="92">
        <v>-43632172278</v>
      </c>
      <c r="J151" s="92">
        <v>-52278825546</v>
      </c>
      <c r="K151" s="92">
        <v>-57442133736</v>
      </c>
      <c r="L151" s="92">
        <v>-62348948330</v>
      </c>
      <c r="M151" s="115">
        <v>-68823547063.975006</v>
      </c>
      <c r="N151" s="115">
        <v>-76950358176.063995</v>
      </c>
      <c r="O151" s="115">
        <v>-84715250192.473999</v>
      </c>
      <c r="P151" s="115">
        <v>-89860986229.323898</v>
      </c>
      <c r="Q151" s="115">
        <v>-98129099647.146393</v>
      </c>
      <c r="R151" s="115">
        <v>-114290162494.69701</v>
      </c>
      <c r="S151" s="115">
        <v>-126868376541.25999</v>
      </c>
      <c r="T151" s="145">
        <v>-137809814525.35999</v>
      </c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</row>
    <row r="152" spans="1:54" ht="28">
      <c r="A152" s="89" t="s">
        <v>327</v>
      </c>
      <c r="B152" s="89" t="s">
        <v>84</v>
      </c>
      <c r="C152" s="92">
        <v>11813629909</v>
      </c>
      <c r="D152" s="92">
        <v>14589411910</v>
      </c>
      <c r="E152" s="92">
        <v>18410926143</v>
      </c>
      <c r="F152" s="92">
        <v>21999875773</v>
      </c>
      <c r="G152" s="92">
        <v>25971374516</v>
      </c>
      <c r="H152" s="92">
        <v>30295115761</v>
      </c>
      <c r="I152" s="92">
        <v>34288290647</v>
      </c>
      <c r="J152" s="92">
        <v>48357766668</v>
      </c>
      <c r="K152" s="92">
        <v>43615464879</v>
      </c>
      <c r="L152" s="92">
        <v>45037414219</v>
      </c>
      <c r="M152" s="115">
        <v>16283111.814999999</v>
      </c>
      <c r="N152" s="115">
        <v>0</v>
      </c>
      <c r="O152" s="115">
        <v>0</v>
      </c>
      <c r="P152" s="115">
        <v>0</v>
      </c>
      <c r="Q152" s="115">
        <v>0</v>
      </c>
      <c r="R152" s="115">
        <v>0</v>
      </c>
      <c r="S152" s="115">
        <v>0</v>
      </c>
      <c r="T152" s="115">
        <v>0</v>
      </c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</row>
    <row r="153" spans="1:54" ht="28">
      <c r="A153" s="89" t="s">
        <v>328</v>
      </c>
      <c r="B153" s="89" t="s">
        <v>83</v>
      </c>
      <c r="C153" s="92">
        <v>-7034566023</v>
      </c>
      <c r="D153" s="92">
        <v>-8098032056</v>
      </c>
      <c r="E153" s="92">
        <v>-9380578553</v>
      </c>
      <c r="F153" s="92">
        <v>-11261482727</v>
      </c>
      <c r="G153" s="92">
        <v>-13100860049</v>
      </c>
      <c r="H153" s="92">
        <v>-15776203128</v>
      </c>
      <c r="I153" s="92">
        <v>-18474636473</v>
      </c>
      <c r="J153" s="92">
        <v>-21981161734</v>
      </c>
      <c r="K153" s="92">
        <v>-23779482391</v>
      </c>
      <c r="L153" s="92">
        <v>-26705383101</v>
      </c>
      <c r="M153" s="115">
        <v>0</v>
      </c>
      <c r="N153" s="115">
        <v>0</v>
      </c>
      <c r="O153" s="115">
        <v>0</v>
      </c>
      <c r="P153" s="115">
        <v>0</v>
      </c>
      <c r="Q153" s="115">
        <v>0</v>
      </c>
      <c r="R153" s="115">
        <v>0</v>
      </c>
      <c r="S153" s="115">
        <v>0</v>
      </c>
      <c r="T153" s="115">
        <v>0</v>
      </c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</row>
    <row r="154" spans="1:54">
      <c r="A154" s="89" t="s">
        <v>329</v>
      </c>
      <c r="B154" s="89" t="s">
        <v>82</v>
      </c>
      <c r="C154" s="92">
        <v>46443264348</v>
      </c>
      <c r="D154" s="92">
        <v>51447055534</v>
      </c>
      <c r="E154" s="92">
        <v>48048677898</v>
      </c>
      <c r="F154" s="92">
        <v>55268585280</v>
      </c>
      <c r="G154" s="92">
        <v>65274599481</v>
      </c>
      <c r="H154" s="92">
        <v>72740468056</v>
      </c>
      <c r="I154" s="92">
        <v>85694935676</v>
      </c>
      <c r="J154" s="92">
        <v>91508341476</v>
      </c>
      <c r="K154" s="92">
        <v>81342881208</v>
      </c>
      <c r="L154" s="92">
        <v>78172657940</v>
      </c>
      <c r="M154" s="115">
        <v>103542141991.55499</v>
      </c>
      <c r="N154" s="115">
        <v>66451053134.765198</v>
      </c>
      <c r="O154" s="115">
        <v>73135734647.743607</v>
      </c>
      <c r="P154" s="115">
        <v>89193863179.416901</v>
      </c>
      <c r="Q154" s="115">
        <v>97140393586.376404</v>
      </c>
      <c r="R154" s="115">
        <v>115160985399.584</v>
      </c>
      <c r="S154" s="115">
        <v>126846149381.16</v>
      </c>
      <c r="T154" s="115">
        <v>158253221021.95001</v>
      </c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</row>
    <row r="155" spans="1:54">
      <c r="A155" s="89" t="s">
        <v>330</v>
      </c>
      <c r="B155" s="89" t="s">
        <v>81</v>
      </c>
      <c r="C155" s="92">
        <v>27956612</v>
      </c>
      <c r="D155" s="92">
        <v>946175256</v>
      </c>
      <c r="E155" s="92">
        <v>1052012023</v>
      </c>
      <c r="F155" s="92">
        <v>1070428810</v>
      </c>
      <c r="G155" s="92">
        <v>1196938307</v>
      </c>
      <c r="H155" s="92">
        <v>1136803725</v>
      </c>
      <c r="I155" s="92">
        <v>1340677641</v>
      </c>
      <c r="J155" s="92">
        <v>1549997122</v>
      </c>
      <c r="K155" s="92">
        <v>2033977500</v>
      </c>
      <c r="L155" s="92">
        <v>1941751073</v>
      </c>
      <c r="M155" s="115">
        <v>3541682483.6075401</v>
      </c>
      <c r="N155" s="115">
        <v>0</v>
      </c>
      <c r="O155" s="115">
        <v>0</v>
      </c>
      <c r="P155" s="115">
        <v>0</v>
      </c>
      <c r="Q155" s="115">
        <v>0</v>
      </c>
      <c r="R155" s="115">
        <v>0</v>
      </c>
      <c r="S155" s="115">
        <v>0</v>
      </c>
      <c r="T155" s="115">
        <v>0</v>
      </c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</row>
    <row r="156" spans="1:54" ht="28">
      <c r="A156" s="89" t="s">
        <v>2166</v>
      </c>
      <c r="B156" s="89" t="s">
        <v>2167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115">
        <v>0</v>
      </c>
      <c r="N156" s="115">
        <v>0</v>
      </c>
      <c r="O156" s="115">
        <v>0</v>
      </c>
      <c r="P156" s="115">
        <v>0</v>
      </c>
      <c r="Q156" s="94">
        <v>0</v>
      </c>
      <c r="R156" s="115">
        <v>0</v>
      </c>
      <c r="S156" s="115">
        <v>0</v>
      </c>
      <c r="T156" s="115">
        <v>0</v>
      </c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</row>
    <row r="157" spans="1:54" ht="28">
      <c r="A157" s="89" t="s">
        <v>2177</v>
      </c>
      <c r="B157" s="89" t="s">
        <v>2178</v>
      </c>
      <c r="C157" s="92">
        <v>0</v>
      </c>
      <c r="D157" s="92">
        <v>0</v>
      </c>
      <c r="E157" s="92">
        <v>0</v>
      </c>
      <c r="F157" s="92">
        <v>0</v>
      </c>
      <c r="G157" s="92">
        <v>0</v>
      </c>
      <c r="H157" s="92">
        <v>0</v>
      </c>
      <c r="I157" s="92">
        <v>0</v>
      </c>
      <c r="J157" s="92">
        <v>0</v>
      </c>
      <c r="K157" s="92">
        <v>0</v>
      </c>
      <c r="L157" s="92">
        <v>0</v>
      </c>
      <c r="M157" s="115">
        <v>0</v>
      </c>
      <c r="N157" s="115">
        <v>0</v>
      </c>
      <c r="O157" s="115">
        <v>0</v>
      </c>
      <c r="P157" s="115">
        <v>0</v>
      </c>
      <c r="Q157" s="115">
        <v>0</v>
      </c>
      <c r="R157" s="115">
        <v>0</v>
      </c>
      <c r="S157" s="115">
        <v>0</v>
      </c>
      <c r="T157" s="115">
        <v>0</v>
      </c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</row>
    <row r="158" spans="1:54">
      <c r="A158" s="89" t="s">
        <v>2183</v>
      </c>
      <c r="B158" s="89" t="s">
        <v>2184</v>
      </c>
      <c r="C158" s="92">
        <v>0</v>
      </c>
      <c r="D158" s="92">
        <v>0</v>
      </c>
      <c r="E158" s="92">
        <v>0</v>
      </c>
      <c r="F158" s="92">
        <v>0</v>
      </c>
      <c r="G158" s="92">
        <v>0</v>
      </c>
      <c r="H158" s="92">
        <v>0</v>
      </c>
      <c r="I158" s="92">
        <v>0</v>
      </c>
      <c r="J158" s="92">
        <v>0</v>
      </c>
      <c r="K158" s="92">
        <v>0</v>
      </c>
      <c r="L158" s="92">
        <v>0</v>
      </c>
      <c r="M158" s="115">
        <v>0</v>
      </c>
      <c r="N158" s="115">
        <v>0</v>
      </c>
      <c r="O158" s="115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</row>
    <row r="159" spans="1:54">
      <c r="A159" s="89" t="s">
        <v>331</v>
      </c>
      <c r="B159" s="89" t="s">
        <v>80</v>
      </c>
      <c r="C159" s="92">
        <v>828686115</v>
      </c>
      <c r="D159" s="92">
        <v>2009384277</v>
      </c>
      <c r="E159" s="92">
        <v>1876701144</v>
      </c>
      <c r="F159" s="92">
        <v>1082620423</v>
      </c>
      <c r="G159" s="92">
        <v>1125026744</v>
      </c>
      <c r="H159" s="92">
        <v>1424046210</v>
      </c>
      <c r="I159" s="92">
        <v>1494238826</v>
      </c>
      <c r="J159" s="92">
        <v>1139559589</v>
      </c>
      <c r="K159" s="92">
        <v>1268395086</v>
      </c>
      <c r="L159" s="92">
        <v>933601295</v>
      </c>
      <c r="M159" s="115">
        <v>815337321.07486999</v>
      </c>
      <c r="N159" s="115">
        <v>1204997365.1156101</v>
      </c>
      <c r="O159" s="115">
        <v>1649177098.3722801</v>
      </c>
      <c r="P159" s="115">
        <v>1847615901.23963</v>
      </c>
      <c r="Q159" s="115">
        <v>1959481489.88919</v>
      </c>
      <c r="R159" s="115">
        <v>2519912464.7437997</v>
      </c>
      <c r="S159" s="115">
        <v>3373530322.8299999</v>
      </c>
      <c r="T159" s="115">
        <v>3178687113.3600001</v>
      </c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  <c r="BA159" s="143"/>
      <c r="BB159" s="143"/>
    </row>
    <row r="160" spans="1:54">
      <c r="A160" s="89" t="s">
        <v>2225</v>
      </c>
      <c r="B160" s="89" t="s">
        <v>122</v>
      </c>
      <c r="C160" s="92">
        <v>0</v>
      </c>
      <c r="D160" s="92">
        <v>0</v>
      </c>
      <c r="E160" s="92">
        <v>0</v>
      </c>
      <c r="F160" s="92">
        <v>0</v>
      </c>
      <c r="G160" s="92">
        <v>0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115">
        <v>0</v>
      </c>
      <c r="N160" s="115">
        <v>4228031228.3523502</v>
      </c>
      <c r="O160" s="115">
        <v>2786606815.2525401</v>
      </c>
      <c r="P160" s="115">
        <v>3177593810.1949301</v>
      </c>
      <c r="Q160" s="115">
        <v>4567537505.9460592</v>
      </c>
      <c r="R160" s="115">
        <v>4916180710.9361296</v>
      </c>
      <c r="S160" s="115">
        <v>4926466529.7600002</v>
      </c>
      <c r="T160" s="115">
        <v>5707699168.8800001</v>
      </c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</row>
    <row r="161" spans="1:54" ht="28">
      <c r="A161" s="89" t="s">
        <v>2238</v>
      </c>
      <c r="B161" s="89" t="s">
        <v>7664</v>
      </c>
      <c r="C161" s="92">
        <v>0</v>
      </c>
      <c r="D161" s="92">
        <v>0</v>
      </c>
      <c r="E161" s="92">
        <v>0</v>
      </c>
      <c r="F161" s="92">
        <v>0</v>
      </c>
      <c r="G161" s="92">
        <v>0</v>
      </c>
      <c r="H161" s="92">
        <v>0</v>
      </c>
      <c r="I161" s="92">
        <v>0</v>
      </c>
      <c r="J161" s="92">
        <v>0</v>
      </c>
      <c r="K161" s="92">
        <v>0</v>
      </c>
      <c r="L161" s="92">
        <v>0</v>
      </c>
      <c r="M161" s="115">
        <v>0</v>
      </c>
      <c r="N161" s="115">
        <v>1271298032.0653701</v>
      </c>
      <c r="O161" s="115">
        <v>1199743861.4307699</v>
      </c>
      <c r="P161" s="115">
        <v>1678298467.69367</v>
      </c>
      <c r="Q161" s="115">
        <v>2043724064.2822099</v>
      </c>
      <c r="R161" s="115">
        <v>2357844873.04037</v>
      </c>
      <c r="S161" s="115">
        <v>3141860345.2800002</v>
      </c>
      <c r="T161" s="115">
        <v>4406584884.9099998</v>
      </c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</row>
    <row r="162" spans="1:54">
      <c r="A162" s="89" t="s">
        <v>2260</v>
      </c>
      <c r="B162" s="89" t="s">
        <v>120</v>
      </c>
      <c r="C162" s="92">
        <v>0</v>
      </c>
      <c r="D162" s="92">
        <v>0</v>
      </c>
      <c r="E162" s="92">
        <v>0</v>
      </c>
      <c r="F162" s="92">
        <v>0</v>
      </c>
      <c r="G162" s="92">
        <v>0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115">
        <v>0</v>
      </c>
      <c r="N162" s="115">
        <v>14406769803.7176</v>
      </c>
      <c r="O162" s="115">
        <v>14877852390.6992</v>
      </c>
      <c r="P162" s="115">
        <v>25481485401.608799</v>
      </c>
      <c r="Q162" s="115">
        <v>26008368681.840199</v>
      </c>
      <c r="R162" s="115">
        <v>34145260245.845802</v>
      </c>
      <c r="S162" s="115">
        <v>39482273265.139999</v>
      </c>
      <c r="T162" s="115">
        <v>55481761040.5</v>
      </c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</row>
    <row r="163" spans="1:54">
      <c r="A163" s="89" t="s">
        <v>2273</v>
      </c>
      <c r="B163" s="89" t="s">
        <v>119</v>
      </c>
      <c r="C163" s="92">
        <v>0</v>
      </c>
      <c r="D163" s="92">
        <v>0</v>
      </c>
      <c r="E163" s="92">
        <v>0</v>
      </c>
      <c r="F163" s="92">
        <v>0</v>
      </c>
      <c r="G163" s="92">
        <v>0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115">
        <v>0</v>
      </c>
      <c r="N163" s="115">
        <v>5459958255.3080502</v>
      </c>
      <c r="O163" s="115">
        <v>2583982426.9724503</v>
      </c>
      <c r="P163" s="115">
        <v>2175793441.8403301</v>
      </c>
      <c r="Q163" s="115">
        <v>1917499928.2577801</v>
      </c>
      <c r="R163" s="115">
        <v>1880397421.9458601</v>
      </c>
      <c r="S163" s="115">
        <v>1808381408.95</v>
      </c>
      <c r="T163" s="115">
        <v>2123373278.77</v>
      </c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</row>
    <row r="164" spans="1:54">
      <c r="A164" s="89" t="s">
        <v>332</v>
      </c>
      <c r="B164" s="89" t="s">
        <v>79</v>
      </c>
      <c r="C164" s="92">
        <v>9035064088</v>
      </c>
      <c r="D164" s="92">
        <v>8883181793</v>
      </c>
      <c r="E164" s="92">
        <v>8418288234</v>
      </c>
      <c r="F164" s="92">
        <v>8943821570</v>
      </c>
      <c r="G164" s="92">
        <v>11130392058</v>
      </c>
      <c r="H164" s="92">
        <v>11066144756</v>
      </c>
      <c r="I164" s="92">
        <v>12456347349</v>
      </c>
      <c r="J164" s="92">
        <v>10456222803</v>
      </c>
      <c r="K164" s="92">
        <v>16779256595</v>
      </c>
      <c r="L164" s="92">
        <v>17063092719</v>
      </c>
      <c r="M164" s="115">
        <v>16699201523.2679</v>
      </c>
      <c r="N164" s="115">
        <v>0</v>
      </c>
      <c r="O164" s="115">
        <v>0</v>
      </c>
      <c r="P164" s="115">
        <v>0</v>
      </c>
      <c r="Q164" s="115">
        <v>0</v>
      </c>
      <c r="R164" s="115">
        <v>0</v>
      </c>
      <c r="S164" s="115">
        <v>0</v>
      </c>
      <c r="T164" s="115">
        <v>0</v>
      </c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</row>
    <row r="165" spans="1:54">
      <c r="A165" s="89" t="s">
        <v>333</v>
      </c>
      <c r="B165" s="89" t="s">
        <v>78</v>
      </c>
      <c r="C165" s="92">
        <v>315133080</v>
      </c>
      <c r="D165" s="92">
        <v>566663508</v>
      </c>
      <c r="E165" s="92">
        <v>138190335</v>
      </c>
      <c r="F165" s="92">
        <v>132747982</v>
      </c>
      <c r="G165" s="92">
        <v>148478047</v>
      </c>
      <c r="H165" s="92">
        <v>193669799</v>
      </c>
      <c r="I165" s="92">
        <v>215983156</v>
      </c>
      <c r="J165" s="92">
        <v>198647834</v>
      </c>
      <c r="K165" s="92">
        <v>194367674</v>
      </c>
      <c r="L165" s="92">
        <v>243418017</v>
      </c>
      <c r="M165" s="115">
        <v>240805410.32314998</v>
      </c>
      <c r="N165" s="115">
        <v>0</v>
      </c>
      <c r="O165" s="115">
        <v>0</v>
      </c>
      <c r="P165" s="115">
        <v>0</v>
      </c>
      <c r="Q165" s="115">
        <v>0</v>
      </c>
      <c r="R165" s="115">
        <v>0</v>
      </c>
      <c r="S165" s="115">
        <v>0</v>
      </c>
      <c r="T165" s="115">
        <v>0</v>
      </c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</row>
    <row r="166" spans="1:54">
      <c r="A166" s="89" t="s">
        <v>334</v>
      </c>
      <c r="B166" s="89" t="s">
        <v>77</v>
      </c>
      <c r="C166" s="92">
        <v>7730783471</v>
      </c>
      <c r="D166" s="92">
        <v>5660728517</v>
      </c>
      <c r="E166" s="92">
        <v>5259558340</v>
      </c>
      <c r="F166" s="92">
        <v>5651331953</v>
      </c>
      <c r="G166" s="92">
        <v>5816307584</v>
      </c>
      <c r="H166" s="92">
        <v>4622880389</v>
      </c>
      <c r="I166" s="92">
        <v>5152183867</v>
      </c>
      <c r="J166" s="92">
        <v>9647985702</v>
      </c>
      <c r="K166" s="92">
        <v>20362825655</v>
      </c>
      <c r="L166" s="92">
        <v>21248290708</v>
      </c>
      <c r="M166" s="115">
        <v>19561362146.3111</v>
      </c>
      <c r="N166" s="115">
        <v>0</v>
      </c>
      <c r="O166" s="115">
        <v>0</v>
      </c>
      <c r="P166" s="94">
        <v>0</v>
      </c>
      <c r="Q166" s="94">
        <v>0</v>
      </c>
      <c r="R166" s="115">
        <v>0</v>
      </c>
      <c r="S166" s="115">
        <v>0</v>
      </c>
      <c r="T166" s="115">
        <v>0</v>
      </c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</row>
    <row r="167" spans="1:54" ht="28">
      <c r="A167" s="89" t="s">
        <v>335</v>
      </c>
      <c r="B167" s="89" t="s">
        <v>76</v>
      </c>
      <c r="C167" s="92">
        <v>-16612637</v>
      </c>
      <c r="D167" s="92">
        <v>-13868262</v>
      </c>
      <c r="E167" s="92">
        <v>-11595779</v>
      </c>
      <c r="F167" s="92">
        <v>-10909313</v>
      </c>
      <c r="G167" s="92">
        <v>-12000139</v>
      </c>
      <c r="H167" s="92">
        <v>-34605277</v>
      </c>
      <c r="I167" s="92">
        <v>-14276206</v>
      </c>
      <c r="J167" s="92">
        <v>-165683457</v>
      </c>
      <c r="K167" s="92">
        <v>-186818355</v>
      </c>
      <c r="L167" s="92">
        <v>-189917243</v>
      </c>
      <c r="M167" s="115">
        <v>-53131441.098470002</v>
      </c>
      <c r="N167" s="115">
        <v>0</v>
      </c>
      <c r="O167" s="115">
        <v>0</v>
      </c>
      <c r="P167" s="94">
        <v>0</v>
      </c>
      <c r="Q167" s="94">
        <v>0</v>
      </c>
      <c r="R167" s="115">
        <v>0</v>
      </c>
      <c r="S167" s="115">
        <v>0</v>
      </c>
      <c r="T167" s="115">
        <v>0</v>
      </c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</row>
    <row r="168" spans="1:54" ht="28">
      <c r="A168" s="89" t="s">
        <v>336</v>
      </c>
      <c r="B168" s="89" t="s">
        <v>75</v>
      </c>
      <c r="C168" s="92">
        <v>-740754068</v>
      </c>
      <c r="D168" s="92">
        <v>-347181733</v>
      </c>
      <c r="E168" s="92">
        <v>-361079000</v>
      </c>
      <c r="F168" s="92">
        <v>-372539689</v>
      </c>
      <c r="G168" s="92">
        <v>-343185046</v>
      </c>
      <c r="H168" s="92">
        <v>-752779863</v>
      </c>
      <c r="I168" s="92">
        <v>-868382924</v>
      </c>
      <c r="J168" s="92">
        <v>-2824255027</v>
      </c>
      <c r="K168" s="92">
        <v>-10468822263</v>
      </c>
      <c r="L168" s="92">
        <v>-10606439502</v>
      </c>
      <c r="M168" s="115">
        <v>-10141210810.3354</v>
      </c>
      <c r="N168" s="115">
        <v>0</v>
      </c>
      <c r="O168" s="115">
        <v>0</v>
      </c>
      <c r="P168" s="115">
        <v>0</v>
      </c>
      <c r="Q168" s="115">
        <v>0</v>
      </c>
      <c r="R168" s="115">
        <v>0</v>
      </c>
      <c r="S168" s="115">
        <v>0</v>
      </c>
      <c r="T168" s="115">
        <v>0</v>
      </c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</row>
    <row r="169" spans="1:54">
      <c r="A169" s="89" t="s">
        <v>337</v>
      </c>
      <c r="B169" s="89" t="s">
        <v>74</v>
      </c>
      <c r="C169" s="92">
        <v>404663772</v>
      </c>
      <c r="D169" s="92">
        <v>526880374</v>
      </c>
      <c r="E169" s="92">
        <v>327494927</v>
      </c>
      <c r="F169" s="92">
        <v>472430965</v>
      </c>
      <c r="G169" s="92">
        <v>1030501582</v>
      </c>
      <c r="H169" s="92">
        <v>2186839830</v>
      </c>
      <c r="I169" s="92">
        <v>2987982170</v>
      </c>
      <c r="J169" s="92">
        <v>1545613329</v>
      </c>
      <c r="K169" s="92">
        <v>3120567931</v>
      </c>
      <c r="L169" s="92">
        <v>2506920294</v>
      </c>
      <c r="M169" s="115">
        <v>3217250287.3473301</v>
      </c>
      <c r="N169" s="115">
        <v>4284513944.8635402</v>
      </c>
      <c r="O169" s="115">
        <v>2752625670.8414998</v>
      </c>
      <c r="P169" s="94">
        <v>3740329651.5917301</v>
      </c>
      <c r="Q169" s="115">
        <v>4672886635.2040005</v>
      </c>
      <c r="R169" s="115">
        <v>4673542354.1790705</v>
      </c>
      <c r="S169" s="115">
        <v>8930278470.8500004</v>
      </c>
      <c r="T169" s="115">
        <v>9588466609.9599991</v>
      </c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</row>
    <row r="170" spans="1:54">
      <c r="A170" s="89" t="s">
        <v>338</v>
      </c>
      <c r="B170" s="89" t="s">
        <v>73</v>
      </c>
      <c r="C170" s="92">
        <v>193042211</v>
      </c>
      <c r="D170" s="92">
        <v>177999164</v>
      </c>
      <c r="E170" s="92">
        <v>226714645</v>
      </c>
      <c r="F170" s="92">
        <v>240811916</v>
      </c>
      <c r="G170" s="92">
        <v>178848375</v>
      </c>
      <c r="H170" s="92">
        <v>180391219</v>
      </c>
      <c r="I170" s="92">
        <v>175616854</v>
      </c>
      <c r="J170" s="92">
        <v>143790387</v>
      </c>
      <c r="K170" s="92">
        <v>188001823</v>
      </c>
      <c r="L170" s="92">
        <v>188595596</v>
      </c>
      <c r="M170" s="115">
        <v>211627223.10123998</v>
      </c>
      <c r="N170" s="115">
        <v>0</v>
      </c>
      <c r="O170" s="115">
        <v>0</v>
      </c>
      <c r="P170" s="115">
        <v>0</v>
      </c>
      <c r="Q170" s="115">
        <v>0</v>
      </c>
      <c r="R170" s="115">
        <v>0</v>
      </c>
      <c r="S170" s="115">
        <v>0</v>
      </c>
      <c r="T170" s="115">
        <v>0</v>
      </c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</row>
    <row r="171" spans="1:54">
      <c r="A171" s="89" t="s">
        <v>339</v>
      </c>
      <c r="B171" s="89" t="s">
        <v>72</v>
      </c>
      <c r="C171" s="92">
        <v>-110048530</v>
      </c>
      <c r="D171" s="92">
        <v>-94791102</v>
      </c>
      <c r="E171" s="92">
        <v>-100533731</v>
      </c>
      <c r="F171" s="92">
        <v>-119759667</v>
      </c>
      <c r="G171" s="92">
        <v>-126029770</v>
      </c>
      <c r="H171" s="92">
        <v>-109005786</v>
      </c>
      <c r="I171" s="92">
        <v>-91586100</v>
      </c>
      <c r="J171" s="92">
        <v>-92697862</v>
      </c>
      <c r="K171" s="92">
        <v>-103055766</v>
      </c>
      <c r="L171" s="92">
        <v>-86633698</v>
      </c>
      <c r="M171" s="115">
        <v>-88293385.016790003</v>
      </c>
      <c r="N171" s="115">
        <v>0</v>
      </c>
      <c r="O171" s="115">
        <v>0</v>
      </c>
      <c r="P171" s="115">
        <v>0</v>
      </c>
      <c r="Q171" s="115">
        <v>0</v>
      </c>
      <c r="R171" s="115">
        <v>0</v>
      </c>
      <c r="S171" s="115">
        <v>0</v>
      </c>
      <c r="T171" s="115">
        <v>0</v>
      </c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</row>
    <row r="172" spans="1:54">
      <c r="A172" s="89" t="s">
        <v>340</v>
      </c>
      <c r="B172" s="89" t="s">
        <v>214</v>
      </c>
      <c r="C172" s="92">
        <v>341303</v>
      </c>
      <c r="D172" s="92">
        <v>341300</v>
      </c>
      <c r="E172" s="92">
        <v>341300</v>
      </c>
      <c r="F172" s="92">
        <v>357300</v>
      </c>
      <c r="G172" s="92">
        <v>16000</v>
      </c>
      <c r="H172" s="92">
        <v>16000</v>
      </c>
      <c r="I172" s="92">
        <v>0</v>
      </c>
      <c r="J172" s="92">
        <v>0</v>
      </c>
      <c r="K172" s="92">
        <v>6011718</v>
      </c>
      <c r="L172" s="92">
        <v>0</v>
      </c>
      <c r="M172" s="115">
        <v>0</v>
      </c>
      <c r="N172" s="115">
        <v>0</v>
      </c>
      <c r="O172" s="115">
        <v>0</v>
      </c>
      <c r="P172" s="115">
        <v>0</v>
      </c>
      <c r="Q172" s="115">
        <v>0</v>
      </c>
      <c r="R172" s="115">
        <v>0</v>
      </c>
      <c r="S172" s="115">
        <v>0</v>
      </c>
      <c r="T172" s="115">
        <v>0</v>
      </c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</row>
    <row r="173" spans="1:54">
      <c r="A173" s="89" t="s">
        <v>341</v>
      </c>
      <c r="B173" s="89" t="s">
        <v>71</v>
      </c>
      <c r="C173" s="92">
        <v>9150462</v>
      </c>
      <c r="D173" s="92">
        <v>9235348</v>
      </c>
      <c r="E173" s="92">
        <v>10205225</v>
      </c>
      <c r="F173" s="92">
        <v>18130307</v>
      </c>
      <c r="G173" s="92">
        <v>227260867</v>
      </c>
      <c r="H173" s="92">
        <v>470850729</v>
      </c>
      <c r="I173" s="92">
        <v>520154795</v>
      </c>
      <c r="J173" s="92">
        <v>557023844</v>
      </c>
      <c r="K173" s="92">
        <v>252931661</v>
      </c>
      <c r="L173" s="92">
        <v>340031585</v>
      </c>
      <c r="M173" s="115">
        <v>0</v>
      </c>
      <c r="N173" s="115">
        <v>0</v>
      </c>
      <c r="O173" s="115">
        <v>0</v>
      </c>
      <c r="P173" s="115">
        <v>0</v>
      </c>
      <c r="Q173" s="115">
        <v>0</v>
      </c>
      <c r="R173" s="115">
        <v>0</v>
      </c>
      <c r="S173" s="115">
        <v>0</v>
      </c>
      <c r="T173" s="115">
        <v>0</v>
      </c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</row>
    <row r="174" spans="1:54" ht="28">
      <c r="A174" s="89" t="s">
        <v>342</v>
      </c>
      <c r="B174" s="89" t="s">
        <v>172</v>
      </c>
      <c r="C174" s="92">
        <v>-1300087</v>
      </c>
      <c r="D174" s="92">
        <v>-2033840</v>
      </c>
      <c r="E174" s="92">
        <v>-2996796</v>
      </c>
      <c r="F174" s="92">
        <v>-866390</v>
      </c>
      <c r="G174" s="92">
        <v>-2423522</v>
      </c>
      <c r="H174" s="92">
        <v>-25009634</v>
      </c>
      <c r="I174" s="92">
        <v>-37444460</v>
      </c>
      <c r="J174" s="92">
        <v>-49135482</v>
      </c>
      <c r="K174" s="92">
        <v>-61195782</v>
      </c>
      <c r="L174" s="92">
        <v>-3288119</v>
      </c>
      <c r="M174" s="115">
        <v>0</v>
      </c>
      <c r="N174" s="115">
        <v>0</v>
      </c>
      <c r="O174" s="115">
        <v>0</v>
      </c>
      <c r="P174" s="115">
        <v>0</v>
      </c>
      <c r="Q174" s="115">
        <v>0</v>
      </c>
      <c r="R174" s="115">
        <v>0</v>
      </c>
      <c r="S174" s="115">
        <v>0</v>
      </c>
      <c r="T174" s="115">
        <v>0</v>
      </c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</row>
    <row r="175" spans="1:54">
      <c r="A175" s="89" t="s">
        <v>2298</v>
      </c>
      <c r="B175" s="89" t="s">
        <v>2299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115">
        <v>0</v>
      </c>
      <c r="N175" s="115">
        <v>143099397.03799999</v>
      </c>
      <c r="O175" s="115">
        <v>133723152.50300001</v>
      </c>
      <c r="P175" s="115">
        <v>217463874.04041001</v>
      </c>
      <c r="Q175" s="115">
        <v>276988726.26800001</v>
      </c>
      <c r="R175" s="115">
        <v>294706589.15600002</v>
      </c>
      <c r="S175" s="115">
        <v>260284161.19</v>
      </c>
      <c r="T175" s="115">
        <v>250115548.16999999</v>
      </c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</row>
    <row r="176" spans="1:54" ht="28">
      <c r="A176" s="89" t="s">
        <v>2305</v>
      </c>
      <c r="B176" s="89" t="s">
        <v>2306</v>
      </c>
      <c r="C176" s="92">
        <v>0</v>
      </c>
      <c r="D176" s="92">
        <v>0</v>
      </c>
      <c r="E176" s="92">
        <v>0</v>
      </c>
      <c r="F176" s="92">
        <v>0</v>
      </c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115">
        <v>0</v>
      </c>
      <c r="N176" s="115">
        <v>-102674826.752</v>
      </c>
      <c r="O176" s="115">
        <v>-104343235.22</v>
      </c>
      <c r="P176" s="115">
        <v>-141918749.07800001</v>
      </c>
      <c r="Q176" s="115">
        <v>-133798492.892</v>
      </c>
      <c r="R176" s="115">
        <v>-140616015.98500001</v>
      </c>
      <c r="S176" s="115">
        <v>-129876255.65000001</v>
      </c>
      <c r="T176" s="145">
        <v>-149049891.93000001</v>
      </c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</row>
    <row r="177" spans="1:54" ht="28">
      <c r="A177" s="89" t="s">
        <v>7785</v>
      </c>
      <c r="B177" s="89" t="s">
        <v>7786</v>
      </c>
      <c r="C177" s="92">
        <v>0</v>
      </c>
      <c r="D177" s="92">
        <v>0</v>
      </c>
      <c r="E177" s="92">
        <v>0</v>
      </c>
      <c r="F177" s="92">
        <v>0</v>
      </c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115">
        <v>0</v>
      </c>
      <c r="N177" s="115">
        <v>0</v>
      </c>
      <c r="O177" s="115">
        <v>0</v>
      </c>
      <c r="P177" s="115">
        <v>0</v>
      </c>
      <c r="Q177" s="115">
        <v>0</v>
      </c>
      <c r="R177" s="115">
        <v>0</v>
      </c>
      <c r="S177" s="115">
        <v>-166789.57</v>
      </c>
      <c r="T177" s="115">
        <v>0</v>
      </c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</row>
    <row r="178" spans="1:54">
      <c r="A178" s="89" t="s">
        <v>2311</v>
      </c>
      <c r="B178" s="89" t="s">
        <v>93</v>
      </c>
      <c r="C178" s="92">
        <v>0</v>
      </c>
      <c r="D178" s="92">
        <v>0</v>
      </c>
      <c r="E178" s="92">
        <v>0</v>
      </c>
      <c r="F178" s="92">
        <v>0</v>
      </c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115">
        <v>0</v>
      </c>
      <c r="N178" s="115">
        <v>1967213491.8513701</v>
      </c>
      <c r="O178" s="115">
        <v>2718199684.8445096</v>
      </c>
      <c r="P178" s="115">
        <v>2621248742.2082996</v>
      </c>
      <c r="Q178" s="115">
        <v>2684673194.8123999</v>
      </c>
      <c r="R178" s="115">
        <v>2739326284.9327798</v>
      </c>
      <c r="S178" s="115">
        <v>2773004052.6999998</v>
      </c>
      <c r="T178" s="115">
        <v>2882041174.6999998</v>
      </c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</row>
    <row r="179" spans="1:54">
      <c r="A179" s="89" t="s">
        <v>2318</v>
      </c>
      <c r="B179" s="89" t="s">
        <v>2319</v>
      </c>
      <c r="C179" s="92">
        <v>0</v>
      </c>
      <c r="D179" s="92">
        <v>0</v>
      </c>
      <c r="E179" s="92">
        <v>0</v>
      </c>
      <c r="F179" s="92">
        <v>0</v>
      </c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115">
        <v>0</v>
      </c>
      <c r="N179" s="115">
        <v>-14306921.64129</v>
      </c>
      <c r="O179" s="115">
        <v>-54032852.799699999</v>
      </c>
      <c r="P179" s="94">
        <v>-62150481.669670001</v>
      </c>
      <c r="Q179" s="94">
        <v>-73198758.795320004</v>
      </c>
      <c r="R179" s="115">
        <v>-83631501.898809999</v>
      </c>
      <c r="S179" s="115">
        <v>-92435365.030000001</v>
      </c>
      <c r="T179" s="145">
        <v>-101437199.98</v>
      </c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</row>
    <row r="180" spans="1:54">
      <c r="A180" s="89" t="s">
        <v>2322</v>
      </c>
      <c r="B180" s="89" t="s">
        <v>2323</v>
      </c>
      <c r="C180" s="92">
        <v>0</v>
      </c>
      <c r="D180" s="92">
        <v>0</v>
      </c>
      <c r="E180" s="92">
        <v>0</v>
      </c>
      <c r="F180" s="92">
        <v>0</v>
      </c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115">
        <v>0</v>
      </c>
      <c r="N180" s="115">
        <v>-5767902.43707</v>
      </c>
      <c r="O180" s="115">
        <v>-18594117.426070001</v>
      </c>
      <c r="P180" s="94">
        <v>-19222531.245069999</v>
      </c>
      <c r="Q180" s="94">
        <v>-48820684.591069996</v>
      </c>
      <c r="R180" s="115">
        <v>-65013949.711070001</v>
      </c>
      <c r="S180" s="115">
        <v>-80487783.969999999</v>
      </c>
      <c r="T180" s="145">
        <v>-68979636.680000007</v>
      </c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</row>
    <row r="181" spans="1:54">
      <c r="A181" s="89" t="s">
        <v>2326</v>
      </c>
      <c r="B181" s="89" t="s">
        <v>2327</v>
      </c>
      <c r="C181" s="92">
        <v>0</v>
      </c>
      <c r="D181" s="92">
        <v>0</v>
      </c>
      <c r="E181" s="92">
        <v>0</v>
      </c>
      <c r="F181" s="92">
        <v>0</v>
      </c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115">
        <v>0</v>
      </c>
      <c r="N181" s="115">
        <v>14810326.497</v>
      </c>
      <c r="O181" s="115">
        <v>0</v>
      </c>
      <c r="P181" s="94">
        <v>183962779.28435999</v>
      </c>
      <c r="Q181" s="94">
        <v>161607173.33335999</v>
      </c>
      <c r="R181" s="115">
        <v>139302909.5025</v>
      </c>
      <c r="S181" s="115">
        <v>140466927.97</v>
      </c>
      <c r="T181" s="115">
        <v>251391224.06</v>
      </c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</row>
    <row r="182" spans="1:54">
      <c r="A182" s="89" t="s">
        <v>343</v>
      </c>
      <c r="B182" s="89" t="s">
        <v>70</v>
      </c>
      <c r="C182" s="92">
        <v>308054547</v>
      </c>
      <c r="D182" s="92">
        <v>326943682</v>
      </c>
      <c r="E182" s="92">
        <v>338335290</v>
      </c>
      <c r="F182" s="92">
        <v>376968117</v>
      </c>
      <c r="G182" s="92">
        <v>374946753</v>
      </c>
      <c r="H182" s="92">
        <v>379539941</v>
      </c>
      <c r="I182" s="92">
        <v>395215935</v>
      </c>
      <c r="J182" s="92">
        <v>418005317</v>
      </c>
      <c r="K182" s="92">
        <v>420649286</v>
      </c>
      <c r="L182" s="92">
        <v>418533946</v>
      </c>
      <c r="M182" s="115">
        <v>428281940.23021001</v>
      </c>
      <c r="N182" s="115">
        <v>0</v>
      </c>
      <c r="O182" s="115">
        <v>0</v>
      </c>
      <c r="P182" s="94">
        <v>0</v>
      </c>
      <c r="Q182" s="94">
        <v>0</v>
      </c>
      <c r="R182" s="115">
        <v>0</v>
      </c>
      <c r="S182" s="115">
        <v>0</v>
      </c>
      <c r="T182" s="115">
        <v>0</v>
      </c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</row>
    <row r="183" spans="1:54">
      <c r="A183" s="89" t="s">
        <v>344</v>
      </c>
      <c r="B183" s="89" t="s">
        <v>2330</v>
      </c>
      <c r="C183" s="92">
        <v>1602424094</v>
      </c>
      <c r="D183" s="92">
        <v>3129170993</v>
      </c>
      <c r="E183" s="92">
        <v>4680390186</v>
      </c>
      <c r="F183" s="92">
        <v>5379170340</v>
      </c>
      <c r="G183" s="92">
        <v>6593872764</v>
      </c>
      <c r="H183" s="92">
        <v>7257616351</v>
      </c>
      <c r="I183" s="92">
        <v>7098937706</v>
      </c>
      <c r="J183" s="92">
        <v>6998042519</v>
      </c>
      <c r="K183" s="92">
        <v>4238817437</v>
      </c>
      <c r="L183" s="92">
        <v>4887894436</v>
      </c>
      <c r="M183" s="115">
        <v>49935544718.179794</v>
      </c>
      <c r="N183" s="115">
        <v>57466731755.1063</v>
      </c>
      <c r="O183" s="115">
        <v>68928984896.405197</v>
      </c>
      <c r="P183" s="94">
        <v>75002571692.914413</v>
      </c>
      <c r="Q183" s="94">
        <v>79831018438.217087</v>
      </c>
      <c r="R183" s="115">
        <v>86744361156.947601</v>
      </c>
      <c r="S183" s="115">
        <v>95631117727.979996</v>
      </c>
      <c r="T183" s="115">
        <v>100979604131.87</v>
      </c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</row>
    <row r="184" spans="1:54">
      <c r="A184" s="89" t="s">
        <v>345</v>
      </c>
      <c r="B184" s="89" t="s">
        <v>2351</v>
      </c>
      <c r="C184" s="92">
        <v>-649953754</v>
      </c>
      <c r="D184" s="92">
        <v>-785061830</v>
      </c>
      <c r="E184" s="92">
        <v>-1109373710</v>
      </c>
      <c r="F184" s="92">
        <v>-1332585054</v>
      </c>
      <c r="G184" s="92">
        <v>-1780647306</v>
      </c>
      <c r="H184" s="92">
        <v>-2269625600</v>
      </c>
      <c r="I184" s="92">
        <v>-2635665871</v>
      </c>
      <c r="J184" s="92">
        <v>-2952940247</v>
      </c>
      <c r="K184" s="92">
        <v>-1705101847</v>
      </c>
      <c r="L184" s="92">
        <v>-2006515450</v>
      </c>
      <c r="M184" s="115">
        <v>-29675005361.836601</v>
      </c>
      <c r="N184" s="115">
        <v>-31906899939.440899</v>
      </c>
      <c r="O184" s="115">
        <v>-35609472892.248901</v>
      </c>
      <c r="P184" s="115">
        <v>-40281936787.762001</v>
      </c>
      <c r="Q184" s="115">
        <v>-45287267485.165497</v>
      </c>
      <c r="R184" s="115">
        <v>-49575095975.476501</v>
      </c>
      <c r="S184" s="115">
        <v>-54048131575.709999</v>
      </c>
      <c r="T184" s="145">
        <v>-58907460736.379997</v>
      </c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</row>
    <row r="185" spans="1:54">
      <c r="A185" s="89" t="s">
        <v>2361</v>
      </c>
      <c r="B185" s="89" t="s">
        <v>2362</v>
      </c>
      <c r="C185" s="92">
        <v>0</v>
      </c>
      <c r="D185" s="92">
        <v>0</v>
      </c>
      <c r="E185" s="92">
        <v>0</v>
      </c>
      <c r="F185" s="92">
        <v>0</v>
      </c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115">
        <v>0</v>
      </c>
      <c r="N185" s="115">
        <v>-2176517227.5563998</v>
      </c>
      <c r="O185" s="115">
        <v>-3099019202.1050801</v>
      </c>
      <c r="P185" s="94">
        <v>-3473231349.2113299</v>
      </c>
      <c r="Q185" s="94">
        <v>-3254557901.2734199</v>
      </c>
      <c r="R185" s="115">
        <v>-3648091406.6589303</v>
      </c>
      <c r="S185" s="115">
        <v>-5530704247.1199999</v>
      </c>
      <c r="T185" s="145">
        <v>-5468126625.71</v>
      </c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</row>
    <row r="186" spans="1:54" ht="28">
      <c r="A186" s="89" t="s">
        <v>2372</v>
      </c>
      <c r="B186" s="89" t="s">
        <v>2373</v>
      </c>
      <c r="C186" s="92">
        <v>0</v>
      </c>
      <c r="D186" s="92">
        <v>0</v>
      </c>
      <c r="E186" s="92">
        <v>0</v>
      </c>
      <c r="F186" s="92">
        <v>0</v>
      </c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115">
        <v>0</v>
      </c>
      <c r="N186" s="115">
        <v>22288687.524</v>
      </c>
      <c r="O186" s="115">
        <v>10187118.555020001</v>
      </c>
      <c r="P186" s="94">
        <v>9164004.1835200004</v>
      </c>
      <c r="Q186" s="94">
        <v>12985893.034</v>
      </c>
      <c r="R186" s="115">
        <v>11825563.78623</v>
      </c>
      <c r="S186" s="115">
        <v>8837200.5199999996</v>
      </c>
      <c r="T186" s="115">
        <v>6977324.7300000004</v>
      </c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</row>
    <row r="187" spans="1:54">
      <c r="A187" s="89" t="s">
        <v>2380</v>
      </c>
      <c r="B187" s="89" t="s">
        <v>2381</v>
      </c>
      <c r="C187" s="92">
        <v>0</v>
      </c>
      <c r="D187" s="95">
        <v>0</v>
      </c>
      <c r="E187" s="95">
        <v>0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  <c r="L187" s="95">
        <v>0</v>
      </c>
      <c r="M187" s="115">
        <v>0</v>
      </c>
      <c r="N187" s="115">
        <v>107355.97900000001</v>
      </c>
      <c r="O187" s="115">
        <v>121569.00199999999</v>
      </c>
      <c r="P187" s="94">
        <v>112135.7</v>
      </c>
      <c r="Q187" s="94">
        <v>76168.054999999993</v>
      </c>
      <c r="R187" s="115">
        <v>217738.005</v>
      </c>
      <c r="S187" s="115">
        <v>130073.3</v>
      </c>
      <c r="T187" s="115">
        <v>101889.1</v>
      </c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</row>
    <row r="188" spans="1:54">
      <c r="A188" s="89" t="s">
        <v>2386</v>
      </c>
      <c r="B188" s="89" t="s">
        <v>2387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115">
        <v>0</v>
      </c>
      <c r="N188" s="115">
        <v>0</v>
      </c>
      <c r="O188" s="115">
        <v>394297.74900000001</v>
      </c>
      <c r="P188" s="94">
        <v>1092219.7488299999</v>
      </c>
      <c r="Q188" s="94">
        <v>831307.24477999995</v>
      </c>
      <c r="R188" s="115">
        <v>842668.84477999993</v>
      </c>
      <c r="S188" s="115">
        <v>847913.76</v>
      </c>
      <c r="T188" s="115">
        <v>847080.81</v>
      </c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</row>
    <row r="189" spans="1:54">
      <c r="A189" s="89" t="s">
        <v>2390</v>
      </c>
      <c r="B189" s="89" t="s">
        <v>2391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115">
        <v>0</v>
      </c>
      <c r="N189" s="115">
        <v>5806322214.6766205</v>
      </c>
      <c r="O189" s="115">
        <v>7216491305.2400599</v>
      </c>
      <c r="P189" s="94">
        <v>8202280081.79844</v>
      </c>
      <c r="Q189" s="94">
        <v>10296936944.8864</v>
      </c>
      <c r="R189" s="115">
        <v>15491416383.564899</v>
      </c>
      <c r="S189" s="115">
        <v>11010175733.940001</v>
      </c>
      <c r="T189" s="115">
        <v>14546028964.41</v>
      </c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</row>
    <row r="190" spans="1:54">
      <c r="A190" s="89" t="s">
        <v>2417</v>
      </c>
      <c r="B190" s="89" t="s">
        <v>2418</v>
      </c>
      <c r="C190" s="92">
        <v>0</v>
      </c>
      <c r="D190" s="92">
        <v>0</v>
      </c>
      <c r="E190" s="92">
        <v>0</v>
      </c>
      <c r="F190" s="92">
        <v>0</v>
      </c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115">
        <v>0</v>
      </c>
      <c r="N190" s="115">
        <v>1285203083.3015702</v>
      </c>
      <c r="O190" s="115">
        <v>1421225553.6429999</v>
      </c>
      <c r="P190" s="115">
        <v>1348215635.6583898</v>
      </c>
      <c r="Q190" s="115">
        <v>2038568850.8064699</v>
      </c>
      <c r="R190" s="115">
        <v>2431590196.1368599</v>
      </c>
      <c r="S190" s="115">
        <v>5142192565.4700003</v>
      </c>
      <c r="T190" s="115">
        <v>8765209387.5200005</v>
      </c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</row>
    <row r="191" spans="1:54">
      <c r="A191" s="89" t="s">
        <v>2427</v>
      </c>
      <c r="B191" s="89" t="s">
        <v>2428</v>
      </c>
      <c r="C191" s="92">
        <v>0</v>
      </c>
      <c r="D191" s="92">
        <v>0</v>
      </c>
      <c r="E191" s="92">
        <v>0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115">
        <v>0</v>
      </c>
      <c r="N191" s="115">
        <v>12085095.662659999</v>
      </c>
      <c r="O191" s="115">
        <v>579684612.27918994</v>
      </c>
      <c r="P191" s="115">
        <v>473404.25</v>
      </c>
      <c r="Q191" s="115">
        <v>587928.26399999997</v>
      </c>
      <c r="R191" s="115">
        <v>2343607.9920300003</v>
      </c>
      <c r="S191" s="115">
        <v>19488731.82</v>
      </c>
      <c r="T191" s="115">
        <v>8907720.0099999998</v>
      </c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</row>
    <row r="192" spans="1:54">
      <c r="A192" s="89" t="s">
        <v>2439</v>
      </c>
      <c r="B192" s="89" t="s">
        <v>2440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115">
        <v>0</v>
      </c>
      <c r="N192" s="115">
        <v>679578.77061999997</v>
      </c>
      <c r="O192" s="115">
        <v>8894649.3451499995</v>
      </c>
      <c r="P192" s="115">
        <v>0</v>
      </c>
      <c r="Q192" s="115">
        <v>0</v>
      </c>
      <c r="R192" s="115">
        <v>0</v>
      </c>
      <c r="S192" s="115">
        <v>0</v>
      </c>
      <c r="T192" s="115">
        <v>0</v>
      </c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</row>
    <row r="193" spans="1:54" ht="28">
      <c r="A193" s="89" t="s">
        <v>2450</v>
      </c>
      <c r="B193" s="89" t="s">
        <v>7665</v>
      </c>
      <c r="C193" s="92">
        <v>0</v>
      </c>
      <c r="D193" s="92">
        <v>0</v>
      </c>
      <c r="E193" s="92">
        <v>0</v>
      </c>
      <c r="F193" s="92">
        <v>0</v>
      </c>
      <c r="G193" s="92">
        <v>0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115">
        <v>0</v>
      </c>
      <c r="N193" s="115">
        <v>3083110336.7631001</v>
      </c>
      <c r="O193" s="115">
        <v>5153026445.6925707</v>
      </c>
      <c r="P193" s="115">
        <v>7483191965.3001499</v>
      </c>
      <c r="Q193" s="115">
        <v>9462627075.03162</v>
      </c>
      <c r="R193" s="115">
        <v>10323093417.091499</v>
      </c>
      <c r="S193" s="115">
        <v>10077717355.35</v>
      </c>
      <c r="T193" s="115">
        <v>14660257794.25</v>
      </c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</row>
    <row r="194" spans="1:54" ht="28">
      <c r="A194" s="89" t="s">
        <v>7658</v>
      </c>
      <c r="B194" s="89" t="s">
        <v>7659</v>
      </c>
      <c r="C194" s="92">
        <v>0</v>
      </c>
      <c r="D194" s="92">
        <v>0</v>
      </c>
      <c r="E194" s="92">
        <v>0</v>
      </c>
      <c r="F194" s="92">
        <v>0</v>
      </c>
      <c r="G194" s="92">
        <v>0</v>
      </c>
      <c r="H194" s="92">
        <v>0</v>
      </c>
      <c r="I194" s="92">
        <v>0</v>
      </c>
      <c r="J194" s="92">
        <v>0</v>
      </c>
      <c r="K194" s="92">
        <v>0</v>
      </c>
      <c r="L194" s="92">
        <v>0</v>
      </c>
      <c r="M194" s="115">
        <v>0</v>
      </c>
      <c r="N194" s="115">
        <v>0</v>
      </c>
      <c r="O194" s="115">
        <v>275398.71600000001</v>
      </c>
      <c r="P194" s="115">
        <v>1429869.12714</v>
      </c>
      <c r="Q194" s="115">
        <v>1636903.72114</v>
      </c>
      <c r="R194" s="115">
        <v>1269662.6625699999</v>
      </c>
      <c r="S194" s="115">
        <v>898611.41</v>
      </c>
      <c r="T194" s="115">
        <v>110220776.61</v>
      </c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</row>
    <row r="195" spans="1:54">
      <c r="A195" s="89" t="s">
        <v>346</v>
      </c>
      <c r="B195" s="89" t="s">
        <v>67</v>
      </c>
      <c r="C195" s="92">
        <v>27506633669</v>
      </c>
      <c r="D195" s="92">
        <v>30453288089</v>
      </c>
      <c r="E195" s="92">
        <v>27306025265</v>
      </c>
      <c r="F195" s="92">
        <v>33736425710</v>
      </c>
      <c r="G195" s="92">
        <v>39716296183</v>
      </c>
      <c r="H195" s="92">
        <v>47012695267</v>
      </c>
      <c r="I195" s="92">
        <v>57504952938</v>
      </c>
      <c r="J195" s="92">
        <v>64938165105</v>
      </c>
      <c r="K195" s="92">
        <v>45002072855</v>
      </c>
      <c r="L195" s="92">
        <v>41293322283</v>
      </c>
      <c r="M195" s="115">
        <v>48848689936.3992</v>
      </c>
      <c r="N195" s="115">
        <v>0</v>
      </c>
      <c r="O195" s="115">
        <v>0</v>
      </c>
      <c r="P195" s="115">
        <v>0</v>
      </c>
      <c r="Q195" s="115">
        <v>0</v>
      </c>
      <c r="R195" s="115">
        <v>0</v>
      </c>
      <c r="S195" s="115">
        <v>0</v>
      </c>
      <c r="T195" s="115">
        <v>0</v>
      </c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</row>
    <row r="196" spans="1:54">
      <c r="A196" s="89" t="s">
        <v>347</v>
      </c>
      <c r="B196" s="89" t="s">
        <v>173</v>
      </c>
      <c r="C196" s="92">
        <v>-4363654125</v>
      </c>
      <c r="D196" s="92">
        <v>-4925522301</v>
      </c>
      <c r="E196" s="92">
        <v>-3953108159</v>
      </c>
      <c r="F196" s="92">
        <v>-3986811322</v>
      </c>
      <c r="G196" s="92">
        <v>-6776968935</v>
      </c>
      <c r="H196" s="92">
        <v>-5713319660</v>
      </c>
      <c r="I196" s="92">
        <v>-12627177552</v>
      </c>
      <c r="J196" s="92">
        <v>-11849605175</v>
      </c>
      <c r="K196" s="92">
        <v>-16197562930</v>
      </c>
      <c r="L196" s="92">
        <v>-6012081057</v>
      </c>
      <c r="M196" s="115">
        <v>-6534500456.7147694</v>
      </c>
      <c r="N196" s="115">
        <v>0</v>
      </c>
      <c r="O196" s="115">
        <v>0</v>
      </c>
      <c r="P196" s="95">
        <v>0</v>
      </c>
      <c r="Q196" s="95">
        <v>0</v>
      </c>
      <c r="R196" s="115">
        <v>0</v>
      </c>
      <c r="S196" s="115">
        <v>0</v>
      </c>
      <c r="T196" s="115">
        <v>0</v>
      </c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</row>
    <row r="197" spans="1:54" ht="28">
      <c r="A197" s="89" t="s">
        <v>7775</v>
      </c>
      <c r="B197" s="89" t="s">
        <v>7776</v>
      </c>
      <c r="C197" s="92">
        <v>6065261207.1199999</v>
      </c>
      <c r="D197" s="92">
        <v>1853624112.8099999</v>
      </c>
      <c r="E197" s="92">
        <v>613902062.00999999</v>
      </c>
      <c r="F197" s="92">
        <v>570489571.20000005</v>
      </c>
      <c r="G197" s="92">
        <v>-263809726.96000001</v>
      </c>
      <c r="H197" s="92">
        <v>62292521.590000004</v>
      </c>
      <c r="I197" s="92">
        <v>821386512.74000001</v>
      </c>
      <c r="J197" s="92">
        <v>65454534.990000002</v>
      </c>
      <c r="K197" s="92">
        <v>1207125363.1199999</v>
      </c>
      <c r="L197" s="92">
        <v>1190645772.97</v>
      </c>
      <c r="M197" s="115">
        <v>-489732679.06022996</v>
      </c>
      <c r="N197" s="115">
        <v>0</v>
      </c>
      <c r="O197" s="115">
        <v>0</v>
      </c>
      <c r="P197" s="95">
        <v>0</v>
      </c>
      <c r="Q197" s="95">
        <v>0</v>
      </c>
      <c r="R197" s="95">
        <v>0</v>
      </c>
      <c r="S197" s="115">
        <v>0</v>
      </c>
      <c r="T197" s="115">
        <v>0</v>
      </c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</row>
    <row r="198" spans="1:54">
      <c r="A198" s="87">
        <v>2</v>
      </c>
      <c r="B198" s="88" t="s">
        <v>157</v>
      </c>
      <c r="C198" s="96">
        <v>336459577058</v>
      </c>
      <c r="D198" s="96">
        <v>360083735757</v>
      </c>
      <c r="E198" s="96">
        <v>410305790858</v>
      </c>
      <c r="F198" s="96">
        <v>462695085512</v>
      </c>
      <c r="G198" s="96">
        <v>478778728720</v>
      </c>
      <c r="H198" s="96">
        <v>542608028181.01001</v>
      </c>
      <c r="I198" s="96">
        <v>599000861472.01001</v>
      </c>
      <c r="J198" s="96">
        <v>684749021985.01001</v>
      </c>
      <c r="K198" s="96">
        <v>701873111986</v>
      </c>
      <c r="L198" s="96">
        <v>758913745926.98999</v>
      </c>
      <c r="M198" s="113">
        <v>811571870586.724</v>
      </c>
      <c r="N198" s="113">
        <v>1050576333282.28</v>
      </c>
      <c r="O198" s="113">
        <v>1370572810221.47</v>
      </c>
      <c r="P198" s="113">
        <v>1526706651553.98</v>
      </c>
      <c r="Q198" s="113">
        <v>1756073100018.855</v>
      </c>
      <c r="R198" s="113">
        <v>2014333052775.76</v>
      </c>
      <c r="S198" s="113">
        <v>2145591980240.9399</v>
      </c>
      <c r="T198" s="113">
        <v>2365359774427.6802</v>
      </c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</row>
    <row r="199" spans="1:54">
      <c r="A199" s="89" t="s">
        <v>348</v>
      </c>
      <c r="B199" s="89" t="s">
        <v>66</v>
      </c>
      <c r="C199" s="92">
        <v>9190805535</v>
      </c>
      <c r="D199" s="92">
        <v>11382188015</v>
      </c>
      <c r="E199" s="92">
        <v>13338948941</v>
      </c>
      <c r="F199" s="92">
        <v>15259457139</v>
      </c>
      <c r="G199" s="92">
        <v>17763802931</v>
      </c>
      <c r="H199" s="92">
        <v>19465341833</v>
      </c>
      <c r="I199" s="92">
        <v>21293240536</v>
      </c>
      <c r="J199" s="92">
        <v>22212894622</v>
      </c>
      <c r="K199" s="92">
        <v>23055300115</v>
      </c>
      <c r="L199" s="92">
        <v>23873173866</v>
      </c>
      <c r="M199" s="115">
        <v>23529663786.865398</v>
      </c>
      <c r="N199" s="115">
        <v>23637359932.108898</v>
      </c>
      <c r="O199" s="115">
        <v>24899285657.1422</v>
      </c>
      <c r="P199" s="115">
        <v>28562006312.742302</v>
      </c>
      <c r="Q199" s="115">
        <v>30620699175.245701</v>
      </c>
      <c r="R199" s="115">
        <v>31893017493.4081</v>
      </c>
      <c r="S199" s="115">
        <v>34972649776.699997</v>
      </c>
      <c r="T199" s="115">
        <v>38354002744.18</v>
      </c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</row>
    <row r="200" spans="1:54">
      <c r="A200" s="89" t="s">
        <v>349</v>
      </c>
      <c r="B200" s="89" t="s">
        <v>215</v>
      </c>
      <c r="C200" s="92">
        <v>0</v>
      </c>
      <c r="D200" s="92">
        <v>0</v>
      </c>
      <c r="E200" s="92">
        <v>0</v>
      </c>
      <c r="F200" s="92">
        <v>0</v>
      </c>
      <c r="G200" s="92">
        <v>0</v>
      </c>
      <c r="H200" s="92">
        <v>0</v>
      </c>
      <c r="I200" s="92">
        <v>0</v>
      </c>
      <c r="J200" s="92">
        <v>0</v>
      </c>
      <c r="K200" s="92">
        <v>0</v>
      </c>
      <c r="L200" s="92">
        <v>0</v>
      </c>
      <c r="M200" s="115">
        <v>2320955.9500000002</v>
      </c>
      <c r="N200" s="115">
        <v>1798792.8130000001</v>
      </c>
      <c r="O200" s="115">
        <v>1672373.3629999999</v>
      </c>
      <c r="P200" s="115">
        <v>133446.435</v>
      </c>
      <c r="Q200" s="115">
        <v>121034.151</v>
      </c>
      <c r="R200" s="115">
        <v>21122111.838</v>
      </c>
      <c r="S200" s="115">
        <v>0</v>
      </c>
      <c r="T200" s="115">
        <v>0</v>
      </c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</row>
    <row r="201" spans="1:54">
      <c r="A201" s="89" t="s">
        <v>350</v>
      </c>
      <c r="B201" s="89" t="s">
        <v>65</v>
      </c>
      <c r="C201" s="92">
        <v>9190805535</v>
      </c>
      <c r="D201" s="92">
        <v>11382188015</v>
      </c>
      <c r="E201" s="92">
        <v>13338948941</v>
      </c>
      <c r="F201" s="92">
        <v>15259457139</v>
      </c>
      <c r="G201" s="92">
        <v>17763802931</v>
      </c>
      <c r="H201" s="92">
        <v>19465341833</v>
      </c>
      <c r="I201" s="92">
        <v>21293240536</v>
      </c>
      <c r="J201" s="92">
        <v>22212894622</v>
      </c>
      <c r="K201" s="92">
        <v>23055300115</v>
      </c>
      <c r="L201" s="92">
        <v>23873173866</v>
      </c>
      <c r="M201" s="115">
        <v>23527342830.915398</v>
      </c>
      <c r="N201" s="115">
        <v>23635561139.295898</v>
      </c>
      <c r="O201" s="115">
        <v>24897613283.779198</v>
      </c>
      <c r="P201" s="115">
        <v>28561872866.307301</v>
      </c>
      <c r="Q201" s="115">
        <v>30620578141.0947</v>
      </c>
      <c r="R201" s="115">
        <v>31871895381.570103</v>
      </c>
      <c r="S201" s="115">
        <v>34972649776.699997</v>
      </c>
      <c r="T201" s="115">
        <v>38354002744.18</v>
      </c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</row>
    <row r="202" spans="1:54">
      <c r="A202" s="89" t="s">
        <v>351</v>
      </c>
      <c r="B202" s="89" t="s">
        <v>2406</v>
      </c>
      <c r="C202" s="92">
        <v>116465367240</v>
      </c>
      <c r="D202" s="92">
        <v>130649267557</v>
      </c>
      <c r="E202" s="92">
        <v>151416834544</v>
      </c>
      <c r="F202" s="92">
        <v>165068568323</v>
      </c>
      <c r="G202" s="92">
        <v>179912336108</v>
      </c>
      <c r="H202" s="92">
        <v>219819630399</v>
      </c>
      <c r="I202" s="92">
        <v>252954144677</v>
      </c>
      <c r="J202" s="92">
        <v>313705696252</v>
      </c>
      <c r="K202" s="92">
        <v>375928442639</v>
      </c>
      <c r="L202" s="92">
        <v>413947909836</v>
      </c>
      <c r="M202" s="115">
        <v>441837892045.94598</v>
      </c>
      <c r="N202" s="115">
        <v>408738715843.90399</v>
      </c>
      <c r="O202" s="115">
        <v>438118211076.62903</v>
      </c>
      <c r="P202" s="115">
        <v>511149183661.16101</v>
      </c>
      <c r="Q202" s="115">
        <v>601351689461.45898</v>
      </c>
      <c r="R202" s="115">
        <v>689842782205.68005</v>
      </c>
      <c r="S202" s="115">
        <v>686239347484.46997</v>
      </c>
      <c r="T202" s="115">
        <v>806019193678.63</v>
      </c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</row>
    <row r="203" spans="1:54">
      <c r="A203" s="89" t="s">
        <v>352</v>
      </c>
      <c r="B203" s="89" t="s">
        <v>64</v>
      </c>
      <c r="C203" s="92">
        <v>2925703994</v>
      </c>
      <c r="D203" s="92">
        <v>1878281191</v>
      </c>
      <c r="E203" s="92">
        <v>1750548394</v>
      </c>
      <c r="F203" s="92">
        <v>4896509933</v>
      </c>
      <c r="G203" s="92">
        <v>6932586235</v>
      </c>
      <c r="H203" s="92">
        <v>843726838</v>
      </c>
      <c r="I203" s="92">
        <v>3157502727</v>
      </c>
      <c r="J203" s="92">
        <v>140944579</v>
      </c>
      <c r="K203" s="92">
        <v>1939207077</v>
      </c>
      <c r="L203" s="92">
        <v>8892060025</v>
      </c>
      <c r="M203" s="115">
        <v>8891520266.6910191</v>
      </c>
      <c r="N203" s="115">
        <v>0</v>
      </c>
      <c r="O203" s="115">
        <v>0</v>
      </c>
      <c r="P203" s="115">
        <v>0</v>
      </c>
      <c r="Q203" s="115">
        <v>0</v>
      </c>
      <c r="R203" s="115">
        <v>0</v>
      </c>
      <c r="S203" s="115">
        <v>0</v>
      </c>
      <c r="T203" s="115">
        <v>0</v>
      </c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</row>
    <row r="204" spans="1:54">
      <c r="A204" s="89" t="s">
        <v>353</v>
      </c>
      <c r="B204" s="89" t="s">
        <v>63</v>
      </c>
      <c r="C204" s="92">
        <v>64406522734</v>
      </c>
      <c r="D204" s="92">
        <v>73517969831</v>
      </c>
      <c r="E204" s="92">
        <v>86773365204</v>
      </c>
      <c r="F204" s="92">
        <v>97443379323</v>
      </c>
      <c r="G204" s="92">
        <v>105584806657</v>
      </c>
      <c r="H204" s="92">
        <v>151573285743</v>
      </c>
      <c r="I204" s="92">
        <v>165927629907</v>
      </c>
      <c r="J204" s="92">
        <v>195033728283</v>
      </c>
      <c r="K204" s="92">
        <v>200137200942</v>
      </c>
      <c r="L204" s="92">
        <v>228306379130</v>
      </c>
      <c r="M204" s="115">
        <v>254235091294</v>
      </c>
      <c r="N204" s="115">
        <v>0</v>
      </c>
      <c r="O204" s="115">
        <v>0</v>
      </c>
      <c r="P204" s="115">
        <v>0</v>
      </c>
      <c r="Q204" s="115">
        <v>0</v>
      </c>
      <c r="R204" s="115">
        <v>0</v>
      </c>
      <c r="S204" s="115">
        <v>0</v>
      </c>
      <c r="T204" s="115">
        <v>0</v>
      </c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</row>
    <row r="205" spans="1:54">
      <c r="A205" s="89" t="s">
        <v>354</v>
      </c>
      <c r="B205" s="89" t="s">
        <v>62</v>
      </c>
      <c r="C205" s="92">
        <v>466115657</v>
      </c>
      <c r="D205" s="92">
        <v>55442268</v>
      </c>
      <c r="E205" s="92">
        <v>14888845</v>
      </c>
      <c r="F205" s="92">
        <v>7998871</v>
      </c>
      <c r="G205" s="92">
        <v>8124187</v>
      </c>
      <c r="H205" s="92">
        <v>7399529</v>
      </c>
      <c r="I205" s="92">
        <v>115476742</v>
      </c>
      <c r="J205" s="92">
        <v>621127576</v>
      </c>
      <c r="K205" s="92">
        <v>967923997</v>
      </c>
      <c r="L205" s="92">
        <v>371802985</v>
      </c>
      <c r="M205" s="115">
        <v>3704285794.9850001</v>
      </c>
      <c r="N205" s="115">
        <v>0</v>
      </c>
      <c r="O205" s="115">
        <v>0</v>
      </c>
      <c r="P205" s="115">
        <v>0</v>
      </c>
      <c r="Q205" s="115">
        <v>0</v>
      </c>
      <c r="R205" s="115">
        <v>0</v>
      </c>
      <c r="S205" s="115">
        <v>0</v>
      </c>
      <c r="T205" s="115">
        <v>0</v>
      </c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</row>
    <row r="206" spans="1:54">
      <c r="A206" s="89" t="s">
        <v>355</v>
      </c>
      <c r="B206" s="89" t="s">
        <v>61</v>
      </c>
      <c r="C206" s="92">
        <v>48665536266</v>
      </c>
      <c r="D206" s="92">
        <v>55196404660</v>
      </c>
      <c r="E206" s="92">
        <v>62877181477</v>
      </c>
      <c r="F206" s="92">
        <v>62720148557</v>
      </c>
      <c r="G206" s="92">
        <v>67386606374</v>
      </c>
      <c r="H206" s="92">
        <v>67395218289</v>
      </c>
      <c r="I206" s="92">
        <v>83753535301</v>
      </c>
      <c r="J206" s="92">
        <v>117909895814</v>
      </c>
      <c r="K206" s="92">
        <v>172884110623</v>
      </c>
      <c r="L206" s="92">
        <v>176377667696</v>
      </c>
      <c r="M206" s="115">
        <v>175006994690.26999</v>
      </c>
      <c r="N206" s="115">
        <v>0</v>
      </c>
      <c r="O206" s="115">
        <v>0</v>
      </c>
      <c r="P206" s="115">
        <v>0</v>
      </c>
      <c r="Q206" s="115">
        <v>0</v>
      </c>
      <c r="R206" s="115">
        <v>0</v>
      </c>
      <c r="S206" s="115">
        <v>0</v>
      </c>
      <c r="T206" s="115">
        <v>0</v>
      </c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</row>
    <row r="207" spans="1:54">
      <c r="A207" s="89" t="s">
        <v>7793</v>
      </c>
      <c r="B207" s="89" t="s">
        <v>5617</v>
      </c>
      <c r="C207" s="92">
        <v>1488589</v>
      </c>
      <c r="D207" s="92">
        <v>1169607</v>
      </c>
      <c r="E207" s="92">
        <v>850624</v>
      </c>
      <c r="F207" s="92">
        <v>531639</v>
      </c>
      <c r="G207" s="92">
        <v>212655</v>
      </c>
      <c r="H207" s="92">
        <v>0</v>
      </c>
      <c r="I207" s="92">
        <v>0</v>
      </c>
      <c r="J207" s="92">
        <v>0</v>
      </c>
      <c r="K207" s="92">
        <v>0</v>
      </c>
      <c r="L207" s="92">
        <v>0</v>
      </c>
      <c r="M207" s="115">
        <v>0</v>
      </c>
      <c r="N207" s="115">
        <v>0</v>
      </c>
      <c r="O207" s="115">
        <v>0</v>
      </c>
      <c r="P207" s="115">
        <v>0</v>
      </c>
      <c r="Q207" s="115">
        <v>0</v>
      </c>
      <c r="R207" s="115">
        <v>0</v>
      </c>
      <c r="S207" s="115">
        <v>0</v>
      </c>
      <c r="T207" s="115">
        <v>0</v>
      </c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</row>
    <row r="208" spans="1:54">
      <c r="A208" s="89" t="s">
        <v>2536</v>
      </c>
      <c r="B208" s="89" t="s">
        <v>2537</v>
      </c>
      <c r="C208" s="92">
        <v>0</v>
      </c>
      <c r="D208" s="92">
        <v>0</v>
      </c>
      <c r="E208" s="92">
        <v>0</v>
      </c>
      <c r="F208" s="92">
        <v>0</v>
      </c>
      <c r="G208" s="92">
        <v>0</v>
      </c>
      <c r="H208" s="92">
        <v>0</v>
      </c>
      <c r="I208" s="92">
        <v>0</v>
      </c>
      <c r="J208" s="92">
        <v>0</v>
      </c>
      <c r="K208" s="92">
        <v>0</v>
      </c>
      <c r="L208" s="92">
        <v>0</v>
      </c>
      <c r="M208" s="115">
        <v>0</v>
      </c>
      <c r="N208" s="115">
        <v>20100730429.277897</v>
      </c>
      <c r="O208" s="115">
        <v>24000221968.641701</v>
      </c>
      <c r="P208" s="115">
        <v>31310886155.606998</v>
      </c>
      <c r="Q208" s="115">
        <v>34828619664.840103</v>
      </c>
      <c r="R208" s="115">
        <v>35729332114.014206</v>
      </c>
      <c r="S208" s="115">
        <v>36000260358.370003</v>
      </c>
      <c r="T208" s="115">
        <v>44460406672.629997</v>
      </c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</row>
    <row r="209" spans="1:54">
      <c r="A209" s="89" t="s">
        <v>2540</v>
      </c>
      <c r="B209" s="89" t="s">
        <v>2541</v>
      </c>
      <c r="C209" s="92">
        <v>0</v>
      </c>
      <c r="D209" s="92">
        <v>0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115">
        <v>0</v>
      </c>
      <c r="N209" s="115">
        <v>266182891935.24301</v>
      </c>
      <c r="O209" s="115">
        <v>288392287816.85303</v>
      </c>
      <c r="P209" s="115">
        <v>331003036247.896</v>
      </c>
      <c r="Q209" s="115">
        <v>372304155279.23102</v>
      </c>
      <c r="R209" s="115">
        <v>416367966321.953</v>
      </c>
      <c r="S209" s="115">
        <v>443665172230.26001</v>
      </c>
      <c r="T209" s="115">
        <v>504309461852.96002</v>
      </c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</row>
    <row r="210" spans="1:54">
      <c r="A210" s="89" t="s">
        <v>2545</v>
      </c>
      <c r="B210" s="89" t="s">
        <v>2546</v>
      </c>
      <c r="C210" s="92">
        <v>0</v>
      </c>
      <c r="D210" s="92">
        <v>0</v>
      </c>
      <c r="E210" s="92">
        <v>0</v>
      </c>
      <c r="F210" s="92">
        <v>0</v>
      </c>
      <c r="G210" s="92">
        <v>0</v>
      </c>
      <c r="H210" s="92">
        <v>0</v>
      </c>
      <c r="I210" s="92">
        <v>0</v>
      </c>
      <c r="J210" s="92">
        <v>0</v>
      </c>
      <c r="K210" s="92">
        <v>0</v>
      </c>
      <c r="L210" s="92">
        <v>0</v>
      </c>
      <c r="M210" s="115">
        <v>0</v>
      </c>
      <c r="N210" s="115">
        <v>1374390565.5439999</v>
      </c>
      <c r="O210" s="115">
        <v>1386032380.141</v>
      </c>
      <c r="P210" s="115">
        <v>1905324852.664</v>
      </c>
      <c r="Q210" s="115">
        <v>2603468669.1209998</v>
      </c>
      <c r="R210" s="115">
        <v>11448928287.747999</v>
      </c>
      <c r="S210" s="115">
        <v>3251733011.8499999</v>
      </c>
      <c r="T210" s="115">
        <v>4295078268.0200005</v>
      </c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</row>
    <row r="211" spans="1:54">
      <c r="A211" s="89" t="s">
        <v>2548</v>
      </c>
      <c r="B211" s="89" t="s">
        <v>2549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115">
        <v>0</v>
      </c>
      <c r="N211" s="115">
        <v>120230915742.36</v>
      </c>
      <c r="O211" s="115">
        <v>123382248575.892</v>
      </c>
      <c r="P211" s="115">
        <v>145711855853.15601</v>
      </c>
      <c r="Q211" s="115">
        <v>189496783845.466</v>
      </c>
      <c r="R211" s="115">
        <v>224374960088.362</v>
      </c>
      <c r="S211" s="115">
        <v>201005277422.17001</v>
      </c>
      <c r="T211" s="115">
        <v>250001313042.56</v>
      </c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</row>
    <row r="212" spans="1:54">
      <c r="A212" s="116" t="s">
        <v>2551</v>
      </c>
      <c r="B212" s="89" t="s">
        <v>2552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0</v>
      </c>
      <c r="K212" s="92">
        <v>0</v>
      </c>
      <c r="L212" s="92">
        <v>0</v>
      </c>
      <c r="M212" s="115">
        <v>0</v>
      </c>
      <c r="N212" s="115">
        <v>849787171.47885001</v>
      </c>
      <c r="O212" s="115">
        <v>957420335.10185003</v>
      </c>
      <c r="P212" s="115">
        <v>1218080551.8383501</v>
      </c>
      <c r="Q212" s="115">
        <v>2118662002.8003502</v>
      </c>
      <c r="R212" s="115">
        <v>1921595393.60235</v>
      </c>
      <c r="S212" s="115">
        <v>2316904461.8099999</v>
      </c>
      <c r="T212" s="115">
        <v>2952933842.46</v>
      </c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</row>
    <row r="213" spans="1:54">
      <c r="A213" s="89" t="s">
        <v>356</v>
      </c>
      <c r="B213" s="89" t="s">
        <v>2408</v>
      </c>
      <c r="C213" s="92">
        <v>11163518715</v>
      </c>
      <c r="D213" s="92">
        <v>9881789253</v>
      </c>
      <c r="E213" s="92">
        <v>11209237434</v>
      </c>
      <c r="F213" s="92">
        <v>14226026724</v>
      </c>
      <c r="G213" s="92">
        <v>9535958522</v>
      </c>
      <c r="H213" s="92">
        <v>12102215656</v>
      </c>
      <c r="I213" s="92">
        <v>14970955897</v>
      </c>
      <c r="J213" s="92">
        <v>18521804342</v>
      </c>
      <c r="K213" s="92">
        <v>29313693727</v>
      </c>
      <c r="L213" s="92">
        <v>27162311734</v>
      </c>
      <c r="M213" s="115">
        <v>29222750793.237</v>
      </c>
      <c r="N213" s="115">
        <v>128840977022.42799</v>
      </c>
      <c r="O213" s="115">
        <v>115149074724.11301</v>
      </c>
      <c r="P213" s="115">
        <v>173901696681.52499</v>
      </c>
      <c r="Q213" s="115">
        <v>211980700953.32599</v>
      </c>
      <c r="R213" s="115">
        <v>282474361425.09399</v>
      </c>
      <c r="S213" s="115">
        <v>242496940639.87</v>
      </c>
      <c r="T213" s="115">
        <v>272400165890.60999</v>
      </c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</row>
    <row r="214" spans="1:54">
      <c r="A214" s="89" t="s">
        <v>357</v>
      </c>
      <c r="B214" s="89" t="s">
        <v>7794</v>
      </c>
      <c r="C214" s="92">
        <v>7398680856</v>
      </c>
      <c r="D214" s="92">
        <v>5732923462</v>
      </c>
      <c r="E214" s="92">
        <v>6775641101</v>
      </c>
      <c r="F214" s="92">
        <v>9034714491</v>
      </c>
      <c r="G214" s="92">
        <v>2878926715</v>
      </c>
      <c r="H214" s="92">
        <v>4185280668</v>
      </c>
      <c r="I214" s="92">
        <v>6390266488</v>
      </c>
      <c r="J214" s="92">
        <v>6142250258</v>
      </c>
      <c r="K214" s="92">
        <v>12939104417</v>
      </c>
      <c r="L214" s="92">
        <v>12932311703</v>
      </c>
      <c r="M214" s="115">
        <v>14308291628.9289</v>
      </c>
      <c r="N214" s="115">
        <v>0</v>
      </c>
      <c r="O214" s="115">
        <v>0</v>
      </c>
      <c r="P214" s="115">
        <v>0</v>
      </c>
      <c r="Q214" s="115">
        <v>0</v>
      </c>
      <c r="R214" s="115">
        <v>0</v>
      </c>
      <c r="S214" s="115">
        <v>0</v>
      </c>
      <c r="T214" s="115">
        <v>0</v>
      </c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</row>
    <row r="215" spans="1:54">
      <c r="A215" s="89" t="s">
        <v>358</v>
      </c>
      <c r="B215" s="89" t="s">
        <v>60</v>
      </c>
      <c r="C215" s="92">
        <v>1557532823</v>
      </c>
      <c r="D215" s="92">
        <v>1555681281</v>
      </c>
      <c r="E215" s="92">
        <v>2276066259</v>
      </c>
      <c r="F215" s="92">
        <v>2844180638</v>
      </c>
      <c r="G215" s="92">
        <v>2999111508</v>
      </c>
      <c r="H215" s="92">
        <v>4121065582</v>
      </c>
      <c r="I215" s="92">
        <v>4368748586</v>
      </c>
      <c r="J215" s="92">
        <v>4804593452</v>
      </c>
      <c r="K215" s="92">
        <v>5278476173</v>
      </c>
      <c r="L215" s="92">
        <v>3135089853</v>
      </c>
      <c r="M215" s="115">
        <v>2724478178.4428301</v>
      </c>
      <c r="N215" s="115">
        <v>0</v>
      </c>
      <c r="O215" s="115">
        <v>0</v>
      </c>
      <c r="P215" s="115">
        <v>0</v>
      </c>
      <c r="Q215" s="115">
        <v>0</v>
      </c>
      <c r="R215" s="115">
        <v>0</v>
      </c>
      <c r="S215" s="115">
        <v>0</v>
      </c>
      <c r="T215" s="115">
        <v>0</v>
      </c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</row>
    <row r="216" spans="1:54">
      <c r="A216" s="89" t="s">
        <v>359</v>
      </c>
      <c r="B216" s="89" t="s">
        <v>7795</v>
      </c>
      <c r="C216" s="92">
        <v>1125184839</v>
      </c>
      <c r="D216" s="92">
        <v>1402527179</v>
      </c>
      <c r="E216" s="92">
        <v>596423082</v>
      </c>
      <c r="F216" s="92">
        <v>607585089</v>
      </c>
      <c r="G216" s="92">
        <v>196308955</v>
      </c>
      <c r="H216" s="92">
        <v>367988309</v>
      </c>
      <c r="I216" s="92">
        <v>371610575</v>
      </c>
      <c r="J216" s="92">
        <v>571337342</v>
      </c>
      <c r="K216" s="92">
        <v>117035716</v>
      </c>
      <c r="L216" s="92">
        <v>61151553</v>
      </c>
      <c r="M216" s="115">
        <v>62036462.546999998</v>
      </c>
      <c r="N216" s="115">
        <v>0</v>
      </c>
      <c r="O216" s="115">
        <v>0</v>
      </c>
      <c r="P216" s="115">
        <v>0</v>
      </c>
      <c r="Q216" s="115">
        <v>0</v>
      </c>
      <c r="R216" s="115">
        <v>0</v>
      </c>
      <c r="S216" s="115">
        <v>0</v>
      </c>
      <c r="T216" s="115">
        <v>0</v>
      </c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</row>
    <row r="217" spans="1:54">
      <c r="A217" s="89" t="s">
        <v>360</v>
      </c>
      <c r="B217" s="89" t="s">
        <v>7796</v>
      </c>
      <c r="C217" s="92">
        <v>1063504833</v>
      </c>
      <c r="D217" s="92">
        <v>1216301110</v>
      </c>
      <c r="E217" s="92">
        <v>1381227408</v>
      </c>
      <c r="F217" s="92">
        <v>1419979991</v>
      </c>
      <c r="G217" s="92">
        <v>3115029816</v>
      </c>
      <c r="H217" s="92">
        <v>2830103441</v>
      </c>
      <c r="I217" s="92">
        <v>3457604518</v>
      </c>
      <c r="J217" s="92">
        <v>6807643224</v>
      </c>
      <c r="K217" s="92">
        <v>11253775220</v>
      </c>
      <c r="L217" s="92">
        <v>11343398886</v>
      </c>
      <c r="M217" s="115">
        <v>12326821587.725</v>
      </c>
      <c r="N217" s="115">
        <v>0</v>
      </c>
      <c r="O217" s="115">
        <v>0</v>
      </c>
      <c r="P217" s="94">
        <v>0</v>
      </c>
      <c r="Q217" s="94">
        <v>0</v>
      </c>
      <c r="R217" s="115">
        <v>0</v>
      </c>
      <c r="S217" s="115">
        <v>0</v>
      </c>
      <c r="T217" s="115">
        <v>0</v>
      </c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</row>
    <row r="218" spans="1:54" ht="28">
      <c r="A218" s="89" t="s">
        <v>361</v>
      </c>
      <c r="B218" s="89" t="s">
        <v>59</v>
      </c>
      <c r="C218" s="92">
        <v>18615364</v>
      </c>
      <c r="D218" s="92">
        <v>-25643779</v>
      </c>
      <c r="E218" s="92">
        <v>179877389</v>
      </c>
      <c r="F218" s="92">
        <v>246647652</v>
      </c>
      <c r="G218" s="92">
        <v>292070932</v>
      </c>
      <c r="H218" s="92">
        <v>535327058</v>
      </c>
      <c r="I218" s="92">
        <v>365072752</v>
      </c>
      <c r="J218" s="92">
        <v>-77511301</v>
      </c>
      <c r="K218" s="92">
        <v>-491679275</v>
      </c>
      <c r="L218" s="92">
        <v>-354232194</v>
      </c>
      <c r="M218" s="115">
        <v>-287457219.63371003</v>
      </c>
      <c r="N218" s="115">
        <v>0</v>
      </c>
      <c r="O218" s="115">
        <v>0</v>
      </c>
      <c r="P218" s="94">
        <v>0</v>
      </c>
      <c r="Q218" s="94">
        <v>0</v>
      </c>
      <c r="R218" s="115">
        <v>0</v>
      </c>
      <c r="S218" s="115">
        <v>0</v>
      </c>
      <c r="T218" s="115">
        <v>0</v>
      </c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</row>
    <row r="219" spans="1:54" ht="28">
      <c r="A219" s="89" t="s">
        <v>362</v>
      </c>
      <c r="B219" s="89" t="s">
        <v>58</v>
      </c>
      <c r="C219" s="92">
        <v>0</v>
      </c>
      <c r="D219" s="92">
        <v>0</v>
      </c>
      <c r="E219" s="92">
        <v>2195</v>
      </c>
      <c r="F219" s="92">
        <v>72918863</v>
      </c>
      <c r="G219" s="92">
        <v>54510596</v>
      </c>
      <c r="H219" s="92">
        <v>62450598</v>
      </c>
      <c r="I219" s="92">
        <v>17652978</v>
      </c>
      <c r="J219" s="92">
        <v>273491367</v>
      </c>
      <c r="K219" s="92">
        <v>216981476</v>
      </c>
      <c r="L219" s="92">
        <v>44591933</v>
      </c>
      <c r="M219" s="115">
        <v>88580155.226999998</v>
      </c>
      <c r="N219" s="115">
        <v>0</v>
      </c>
      <c r="O219" s="115">
        <v>0</v>
      </c>
      <c r="P219" s="94">
        <v>0</v>
      </c>
      <c r="Q219" s="94">
        <v>0</v>
      </c>
      <c r="R219" s="115">
        <v>0</v>
      </c>
      <c r="S219" s="115">
        <v>0</v>
      </c>
      <c r="T219" s="115">
        <v>0</v>
      </c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</row>
    <row r="220" spans="1:54">
      <c r="A220" s="89" t="s">
        <v>2557</v>
      </c>
      <c r="B220" s="89" t="s">
        <v>2537</v>
      </c>
      <c r="C220" s="92">
        <v>0</v>
      </c>
      <c r="D220" s="92">
        <v>0</v>
      </c>
      <c r="E220" s="92">
        <v>0</v>
      </c>
      <c r="F220" s="92">
        <v>0</v>
      </c>
      <c r="G220" s="92">
        <v>0</v>
      </c>
      <c r="H220" s="92">
        <v>0</v>
      </c>
      <c r="I220" s="92">
        <v>0</v>
      </c>
      <c r="J220" s="92">
        <v>0</v>
      </c>
      <c r="K220" s="92">
        <v>0</v>
      </c>
      <c r="L220" s="92">
        <v>0</v>
      </c>
      <c r="M220" s="115">
        <v>0</v>
      </c>
      <c r="N220" s="115">
        <v>17554059787.966</v>
      </c>
      <c r="O220" s="115">
        <v>3244578036.7697101</v>
      </c>
      <c r="P220" s="94">
        <v>9557409763.9159908</v>
      </c>
      <c r="Q220" s="94">
        <v>8234616714.8226795</v>
      </c>
      <c r="R220" s="115">
        <v>16487353718.365999</v>
      </c>
      <c r="S220" s="115">
        <v>14875771618.299999</v>
      </c>
      <c r="T220" s="115">
        <v>27591249748.5</v>
      </c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</row>
    <row r="221" spans="1:54">
      <c r="A221" s="89" t="s">
        <v>2586</v>
      </c>
      <c r="B221" s="89" t="s">
        <v>2541</v>
      </c>
      <c r="C221" s="92">
        <v>0</v>
      </c>
      <c r="D221" s="92">
        <v>0</v>
      </c>
      <c r="E221" s="92">
        <v>0</v>
      </c>
      <c r="F221" s="92">
        <v>0</v>
      </c>
      <c r="G221" s="92">
        <v>0</v>
      </c>
      <c r="H221" s="92">
        <v>0</v>
      </c>
      <c r="I221" s="92">
        <v>0</v>
      </c>
      <c r="J221" s="92">
        <v>0</v>
      </c>
      <c r="K221" s="92">
        <v>0</v>
      </c>
      <c r="L221" s="92">
        <v>0</v>
      </c>
      <c r="M221" s="115">
        <v>0</v>
      </c>
      <c r="N221" s="115">
        <v>18111336683.825199</v>
      </c>
      <c r="O221" s="115">
        <v>16597263671.2563</v>
      </c>
      <c r="P221" s="115">
        <v>20466955801.567101</v>
      </c>
      <c r="Q221" s="115">
        <v>21142271296.178299</v>
      </c>
      <c r="R221" s="115">
        <v>30270071244.354</v>
      </c>
      <c r="S221" s="115">
        <v>30660925529.860001</v>
      </c>
      <c r="T221" s="115">
        <v>35058055633.099998</v>
      </c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</row>
    <row r="222" spans="1:54">
      <c r="A222" s="89" t="s">
        <v>2602</v>
      </c>
      <c r="B222" s="89" t="s">
        <v>2546</v>
      </c>
      <c r="C222" s="92">
        <v>0</v>
      </c>
      <c r="D222" s="92">
        <v>0</v>
      </c>
      <c r="E222" s="92">
        <v>0</v>
      </c>
      <c r="F222" s="92">
        <v>0</v>
      </c>
      <c r="G222" s="92">
        <v>0</v>
      </c>
      <c r="H222" s="92">
        <v>0</v>
      </c>
      <c r="I222" s="92">
        <v>0</v>
      </c>
      <c r="J222" s="92">
        <v>0</v>
      </c>
      <c r="K222" s="92">
        <v>0</v>
      </c>
      <c r="L222" s="92">
        <v>0</v>
      </c>
      <c r="M222" s="115">
        <v>0</v>
      </c>
      <c r="N222" s="115">
        <v>1123014763.122</v>
      </c>
      <c r="O222" s="115">
        <v>1134215901.296</v>
      </c>
      <c r="P222" s="115">
        <v>1101880677.26755</v>
      </c>
      <c r="Q222" s="115">
        <v>1532163057.3729999</v>
      </c>
      <c r="R222" s="115">
        <v>10873914142.153</v>
      </c>
      <c r="S222" s="115">
        <v>9918743223.8500004</v>
      </c>
      <c r="T222" s="115">
        <v>5504591928.6000004</v>
      </c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</row>
    <row r="223" spans="1:54">
      <c r="A223" s="89" t="s">
        <v>2607</v>
      </c>
      <c r="B223" s="89" t="s">
        <v>2549</v>
      </c>
      <c r="C223" s="92">
        <v>0</v>
      </c>
      <c r="D223" s="92">
        <v>0</v>
      </c>
      <c r="E223" s="92">
        <v>0</v>
      </c>
      <c r="F223" s="92">
        <v>0</v>
      </c>
      <c r="G223" s="92">
        <v>0</v>
      </c>
      <c r="H223" s="92">
        <v>0</v>
      </c>
      <c r="I223" s="92">
        <v>0</v>
      </c>
      <c r="J223" s="92">
        <v>0</v>
      </c>
      <c r="K223" s="92">
        <v>0</v>
      </c>
      <c r="L223" s="92">
        <v>0</v>
      </c>
      <c r="M223" s="115">
        <v>0</v>
      </c>
      <c r="N223" s="115">
        <v>92052565787.514404</v>
      </c>
      <c r="O223" s="115">
        <v>94173017114.791199</v>
      </c>
      <c r="P223" s="115">
        <v>142775450438.77399</v>
      </c>
      <c r="Q223" s="115">
        <v>181071649884.952</v>
      </c>
      <c r="R223" s="115">
        <v>224843022320.22101</v>
      </c>
      <c r="S223" s="115">
        <v>187041500267.87</v>
      </c>
      <c r="T223" s="115">
        <v>204246268580.42001</v>
      </c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</row>
    <row r="224" spans="1:54">
      <c r="A224" s="89" t="s">
        <v>363</v>
      </c>
      <c r="B224" s="89" t="s">
        <v>57</v>
      </c>
      <c r="C224" s="92">
        <v>30226039496</v>
      </c>
      <c r="D224" s="92">
        <v>32581622782</v>
      </c>
      <c r="E224" s="92">
        <v>36436990355</v>
      </c>
      <c r="F224" s="92">
        <v>62292292529</v>
      </c>
      <c r="G224" s="92">
        <v>46738930208</v>
      </c>
      <c r="H224" s="92">
        <v>59197297637</v>
      </c>
      <c r="I224" s="92">
        <v>60866212900</v>
      </c>
      <c r="J224" s="92">
        <v>64749254259</v>
      </c>
      <c r="K224" s="92">
        <v>68669735376</v>
      </c>
      <c r="L224" s="92">
        <v>73952600693</v>
      </c>
      <c r="M224" s="115">
        <v>70079991665.116699</v>
      </c>
      <c r="N224" s="115">
        <v>64499962751.286896</v>
      </c>
      <c r="O224" s="115">
        <v>74701668656.02121</v>
      </c>
      <c r="P224" s="115">
        <v>74250962043.149704</v>
      </c>
      <c r="Q224" s="115">
        <v>91997106865.292999</v>
      </c>
      <c r="R224" s="115">
        <v>106323434535.87399</v>
      </c>
      <c r="S224" s="115">
        <v>114489971854.8</v>
      </c>
      <c r="T224" s="115">
        <v>150864569493.54001</v>
      </c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</row>
    <row r="225" spans="1:54">
      <c r="A225" s="89" t="s">
        <v>364</v>
      </c>
      <c r="B225" s="89" t="s">
        <v>56</v>
      </c>
      <c r="C225" s="92">
        <v>3057416364</v>
      </c>
      <c r="D225" s="92">
        <v>3354715909</v>
      </c>
      <c r="E225" s="92">
        <v>5723605801</v>
      </c>
      <c r="F225" s="92">
        <v>4567255060</v>
      </c>
      <c r="G225" s="92">
        <v>5901469328</v>
      </c>
      <c r="H225" s="92">
        <v>9491632963</v>
      </c>
      <c r="I225" s="92">
        <v>10958543024</v>
      </c>
      <c r="J225" s="92">
        <v>10915132207</v>
      </c>
      <c r="K225" s="92">
        <v>10339816713</v>
      </c>
      <c r="L225" s="92">
        <v>9145140536</v>
      </c>
      <c r="M225" s="115">
        <v>8911369072.9507313</v>
      </c>
      <c r="N225" s="115">
        <v>9700887382.5861092</v>
      </c>
      <c r="O225" s="115">
        <v>11434316795.294699</v>
      </c>
      <c r="P225" s="115">
        <v>9656907867.1100006</v>
      </c>
      <c r="Q225" s="115">
        <v>12878810057.0793</v>
      </c>
      <c r="R225" s="115">
        <v>16834758839.181801</v>
      </c>
      <c r="S225" s="115">
        <v>19262649338.349998</v>
      </c>
      <c r="T225" s="115">
        <v>30032824869.77</v>
      </c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</row>
    <row r="226" spans="1:54">
      <c r="A226" s="89" t="s">
        <v>2620</v>
      </c>
      <c r="B226" s="89" t="s">
        <v>2621</v>
      </c>
      <c r="C226" s="92">
        <v>0</v>
      </c>
      <c r="D226" s="92">
        <v>0</v>
      </c>
      <c r="E226" s="92">
        <v>0</v>
      </c>
      <c r="F226" s="92">
        <v>0</v>
      </c>
      <c r="G226" s="92">
        <v>0</v>
      </c>
      <c r="H226" s="92">
        <v>0</v>
      </c>
      <c r="I226" s="92">
        <v>0</v>
      </c>
      <c r="J226" s="92">
        <v>0</v>
      </c>
      <c r="K226" s="92">
        <v>0</v>
      </c>
      <c r="L226" s="92">
        <v>0</v>
      </c>
      <c r="M226" s="115">
        <v>0</v>
      </c>
      <c r="N226" s="115">
        <v>116810508.11060001</v>
      </c>
      <c r="O226" s="115">
        <v>267701586.75400001</v>
      </c>
      <c r="P226" s="115">
        <v>257611584.98367003</v>
      </c>
      <c r="Q226" s="115">
        <v>298367577.80702001</v>
      </c>
      <c r="R226" s="115">
        <v>132203204.89451</v>
      </c>
      <c r="S226" s="115">
        <v>205303937.18000001</v>
      </c>
      <c r="T226" s="115">
        <v>938791022.75</v>
      </c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</row>
    <row r="227" spans="1:54">
      <c r="A227" s="89" t="s">
        <v>365</v>
      </c>
      <c r="B227" s="89" t="s">
        <v>55</v>
      </c>
      <c r="C227" s="92">
        <v>1800921585</v>
      </c>
      <c r="D227" s="92">
        <v>2431782042</v>
      </c>
      <c r="E227" s="92">
        <v>2540560820</v>
      </c>
      <c r="F227" s="92">
        <v>2691305236</v>
      </c>
      <c r="G227" s="92">
        <v>3251858397</v>
      </c>
      <c r="H227" s="92">
        <v>6061702075</v>
      </c>
      <c r="I227" s="92">
        <v>1938425121</v>
      </c>
      <c r="J227" s="92">
        <v>4425389916</v>
      </c>
      <c r="K227" s="92">
        <v>2166412124</v>
      </c>
      <c r="L227" s="92">
        <v>3095590473</v>
      </c>
      <c r="M227" s="115">
        <v>1886460169.97557</v>
      </c>
      <c r="N227" s="115">
        <v>1078597295.3564498</v>
      </c>
      <c r="O227" s="115">
        <v>1961605158.05075</v>
      </c>
      <c r="P227" s="94">
        <v>2500723158.9884701</v>
      </c>
      <c r="Q227" s="94">
        <v>3541744400.7726898</v>
      </c>
      <c r="R227" s="115">
        <v>4321054733.5340099</v>
      </c>
      <c r="S227" s="115">
        <v>6236626064.5100002</v>
      </c>
      <c r="T227" s="115">
        <v>7186216488.96</v>
      </c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</row>
    <row r="228" spans="1:54">
      <c r="A228" s="89" t="s">
        <v>366</v>
      </c>
      <c r="B228" s="89" t="s">
        <v>54</v>
      </c>
      <c r="C228" s="92">
        <v>82290201</v>
      </c>
      <c r="D228" s="92">
        <v>111728447</v>
      </c>
      <c r="E228" s="92">
        <v>146310153</v>
      </c>
      <c r="F228" s="92">
        <v>770899666</v>
      </c>
      <c r="G228" s="92">
        <v>446974411</v>
      </c>
      <c r="H228" s="92">
        <v>546997746</v>
      </c>
      <c r="I228" s="92">
        <v>521824892</v>
      </c>
      <c r="J228" s="92">
        <v>609159551</v>
      </c>
      <c r="K228" s="92">
        <v>594213368</v>
      </c>
      <c r="L228" s="92">
        <v>569787190</v>
      </c>
      <c r="M228" s="115">
        <v>447620755.65297997</v>
      </c>
      <c r="N228" s="115">
        <v>441719773.10330999</v>
      </c>
      <c r="O228" s="115">
        <v>445179783.08271998</v>
      </c>
      <c r="P228" s="94">
        <v>319302392.67501003</v>
      </c>
      <c r="Q228" s="94">
        <v>588926192.60280001</v>
      </c>
      <c r="R228" s="115">
        <v>1669842162.8380101</v>
      </c>
      <c r="S228" s="115">
        <v>883641290.09000003</v>
      </c>
      <c r="T228" s="115">
        <v>892226239.87</v>
      </c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</row>
    <row r="229" spans="1:54">
      <c r="A229" s="89" t="s">
        <v>2642</v>
      </c>
      <c r="B229" s="89" t="s">
        <v>2643</v>
      </c>
      <c r="C229" s="92">
        <v>0</v>
      </c>
      <c r="D229" s="92">
        <v>0</v>
      </c>
      <c r="E229" s="92">
        <v>0</v>
      </c>
      <c r="F229" s="92">
        <v>0</v>
      </c>
      <c r="G229" s="92">
        <v>0</v>
      </c>
      <c r="H229" s="92">
        <v>0</v>
      </c>
      <c r="I229" s="92">
        <v>0</v>
      </c>
      <c r="J229" s="92">
        <v>0</v>
      </c>
      <c r="K229" s="92">
        <v>0</v>
      </c>
      <c r="L229" s="92">
        <v>0</v>
      </c>
      <c r="M229" s="115">
        <v>0</v>
      </c>
      <c r="N229" s="115">
        <v>7943136956.9259596</v>
      </c>
      <c r="O229" s="115">
        <v>8829832631.2329617</v>
      </c>
      <c r="P229" s="94">
        <v>9117559448.8693905</v>
      </c>
      <c r="Q229" s="94">
        <v>9515777749.0004997</v>
      </c>
      <c r="R229" s="115">
        <v>10809054359.285301</v>
      </c>
      <c r="S229" s="115">
        <v>13230829908.6</v>
      </c>
      <c r="T229" s="115">
        <v>17459025910.060001</v>
      </c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</row>
    <row r="230" spans="1:54">
      <c r="A230" s="89" t="s">
        <v>367</v>
      </c>
      <c r="B230" s="89" t="s">
        <v>218</v>
      </c>
      <c r="C230" s="92">
        <v>0</v>
      </c>
      <c r="D230" s="92">
        <v>0</v>
      </c>
      <c r="E230" s="92">
        <v>0</v>
      </c>
      <c r="F230" s="92">
        <v>0</v>
      </c>
      <c r="G230" s="92">
        <v>0</v>
      </c>
      <c r="H230" s="92">
        <v>0</v>
      </c>
      <c r="I230" s="92">
        <v>21</v>
      </c>
      <c r="J230" s="92">
        <v>33892</v>
      </c>
      <c r="K230" s="92">
        <v>347480</v>
      </c>
      <c r="L230" s="92">
        <v>1929945</v>
      </c>
      <c r="M230" s="115">
        <v>2762011.18</v>
      </c>
      <c r="N230" s="115">
        <v>0</v>
      </c>
      <c r="O230" s="115">
        <v>0</v>
      </c>
      <c r="P230" s="94">
        <v>0</v>
      </c>
      <c r="Q230" s="94">
        <v>0</v>
      </c>
      <c r="R230" s="115">
        <v>0</v>
      </c>
      <c r="S230" s="115">
        <v>0</v>
      </c>
      <c r="T230" s="115">
        <v>0</v>
      </c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</row>
    <row r="231" spans="1:54" ht="28">
      <c r="A231" s="89" t="s">
        <v>2677</v>
      </c>
      <c r="B231" s="89" t="s">
        <v>1114</v>
      </c>
      <c r="C231" s="92">
        <v>0</v>
      </c>
      <c r="D231" s="92">
        <v>0</v>
      </c>
      <c r="E231" s="92">
        <v>0</v>
      </c>
      <c r="F231" s="92">
        <v>0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115">
        <v>0</v>
      </c>
      <c r="N231" s="115">
        <v>128037433.126</v>
      </c>
      <c r="O231" s="115">
        <v>151332435.3461</v>
      </c>
      <c r="P231" s="94">
        <v>172682940.69821</v>
      </c>
      <c r="Q231" s="94">
        <v>228277295.05695999</v>
      </c>
      <c r="R231" s="115">
        <v>290406819.82146996</v>
      </c>
      <c r="S231" s="115">
        <v>429152342.72000003</v>
      </c>
      <c r="T231" s="115">
        <v>1326620094.6300001</v>
      </c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</row>
    <row r="232" spans="1:54">
      <c r="A232" s="89" t="s">
        <v>368</v>
      </c>
      <c r="B232" s="89" t="s">
        <v>53</v>
      </c>
      <c r="C232" s="92">
        <v>45372708</v>
      </c>
      <c r="D232" s="92">
        <v>157465647</v>
      </c>
      <c r="E232" s="92">
        <v>73416061</v>
      </c>
      <c r="F232" s="92">
        <v>75675726</v>
      </c>
      <c r="G232" s="92">
        <v>95698504</v>
      </c>
      <c r="H232" s="92">
        <v>93462369</v>
      </c>
      <c r="I232" s="92">
        <v>84412964</v>
      </c>
      <c r="J232" s="92">
        <v>125037551</v>
      </c>
      <c r="K232" s="92">
        <v>193758283</v>
      </c>
      <c r="L232" s="92">
        <v>222073914</v>
      </c>
      <c r="M232" s="115">
        <v>305966152.17400002</v>
      </c>
      <c r="N232" s="115">
        <v>250193869.49900001</v>
      </c>
      <c r="O232" s="115">
        <v>263611260.324</v>
      </c>
      <c r="P232" s="94">
        <v>335240488.759</v>
      </c>
      <c r="Q232" s="94">
        <v>478837204.85799998</v>
      </c>
      <c r="R232" s="115">
        <v>532363786.75800002</v>
      </c>
      <c r="S232" s="115">
        <v>567891095.15999997</v>
      </c>
      <c r="T232" s="115">
        <v>689380318.62</v>
      </c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</row>
    <row r="233" spans="1:54">
      <c r="A233" s="89" t="s">
        <v>369</v>
      </c>
      <c r="B233" s="89" t="s">
        <v>2710</v>
      </c>
      <c r="C233" s="92">
        <v>2622520000</v>
      </c>
      <c r="D233" s="92">
        <v>1570558901</v>
      </c>
      <c r="E233" s="92">
        <v>1809857723</v>
      </c>
      <c r="F233" s="92">
        <v>2040580010</v>
      </c>
      <c r="G233" s="92">
        <v>2235196554</v>
      </c>
      <c r="H233" s="92">
        <v>2534724688</v>
      </c>
      <c r="I233" s="92">
        <v>2875979598</v>
      </c>
      <c r="J233" s="92">
        <v>3295196756</v>
      </c>
      <c r="K233" s="92">
        <v>3774773004</v>
      </c>
      <c r="L233" s="92">
        <v>4108658063</v>
      </c>
      <c r="M233" s="115">
        <v>4396678236.4175997</v>
      </c>
      <c r="N233" s="115">
        <v>4894218963.691</v>
      </c>
      <c r="O233" s="115">
        <v>5419700691.4090004</v>
      </c>
      <c r="P233" s="115">
        <v>6028121670.3889999</v>
      </c>
      <c r="Q233" s="115">
        <v>6578494213.493</v>
      </c>
      <c r="R233" s="115">
        <v>7603919371.6110001</v>
      </c>
      <c r="S233" s="115">
        <v>8564395549.8299999</v>
      </c>
      <c r="T233" s="115">
        <v>9455266903.8600006</v>
      </c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</row>
    <row r="234" spans="1:54">
      <c r="A234" s="89" t="s">
        <v>370</v>
      </c>
      <c r="B234" s="89" t="s">
        <v>51</v>
      </c>
      <c r="C234" s="92">
        <v>6199954618</v>
      </c>
      <c r="D234" s="92">
        <v>6407115706</v>
      </c>
      <c r="E234" s="92">
        <v>6842285378</v>
      </c>
      <c r="F234" s="92">
        <v>7421970309</v>
      </c>
      <c r="G234" s="92">
        <v>7114062438</v>
      </c>
      <c r="H234" s="92">
        <v>6647353088</v>
      </c>
      <c r="I234" s="92">
        <v>7587317199</v>
      </c>
      <c r="J234" s="92">
        <v>8664982624</v>
      </c>
      <c r="K234" s="92">
        <v>10447819900</v>
      </c>
      <c r="L234" s="92">
        <v>11305240666</v>
      </c>
      <c r="M234" s="115">
        <v>10496875814.462999</v>
      </c>
      <c r="N234" s="115">
        <v>0</v>
      </c>
      <c r="O234" s="115">
        <v>0</v>
      </c>
      <c r="P234" s="115">
        <v>0</v>
      </c>
      <c r="Q234" s="115">
        <v>0</v>
      </c>
      <c r="R234" s="115">
        <v>0</v>
      </c>
      <c r="S234" s="115">
        <v>0</v>
      </c>
      <c r="T234" s="115">
        <v>0</v>
      </c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</row>
    <row r="235" spans="1:54">
      <c r="A235" s="89" t="s">
        <v>371</v>
      </c>
      <c r="B235" s="89" t="s">
        <v>50</v>
      </c>
      <c r="C235" s="92">
        <v>147</v>
      </c>
      <c r="D235" s="92">
        <v>310</v>
      </c>
      <c r="E235" s="92">
        <v>10785293</v>
      </c>
      <c r="F235" s="92">
        <v>14329233</v>
      </c>
      <c r="G235" s="92">
        <v>15431901</v>
      </c>
      <c r="H235" s="92">
        <v>16044899</v>
      </c>
      <c r="I235" s="92">
        <v>17106820</v>
      </c>
      <c r="J235" s="92">
        <v>18417492</v>
      </c>
      <c r="K235" s="92">
        <v>20157918</v>
      </c>
      <c r="L235" s="92">
        <v>23809100</v>
      </c>
      <c r="M235" s="115">
        <v>26770902.184999999</v>
      </c>
      <c r="N235" s="115">
        <v>0</v>
      </c>
      <c r="O235" s="115">
        <v>0</v>
      </c>
      <c r="P235" s="115">
        <v>0</v>
      </c>
      <c r="Q235" s="115">
        <v>0</v>
      </c>
      <c r="R235" s="115">
        <v>0</v>
      </c>
      <c r="S235" s="115">
        <v>0</v>
      </c>
      <c r="T235" s="115">
        <v>0</v>
      </c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</row>
    <row r="236" spans="1:54">
      <c r="A236" s="89" t="s">
        <v>2723</v>
      </c>
      <c r="B236" s="89" t="s">
        <v>2724</v>
      </c>
      <c r="C236" s="92">
        <v>0</v>
      </c>
      <c r="D236" s="92">
        <v>0</v>
      </c>
      <c r="E236" s="92">
        <v>0</v>
      </c>
      <c r="F236" s="92">
        <v>0</v>
      </c>
      <c r="G236" s="92">
        <v>0</v>
      </c>
      <c r="H236" s="92">
        <v>0</v>
      </c>
      <c r="I236" s="92">
        <v>0</v>
      </c>
      <c r="J236" s="92">
        <v>0</v>
      </c>
      <c r="K236" s="92">
        <v>0</v>
      </c>
      <c r="L236" s="92">
        <v>0</v>
      </c>
      <c r="M236" s="115">
        <v>0</v>
      </c>
      <c r="N236" s="115">
        <v>250644031.84319001</v>
      </c>
      <c r="O236" s="115">
        <v>230064212.73978001</v>
      </c>
      <c r="P236" s="115">
        <v>286518355.54790002</v>
      </c>
      <c r="Q236" s="115">
        <v>268885821.67662001</v>
      </c>
      <c r="R236" s="115">
        <v>273474586.16084999</v>
      </c>
      <c r="S236" s="115">
        <v>305329817.38</v>
      </c>
      <c r="T236" s="115">
        <v>355068296.31999999</v>
      </c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</row>
    <row r="237" spans="1:54">
      <c r="A237" s="89" t="s">
        <v>372</v>
      </c>
      <c r="B237" s="89" t="s">
        <v>49</v>
      </c>
      <c r="C237" s="92">
        <v>7563008898</v>
      </c>
      <c r="D237" s="95">
        <v>7389955615</v>
      </c>
      <c r="E237" s="95">
        <v>8001963625</v>
      </c>
      <c r="F237" s="95">
        <v>11794112381</v>
      </c>
      <c r="G237" s="95">
        <v>13122865887</v>
      </c>
      <c r="H237" s="95">
        <v>14927883487</v>
      </c>
      <c r="I237" s="95">
        <v>15926530836</v>
      </c>
      <c r="J237" s="95">
        <v>19468620385</v>
      </c>
      <c r="K237" s="95">
        <v>25430819588</v>
      </c>
      <c r="L237" s="95">
        <v>30058124801</v>
      </c>
      <c r="M237" s="95">
        <v>27812040400.7463</v>
      </c>
      <c r="N237" s="95">
        <v>0</v>
      </c>
      <c r="O237" s="95">
        <v>0</v>
      </c>
      <c r="P237" s="115">
        <v>0</v>
      </c>
      <c r="Q237" s="115">
        <v>0</v>
      </c>
      <c r="R237" s="115">
        <v>0</v>
      </c>
      <c r="S237" s="115">
        <v>0</v>
      </c>
      <c r="T237" s="115">
        <v>0</v>
      </c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</row>
    <row r="238" spans="1:54" ht="28">
      <c r="A238" s="89" t="s">
        <v>373</v>
      </c>
      <c r="B238" s="89" t="s">
        <v>203</v>
      </c>
      <c r="C238" s="92">
        <v>0</v>
      </c>
      <c r="D238" s="92">
        <v>0</v>
      </c>
      <c r="E238" s="92">
        <v>0</v>
      </c>
      <c r="F238" s="92">
        <v>0</v>
      </c>
      <c r="G238" s="92">
        <v>0</v>
      </c>
      <c r="H238" s="92">
        <v>0</v>
      </c>
      <c r="I238" s="92">
        <v>0</v>
      </c>
      <c r="J238" s="92">
        <v>0</v>
      </c>
      <c r="K238" s="92">
        <v>0</v>
      </c>
      <c r="L238" s="92">
        <v>0</v>
      </c>
      <c r="M238" s="115">
        <v>0</v>
      </c>
      <c r="N238" s="115">
        <v>94392425.805999994</v>
      </c>
      <c r="O238" s="115">
        <v>79526068.768999994</v>
      </c>
      <c r="P238" s="115">
        <v>79357153.186000004</v>
      </c>
      <c r="Q238" s="115">
        <v>68445626.782000005</v>
      </c>
      <c r="R238" s="115">
        <v>142040353.914</v>
      </c>
      <c r="S238" s="115">
        <v>215540144.22999999</v>
      </c>
      <c r="T238" s="115">
        <v>233285883.43000001</v>
      </c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</row>
    <row r="239" spans="1:54" ht="28">
      <c r="A239" s="89" t="s">
        <v>374</v>
      </c>
      <c r="B239" s="89" t="s">
        <v>48</v>
      </c>
      <c r="C239" s="92">
        <v>41015118</v>
      </c>
      <c r="D239" s="92">
        <v>61954068</v>
      </c>
      <c r="E239" s="92">
        <v>44190434</v>
      </c>
      <c r="F239" s="92">
        <v>38687965</v>
      </c>
      <c r="G239" s="92">
        <v>61392511</v>
      </c>
      <c r="H239" s="92">
        <v>102066641</v>
      </c>
      <c r="I239" s="92">
        <v>79501835</v>
      </c>
      <c r="J239" s="92">
        <v>80237068</v>
      </c>
      <c r="K239" s="92">
        <v>73994995</v>
      </c>
      <c r="L239" s="92">
        <v>109076300</v>
      </c>
      <c r="M239" s="115">
        <v>52548762.527000003</v>
      </c>
      <c r="N239" s="115">
        <v>0</v>
      </c>
      <c r="O239" s="115">
        <v>0</v>
      </c>
      <c r="P239" s="115">
        <v>0</v>
      </c>
      <c r="Q239" s="115">
        <v>0</v>
      </c>
      <c r="R239" s="115">
        <v>0</v>
      </c>
      <c r="S239" s="115">
        <v>0</v>
      </c>
      <c r="T239" s="115">
        <v>0</v>
      </c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</row>
    <row r="240" spans="1:54">
      <c r="A240" s="89" t="s">
        <v>375</v>
      </c>
      <c r="B240" s="89" t="s">
        <v>47</v>
      </c>
      <c r="C240" s="92">
        <v>290788595</v>
      </c>
      <c r="D240" s="92">
        <v>378353817</v>
      </c>
      <c r="E240" s="92">
        <v>406556829</v>
      </c>
      <c r="F240" s="92">
        <v>562310119</v>
      </c>
      <c r="G240" s="92">
        <v>896730004</v>
      </c>
      <c r="H240" s="92">
        <v>1248048569</v>
      </c>
      <c r="I240" s="92">
        <v>694981870</v>
      </c>
      <c r="J240" s="92">
        <v>782053678</v>
      </c>
      <c r="K240" s="92">
        <v>931565380</v>
      </c>
      <c r="L240" s="92">
        <v>132187136</v>
      </c>
      <c r="M240" s="115">
        <v>244355564.16962001</v>
      </c>
      <c r="N240" s="115">
        <v>832815330.66999996</v>
      </c>
      <c r="O240" s="115">
        <v>901290181.76566005</v>
      </c>
      <c r="P240" s="115">
        <v>708997201.12331998</v>
      </c>
      <c r="Q240" s="115">
        <v>190191713.95355999</v>
      </c>
      <c r="R240" s="115">
        <v>1318427457.0553601</v>
      </c>
      <c r="S240" s="115">
        <v>217100372.12</v>
      </c>
      <c r="T240" s="115">
        <v>1980725565.49</v>
      </c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</row>
    <row r="241" spans="1:54">
      <c r="A241" s="89" t="s">
        <v>376</v>
      </c>
      <c r="B241" s="89" t="s">
        <v>46</v>
      </c>
      <c r="C241" s="92">
        <v>236674547</v>
      </c>
      <c r="D241" s="92">
        <v>228676454</v>
      </c>
      <c r="E241" s="92">
        <v>368295438</v>
      </c>
      <c r="F241" s="92">
        <v>382195620</v>
      </c>
      <c r="G241" s="92">
        <v>520249594</v>
      </c>
      <c r="H241" s="92">
        <v>579960222</v>
      </c>
      <c r="I241" s="92">
        <v>669865617</v>
      </c>
      <c r="J241" s="92">
        <v>626720459</v>
      </c>
      <c r="K241" s="92">
        <v>626478352</v>
      </c>
      <c r="L241" s="92">
        <v>658497297</v>
      </c>
      <c r="M241" s="115">
        <v>703249376.19006002</v>
      </c>
      <c r="N241" s="115">
        <v>626886111.89668989</v>
      </c>
      <c r="O241" s="115">
        <v>1125495816.3433602</v>
      </c>
      <c r="P241" s="115">
        <v>873869801.16609001</v>
      </c>
      <c r="Q241" s="115">
        <v>1206068402.0170901</v>
      </c>
      <c r="R241" s="115">
        <v>2286135343.46668</v>
      </c>
      <c r="S241" s="115">
        <v>2745515001.3299999</v>
      </c>
      <c r="T241" s="115">
        <v>2002105430.47</v>
      </c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</row>
    <row r="242" spans="1:54">
      <c r="A242" s="89" t="s">
        <v>377</v>
      </c>
      <c r="B242" s="89" t="s">
        <v>2822</v>
      </c>
      <c r="C242" s="92">
        <v>41481959</v>
      </c>
      <c r="D242" s="92">
        <v>29841501</v>
      </c>
      <c r="E242" s="92">
        <v>46855200</v>
      </c>
      <c r="F242" s="92">
        <v>66452891</v>
      </c>
      <c r="G242" s="92">
        <v>98962683</v>
      </c>
      <c r="H242" s="92">
        <v>92762333</v>
      </c>
      <c r="I242" s="92">
        <v>113315477</v>
      </c>
      <c r="J242" s="92">
        <v>212070890</v>
      </c>
      <c r="K242" s="92">
        <v>605486068</v>
      </c>
      <c r="L242" s="92">
        <v>307029513</v>
      </c>
      <c r="M242" s="115">
        <v>131734504.25802</v>
      </c>
      <c r="N242" s="115">
        <v>214992851.48754001</v>
      </c>
      <c r="O242" s="115">
        <v>478686256.38922</v>
      </c>
      <c r="P242" s="115">
        <v>316007182.10196996</v>
      </c>
      <c r="Q242" s="115">
        <v>419875136.61491996</v>
      </c>
      <c r="R242" s="115">
        <v>838173350.71053004</v>
      </c>
      <c r="S242" s="115">
        <v>727722732.05999994</v>
      </c>
      <c r="T242" s="115">
        <v>838355305.66999996</v>
      </c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</row>
    <row r="243" spans="1:54">
      <c r="A243" s="89" t="s">
        <v>378</v>
      </c>
      <c r="B243" s="89" t="s">
        <v>44</v>
      </c>
      <c r="C243" s="92">
        <v>115985460</v>
      </c>
      <c r="D243" s="92">
        <v>42230202</v>
      </c>
      <c r="E243" s="92">
        <v>43830503</v>
      </c>
      <c r="F243" s="92">
        <v>55161955</v>
      </c>
      <c r="G243" s="92">
        <v>47935520</v>
      </c>
      <c r="H243" s="92">
        <v>50489031</v>
      </c>
      <c r="I243" s="92">
        <v>195382678</v>
      </c>
      <c r="J243" s="92">
        <v>116903505</v>
      </c>
      <c r="K243" s="92">
        <v>108211687</v>
      </c>
      <c r="L243" s="92">
        <v>93208768</v>
      </c>
      <c r="M243" s="115">
        <v>78847486.559330001</v>
      </c>
      <c r="N243" s="115">
        <v>243711618.13935998</v>
      </c>
      <c r="O243" s="115">
        <v>119967763.41402</v>
      </c>
      <c r="P243" s="115">
        <v>88897144.686440006</v>
      </c>
      <c r="Q243" s="115">
        <v>129675602.49272001</v>
      </c>
      <c r="R243" s="115">
        <v>195459425.24267</v>
      </c>
      <c r="S243" s="115">
        <v>228347619.15000001</v>
      </c>
      <c r="T243" s="115">
        <v>294869279.58999997</v>
      </c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</row>
    <row r="244" spans="1:54">
      <c r="A244" s="89" t="s">
        <v>379</v>
      </c>
      <c r="B244" s="89" t="s">
        <v>43</v>
      </c>
      <c r="C244" s="92">
        <v>1055779707</v>
      </c>
      <c r="D244" s="92">
        <v>1338706259</v>
      </c>
      <c r="E244" s="92">
        <v>1006450397</v>
      </c>
      <c r="F244" s="92">
        <v>1022340296</v>
      </c>
      <c r="G244" s="92">
        <v>981940102</v>
      </c>
      <c r="H244" s="92">
        <v>1186972240</v>
      </c>
      <c r="I244" s="92">
        <v>1446525954</v>
      </c>
      <c r="J244" s="92">
        <v>1754809988</v>
      </c>
      <c r="K244" s="92">
        <v>1247363962</v>
      </c>
      <c r="L244" s="92">
        <v>1096090496</v>
      </c>
      <c r="M244" s="115">
        <v>179469877.64776</v>
      </c>
      <c r="N244" s="115">
        <v>0</v>
      </c>
      <c r="O244" s="115">
        <v>0</v>
      </c>
      <c r="P244" s="94">
        <v>0</v>
      </c>
      <c r="Q244" s="94">
        <v>0</v>
      </c>
      <c r="R244" s="115">
        <v>0</v>
      </c>
      <c r="S244" s="115">
        <v>0</v>
      </c>
      <c r="T244" s="115">
        <v>0</v>
      </c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</row>
    <row r="245" spans="1:54">
      <c r="A245" s="89" t="s">
        <v>380</v>
      </c>
      <c r="B245" s="89" t="s">
        <v>42</v>
      </c>
      <c r="C245" s="92">
        <v>2790813943</v>
      </c>
      <c r="D245" s="92">
        <v>4449114849</v>
      </c>
      <c r="E245" s="92">
        <v>4223160458</v>
      </c>
      <c r="F245" s="92">
        <v>25290353765</v>
      </c>
      <c r="G245" s="92">
        <v>5071672824</v>
      </c>
      <c r="H245" s="92">
        <v>9617761760</v>
      </c>
      <c r="I245" s="92">
        <v>11118053538</v>
      </c>
      <c r="J245" s="92">
        <v>7047192703</v>
      </c>
      <c r="K245" s="92">
        <v>6650801291</v>
      </c>
      <c r="L245" s="92">
        <v>7009463495</v>
      </c>
      <c r="M245" s="115">
        <v>7102586097.2044296</v>
      </c>
      <c r="N245" s="115">
        <v>0</v>
      </c>
      <c r="O245" s="115">
        <v>0</v>
      </c>
      <c r="P245" s="115">
        <v>0</v>
      </c>
      <c r="Q245" s="115">
        <v>0</v>
      </c>
      <c r="R245" s="115">
        <v>0</v>
      </c>
      <c r="S245" s="115">
        <v>0</v>
      </c>
      <c r="T245" s="115">
        <v>0</v>
      </c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</row>
    <row r="246" spans="1:54">
      <c r="A246" s="89" t="s">
        <v>381</v>
      </c>
      <c r="B246" s="89" t="s">
        <v>41</v>
      </c>
      <c r="C246" s="92">
        <v>495047864</v>
      </c>
      <c r="D246" s="92">
        <v>453802596</v>
      </c>
      <c r="E246" s="92">
        <v>380606199</v>
      </c>
      <c r="F246" s="92">
        <v>299555634</v>
      </c>
      <c r="G246" s="92">
        <v>619977564</v>
      </c>
      <c r="H246" s="92">
        <v>389063972</v>
      </c>
      <c r="I246" s="92">
        <v>808528450</v>
      </c>
      <c r="J246" s="92">
        <v>516441624</v>
      </c>
      <c r="K246" s="92">
        <v>1033075337</v>
      </c>
      <c r="L246" s="92">
        <v>489440581</v>
      </c>
      <c r="M246" s="115">
        <v>492401688.01584005</v>
      </c>
      <c r="N246" s="115">
        <v>0</v>
      </c>
      <c r="O246" s="115">
        <v>0</v>
      </c>
      <c r="P246" s="115">
        <v>0</v>
      </c>
      <c r="Q246" s="115">
        <v>0</v>
      </c>
      <c r="R246" s="115">
        <v>0</v>
      </c>
      <c r="S246" s="115">
        <v>0</v>
      </c>
      <c r="T246" s="115">
        <v>0</v>
      </c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</row>
    <row r="247" spans="1:54" ht="28">
      <c r="A247" s="89" t="s">
        <v>382</v>
      </c>
      <c r="B247" s="89" t="s">
        <v>219</v>
      </c>
      <c r="C247" s="92">
        <v>372912031</v>
      </c>
      <c r="D247" s="92">
        <v>430974052</v>
      </c>
      <c r="E247" s="92">
        <v>546705987</v>
      </c>
      <c r="F247" s="92">
        <v>577840639</v>
      </c>
      <c r="G247" s="92">
        <v>649289452</v>
      </c>
      <c r="H247" s="92">
        <v>911195777</v>
      </c>
      <c r="I247" s="92">
        <v>637983572</v>
      </c>
      <c r="J247" s="92">
        <v>0</v>
      </c>
      <c r="K247" s="92">
        <v>0</v>
      </c>
      <c r="L247" s="92">
        <v>0</v>
      </c>
      <c r="M247" s="115">
        <v>0</v>
      </c>
      <c r="N247" s="115">
        <v>0</v>
      </c>
      <c r="O247" s="115">
        <v>0</v>
      </c>
      <c r="P247" s="115">
        <v>0</v>
      </c>
      <c r="Q247" s="115">
        <v>0</v>
      </c>
      <c r="R247" s="115">
        <v>0</v>
      </c>
      <c r="S247" s="115">
        <v>0</v>
      </c>
      <c r="T247" s="115">
        <v>0</v>
      </c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</row>
    <row r="248" spans="1:54">
      <c r="A248" s="89" t="s">
        <v>383</v>
      </c>
      <c r="B248" s="89" t="s">
        <v>40</v>
      </c>
      <c r="C248" s="92">
        <v>783356261</v>
      </c>
      <c r="D248" s="92">
        <v>1023996583</v>
      </c>
      <c r="E248" s="92">
        <v>1148632162</v>
      </c>
      <c r="F248" s="92">
        <v>1236392542</v>
      </c>
      <c r="G248" s="92">
        <v>1105161002</v>
      </c>
      <c r="H248" s="92">
        <v>1260242819</v>
      </c>
      <c r="I248" s="92">
        <v>1339969312</v>
      </c>
      <c r="J248" s="92">
        <v>2061788507</v>
      </c>
      <c r="K248" s="92">
        <v>2885083956</v>
      </c>
      <c r="L248" s="92">
        <v>3540367381</v>
      </c>
      <c r="M248" s="115">
        <v>5379344723.7631598</v>
      </c>
      <c r="N248" s="115">
        <v>8832010365.7249699</v>
      </c>
      <c r="O248" s="115">
        <v>10404834543.015499</v>
      </c>
      <c r="P248" s="94">
        <v>12871660487.561001</v>
      </c>
      <c r="Q248" s="94">
        <v>13489798596.635599</v>
      </c>
      <c r="R248" s="115">
        <v>9818487847.8865604</v>
      </c>
      <c r="S248" s="115">
        <v>10699469722.49</v>
      </c>
      <c r="T248" s="115">
        <v>13214262785.290001</v>
      </c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</row>
    <row r="249" spans="1:54">
      <c r="A249" s="89" t="s">
        <v>384</v>
      </c>
      <c r="B249" s="89" t="s">
        <v>39</v>
      </c>
      <c r="C249" s="92">
        <v>0</v>
      </c>
      <c r="D249" s="92">
        <v>0</v>
      </c>
      <c r="E249" s="92">
        <v>0</v>
      </c>
      <c r="F249" s="92">
        <v>450</v>
      </c>
      <c r="G249" s="92">
        <v>331391</v>
      </c>
      <c r="H249" s="92">
        <v>0</v>
      </c>
      <c r="I249" s="92">
        <v>0</v>
      </c>
      <c r="J249" s="92">
        <v>0</v>
      </c>
      <c r="K249" s="92">
        <v>0</v>
      </c>
      <c r="L249" s="92">
        <v>0</v>
      </c>
      <c r="M249" s="115">
        <v>0</v>
      </c>
      <c r="N249" s="115">
        <v>0</v>
      </c>
      <c r="O249" s="115">
        <v>0</v>
      </c>
      <c r="P249" s="94">
        <v>0</v>
      </c>
      <c r="Q249" s="94">
        <v>0</v>
      </c>
      <c r="R249" s="115">
        <v>0</v>
      </c>
      <c r="S249" s="115">
        <v>0</v>
      </c>
      <c r="T249" s="115">
        <v>0</v>
      </c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</row>
    <row r="250" spans="1:54" ht="28">
      <c r="A250" s="89" t="s">
        <v>385</v>
      </c>
      <c r="B250" s="89" t="s">
        <v>185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1</v>
      </c>
      <c r="L250" s="92">
        <v>0</v>
      </c>
      <c r="M250" s="115">
        <v>0</v>
      </c>
      <c r="N250" s="115">
        <v>0</v>
      </c>
      <c r="O250" s="115">
        <v>0</v>
      </c>
      <c r="P250" s="115">
        <v>0</v>
      </c>
      <c r="Q250" s="115">
        <v>0</v>
      </c>
      <c r="R250" s="115">
        <v>0</v>
      </c>
      <c r="S250" s="115">
        <v>0</v>
      </c>
      <c r="T250" s="115">
        <v>0</v>
      </c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</row>
    <row r="251" spans="1:54" ht="28">
      <c r="A251" s="89" t="s">
        <v>386</v>
      </c>
      <c r="B251" s="89" t="s">
        <v>7666</v>
      </c>
      <c r="C251" s="92">
        <v>1065531380</v>
      </c>
      <c r="D251" s="92">
        <v>1200723968</v>
      </c>
      <c r="E251" s="92">
        <v>1544150859</v>
      </c>
      <c r="F251" s="92">
        <v>1750459892</v>
      </c>
      <c r="G251" s="92">
        <v>1955834757</v>
      </c>
      <c r="H251" s="92">
        <v>2393599197</v>
      </c>
      <c r="I251" s="92">
        <v>2626230904</v>
      </c>
      <c r="J251" s="92">
        <v>2773715521</v>
      </c>
      <c r="K251" s="92">
        <v>279087</v>
      </c>
      <c r="L251" s="92">
        <v>42261</v>
      </c>
      <c r="M251" s="115">
        <v>58117.19816</v>
      </c>
      <c r="N251" s="115">
        <v>50505.997000000003</v>
      </c>
      <c r="O251" s="115">
        <v>1078455.183</v>
      </c>
      <c r="P251" s="94">
        <v>2059.7359999999999</v>
      </c>
      <c r="Q251" s="94">
        <v>3328926.3</v>
      </c>
      <c r="R251" s="115">
        <v>1612.6</v>
      </c>
      <c r="S251" s="115">
        <v>1609.6</v>
      </c>
      <c r="T251" s="115">
        <v>6693734.4900000002</v>
      </c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</row>
    <row r="252" spans="1:54" ht="28">
      <c r="A252" s="89" t="s">
        <v>387</v>
      </c>
      <c r="B252" s="89" t="s">
        <v>7667</v>
      </c>
      <c r="C252" s="92">
        <v>108534501</v>
      </c>
      <c r="D252" s="92">
        <v>0</v>
      </c>
      <c r="E252" s="92">
        <v>0</v>
      </c>
      <c r="F252" s="92">
        <v>0</v>
      </c>
      <c r="G252" s="92">
        <v>0</v>
      </c>
      <c r="H252" s="92">
        <v>34770936</v>
      </c>
      <c r="I252" s="92">
        <v>34273194</v>
      </c>
      <c r="J252" s="92">
        <v>10922619</v>
      </c>
      <c r="K252" s="92">
        <v>2466040</v>
      </c>
      <c r="L252" s="92">
        <v>2537510</v>
      </c>
      <c r="M252" s="115">
        <v>2781941.64261</v>
      </c>
      <c r="N252" s="115">
        <v>2822165.4786100001</v>
      </c>
      <c r="O252" s="115">
        <v>2475236.4796500001</v>
      </c>
      <c r="P252" s="115">
        <v>2488184.1162399999</v>
      </c>
      <c r="Q252" s="115">
        <v>2510498.6539600003</v>
      </c>
      <c r="R252" s="115">
        <v>9700.5190000000002</v>
      </c>
      <c r="S252" s="115">
        <v>9778.69</v>
      </c>
      <c r="T252" s="115">
        <v>0</v>
      </c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</row>
    <row r="253" spans="1:54">
      <c r="A253" s="89" t="s">
        <v>2918</v>
      </c>
      <c r="B253" s="89" t="s">
        <v>210</v>
      </c>
      <c r="C253" s="92">
        <v>0</v>
      </c>
      <c r="D253" s="92">
        <v>0</v>
      </c>
      <c r="E253" s="92">
        <v>0</v>
      </c>
      <c r="F253" s="92">
        <v>0</v>
      </c>
      <c r="G253" s="92">
        <v>0</v>
      </c>
      <c r="H253" s="92">
        <v>0</v>
      </c>
      <c r="I253" s="92">
        <v>0</v>
      </c>
      <c r="J253" s="92">
        <v>0</v>
      </c>
      <c r="K253" s="92">
        <v>0</v>
      </c>
      <c r="L253" s="92">
        <v>0</v>
      </c>
      <c r="M253" s="115">
        <v>0</v>
      </c>
      <c r="N253" s="115">
        <v>15396343.293</v>
      </c>
      <c r="O253" s="115">
        <v>12510925.225</v>
      </c>
      <c r="P253" s="94">
        <v>17177265.394000001</v>
      </c>
      <c r="Q253" s="94">
        <v>18423551.480999999</v>
      </c>
      <c r="R253" s="115">
        <v>34121266.435000002</v>
      </c>
      <c r="S253" s="115">
        <v>14306504.16</v>
      </c>
      <c r="T253" s="115">
        <v>11453913.34</v>
      </c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</row>
    <row r="254" spans="1:54">
      <c r="A254" s="89" t="s">
        <v>388</v>
      </c>
      <c r="B254" s="89" t="s">
        <v>38</v>
      </c>
      <c r="C254" s="92">
        <v>0</v>
      </c>
      <c r="D254" s="92">
        <v>6483179</v>
      </c>
      <c r="E254" s="92">
        <v>10475813</v>
      </c>
      <c r="F254" s="92">
        <v>53065284</v>
      </c>
      <c r="G254" s="92">
        <v>2499186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115">
        <v>0</v>
      </c>
      <c r="N254" s="115">
        <v>0</v>
      </c>
      <c r="O254" s="115">
        <v>0</v>
      </c>
      <c r="P254" s="115">
        <v>0</v>
      </c>
      <c r="Q254" s="115">
        <v>0</v>
      </c>
      <c r="R254" s="115">
        <v>0</v>
      </c>
      <c r="S254" s="115">
        <v>0</v>
      </c>
      <c r="T254" s="115">
        <v>0</v>
      </c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</row>
    <row r="255" spans="1:54">
      <c r="A255" s="89" t="s">
        <v>2930</v>
      </c>
      <c r="B255" s="89" t="s">
        <v>176</v>
      </c>
      <c r="C255" s="92">
        <v>0</v>
      </c>
      <c r="D255" s="92">
        <v>0</v>
      </c>
      <c r="E255" s="92">
        <v>0</v>
      </c>
      <c r="F255" s="92">
        <v>0</v>
      </c>
      <c r="G255" s="92">
        <v>0</v>
      </c>
      <c r="H255" s="92">
        <v>0</v>
      </c>
      <c r="I255" s="92">
        <v>0</v>
      </c>
      <c r="J255" s="92">
        <v>0</v>
      </c>
      <c r="K255" s="92">
        <v>0</v>
      </c>
      <c r="L255" s="92">
        <v>0</v>
      </c>
      <c r="M255" s="115">
        <v>0</v>
      </c>
      <c r="N255" s="115">
        <v>299313152.79905999</v>
      </c>
      <c r="O255" s="115">
        <v>329409269.91742998</v>
      </c>
      <c r="P255" s="115">
        <v>219984458.43360001</v>
      </c>
      <c r="Q255" s="115">
        <v>104347416.22061999</v>
      </c>
      <c r="R255" s="115">
        <v>177032867.0738</v>
      </c>
      <c r="S255" s="115">
        <v>357743214.87</v>
      </c>
      <c r="T255" s="115">
        <v>461932029.60000002</v>
      </c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</row>
    <row r="256" spans="1:54" ht="28">
      <c r="A256" s="89" t="s">
        <v>2961</v>
      </c>
      <c r="B256" s="89" t="s">
        <v>2962</v>
      </c>
      <c r="C256" s="92">
        <v>0</v>
      </c>
      <c r="D256" s="92">
        <v>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0</v>
      </c>
      <c r="L256" s="92">
        <v>0</v>
      </c>
      <c r="M256" s="115">
        <v>0</v>
      </c>
      <c r="N256" s="115">
        <v>11056406.244999999</v>
      </c>
      <c r="O256" s="115">
        <v>0</v>
      </c>
      <c r="P256" s="115">
        <v>0</v>
      </c>
      <c r="Q256" s="115">
        <v>0</v>
      </c>
      <c r="R256" s="115">
        <v>0</v>
      </c>
      <c r="S256" s="115">
        <v>0</v>
      </c>
      <c r="T256" s="115">
        <v>0</v>
      </c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</row>
    <row r="257" spans="1:54" ht="28">
      <c r="A257" s="89" t="s">
        <v>2965</v>
      </c>
      <c r="B257" s="89" t="s">
        <v>7668</v>
      </c>
      <c r="C257" s="92">
        <v>0</v>
      </c>
      <c r="D257" s="92">
        <v>0</v>
      </c>
      <c r="E257" s="92">
        <v>0</v>
      </c>
      <c r="F257" s="92">
        <v>0</v>
      </c>
      <c r="G257" s="92">
        <v>0</v>
      </c>
      <c r="H257" s="92">
        <v>0</v>
      </c>
      <c r="I257" s="92">
        <v>0</v>
      </c>
      <c r="J257" s="92">
        <v>0</v>
      </c>
      <c r="K257" s="92">
        <v>0</v>
      </c>
      <c r="L257" s="92">
        <v>0</v>
      </c>
      <c r="M257" s="115">
        <v>0</v>
      </c>
      <c r="N257" s="115">
        <v>898093599.22002006</v>
      </c>
      <c r="O257" s="115">
        <v>1081221125.30669</v>
      </c>
      <c r="P257" s="115">
        <v>429287538.92900002</v>
      </c>
      <c r="Q257" s="115">
        <v>441789118.10799998</v>
      </c>
      <c r="R257" s="115">
        <v>503677058.12099999</v>
      </c>
      <c r="S257" s="115">
        <v>566888413.24000001</v>
      </c>
      <c r="T257" s="115">
        <v>525225334.08999997</v>
      </c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</row>
    <row r="258" spans="1:54">
      <c r="A258" s="89" t="s">
        <v>389</v>
      </c>
      <c r="B258" s="89" t="s">
        <v>37</v>
      </c>
      <c r="C258" s="92">
        <v>1456633609</v>
      </c>
      <c r="D258" s="92">
        <v>1513442677</v>
      </c>
      <c r="E258" s="92">
        <v>1518295222</v>
      </c>
      <c r="F258" s="92">
        <v>1581347856</v>
      </c>
      <c r="G258" s="92">
        <v>2543396198</v>
      </c>
      <c r="H258" s="92">
        <v>1010562825</v>
      </c>
      <c r="I258" s="92">
        <v>1191460024</v>
      </c>
      <c r="J258" s="92">
        <v>1244427323</v>
      </c>
      <c r="K258" s="92">
        <v>1536810842</v>
      </c>
      <c r="L258" s="92">
        <v>1984305267</v>
      </c>
      <c r="M258" s="115">
        <v>1426070010.1956298</v>
      </c>
      <c r="N258" s="115">
        <v>27003027879.762897</v>
      </c>
      <c r="O258" s="115">
        <v>30067703875.461102</v>
      </c>
      <c r="P258" s="94">
        <v>28970152302.860397</v>
      </c>
      <c r="Q258" s="94">
        <v>40479677986.857498</v>
      </c>
      <c r="R258" s="115">
        <v>47711206508.095299</v>
      </c>
      <c r="S258" s="115">
        <v>48376461270.610001</v>
      </c>
      <c r="T258" s="115">
        <v>62156841370.720001</v>
      </c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</row>
    <row r="259" spans="1:54">
      <c r="A259" s="89" t="s">
        <v>3050</v>
      </c>
      <c r="B259" s="89" t="s">
        <v>3051</v>
      </c>
      <c r="C259" s="92">
        <v>0</v>
      </c>
      <c r="D259" s="92">
        <v>0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115">
        <v>0</v>
      </c>
      <c r="N259" s="115">
        <v>621147780.52520001</v>
      </c>
      <c r="O259" s="115">
        <v>1094124584.5176001</v>
      </c>
      <c r="P259" s="94">
        <v>998413355.83498001</v>
      </c>
      <c r="Q259" s="94">
        <v>1064853776.8291</v>
      </c>
      <c r="R259" s="115">
        <v>831583880.66869998</v>
      </c>
      <c r="S259" s="115">
        <v>655046128.42999995</v>
      </c>
      <c r="T259" s="115">
        <v>803398716.51999998</v>
      </c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</row>
    <row r="260" spans="1:54">
      <c r="A260" s="89" t="s">
        <v>390</v>
      </c>
      <c r="B260" s="89" t="s">
        <v>7797</v>
      </c>
      <c r="C260" s="92">
        <v>1984008920</v>
      </c>
      <c r="D260" s="92">
        <v>2438519575</v>
      </c>
      <c r="E260" s="92">
        <v>1243034360</v>
      </c>
      <c r="F260" s="92">
        <v>1729215948</v>
      </c>
      <c r="G260" s="92">
        <v>1695398898</v>
      </c>
      <c r="H260" s="92">
        <v>2261453162</v>
      </c>
      <c r="I260" s="92">
        <v>2666870401</v>
      </c>
      <c r="J260" s="92">
        <v>2992466487</v>
      </c>
      <c r="K260" s="92">
        <v>3192610912</v>
      </c>
      <c r="L260" s="92">
        <v>9025427920</v>
      </c>
      <c r="M260" s="115">
        <v>10009832079.7558</v>
      </c>
      <c r="N260" s="115">
        <v>215631606235.90399</v>
      </c>
      <c r="O260" s="115">
        <v>360668401532.08099</v>
      </c>
      <c r="P260" s="115">
        <v>496612481935.58301</v>
      </c>
      <c r="Q260" s="94">
        <v>544884406761.27399</v>
      </c>
      <c r="R260" s="115">
        <v>577581410781.77197</v>
      </c>
      <c r="S260" s="115">
        <v>643747909971.23999</v>
      </c>
      <c r="T260" s="115">
        <v>651480545297.70996</v>
      </c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</row>
    <row r="261" spans="1:54">
      <c r="A261" s="89" t="s">
        <v>391</v>
      </c>
      <c r="B261" s="89" t="s">
        <v>36</v>
      </c>
      <c r="C261" s="92">
        <v>774270689</v>
      </c>
      <c r="D261" s="92">
        <v>1085049243</v>
      </c>
      <c r="E261" s="92">
        <v>1019569767</v>
      </c>
      <c r="F261" s="92">
        <v>1534449185</v>
      </c>
      <c r="G261" s="92">
        <v>1522814897</v>
      </c>
      <c r="H261" s="92">
        <v>1512448429</v>
      </c>
      <c r="I261" s="92">
        <v>1637565954</v>
      </c>
      <c r="J261" s="92">
        <v>1703863132</v>
      </c>
      <c r="K261" s="92">
        <v>1878711168</v>
      </c>
      <c r="L261" s="92">
        <v>7302522104</v>
      </c>
      <c r="M261" s="115">
        <v>2544783038.2977595</v>
      </c>
      <c r="N261" s="115">
        <v>0</v>
      </c>
      <c r="O261" s="115">
        <v>0</v>
      </c>
      <c r="P261" s="94">
        <v>0</v>
      </c>
      <c r="Q261" s="94">
        <v>0</v>
      </c>
      <c r="R261" s="115">
        <v>0</v>
      </c>
      <c r="S261" s="115">
        <v>0</v>
      </c>
      <c r="T261" s="115">
        <v>0</v>
      </c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</row>
    <row r="262" spans="1:54">
      <c r="A262" s="89" t="s">
        <v>392</v>
      </c>
      <c r="B262" s="89" t="s">
        <v>175</v>
      </c>
      <c r="C262" s="92">
        <v>1058574999</v>
      </c>
      <c r="D262" s="92">
        <v>1269045641</v>
      </c>
      <c r="E262" s="92">
        <v>166921407</v>
      </c>
      <c r="F262" s="92">
        <v>168027869</v>
      </c>
      <c r="G262" s="92">
        <v>155551693</v>
      </c>
      <c r="H262" s="92">
        <v>96454658</v>
      </c>
      <c r="I262" s="92">
        <v>97033634</v>
      </c>
      <c r="J262" s="92">
        <v>263723066</v>
      </c>
      <c r="K262" s="92">
        <v>285067243</v>
      </c>
      <c r="L262" s="92">
        <v>269750402</v>
      </c>
      <c r="M262" s="115">
        <v>6335507153.7161198</v>
      </c>
      <c r="N262" s="115">
        <v>0</v>
      </c>
      <c r="O262" s="115">
        <v>0</v>
      </c>
      <c r="P262" s="115">
        <v>0</v>
      </c>
      <c r="Q262" s="115">
        <v>0</v>
      </c>
      <c r="R262" s="115">
        <v>0</v>
      </c>
      <c r="S262" s="115">
        <v>0</v>
      </c>
      <c r="T262" s="115">
        <v>0</v>
      </c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</row>
    <row r="263" spans="1:54">
      <c r="A263" s="89" t="s">
        <v>3060</v>
      </c>
      <c r="B263" s="89" t="s">
        <v>3061</v>
      </c>
      <c r="C263" s="92">
        <v>0</v>
      </c>
      <c r="D263" s="92">
        <v>0</v>
      </c>
      <c r="E263" s="92">
        <v>0</v>
      </c>
      <c r="F263" s="92">
        <v>0</v>
      </c>
      <c r="G263" s="92">
        <v>0</v>
      </c>
      <c r="H263" s="92">
        <v>0</v>
      </c>
      <c r="I263" s="92">
        <v>0</v>
      </c>
      <c r="J263" s="92">
        <v>0</v>
      </c>
      <c r="K263" s="92">
        <v>0</v>
      </c>
      <c r="L263" s="92">
        <v>0</v>
      </c>
      <c r="M263" s="115">
        <v>0</v>
      </c>
      <c r="N263" s="115">
        <v>3272052136.5945296</v>
      </c>
      <c r="O263" s="115">
        <v>3296667823.1317797</v>
      </c>
      <c r="P263" s="115">
        <v>3584547165.4478502</v>
      </c>
      <c r="Q263" s="115">
        <v>3393974689.31987</v>
      </c>
      <c r="R263" s="115">
        <v>3751418308.7165799</v>
      </c>
      <c r="S263" s="115">
        <v>4402726385.2700005</v>
      </c>
      <c r="T263" s="115">
        <v>5112604591.9300003</v>
      </c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</row>
    <row r="264" spans="1:54">
      <c r="A264" s="89" t="s">
        <v>3110</v>
      </c>
      <c r="B264" s="89" t="s">
        <v>3111</v>
      </c>
      <c r="C264" s="92">
        <v>0</v>
      </c>
      <c r="D264" s="92">
        <v>0</v>
      </c>
      <c r="E264" s="92">
        <v>0</v>
      </c>
      <c r="F264" s="92">
        <v>0</v>
      </c>
      <c r="G264" s="92">
        <v>0</v>
      </c>
      <c r="H264" s="92">
        <v>0</v>
      </c>
      <c r="I264" s="92">
        <v>0</v>
      </c>
      <c r="J264" s="92">
        <v>0</v>
      </c>
      <c r="K264" s="92">
        <v>0</v>
      </c>
      <c r="L264" s="92">
        <v>0</v>
      </c>
      <c r="M264" s="115">
        <v>0</v>
      </c>
      <c r="N264" s="115">
        <v>6509569758.80235</v>
      </c>
      <c r="O264" s="115">
        <v>5532573763.9539499</v>
      </c>
      <c r="P264" s="115">
        <v>6196680996.0591297</v>
      </c>
      <c r="Q264" s="115">
        <v>6018269434.3263798</v>
      </c>
      <c r="R264" s="115">
        <v>6794784508.6116905</v>
      </c>
      <c r="S264" s="115">
        <v>7395791654.8999996</v>
      </c>
      <c r="T264" s="115">
        <v>7369891056.3999996</v>
      </c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</row>
    <row r="265" spans="1:54" ht="28">
      <c r="A265" s="89" t="s">
        <v>3122</v>
      </c>
      <c r="B265" s="89" t="s">
        <v>3123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0</v>
      </c>
      <c r="M265" s="115">
        <v>0</v>
      </c>
      <c r="N265" s="115">
        <v>135711801.98882002</v>
      </c>
      <c r="O265" s="115">
        <v>113844694.62719001</v>
      </c>
      <c r="P265" s="115">
        <v>703026957.53553998</v>
      </c>
      <c r="Q265" s="115">
        <v>736648982.06257999</v>
      </c>
      <c r="R265" s="115">
        <v>767340316.98360002</v>
      </c>
      <c r="S265" s="115">
        <v>825449053.63</v>
      </c>
      <c r="T265" s="115">
        <v>907747697.70000005</v>
      </c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</row>
    <row r="266" spans="1:54">
      <c r="A266" s="89" t="s">
        <v>3130</v>
      </c>
      <c r="B266" s="89" t="s">
        <v>3131</v>
      </c>
      <c r="C266" s="92">
        <v>0</v>
      </c>
      <c r="D266" s="92">
        <v>0</v>
      </c>
      <c r="E266" s="92">
        <v>0</v>
      </c>
      <c r="F266" s="92">
        <v>0</v>
      </c>
      <c r="G266" s="92">
        <v>0</v>
      </c>
      <c r="H266" s="92">
        <v>0</v>
      </c>
      <c r="I266" s="92">
        <v>0</v>
      </c>
      <c r="J266" s="92">
        <v>0</v>
      </c>
      <c r="K266" s="92">
        <v>0</v>
      </c>
      <c r="L266" s="92">
        <v>0</v>
      </c>
      <c r="M266" s="115">
        <v>0</v>
      </c>
      <c r="N266" s="115">
        <v>199498041194.04501</v>
      </c>
      <c r="O266" s="115">
        <v>343585254268.41699</v>
      </c>
      <c r="P266" s="115">
        <v>461426253909.92999</v>
      </c>
      <c r="Q266" s="115">
        <v>512164359550.04901</v>
      </c>
      <c r="R266" s="115">
        <v>540282603883.06</v>
      </c>
      <c r="S266" s="115">
        <v>596990152009.51001</v>
      </c>
      <c r="T266" s="115">
        <v>603966190814.29004</v>
      </c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</row>
    <row r="267" spans="1:54">
      <c r="A267" s="89" t="s">
        <v>3148</v>
      </c>
      <c r="B267" s="89" t="s">
        <v>3149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115">
        <v>0</v>
      </c>
      <c r="N267" s="115">
        <v>6216231344.4734297</v>
      </c>
      <c r="O267" s="115">
        <v>8140060981.9507103</v>
      </c>
      <c r="P267" s="115">
        <v>24701972906.610802</v>
      </c>
      <c r="Q267" s="115">
        <v>22571154105.515602</v>
      </c>
      <c r="R267" s="115">
        <v>25985263764.4007</v>
      </c>
      <c r="S267" s="115">
        <v>34133790867.93</v>
      </c>
      <c r="T267" s="115">
        <v>34124111137.389999</v>
      </c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</row>
    <row r="268" spans="1:54">
      <c r="A268" s="89" t="s">
        <v>393</v>
      </c>
      <c r="B268" s="89" t="s">
        <v>176</v>
      </c>
      <c r="C268" s="92">
        <v>68414813</v>
      </c>
      <c r="D268" s="92">
        <v>48004615</v>
      </c>
      <c r="E268" s="92">
        <v>10236077</v>
      </c>
      <c r="F268" s="92">
        <v>4539895</v>
      </c>
      <c r="G268" s="92">
        <v>2644347</v>
      </c>
      <c r="H268" s="92">
        <v>1021284</v>
      </c>
      <c r="I268" s="92">
        <v>349355</v>
      </c>
      <c r="J268" s="92">
        <v>833378</v>
      </c>
      <c r="K268" s="92">
        <v>107892359</v>
      </c>
      <c r="L268" s="92">
        <v>113243315</v>
      </c>
      <c r="M268" s="115">
        <v>105526674.17753001</v>
      </c>
      <c r="N268" s="115">
        <v>0</v>
      </c>
      <c r="O268" s="115">
        <v>0</v>
      </c>
      <c r="P268" s="115">
        <v>0</v>
      </c>
      <c r="Q268" s="115">
        <v>0</v>
      </c>
      <c r="R268" s="115">
        <v>0</v>
      </c>
      <c r="S268" s="115">
        <v>0</v>
      </c>
      <c r="T268" s="115">
        <v>0</v>
      </c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</row>
    <row r="269" spans="1:54" ht="28">
      <c r="A269" s="89" t="s">
        <v>394</v>
      </c>
      <c r="B269" s="89" t="s">
        <v>177</v>
      </c>
      <c r="C269" s="92">
        <v>10646172</v>
      </c>
      <c r="D269" s="92">
        <v>5542584</v>
      </c>
      <c r="E269" s="92">
        <v>16933</v>
      </c>
      <c r="F269" s="92">
        <v>7133</v>
      </c>
      <c r="G269" s="92">
        <v>0</v>
      </c>
      <c r="H269" s="92">
        <v>12</v>
      </c>
      <c r="I269" s="92">
        <v>0</v>
      </c>
      <c r="J269" s="92">
        <v>2</v>
      </c>
      <c r="K269" s="92">
        <v>0</v>
      </c>
      <c r="L269" s="92">
        <v>15912986</v>
      </c>
      <c r="M269" s="115">
        <v>23036232.210999999</v>
      </c>
      <c r="N269" s="115">
        <v>0</v>
      </c>
      <c r="O269" s="115">
        <v>0</v>
      </c>
      <c r="P269" s="115">
        <v>0</v>
      </c>
      <c r="Q269" s="115">
        <v>0</v>
      </c>
      <c r="R269" s="115">
        <v>0</v>
      </c>
      <c r="S269" s="115">
        <v>0</v>
      </c>
      <c r="T269" s="115">
        <v>0</v>
      </c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</row>
    <row r="270" spans="1:54">
      <c r="A270" s="89" t="s">
        <v>395</v>
      </c>
      <c r="B270" s="89" t="s">
        <v>186</v>
      </c>
      <c r="C270" s="92">
        <v>72102247</v>
      </c>
      <c r="D270" s="92">
        <v>30877492</v>
      </c>
      <c r="E270" s="92">
        <v>46290176</v>
      </c>
      <c r="F270" s="92">
        <v>22191866</v>
      </c>
      <c r="G270" s="92">
        <v>14387961</v>
      </c>
      <c r="H270" s="92">
        <v>651528779</v>
      </c>
      <c r="I270" s="92">
        <v>931921458</v>
      </c>
      <c r="J270" s="92">
        <v>1024046909</v>
      </c>
      <c r="K270" s="92">
        <v>920940142</v>
      </c>
      <c r="L270" s="92">
        <v>1323999113</v>
      </c>
      <c r="M270" s="115">
        <v>1000978981.35341</v>
      </c>
      <c r="N270" s="115">
        <v>0</v>
      </c>
      <c r="O270" s="115">
        <v>0</v>
      </c>
      <c r="P270" s="94">
        <v>0</v>
      </c>
      <c r="Q270" s="94">
        <v>0</v>
      </c>
      <c r="R270" s="115">
        <v>0</v>
      </c>
      <c r="S270" s="115">
        <v>0</v>
      </c>
      <c r="T270" s="115">
        <v>0</v>
      </c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</row>
    <row r="271" spans="1:54">
      <c r="A271" s="89" t="s">
        <v>396</v>
      </c>
      <c r="B271" s="89" t="s">
        <v>2413</v>
      </c>
      <c r="C271" s="92">
        <v>9045467849</v>
      </c>
      <c r="D271" s="92">
        <v>10712868951</v>
      </c>
      <c r="E271" s="92">
        <v>12561727067</v>
      </c>
      <c r="F271" s="92">
        <v>14118815650</v>
      </c>
      <c r="G271" s="92">
        <v>12424673175</v>
      </c>
      <c r="H271" s="92">
        <v>13081081685</v>
      </c>
      <c r="I271" s="92">
        <v>15535398510</v>
      </c>
      <c r="J271" s="92">
        <v>16499688252</v>
      </c>
      <c r="K271" s="92">
        <v>20740432692</v>
      </c>
      <c r="L271" s="92">
        <v>21950241992</v>
      </c>
      <c r="M271" s="115">
        <v>22552656644.211498</v>
      </c>
      <c r="N271" s="115">
        <v>193158292.44299999</v>
      </c>
      <c r="O271" s="115">
        <v>213489143.63299999</v>
      </c>
      <c r="P271" s="115">
        <v>292947520.44</v>
      </c>
      <c r="Q271" s="115">
        <v>228737544.102</v>
      </c>
      <c r="R271" s="115">
        <v>463664982.30400002</v>
      </c>
      <c r="S271" s="115">
        <v>333420392.25</v>
      </c>
      <c r="T271" s="115">
        <v>165177495.36000001</v>
      </c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</row>
    <row r="272" spans="1:54">
      <c r="A272" s="89" t="s">
        <v>3154</v>
      </c>
      <c r="B272" s="89" t="s">
        <v>723</v>
      </c>
      <c r="C272" s="92">
        <v>0</v>
      </c>
      <c r="D272" s="92">
        <v>0</v>
      </c>
      <c r="E272" s="92">
        <v>0</v>
      </c>
      <c r="F272" s="92">
        <v>0</v>
      </c>
      <c r="G272" s="92">
        <v>0</v>
      </c>
      <c r="H272" s="92">
        <v>0</v>
      </c>
      <c r="I272" s="92">
        <v>0</v>
      </c>
      <c r="J272" s="92">
        <v>0</v>
      </c>
      <c r="K272" s="92">
        <v>0</v>
      </c>
      <c r="L272" s="92">
        <v>0</v>
      </c>
      <c r="M272" s="115">
        <v>0</v>
      </c>
      <c r="N272" s="115">
        <v>106128946.258</v>
      </c>
      <c r="O272" s="115">
        <v>174473752.199</v>
      </c>
      <c r="P272" s="115">
        <v>218280183.94299999</v>
      </c>
      <c r="Q272" s="115">
        <v>90773428.870000005</v>
      </c>
      <c r="R272" s="115">
        <v>235595036.63600001</v>
      </c>
      <c r="S272" s="115">
        <v>113236160.62</v>
      </c>
      <c r="T272" s="115">
        <v>75143988.519999996</v>
      </c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</row>
    <row r="273" spans="1:54" ht="28">
      <c r="A273" s="89" t="s">
        <v>3171</v>
      </c>
      <c r="B273" s="89" t="s">
        <v>739</v>
      </c>
      <c r="C273" s="92">
        <v>0</v>
      </c>
      <c r="D273" s="92">
        <v>0</v>
      </c>
      <c r="E273" s="92">
        <v>0</v>
      </c>
      <c r="F273" s="92">
        <v>0</v>
      </c>
      <c r="G273" s="92">
        <v>0</v>
      </c>
      <c r="H273" s="92">
        <v>0</v>
      </c>
      <c r="I273" s="92">
        <v>0</v>
      </c>
      <c r="J273" s="92">
        <v>0</v>
      </c>
      <c r="K273" s="92">
        <v>0</v>
      </c>
      <c r="L273" s="92">
        <v>0</v>
      </c>
      <c r="M273" s="115">
        <v>0</v>
      </c>
      <c r="N273" s="115">
        <v>87029346.185000002</v>
      </c>
      <c r="O273" s="115">
        <v>39015391.434</v>
      </c>
      <c r="P273" s="115">
        <v>70953198.155000001</v>
      </c>
      <c r="Q273" s="115">
        <v>99139463.234999999</v>
      </c>
      <c r="R273" s="115">
        <v>184878494.979</v>
      </c>
      <c r="S273" s="115">
        <v>208537462.34999999</v>
      </c>
      <c r="T273" s="115">
        <v>80568721.739999995</v>
      </c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</row>
    <row r="274" spans="1:54" ht="28">
      <c r="A274" s="89" t="s">
        <v>3175</v>
      </c>
      <c r="B274" s="89" t="s">
        <v>743</v>
      </c>
      <c r="C274" s="92">
        <v>0</v>
      </c>
      <c r="D274" s="92">
        <v>0</v>
      </c>
      <c r="E274" s="92">
        <v>0</v>
      </c>
      <c r="F274" s="92">
        <v>0</v>
      </c>
      <c r="G274" s="92">
        <v>0</v>
      </c>
      <c r="H274" s="92">
        <v>0</v>
      </c>
      <c r="I274" s="92">
        <v>0</v>
      </c>
      <c r="J274" s="92">
        <v>0</v>
      </c>
      <c r="K274" s="92">
        <v>0</v>
      </c>
      <c r="L274" s="92">
        <v>0</v>
      </c>
      <c r="M274" s="115">
        <v>0</v>
      </c>
      <c r="N274" s="115">
        <v>0</v>
      </c>
      <c r="O274" s="115">
        <v>0</v>
      </c>
      <c r="P274" s="115">
        <v>3714138.3420000002</v>
      </c>
      <c r="Q274" s="115">
        <v>38824651.997000001</v>
      </c>
      <c r="R274" s="115">
        <v>43191450.689000003</v>
      </c>
      <c r="S274" s="115">
        <v>11646769.279999999</v>
      </c>
      <c r="T274" s="115">
        <v>9464785.0999999996</v>
      </c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</row>
    <row r="275" spans="1:54">
      <c r="A275" s="89" t="s">
        <v>397</v>
      </c>
      <c r="B275" s="89" t="s">
        <v>178</v>
      </c>
      <c r="C275" s="92">
        <v>5267452914</v>
      </c>
      <c r="D275" s="92">
        <v>6637296935</v>
      </c>
      <c r="E275" s="92">
        <v>7740987612</v>
      </c>
      <c r="F275" s="92">
        <v>8758484300</v>
      </c>
      <c r="G275" s="92">
        <v>5624497899</v>
      </c>
      <c r="H275" s="92">
        <v>6340357933</v>
      </c>
      <c r="I275" s="92">
        <v>6839017627</v>
      </c>
      <c r="J275" s="92">
        <v>7463758413</v>
      </c>
      <c r="K275" s="92">
        <v>12003880800</v>
      </c>
      <c r="L275" s="92">
        <v>10670124072</v>
      </c>
      <c r="M275" s="115">
        <v>10837528905.3417</v>
      </c>
      <c r="N275" s="115">
        <v>0</v>
      </c>
      <c r="O275" s="115">
        <v>0</v>
      </c>
      <c r="P275" s="94">
        <v>0</v>
      </c>
      <c r="Q275" s="94">
        <v>0</v>
      </c>
      <c r="R275" s="115">
        <v>0</v>
      </c>
      <c r="S275" s="115">
        <v>0</v>
      </c>
      <c r="T275" s="115">
        <v>0</v>
      </c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</row>
    <row r="276" spans="1:54">
      <c r="A276" s="89" t="s">
        <v>398</v>
      </c>
      <c r="B276" s="89" t="s">
        <v>35</v>
      </c>
      <c r="C276" s="92">
        <v>3778014935</v>
      </c>
      <c r="D276" s="92">
        <v>4075572016</v>
      </c>
      <c r="E276" s="92">
        <v>4820739455</v>
      </c>
      <c r="F276" s="92">
        <v>5360331350</v>
      </c>
      <c r="G276" s="92">
        <v>6800175276</v>
      </c>
      <c r="H276" s="92">
        <v>6740723752</v>
      </c>
      <c r="I276" s="92">
        <v>8696380883</v>
      </c>
      <c r="J276" s="92">
        <v>9035929839</v>
      </c>
      <c r="K276" s="92">
        <v>8736551892</v>
      </c>
      <c r="L276" s="92">
        <v>11280117920</v>
      </c>
      <c r="M276" s="115">
        <v>11715127738.8699</v>
      </c>
      <c r="N276" s="115">
        <v>0</v>
      </c>
      <c r="O276" s="115">
        <v>0</v>
      </c>
      <c r="P276" s="94">
        <v>0</v>
      </c>
      <c r="Q276" s="94">
        <v>0</v>
      </c>
      <c r="R276" s="115">
        <v>0</v>
      </c>
      <c r="S276" s="115">
        <v>0</v>
      </c>
      <c r="T276" s="115">
        <v>0</v>
      </c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</row>
    <row r="277" spans="1:54">
      <c r="A277" s="89" t="s">
        <v>399</v>
      </c>
      <c r="B277" s="89" t="s">
        <v>2415</v>
      </c>
      <c r="C277" s="92">
        <v>124133901693</v>
      </c>
      <c r="D277" s="92">
        <v>122804231563</v>
      </c>
      <c r="E277" s="92">
        <v>137552722622</v>
      </c>
      <c r="F277" s="92">
        <v>138761304034</v>
      </c>
      <c r="G277" s="92">
        <v>147005414837</v>
      </c>
      <c r="H277" s="92">
        <v>150710778268</v>
      </c>
      <c r="I277" s="92">
        <v>162179036636</v>
      </c>
      <c r="J277" s="92">
        <v>171226510571</v>
      </c>
      <c r="K277" s="92">
        <v>103148684778</v>
      </c>
      <c r="L277" s="92">
        <v>92122746051</v>
      </c>
      <c r="M277" s="115">
        <v>104882247534.01401</v>
      </c>
      <c r="N277" s="115">
        <v>69246178940.855804</v>
      </c>
      <c r="O277" s="115">
        <v>201255527361.66901</v>
      </c>
      <c r="P277" s="115">
        <v>79639349233.0233</v>
      </c>
      <c r="Q277" s="115">
        <v>79231339788.905304</v>
      </c>
      <c r="R277" s="115">
        <v>87294276408.797913</v>
      </c>
      <c r="S277" s="115">
        <v>94383117389.089996</v>
      </c>
      <c r="T277" s="115">
        <v>97963818732.940002</v>
      </c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</row>
    <row r="278" spans="1:54">
      <c r="A278" s="89" t="s">
        <v>3177</v>
      </c>
      <c r="B278" s="89" t="s">
        <v>3178</v>
      </c>
      <c r="C278" s="92">
        <v>0</v>
      </c>
      <c r="D278" s="92">
        <v>0</v>
      </c>
      <c r="E278" s="92">
        <v>0</v>
      </c>
      <c r="F278" s="92">
        <v>0</v>
      </c>
      <c r="G278" s="92">
        <v>0</v>
      </c>
      <c r="H278" s="92">
        <v>0</v>
      </c>
      <c r="I278" s="92">
        <v>0</v>
      </c>
      <c r="J278" s="92">
        <v>0</v>
      </c>
      <c r="K278" s="92">
        <v>0</v>
      </c>
      <c r="L278" s="92">
        <v>0</v>
      </c>
      <c r="M278" s="115">
        <v>0</v>
      </c>
      <c r="N278" s="115">
        <v>51965204299.893501</v>
      </c>
      <c r="O278" s="115">
        <v>49828976770.109299</v>
      </c>
      <c r="P278" s="115">
        <v>48047317830.654602</v>
      </c>
      <c r="Q278" s="115">
        <v>46913969367.177002</v>
      </c>
      <c r="R278" s="115">
        <v>56028306006.847702</v>
      </c>
      <c r="S278" s="115">
        <v>57083339188.040001</v>
      </c>
      <c r="T278" s="115">
        <v>55048592589.489998</v>
      </c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</row>
    <row r="279" spans="1:54">
      <c r="A279" s="89" t="s">
        <v>400</v>
      </c>
      <c r="B279" s="89" t="s">
        <v>33</v>
      </c>
      <c r="C279" s="92">
        <v>2372759931</v>
      </c>
      <c r="D279" s="92">
        <v>4085646746</v>
      </c>
      <c r="E279" s="92">
        <v>2382348872</v>
      </c>
      <c r="F279" s="92">
        <v>3489552811</v>
      </c>
      <c r="G279" s="92">
        <v>7527665709</v>
      </c>
      <c r="H279" s="92">
        <v>7098724959</v>
      </c>
      <c r="I279" s="92">
        <v>8169362061</v>
      </c>
      <c r="J279" s="92">
        <v>6274207541</v>
      </c>
      <c r="K279" s="92">
        <v>1334647146</v>
      </c>
      <c r="L279" s="92">
        <v>1360092345</v>
      </c>
      <c r="M279" s="115">
        <v>636000368.13294995</v>
      </c>
      <c r="N279" s="115">
        <v>0</v>
      </c>
      <c r="O279" s="115">
        <v>0</v>
      </c>
      <c r="P279" s="115">
        <v>0</v>
      </c>
      <c r="Q279" s="115">
        <v>0</v>
      </c>
      <c r="R279" s="115">
        <v>0</v>
      </c>
      <c r="S279" s="115">
        <v>0</v>
      </c>
      <c r="T279" s="115">
        <v>0</v>
      </c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</row>
    <row r="280" spans="1:54">
      <c r="A280" s="89" t="s">
        <v>3191</v>
      </c>
      <c r="B280" s="89" t="s">
        <v>3192</v>
      </c>
      <c r="C280" s="92">
        <v>0</v>
      </c>
      <c r="D280" s="92">
        <v>0</v>
      </c>
      <c r="E280" s="92">
        <v>0</v>
      </c>
      <c r="F280" s="92">
        <v>0</v>
      </c>
      <c r="G280" s="92">
        <v>0</v>
      </c>
      <c r="H280" s="92">
        <v>0</v>
      </c>
      <c r="I280" s="92">
        <v>0</v>
      </c>
      <c r="J280" s="92">
        <v>0</v>
      </c>
      <c r="K280" s="92">
        <v>0</v>
      </c>
      <c r="L280" s="92">
        <v>0</v>
      </c>
      <c r="M280" s="115">
        <v>0</v>
      </c>
      <c r="N280" s="115">
        <v>29297354.546999998</v>
      </c>
      <c r="O280" s="115">
        <v>14460105.238700001</v>
      </c>
      <c r="P280" s="115">
        <v>24931581.011429999</v>
      </c>
      <c r="Q280" s="115">
        <v>13268723.255000001</v>
      </c>
      <c r="R280" s="115">
        <v>31175864.138</v>
      </c>
      <c r="S280" s="115">
        <v>24702521.100000001</v>
      </c>
      <c r="T280" s="115">
        <v>40374034.170000002</v>
      </c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</row>
    <row r="281" spans="1:54">
      <c r="A281" s="89" t="s">
        <v>401</v>
      </c>
      <c r="B281" s="89" t="s">
        <v>32</v>
      </c>
      <c r="C281" s="92">
        <v>12317681560</v>
      </c>
      <c r="D281" s="92">
        <v>9497077639</v>
      </c>
      <c r="E281" s="92">
        <v>10549192816</v>
      </c>
      <c r="F281" s="92">
        <v>11162071625</v>
      </c>
      <c r="G281" s="92">
        <v>16859558295</v>
      </c>
      <c r="H281" s="92">
        <v>18169585685</v>
      </c>
      <c r="I281" s="92">
        <v>19912038930</v>
      </c>
      <c r="J281" s="92">
        <v>28851536063</v>
      </c>
      <c r="K281" s="92">
        <v>25023307671</v>
      </c>
      <c r="L281" s="92">
        <v>34596372948</v>
      </c>
      <c r="M281" s="115">
        <v>43127546530.553902</v>
      </c>
      <c r="N281" s="115">
        <v>0</v>
      </c>
      <c r="O281" s="115">
        <v>0</v>
      </c>
      <c r="P281" s="115">
        <v>0</v>
      </c>
      <c r="Q281" s="115">
        <v>0</v>
      </c>
      <c r="R281" s="115">
        <v>0</v>
      </c>
      <c r="S281" s="115">
        <v>0</v>
      </c>
      <c r="T281" s="115">
        <v>0</v>
      </c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</row>
    <row r="282" spans="1:54">
      <c r="A282" s="89" t="s">
        <v>402</v>
      </c>
      <c r="B282" s="89" t="s">
        <v>31</v>
      </c>
      <c r="C282" s="92">
        <v>399632904</v>
      </c>
      <c r="D282" s="92">
        <v>338647343</v>
      </c>
      <c r="E282" s="92">
        <v>2964772830</v>
      </c>
      <c r="F282" s="92">
        <v>2800834912</v>
      </c>
      <c r="G282" s="92">
        <v>3230848814</v>
      </c>
      <c r="H282" s="92">
        <v>4142247591</v>
      </c>
      <c r="I282" s="92">
        <v>4341586298</v>
      </c>
      <c r="J282" s="92">
        <v>4670871348</v>
      </c>
      <c r="K282" s="92">
        <v>4424409832</v>
      </c>
      <c r="L282" s="92">
        <v>76871339</v>
      </c>
      <c r="M282" s="115">
        <v>77724375.897119999</v>
      </c>
      <c r="N282" s="115">
        <v>0</v>
      </c>
      <c r="O282" s="115">
        <v>0</v>
      </c>
      <c r="P282" s="115">
        <v>0</v>
      </c>
      <c r="Q282" s="115">
        <v>0</v>
      </c>
      <c r="R282" s="115">
        <v>0</v>
      </c>
      <c r="S282" s="115">
        <v>0</v>
      </c>
      <c r="T282" s="115">
        <v>0</v>
      </c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</row>
    <row r="283" spans="1:54">
      <c r="A283" s="89" t="s">
        <v>403</v>
      </c>
      <c r="B283" s="89" t="s">
        <v>30</v>
      </c>
      <c r="C283" s="92">
        <v>83550291968</v>
      </c>
      <c r="D283" s="92">
        <v>77427250813</v>
      </c>
      <c r="E283" s="92">
        <v>85685524661</v>
      </c>
      <c r="F283" s="92">
        <v>87563219409</v>
      </c>
      <c r="G283" s="92">
        <v>92180602833</v>
      </c>
      <c r="H283" s="92">
        <v>91926280112</v>
      </c>
      <c r="I283" s="92">
        <v>96143027108</v>
      </c>
      <c r="J283" s="92">
        <v>92465301458</v>
      </c>
      <c r="K283" s="92">
        <v>47957307544</v>
      </c>
      <c r="L283" s="92">
        <v>45079634016</v>
      </c>
      <c r="M283" s="115">
        <v>52773544151.868401</v>
      </c>
      <c r="N283" s="115">
        <v>0</v>
      </c>
      <c r="O283" s="115">
        <v>0</v>
      </c>
      <c r="P283" s="115">
        <v>0</v>
      </c>
      <c r="Q283" s="115">
        <v>0</v>
      </c>
      <c r="R283" s="115">
        <v>0</v>
      </c>
      <c r="S283" s="115">
        <v>0</v>
      </c>
      <c r="T283" s="115">
        <v>0</v>
      </c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</row>
    <row r="284" spans="1:54">
      <c r="A284" s="89" t="s">
        <v>404</v>
      </c>
      <c r="B284" s="89" t="s">
        <v>29</v>
      </c>
      <c r="C284" s="92">
        <v>16653665380</v>
      </c>
      <c r="D284" s="92">
        <v>18223266057</v>
      </c>
      <c r="E284" s="92">
        <v>21193288246</v>
      </c>
      <c r="F284" s="92">
        <v>18278529155</v>
      </c>
      <c r="G284" s="92">
        <v>10835959936</v>
      </c>
      <c r="H284" s="92">
        <v>11878458976</v>
      </c>
      <c r="I284" s="92">
        <v>12327110040</v>
      </c>
      <c r="J284" s="92">
        <v>13595181830</v>
      </c>
      <c r="K284" s="92">
        <v>0</v>
      </c>
      <c r="L284" s="92">
        <v>0</v>
      </c>
      <c r="M284" s="115">
        <v>0</v>
      </c>
      <c r="N284" s="115">
        <v>0</v>
      </c>
      <c r="O284" s="115">
        <v>0</v>
      </c>
      <c r="P284" s="115">
        <v>0</v>
      </c>
      <c r="Q284" s="115">
        <v>0</v>
      </c>
      <c r="R284" s="115">
        <v>0</v>
      </c>
      <c r="S284" s="115">
        <v>0</v>
      </c>
      <c r="T284" s="115">
        <v>0</v>
      </c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</row>
    <row r="285" spans="1:54">
      <c r="A285" s="89" t="s">
        <v>405</v>
      </c>
      <c r="B285" s="89" t="s">
        <v>179</v>
      </c>
      <c r="C285" s="92">
        <v>0</v>
      </c>
      <c r="D285" s="92">
        <v>0</v>
      </c>
      <c r="E285" s="92">
        <v>0</v>
      </c>
      <c r="F285" s="92">
        <v>0</v>
      </c>
      <c r="G285" s="92">
        <v>0</v>
      </c>
      <c r="H285" s="92">
        <v>0</v>
      </c>
      <c r="I285" s="92">
        <v>0</v>
      </c>
      <c r="J285" s="92">
        <v>0</v>
      </c>
      <c r="K285" s="92">
        <v>0</v>
      </c>
      <c r="L285" s="92">
        <v>0</v>
      </c>
      <c r="M285" s="115">
        <v>79309653.454999998</v>
      </c>
      <c r="N285" s="115">
        <v>0</v>
      </c>
      <c r="O285" s="115">
        <v>0</v>
      </c>
      <c r="P285" s="115">
        <v>0</v>
      </c>
      <c r="Q285" s="115">
        <v>0</v>
      </c>
      <c r="R285" s="115">
        <v>0</v>
      </c>
      <c r="S285" s="115">
        <v>0</v>
      </c>
      <c r="T285" s="115">
        <v>0</v>
      </c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</row>
    <row r="286" spans="1:54">
      <c r="A286" s="89" t="s">
        <v>406</v>
      </c>
      <c r="B286" s="89" t="s">
        <v>28</v>
      </c>
      <c r="C286" s="92">
        <v>567866218</v>
      </c>
      <c r="D286" s="92">
        <v>3920598759</v>
      </c>
      <c r="E286" s="92">
        <v>4177610638</v>
      </c>
      <c r="F286" s="92">
        <v>4226138742</v>
      </c>
      <c r="G286" s="92">
        <v>4390205380</v>
      </c>
      <c r="H286" s="92">
        <v>4610589647</v>
      </c>
      <c r="I286" s="92">
        <v>6174072814</v>
      </c>
      <c r="J286" s="92">
        <v>6442485571</v>
      </c>
      <c r="K286" s="92">
        <v>3183857204</v>
      </c>
      <c r="L286" s="92">
        <v>4010688938</v>
      </c>
      <c r="M286" s="115">
        <v>4381701300.0430002</v>
      </c>
      <c r="N286" s="115">
        <v>4759060346.8330002</v>
      </c>
      <c r="O286" s="115">
        <v>5212447438.8710003</v>
      </c>
      <c r="P286" s="115">
        <v>5887225675.724</v>
      </c>
      <c r="Q286" s="115">
        <v>6494813923.4870005</v>
      </c>
      <c r="R286" s="115">
        <v>7528543447.7849998</v>
      </c>
      <c r="S286" s="115">
        <v>8981879782.1499996</v>
      </c>
      <c r="T286" s="115">
        <v>10318047796.42</v>
      </c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</row>
    <row r="287" spans="1:54">
      <c r="A287" s="89" t="s">
        <v>407</v>
      </c>
      <c r="B287" s="89" t="s">
        <v>220</v>
      </c>
      <c r="C287" s="92">
        <v>5435969763</v>
      </c>
      <c r="D287" s="92">
        <v>6742157415</v>
      </c>
      <c r="E287" s="92">
        <v>6830058664</v>
      </c>
      <c r="F287" s="92">
        <v>7159802511</v>
      </c>
      <c r="G287" s="92">
        <v>7098269830</v>
      </c>
      <c r="H287" s="92">
        <v>7262706386</v>
      </c>
      <c r="I287" s="92">
        <v>8511150782</v>
      </c>
      <c r="J287" s="92">
        <v>11097919361</v>
      </c>
      <c r="K287" s="92">
        <v>14935011349</v>
      </c>
      <c r="L287" s="92">
        <v>22849779</v>
      </c>
      <c r="M287" s="115">
        <v>0</v>
      </c>
      <c r="N287" s="115">
        <v>2603042035.961</v>
      </c>
      <c r="O287" s="115">
        <v>2614279319.7709999</v>
      </c>
      <c r="P287" s="115">
        <v>3912182991.5819998</v>
      </c>
      <c r="Q287" s="115">
        <v>4128910136.7490001</v>
      </c>
      <c r="R287" s="115">
        <v>4604239327.099</v>
      </c>
      <c r="S287" s="115">
        <v>5295729151.2799997</v>
      </c>
      <c r="T287" s="115">
        <v>5800565530.6700001</v>
      </c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</row>
    <row r="288" spans="1:54">
      <c r="A288" s="89" t="s">
        <v>7648</v>
      </c>
      <c r="B288" s="89" t="s">
        <v>7649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115">
        <v>0</v>
      </c>
      <c r="N288" s="115">
        <v>0</v>
      </c>
      <c r="O288" s="115">
        <v>2003076123.15693</v>
      </c>
      <c r="P288" s="115">
        <v>2754494898.1683502</v>
      </c>
      <c r="Q288" s="115">
        <v>1074022663.9718101</v>
      </c>
      <c r="R288" s="115">
        <v>527483748.12412</v>
      </c>
      <c r="S288" s="115">
        <v>509950020.12</v>
      </c>
      <c r="T288" s="115">
        <v>1095066061.26</v>
      </c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</row>
    <row r="289" spans="1:54">
      <c r="A289" s="89" t="s">
        <v>408</v>
      </c>
      <c r="B289" s="89" t="s">
        <v>27</v>
      </c>
      <c r="C289" s="92">
        <v>2836033969</v>
      </c>
      <c r="D289" s="95">
        <v>2569586791</v>
      </c>
      <c r="E289" s="95">
        <v>3769925895</v>
      </c>
      <c r="F289" s="95">
        <v>4081154869</v>
      </c>
      <c r="G289" s="95">
        <v>4882304040</v>
      </c>
      <c r="H289" s="95">
        <v>5622184912</v>
      </c>
      <c r="I289" s="95">
        <v>6600688603</v>
      </c>
      <c r="J289" s="95">
        <v>7829007399</v>
      </c>
      <c r="K289" s="95">
        <v>6290144032</v>
      </c>
      <c r="L289" s="95">
        <v>6976236686</v>
      </c>
      <c r="M289" s="95">
        <v>3806421154.0636201</v>
      </c>
      <c r="N289" s="95">
        <v>9889574903.6213112</v>
      </c>
      <c r="O289" s="95">
        <v>141582287604.522</v>
      </c>
      <c r="P289" s="115">
        <v>19013196255.882999</v>
      </c>
      <c r="Q289" s="115">
        <v>20606354974.265499</v>
      </c>
      <c r="R289" s="115">
        <v>18574528014.8041</v>
      </c>
      <c r="S289" s="115">
        <v>22487516726.400002</v>
      </c>
      <c r="T289" s="115">
        <v>25661172720.939999</v>
      </c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</row>
    <row r="290" spans="1:54">
      <c r="A290" s="89" t="s">
        <v>409</v>
      </c>
      <c r="B290" s="89" t="s">
        <v>162</v>
      </c>
      <c r="C290" s="92">
        <v>40185477465</v>
      </c>
      <c r="D290" s="92">
        <v>44948181030</v>
      </c>
      <c r="E290" s="92">
        <v>50367335995</v>
      </c>
      <c r="F290" s="92">
        <v>54171545080</v>
      </c>
      <c r="G290" s="92">
        <v>68674786222</v>
      </c>
      <c r="H290" s="92">
        <v>72798909543</v>
      </c>
      <c r="I290" s="92">
        <v>79032464255</v>
      </c>
      <c r="J290" s="92">
        <v>87209783891</v>
      </c>
      <c r="K290" s="92">
        <v>93567070022</v>
      </c>
      <c r="L290" s="92">
        <v>101275781795</v>
      </c>
      <c r="M290" s="115">
        <v>112997056312.563</v>
      </c>
      <c r="N290" s="115">
        <v>139788374263.34799</v>
      </c>
      <c r="O290" s="115">
        <v>155567152070.185</v>
      </c>
      <c r="P290" s="115">
        <v>162298024166.35599</v>
      </c>
      <c r="Q290" s="115">
        <v>195778419469.25</v>
      </c>
      <c r="R290" s="115">
        <v>238460104942.83099</v>
      </c>
      <c r="S290" s="115">
        <v>328928622732.53003</v>
      </c>
      <c r="T290" s="115">
        <v>348112301094.71002</v>
      </c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</row>
    <row r="291" spans="1:54">
      <c r="A291" s="89" t="s">
        <v>3235</v>
      </c>
      <c r="B291" s="89" t="s">
        <v>43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115">
        <v>0</v>
      </c>
      <c r="N291" s="115">
        <v>285984822.02702004</v>
      </c>
      <c r="O291" s="115">
        <v>308093445.88397998</v>
      </c>
      <c r="P291" s="94">
        <v>296913869.55441999</v>
      </c>
      <c r="Q291" s="94">
        <v>246535687.23014</v>
      </c>
      <c r="R291" s="115">
        <v>235579891.44468999</v>
      </c>
      <c r="S291" s="115">
        <v>414862635.25999999</v>
      </c>
      <c r="T291" s="115">
        <v>1611758333.4200001</v>
      </c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</row>
    <row r="292" spans="1:54">
      <c r="A292" s="89" t="s">
        <v>3241</v>
      </c>
      <c r="B292" s="89" t="s">
        <v>42</v>
      </c>
      <c r="C292" s="92">
        <v>0</v>
      </c>
      <c r="D292" s="92">
        <v>0</v>
      </c>
      <c r="E292" s="92">
        <v>0</v>
      </c>
      <c r="F292" s="92">
        <v>0</v>
      </c>
      <c r="G292" s="92">
        <v>0</v>
      </c>
      <c r="H292" s="92">
        <v>0</v>
      </c>
      <c r="I292" s="92">
        <v>0</v>
      </c>
      <c r="J292" s="92">
        <v>0</v>
      </c>
      <c r="K292" s="92">
        <v>0</v>
      </c>
      <c r="L292" s="92">
        <v>0</v>
      </c>
      <c r="M292" s="115">
        <v>0</v>
      </c>
      <c r="N292" s="115">
        <v>9355797062.3324699</v>
      </c>
      <c r="O292" s="115">
        <v>29080571530.1343</v>
      </c>
      <c r="P292" s="115">
        <v>27051747785.8993</v>
      </c>
      <c r="Q292" s="115">
        <v>41152808763.821602</v>
      </c>
      <c r="R292" s="115">
        <v>51988548261.118401</v>
      </c>
      <c r="S292" s="115">
        <v>104070362097.58</v>
      </c>
      <c r="T292" s="115">
        <v>109431968050.75999</v>
      </c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</row>
    <row r="293" spans="1:54">
      <c r="A293" s="89" t="s">
        <v>3243</v>
      </c>
      <c r="B293" s="89" t="s">
        <v>41</v>
      </c>
      <c r="C293" s="92">
        <v>0</v>
      </c>
      <c r="D293" s="92">
        <v>0</v>
      </c>
      <c r="E293" s="92">
        <v>0</v>
      </c>
      <c r="F293" s="92">
        <v>0</v>
      </c>
      <c r="G293" s="92">
        <v>0</v>
      </c>
      <c r="H293" s="92">
        <v>0</v>
      </c>
      <c r="I293" s="92">
        <v>0</v>
      </c>
      <c r="J293" s="92">
        <v>0</v>
      </c>
      <c r="K293" s="92">
        <v>0</v>
      </c>
      <c r="L293" s="92">
        <v>0</v>
      </c>
      <c r="M293" s="115">
        <v>0</v>
      </c>
      <c r="N293" s="115">
        <v>609839298.88328004</v>
      </c>
      <c r="O293" s="115">
        <v>817589631.38569999</v>
      </c>
      <c r="P293" s="115">
        <v>513090734.83792001</v>
      </c>
      <c r="Q293" s="115">
        <v>614228804.94156992</v>
      </c>
      <c r="R293" s="115">
        <v>1405795150.6266699</v>
      </c>
      <c r="S293" s="115">
        <v>415247466.32999998</v>
      </c>
      <c r="T293" s="115">
        <v>630380765.59000003</v>
      </c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</row>
    <row r="294" spans="1:54" ht="28">
      <c r="A294" s="89" t="s">
        <v>3250</v>
      </c>
      <c r="B294" s="89" t="s">
        <v>3251</v>
      </c>
      <c r="C294" s="92">
        <v>0</v>
      </c>
      <c r="D294" s="92">
        <v>0</v>
      </c>
      <c r="E294" s="92">
        <v>0</v>
      </c>
      <c r="F294" s="92">
        <v>0</v>
      </c>
      <c r="G294" s="92">
        <v>0</v>
      </c>
      <c r="H294" s="92">
        <v>0</v>
      </c>
      <c r="I294" s="92">
        <v>0</v>
      </c>
      <c r="J294" s="92">
        <v>0</v>
      </c>
      <c r="K294" s="92">
        <v>0</v>
      </c>
      <c r="L294" s="92">
        <v>0</v>
      </c>
      <c r="M294" s="115">
        <v>0</v>
      </c>
      <c r="N294" s="115">
        <v>201571829.45500001</v>
      </c>
      <c r="O294" s="115">
        <v>228697369.26093</v>
      </c>
      <c r="P294" s="94">
        <v>175383109.56092998</v>
      </c>
      <c r="Q294" s="94">
        <v>228154508.18264002</v>
      </c>
      <c r="R294" s="115">
        <v>298545226.69334</v>
      </c>
      <c r="S294" s="115">
        <v>249505183.56999999</v>
      </c>
      <c r="T294" s="115">
        <v>237791034.22</v>
      </c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</row>
    <row r="295" spans="1:54">
      <c r="A295" s="89" t="s">
        <v>410</v>
      </c>
      <c r="B295" s="89" t="s">
        <v>26</v>
      </c>
      <c r="C295" s="92">
        <v>1913802772</v>
      </c>
      <c r="D295" s="92">
        <v>1929090784</v>
      </c>
      <c r="E295" s="92">
        <v>1552026619</v>
      </c>
      <c r="F295" s="92">
        <v>1916188898</v>
      </c>
      <c r="G295" s="92">
        <v>4759471523</v>
      </c>
      <c r="H295" s="92">
        <v>4054975993</v>
      </c>
      <c r="I295" s="92">
        <v>2378616950</v>
      </c>
      <c r="J295" s="92">
        <v>2316783429</v>
      </c>
      <c r="K295" s="92">
        <v>2470519583</v>
      </c>
      <c r="L295" s="92">
        <v>1626586305</v>
      </c>
      <c r="M295" s="115">
        <v>1743352743.75104</v>
      </c>
      <c r="N295" s="115">
        <v>0</v>
      </c>
      <c r="O295" s="115">
        <v>0</v>
      </c>
      <c r="P295" s="115">
        <v>0</v>
      </c>
      <c r="Q295" s="115">
        <v>0</v>
      </c>
      <c r="R295" s="115">
        <v>0</v>
      </c>
      <c r="S295" s="115">
        <v>0</v>
      </c>
      <c r="T295" s="115">
        <v>0</v>
      </c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</row>
    <row r="296" spans="1:54">
      <c r="A296" s="89" t="s">
        <v>411</v>
      </c>
      <c r="B296" s="89" t="s">
        <v>25</v>
      </c>
      <c r="C296" s="92">
        <v>1780766111</v>
      </c>
      <c r="D296" s="92">
        <v>1767456262</v>
      </c>
      <c r="E296" s="92">
        <v>1630610290</v>
      </c>
      <c r="F296" s="92">
        <v>1422711571</v>
      </c>
      <c r="G296" s="92">
        <v>1532263032</v>
      </c>
      <c r="H296" s="92">
        <v>1724603867</v>
      </c>
      <c r="I296" s="92">
        <v>871459907</v>
      </c>
      <c r="J296" s="92">
        <v>1061209236</v>
      </c>
      <c r="K296" s="92">
        <v>1015016601</v>
      </c>
      <c r="L296" s="92">
        <v>1458038001</v>
      </c>
      <c r="M296" s="115">
        <v>1289448774.29161</v>
      </c>
      <c r="N296" s="115">
        <v>1511125424.16769</v>
      </c>
      <c r="O296" s="115">
        <v>1509088530.50807</v>
      </c>
      <c r="P296" s="94">
        <v>2206233685.1989703</v>
      </c>
      <c r="Q296" s="94">
        <v>2557273532.5499101</v>
      </c>
      <c r="R296" s="115">
        <v>2632015742.7508397</v>
      </c>
      <c r="S296" s="115">
        <v>2894648778.25</v>
      </c>
      <c r="T296" s="115">
        <v>3740676985.4400001</v>
      </c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</row>
    <row r="297" spans="1:54">
      <c r="A297" s="89" t="s">
        <v>412</v>
      </c>
      <c r="B297" s="89" t="s">
        <v>24</v>
      </c>
      <c r="C297" s="92">
        <v>8926083681</v>
      </c>
      <c r="D297" s="92">
        <v>7056911904</v>
      </c>
      <c r="E297" s="92">
        <v>8537096201</v>
      </c>
      <c r="F297" s="92">
        <v>10790946070</v>
      </c>
      <c r="G297" s="92">
        <v>14870741735</v>
      </c>
      <c r="H297" s="92">
        <v>16605087910</v>
      </c>
      <c r="I297" s="92">
        <v>18642986529</v>
      </c>
      <c r="J297" s="92">
        <v>22316879816</v>
      </c>
      <c r="K297" s="92">
        <v>19778088939</v>
      </c>
      <c r="L297" s="92">
        <v>21708197194</v>
      </c>
      <c r="M297" s="115">
        <v>24742305929.426899</v>
      </c>
      <c r="N297" s="115">
        <v>0</v>
      </c>
      <c r="O297" s="115">
        <v>0</v>
      </c>
      <c r="P297" s="94">
        <v>0</v>
      </c>
      <c r="Q297" s="94">
        <v>0</v>
      </c>
      <c r="R297" s="115">
        <v>0</v>
      </c>
      <c r="S297" s="115">
        <v>0</v>
      </c>
      <c r="T297" s="115">
        <v>0</v>
      </c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</row>
    <row r="298" spans="1:54">
      <c r="A298" s="89" t="s">
        <v>413</v>
      </c>
      <c r="B298" s="89" t="s">
        <v>3295</v>
      </c>
      <c r="C298" s="92">
        <v>27563643669</v>
      </c>
      <c r="D298" s="92">
        <v>34193540848</v>
      </c>
      <c r="E298" s="92">
        <v>38646421653</v>
      </c>
      <c r="F298" s="92">
        <v>40040517309</v>
      </c>
      <c r="G298" s="92">
        <v>47511128700</v>
      </c>
      <c r="H298" s="92">
        <v>50413060541</v>
      </c>
      <c r="I298" s="92">
        <v>57138219637</v>
      </c>
      <c r="J298" s="92">
        <v>61513730178</v>
      </c>
      <c r="K298" s="92">
        <v>70293703349</v>
      </c>
      <c r="L298" s="92">
        <v>76481757803</v>
      </c>
      <c r="M298" s="115">
        <v>85220766768.783005</v>
      </c>
      <c r="N298" s="115">
        <v>95184951965.360992</v>
      </c>
      <c r="O298" s="115">
        <v>100988252775.62399</v>
      </c>
      <c r="P298" s="115">
        <v>106318501109.506</v>
      </c>
      <c r="Q298" s="94">
        <v>122754187187.15601</v>
      </c>
      <c r="R298" s="115">
        <v>151816966433.16501</v>
      </c>
      <c r="S298" s="115">
        <v>187590808188.23999</v>
      </c>
      <c r="T298" s="115">
        <v>196785981134.78</v>
      </c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</row>
    <row r="299" spans="1:54">
      <c r="A299" s="89" t="s">
        <v>3310</v>
      </c>
      <c r="B299" s="89" t="s">
        <v>3311</v>
      </c>
      <c r="C299" s="92">
        <v>0</v>
      </c>
      <c r="D299" s="92">
        <v>0</v>
      </c>
      <c r="E299" s="92">
        <v>0</v>
      </c>
      <c r="F299" s="92">
        <v>0</v>
      </c>
      <c r="G299" s="92">
        <v>0</v>
      </c>
      <c r="H299" s="92">
        <v>0</v>
      </c>
      <c r="I299" s="92">
        <v>0</v>
      </c>
      <c r="J299" s="92">
        <v>0</v>
      </c>
      <c r="K299" s="92">
        <v>0</v>
      </c>
      <c r="L299" s="92">
        <v>0</v>
      </c>
      <c r="M299" s="115">
        <v>0</v>
      </c>
      <c r="N299" s="115">
        <v>2511421191.7933903</v>
      </c>
      <c r="O299" s="115">
        <v>2379850680.9751801</v>
      </c>
      <c r="P299" s="94">
        <v>2563602451.4075899</v>
      </c>
      <c r="Q299" s="94">
        <v>3306999106.27033</v>
      </c>
      <c r="R299" s="115">
        <v>3238966111.52631</v>
      </c>
      <c r="S299" s="115">
        <v>3229128584.6799998</v>
      </c>
      <c r="T299" s="115">
        <v>3490740214.25</v>
      </c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</row>
    <row r="300" spans="1:54">
      <c r="A300" s="89" t="s">
        <v>3329</v>
      </c>
      <c r="B300" s="89" t="s">
        <v>178</v>
      </c>
      <c r="C300" s="92">
        <v>0</v>
      </c>
      <c r="D300" s="92">
        <v>0</v>
      </c>
      <c r="E300" s="92">
        <v>0</v>
      </c>
      <c r="F300" s="92">
        <v>0</v>
      </c>
      <c r="G300" s="92">
        <v>0</v>
      </c>
      <c r="H300" s="92">
        <v>0</v>
      </c>
      <c r="I300" s="92">
        <v>0</v>
      </c>
      <c r="J300" s="92">
        <v>0</v>
      </c>
      <c r="K300" s="92">
        <v>0</v>
      </c>
      <c r="L300" s="92">
        <v>0</v>
      </c>
      <c r="M300" s="115">
        <v>0</v>
      </c>
      <c r="N300" s="115">
        <v>10491674208.2008</v>
      </c>
      <c r="O300" s="115">
        <v>98231061.210969999</v>
      </c>
      <c r="P300" s="94">
        <v>0</v>
      </c>
      <c r="Q300" s="94">
        <v>0</v>
      </c>
      <c r="R300" s="115">
        <v>0</v>
      </c>
      <c r="S300" s="115">
        <v>0</v>
      </c>
      <c r="T300" s="115">
        <v>0</v>
      </c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</row>
    <row r="301" spans="1:54">
      <c r="A301" s="89" t="s">
        <v>414</v>
      </c>
      <c r="B301" s="89" t="s">
        <v>210</v>
      </c>
      <c r="C301" s="92">
        <v>1181232</v>
      </c>
      <c r="D301" s="92">
        <v>1181232</v>
      </c>
      <c r="E301" s="92">
        <v>1181232</v>
      </c>
      <c r="F301" s="92">
        <v>1181232</v>
      </c>
      <c r="G301" s="92">
        <v>1181232</v>
      </c>
      <c r="H301" s="92">
        <v>1181232</v>
      </c>
      <c r="I301" s="92">
        <v>1181232</v>
      </c>
      <c r="J301" s="92">
        <v>1181232</v>
      </c>
      <c r="K301" s="92">
        <v>9741550</v>
      </c>
      <c r="L301" s="92">
        <v>1202492</v>
      </c>
      <c r="M301" s="115">
        <v>1182096.31</v>
      </c>
      <c r="N301" s="115">
        <v>0</v>
      </c>
      <c r="O301" s="115">
        <v>0</v>
      </c>
      <c r="P301" s="115">
        <v>0</v>
      </c>
      <c r="Q301" s="115">
        <v>0</v>
      </c>
      <c r="R301" s="115">
        <v>0</v>
      </c>
      <c r="S301" s="115">
        <v>0</v>
      </c>
      <c r="T301" s="115">
        <v>0</v>
      </c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</row>
    <row r="302" spans="1:54">
      <c r="A302" s="89" t="s">
        <v>3332</v>
      </c>
      <c r="B302" s="89" t="s">
        <v>3333</v>
      </c>
      <c r="C302" s="92">
        <v>0</v>
      </c>
      <c r="D302" s="99">
        <v>0</v>
      </c>
      <c r="E302" s="99">
        <v>0</v>
      </c>
      <c r="F302" s="99">
        <v>0</v>
      </c>
      <c r="G302" s="92">
        <v>0</v>
      </c>
      <c r="H302" s="92">
        <v>0</v>
      </c>
      <c r="I302" s="92">
        <v>0</v>
      </c>
      <c r="J302" s="92">
        <v>0</v>
      </c>
      <c r="K302" s="92">
        <v>0</v>
      </c>
      <c r="L302" s="92">
        <v>0</v>
      </c>
      <c r="M302" s="115">
        <v>0</v>
      </c>
      <c r="N302" s="115">
        <v>19444487077.7327</v>
      </c>
      <c r="O302" s="115">
        <v>19602651158.892799</v>
      </c>
      <c r="P302" s="115">
        <v>22980313735.541302</v>
      </c>
      <c r="Q302" s="115">
        <v>24725409346.234699</v>
      </c>
      <c r="R302" s="115">
        <v>26654425802.6325</v>
      </c>
      <c r="S302" s="115">
        <v>29863163260.450001</v>
      </c>
      <c r="T302" s="115">
        <v>31980936985.310001</v>
      </c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</row>
    <row r="303" spans="1:54">
      <c r="A303" s="89" t="s">
        <v>3341</v>
      </c>
      <c r="B303" s="89" t="s">
        <v>3342</v>
      </c>
      <c r="C303" s="92">
        <v>0</v>
      </c>
      <c r="D303" s="95">
        <v>0</v>
      </c>
      <c r="E303" s="95">
        <v>0</v>
      </c>
      <c r="F303" s="95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5">
        <v>0</v>
      </c>
      <c r="N303" s="95">
        <v>190825274.84</v>
      </c>
      <c r="O303" s="95">
        <v>553445998.01291001</v>
      </c>
      <c r="P303" s="115">
        <v>192237684.84999999</v>
      </c>
      <c r="Q303" s="115">
        <v>192822532.86300001</v>
      </c>
      <c r="R303" s="115">
        <v>189262322.873</v>
      </c>
      <c r="S303" s="115">
        <v>200896538.15000001</v>
      </c>
      <c r="T303" s="115">
        <v>202067590.94999999</v>
      </c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</row>
    <row r="304" spans="1:54">
      <c r="A304" s="89" t="s">
        <v>3349</v>
      </c>
      <c r="B304" s="89" t="s">
        <v>3350</v>
      </c>
      <c r="C304" s="92">
        <v>0</v>
      </c>
      <c r="D304" s="98">
        <v>0</v>
      </c>
      <c r="E304" s="98">
        <v>0</v>
      </c>
      <c r="F304" s="98">
        <v>0</v>
      </c>
      <c r="G304" s="92">
        <v>0</v>
      </c>
      <c r="H304" s="92">
        <v>0</v>
      </c>
      <c r="I304" s="92">
        <v>0</v>
      </c>
      <c r="J304" s="92">
        <v>0</v>
      </c>
      <c r="K304" s="92">
        <v>0</v>
      </c>
      <c r="L304" s="92">
        <v>0</v>
      </c>
      <c r="M304" s="115">
        <v>0</v>
      </c>
      <c r="N304" s="115">
        <v>696108.55500000005</v>
      </c>
      <c r="O304" s="115">
        <v>679888.29599999997</v>
      </c>
      <c r="P304" s="115">
        <v>0</v>
      </c>
      <c r="Q304" s="115">
        <v>0</v>
      </c>
      <c r="R304" s="115">
        <v>0</v>
      </c>
      <c r="S304" s="115">
        <v>0</v>
      </c>
      <c r="T304" s="115">
        <v>0</v>
      </c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</row>
    <row r="305" spans="1:54">
      <c r="A305" s="89" t="s">
        <v>416</v>
      </c>
      <c r="B305" s="89" t="s">
        <v>180</v>
      </c>
      <c r="C305" s="115">
        <v>-5935009855</v>
      </c>
      <c r="D305" s="92">
        <v>-5314932969</v>
      </c>
      <c r="E305" s="92">
        <v>-3821040460</v>
      </c>
      <c r="F305" s="92">
        <v>-2932139915</v>
      </c>
      <c r="G305" s="92">
        <v>-4972572181</v>
      </c>
      <c r="H305" s="92">
        <v>-6828680002</v>
      </c>
      <c r="I305" s="92">
        <v>-10497462340</v>
      </c>
      <c r="J305" s="92">
        <v>-12369076691</v>
      </c>
      <c r="K305" s="92">
        <v>-15742858275</v>
      </c>
      <c r="L305" s="92">
        <v>-4396447960</v>
      </c>
      <c r="M305" s="115">
        <v>-3540220274.9853802</v>
      </c>
      <c r="N305" s="115">
        <v>0</v>
      </c>
      <c r="O305" s="115">
        <v>0</v>
      </c>
      <c r="P305" s="115">
        <v>0</v>
      </c>
      <c r="Q305" s="115">
        <v>0</v>
      </c>
      <c r="R305" s="115">
        <v>0</v>
      </c>
      <c r="S305" s="115">
        <v>0</v>
      </c>
      <c r="T305" s="145">
        <v>0</v>
      </c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</row>
    <row r="306" spans="1:54">
      <c r="A306" s="89" t="s">
        <v>7778</v>
      </c>
      <c r="B306" s="89" t="s">
        <v>7781</v>
      </c>
      <c r="C306" s="117">
        <v>5014008079.75</v>
      </c>
      <c r="D306" s="92">
        <v>5966561584.8000002</v>
      </c>
      <c r="E306" s="92">
        <v>8609898155.9500008</v>
      </c>
      <c r="F306" s="92">
        <v>9493679352.7900009</v>
      </c>
      <c r="G306" s="92">
        <v>13254719778.879999</v>
      </c>
      <c r="H306" s="92">
        <v>14600251580.299999</v>
      </c>
      <c r="I306" s="92">
        <v>19453930977.849998</v>
      </c>
      <c r="J306" s="92">
        <v>18842084275.43</v>
      </c>
      <c r="K306" s="92">
        <v>15872031122.530001</v>
      </c>
      <c r="L306" s="92">
        <v>15373193493.040001</v>
      </c>
      <c r="M306" s="115">
        <v>16890326392.7635</v>
      </c>
      <c r="N306" s="115">
        <v>0</v>
      </c>
      <c r="O306" s="115">
        <v>0</v>
      </c>
      <c r="P306" s="115">
        <v>0</v>
      </c>
      <c r="Q306" s="115">
        <v>0</v>
      </c>
      <c r="R306" s="115">
        <v>0</v>
      </c>
      <c r="S306" s="115">
        <v>0</v>
      </c>
      <c r="T306" s="115">
        <v>0</v>
      </c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</row>
    <row r="307" spans="1:54">
      <c r="A307" s="89" t="s">
        <v>7779</v>
      </c>
      <c r="B307" s="89" t="s">
        <v>7782</v>
      </c>
      <c r="C307" s="117">
        <v>1398782370.6600001</v>
      </c>
      <c r="D307" s="92">
        <v>1471309061.9400001</v>
      </c>
      <c r="E307" s="92">
        <v>1614021472.29</v>
      </c>
      <c r="F307" s="92">
        <v>1912321147.5799999</v>
      </c>
      <c r="G307" s="92">
        <v>2066516870.3</v>
      </c>
      <c r="H307" s="92">
        <v>1766062638.8900001</v>
      </c>
      <c r="I307" s="92">
        <v>1988836626.53</v>
      </c>
      <c r="J307" s="92">
        <v>2097272528.1900001</v>
      </c>
      <c r="K307" s="92">
        <v>2010287835.8499999</v>
      </c>
      <c r="L307" s="92">
        <v>1713982797.1900001</v>
      </c>
      <c r="M307" s="115">
        <v>1866496445.18275</v>
      </c>
      <c r="N307" s="115">
        <v>0</v>
      </c>
      <c r="O307" s="115">
        <v>0</v>
      </c>
      <c r="P307" s="115">
        <v>0</v>
      </c>
      <c r="Q307" s="115">
        <v>0</v>
      </c>
      <c r="R307" s="115">
        <v>0</v>
      </c>
      <c r="S307" s="115">
        <v>0</v>
      </c>
      <c r="T307" s="115">
        <v>0</v>
      </c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</row>
    <row r="308" spans="1:54">
      <c r="A308" s="87">
        <v>3</v>
      </c>
      <c r="B308" s="88" t="s">
        <v>22</v>
      </c>
      <c r="C308" s="96">
        <v>-104203336628.28999</v>
      </c>
      <c r="D308" s="96">
        <v>-124394425298.92999</v>
      </c>
      <c r="E308" s="96">
        <v>-139258216798.23999</v>
      </c>
      <c r="F308" s="96">
        <v>-148107682115.16</v>
      </c>
      <c r="G308" s="96">
        <v>-119245128077.16</v>
      </c>
      <c r="H308" s="96">
        <v>-86445631354.600006</v>
      </c>
      <c r="I308" s="96">
        <v>-90229666914.639999</v>
      </c>
      <c r="J308" s="96">
        <v>-145851126068.63</v>
      </c>
      <c r="K308" s="96">
        <v>-138216290228.26001</v>
      </c>
      <c r="L308" s="96">
        <v>-152881702358.26999</v>
      </c>
      <c r="M308" s="113">
        <v>-173163834089.04001</v>
      </c>
      <c r="N308" s="113">
        <v>-427558524135.49799</v>
      </c>
      <c r="O308" s="113">
        <f>O4-O198</f>
        <v>-724457990029.34192</v>
      </c>
      <c r="P308" s="113">
        <v>-830581504118.23999</v>
      </c>
      <c r="Q308" s="113">
        <v>-1023212901432.74</v>
      </c>
      <c r="R308" s="113">
        <v>-1090580097119.95</v>
      </c>
      <c r="S308" s="113">
        <v>-1249754340800.0901</v>
      </c>
      <c r="T308" s="113">
        <v>-1438267614177.3899</v>
      </c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</row>
    <row r="309" spans="1:54">
      <c r="A309" s="89" t="s">
        <v>418</v>
      </c>
      <c r="B309" s="89" t="s">
        <v>3407</v>
      </c>
      <c r="C309" s="92">
        <v>-86803889611</v>
      </c>
      <c r="D309" s="92">
        <v>-98680373087</v>
      </c>
      <c r="E309" s="92">
        <v>-128613072726</v>
      </c>
      <c r="F309" s="92">
        <v>-138442848125</v>
      </c>
      <c r="G309" s="92">
        <v>-145279380157</v>
      </c>
      <c r="H309" s="92">
        <v>-118694635154</v>
      </c>
      <c r="I309" s="92">
        <v>-96241112543</v>
      </c>
      <c r="J309" s="92">
        <v>-127848920077</v>
      </c>
      <c r="K309" s="92">
        <v>-190400523461</v>
      </c>
      <c r="L309" s="92">
        <v>-257201079819</v>
      </c>
      <c r="M309" s="115">
        <v>-286381598586.37701</v>
      </c>
      <c r="N309" s="115">
        <v>-422337480703.20801</v>
      </c>
      <c r="O309" s="115">
        <v>-762546008248.77905</v>
      </c>
      <c r="P309" s="115">
        <v>-797567806546.36902</v>
      </c>
      <c r="Q309" s="115">
        <v>-975285050728.14099</v>
      </c>
      <c r="R309" s="115">
        <v>-1026365456788.9399</v>
      </c>
      <c r="S309" s="115">
        <v>-1306180115180.51</v>
      </c>
      <c r="T309" s="115">
        <v>-1341515702915.51</v>
      </c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</row>
    <row r="310" spans="1:54">
      <c r="A310" s="89" t="s">
        <v>419</v>
      </c>
      <c r="B310" s="89" t="s">
        <v>16</v>
      </c>
      <c r="C310" s="92">
        <v>-128019835651</v>
      </c>
      <c r="D310" s="92">
        <v>-127464645503</v>
      </c>
      <c r="E310" s="92">
        <v>-158740998684</v>
      </c>
      <c r="F310" s="92">
        <v>-184868074471</v>
      </c>
      <c r="G310" s="92">
        <v>-212857742892</v>
      </c>
      <c r="H310" s="92">
        <v>-178670697987</v>
      </c>
      <c r="I310" s="92">
        <v>-168561724977</v>
      </c>
      <c r="J310" s="92">
        <v>-189154686814</v>
      </c>
      <c r="K310" s="92">
        <v>-243902025969</v>
      </c>
      <c r="L310" s="92">
        <v>-320899677841</v>
      </c>
      <c r="M310" s="115">
        <v>-357511271869.53101</v>
      </c>
      <c r="N310" s="115">
        <v>-331041217946.34302</v>
      </c>
      <c r="O310" s="115">
        <v>-357803975052.15601</v>
      </c>
      <c r="P310" s="115">
        <v>-354149898365.34302</v>
      </c>
      <c r="Q310" s="115">
        <v>-353355867646.80603</v>
      </c>
      <c r="R310" s="115">
        <v>-662026347859.17798</v>
      </c>
      <c r="S310" s="115">
        <v>-660423714430.64001</v>
      </c>
      <c r="T310" s="115">
        <v>-604976311935.05005</v>
      </c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</row>
    <row r="311" spans="1:54" ht="28">
      <c r="A311" s="89" t="s">
        <v>3409</v>
      </c>
      <c r="B311" s="89" t="s">
        <v>7669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115">
        <v>0</v>
      </c>
      <c r="N311" s="115">
        <v>60242855727.577202</v>
      </c>
      <c r="O311" s="115">
        <v>60205734359.216003</v>
      </c>
      <c r="P311" s="94">
        <v>60711376584.931999</v>
      </c>
      <c r="Q311" s="94">
        <v>66395561976.567001</v>
      </c>
      <c r="R311" s="115">
        <v>63894617869.188004</v>
      </c>
      <c r="S311" s="115">
        <v>63731212469.279999</v>
      </c>
      <c r="T311" s="115">
        <v>0</v>
      </c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</row>
    <row r="312" spans="1:54">
      <c r="A312" s="89" t="s">
        <v>3417</v>
      </c>
      <c r="B312" s="89" t="s">
        <v>18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115">
        <v>0</v>
      </c>
      <c r="N312" s="115">
        <v>21844936.208000001</v>
      </c>
      <c r="O312" s="115">
        <v>5844936.2079999996</v>
      </c>
      <c r="P312" s="115">
        <v>287905.45</v>
      </c>
      <c r="Q312" s="115">
        <v>287905.45</v>
      </c>
      <c r="R312" s="115">
        <v>287905.45</v>
      </c>
      <c r="S312" s="115">
        <v>887905.45</v>
      </c>
      <c r="T312" s="115">
        <v>887905.45</v>
      </c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</row>
    <row r="313" spans="1:54">
      <c r="A313" s="89" t="s">
        <v>3419</v>
      </c>
      <c r="B313" s="89" t="s">
        <v>17</v>
      </c>
      <c r="C313" s="92">
        <v>0</v>
      </c>
      <c r="D313" s="92">
        <v>0</v>
      </c>
      <c r="E313" s="92">
        <v>0</v>
      </c>
      <c r="F313" s="92">
        <v>0</v>
      </c>
      <c r="G313" s="92">
        <v>0</v>
      </c>
      <c r="H313" s="92">
        <v>0</v>
      </c>
      <c r="I313" s="92">
        <v>0</v>
      </c>
      <c r="J313" s="92">
        <v>0</v>
      </c>
      <c r="K313" s="92">
        <v>0</v>
      </c>
      <c r="L313" s="92">
        <v>0</v>
      </c>
      <c r="M313" s="115">
        <v>0</v>
      </c>
      <c r="N313" s="115">
        <v>0</v>
      </c>
      <c r="O313" s="115">
        <f>500000000/1000</f>
        <v>500000</v>
      </c>
      <c r="P313" s="94">
        <v>8998</v>
      </c>
      <c r="Q313" s="94">
        <v>8998</v>
      </c>
      <c r="R313" s="115">
        <v>8998</v>
      </c>
      <c r="S313" s="115">
        <v>8998</v>
      </c>
      <c r="T313" s="115">
        <v>8998</v>
      </c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</row>
    <row r="314" spans="1:54">
      <c r="A314" s="89" t="s">
        <v>3426</v>
      </c>
      <c r="B314" s="89" t="s">
        <v>11</v>
      </c>
      <c r="C314" s="92">
        <v>0</v>
      </c>
      <c r="D314" s="92">
        <v>0</v>
      </c>
      <c r="E314" s="92">
        <v>0</v>
      </c>
      <c r="F314" s="92">
        <v>0</v>
      </c>
      <c r="G314" s="92">
        <v>0</v>
      </c>
      <c r="H314" s="92">
        <v>0</v>
      </c>
      <c r="I314" s="92">
        <v>0</v>
      </c>
      <c r="J314" s="92">
        <v>0</v>
      </c>
      <c r="K314" s="92">
        <v>0</v>
      </c>
      <c r="L314" s="92">
        <v>0</v>
      </c>
      <c r="M314" s="115">
        <v>0</v>
      </c>
      <c r="N314" s="115">
        <v>-14643571120.3498</v>
      </c>
      <c r="O314" s="115">
        <v>-480873882398.67603</v>
      </c>
      <c r="P314" s="115">
        <v>-496373149622.922</v>
      </c>
      <c r="Q314" s="115">
        <v>-689646299004.578</v>
      </c>
      <c r="R314" s="115">
        <v>-489879235940.14203</v>
      </c>
      <c r="S314" s="115">
        <v>-626244927938.90002</v>
      </c>
      <c r="T314" s="115">
        <v>-628920101915.95996</v>
      </c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</row>
    <row r="315" spans="1:54">
      <c r="A315" s="89" t="s">
        <v>3435</v>
      </c>
      <c r="B315" s="89" t="s">
        <v>3436</v>
      </c>
      <c r="C315" s="92">
        <v>0</v>
      </c>
      <c r="D315" s="92">
        <v>0</v>
      </c>
      <c r="E315" s="92">
        <v>0</v>
      </c>
      <c r="F315" s="92">
        <v>0</v>
      </c>
      <c r="G315" s="92">
        <v>0</v>
      </c>
      <c r="H315" s="92">
        <v>0</v>
      </c>
      <c r="I315" s="92">
        <v>0</v>
      </c>
      <c r="J315" s="92">
        <v>0</v>
      </c>
      <c r="K315" s="92">
        <v>0</v>
      </c>
      <c r="L315" s="92">
        <v>0</v>
      </c>
      <c r="M315" s="115">
        <v>0</v>
      </c>
      <c r="N315" s="115">
        <v>0</v>
      </c>
      <c r="O315" s="115">
        <v>0</v>
      </c>
      <c r="P315" s="115">
        <v>0</v>
      </c>
      <c r="Q315" s="115">
        <v>0</v>
      </c>
      <c r="R315" s="115">
        <v>0</v>
      </c>
      <c r="S315" s="115">
        <v>0</v>
      </c>
      <c r="T315" s="115">
        <v>0</v>
      </c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</row>
    <row r="316" spans="1:54">
      <c r="A316" s="89" t="s">
        <v>3448</v>
      </c>
      <c r="B316" s="89" t="s">
        <v>14</v>
      </c>
      <c r="C316" s="92">
        <v>0</v>
      </c>
      <c r="D316" s="92">
        <v>0</v>
      </c>
      <c r="E316" s="92">
        <v>0</v>
      </c>
      <c r="F316" s="92">
        <v>0</v>
      </c>
      <c r="G316" s="92">
        <v>0</v>
      </c>
      <c r="H316" s="92">
        <v>0</v>
      </c>
      <c r="I316" s="92">
        <v>0</v>
      </c>
      <c r="J316" s="92">
        <v>0</v>
      </c>
      <c r="K316" s="92">
        <v>0</v>
      </c>
      <c r="L316" s="92">
        <v>0</v>
      </c>
      <c r="M316" s="115">
        <v>0</v>
      </c>
      <c r="N316" s="115">
        <v>182795919.30271</v>
      </c>
      <c r="O316" s="115">
        <v>213925884.85876998</v>
      </c>
      <c r="P316" s="115">
        <v>201513965.27601001</v>
      </c>
      <c r="Q316" s="115">
        <v>218196906.51529002</v>
      </c>
      <c r="R316" s="115">
        <v>221917087.76429</v>
      </c>
      <c r="S316" s="115">
        <v>247034712.34999999</v>
      </c>
      <c r="T316" s="115">
        <v>274819376.12</v>
      </c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</row>
    <row r="317" spans="1:54">
      <c r="A317" s="89" t="s">
        <v>420</v>
      </c>
      <c r="B317" s="89" t="s">
        <v>8</v>
      </c>
      <c r="C317" s="92">
        <v>14453288672</v>
      </c>
      <c r="D317" s="92">
        <v>6942627446</v>
      </c>
      <c r="E317" s="92">
        <v>13047823869</v>
      </c>
      <c r="F317" s="92">
        <v>10626439060</v>
      </c>
      <c r="G317" s="92">
        <v>12875866478</v>
      </c>
      <c r="H317" s="92">
        <v>13619235790</v>
      </c>
      <c r="I317" s="92">
        <v>16440899178</v>
      </c>
      <c r="J317" s="92">
        <v>21158603631</v>
      </c>
      <c r="K317" s="92">
        <v>24785895451</v>
      </c>
      <c r="L317" s="92">
        <v>26686990842</v>
      </c>
      <c r="M317" s="115">
        <v>34110377360.182999</v>
      </c>
      <c r="N317" s="115">
        <v>0</v>
      </c>
      <c r="O317" s="115">
        <v>0</v>
      </c>
      <c r="P317" s="94">
        <v>0</v>
      </c>
      <c r="Q317" s="94">
        <v>0</v>
      </c>
      <c r="R317" s="115">
        <v>0</v>
      </c>
      <c r="S317" s="115">
        <v>0</v>
      </c>
      <c r="T317" s="115">
        <v>0</v>
      </c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</row>
    <row r="318" spans="1:54">
      <c r="A318" s="89" t="s">
        <v>3459</v>
      </c>
      <c r="B318" s="89" t="s">
        <v>13</v>
      </c>
      <c r="C318" s="92">
        <v>0</v>
      </c>
      <c r="D318" s="92">
        <v>0</v>
      </c>
      <c r="E318" s="92">
        <v>0</v>
      </c>
      <c r="F318" s="92">
        <v>0</v>
      </c>
      <c r="G318" s="92">
        <v>0</v>
      </c>
      <c r="H318" s="92">
        <v>0</v>
      </c>
      <c r="I318" s="92">
        <v>0</v>
      </c>
      <c r="J318" s="92">
        <v>0</v>
      </c>
      <c r="K318" s="92">
        <v>0</v>
      </c>
      <c r="L318" s="92">
        <v>0</v>
      </c>
      <c r="M318" s="115">
        <v>0</v>
      </c>
      <c r="N318" s="115">
        <v>305025.86</v>
      </c>
      <c r="O318" s="115">
        <v>3547927.8603000003</v>
      </c>
      <c r="P318" s="94">
        <v>304553</v>
      </c>
      <c r="Q318" s="94">
        <v>304553</v>
      </c>
      <c r="R318" s="115">
        <v>304553</v>
      </c>
      <c r="S318" s="115">
        <v>304553</v>
      </c>
      <c r="T318" s="115">
        <v>304553</v>
      </c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</row>
    <row r="319" spans="1:54">
      <c r="A319" s="89" t="s">
        <v>421</v>
      </c>
      <c r="B319" s="89" t="s">
        <v>7</v>
      </c>
      <c r="C319" s="92">
        <v>20233184087</v>
      </c>
      <c r="D319" s="92">
        <v>22286625947</v>
      </c>
      <c r="E319" s="92">
        <v>18666746847</v>
      </c>
      <c r="F319" s="92">
        <v>26261312702</v>
      </c>
      <c r="G319" s="92">
        <v>29256690876</v>
      </c>
      <c r="H319" s="92">
        <v>35782023412</v>
      </c>
      <c r="I319" s="92">
        <v>40700542388</v>
      </c>
      <c r="J319" s="92">
        <v>41880665315</v>
      </c>
      <c r="K319" s="92">
        <v>26752576865</v>
      </c>
      <c r="L319" s="92">
        <v>25849267538</v>
      </c>
      <c r="M319" s="115">
        <v>24858655617.667999</v>
      </c>
      <c r="N319" s="115">
        <v>0</v>
      </c>
      <c r="O319" s="115">
        <v>0</v>
      </c>
      <c r="P319" s="115">
        <v>0</v>
      </c>
      <c r="Q319" s="115">
        <v>0</v>
      </c>
      <c r="R319" s="115">
        <v>0</v>
      </c>
      <c r="S319" s="115">
        <v>0</v>
      </c>
      <c r="T319" s="115">
        <v>0</v>
      </c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</row>
    <row r="320" spans="1:54">
      <c r="A320" s="89" t="s">
        <v>422</v>
      </c>
      <c r="B320" s="89" t="s">
        <v>10</v>
      </c>
      <c r="C320" s="92">
        <v>1318780537</v>
      </c>
      <c r="D320" s="92">
        <v>1662102103</v>
      </c>
      <c r="E320" s="92">
        <v>1836051259</v>
      </c>
      <c r="F320" s="92">
        <v>1699486221</v>
      </c>
      <c r="G320" s="92">
        <v>2036803306</v>
      </c>
      <c r="H320" s="92">
        <v>2459720168</v>
      </c>
      <c r="I320" s="92">
        <v>2714242524</v>
      </c>
      <c r="J320" s="92">
        <v>3045802289</v>
      </c>
      <c r="K320" s="92">
        <v>2559168885</v>
      </c>
      <c r="L320" s="92">
        <v>2739193548</v>
      </c>
      <c r="M320" s="115">
        <v>3020549421.9936099</v>
      </c>
      <c r="N320" s="115">
        <v>0</v>
      </c>
      <c r="O320" s="115">
        <v>0</v>
      </c>
      <c r="P320" s="115">
        <v>0</v>
      </c>
      <c r="Q320" s="115">
        <v>0</v>
      </c>
      <c r="R320" s="115">
        <v>0</v>
      </c>
      <c r="S320" s="115">
        <v>0</v>
      </c>
      <c r="T320" s="115">
        <v>0</v>
      </c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</row>
    <row r="321" spans="1:54">
      <c r="A321" s="89" t="s">
        <v>423</v>
      </c>
      <c r="B321" s="89" t="s">
        <v>3466</v>
      </c>
      <c r="C321" s="92">
        <v>7751229587</v>
      </c>
      <c r="D321" s="92">
        <v>544557393</v>
      </c>
      <c r="E321" s="92">
        <v>4004889908</v>
      </c>
      <c r="F321" s="92">
        <v>15482592329</v>
      </c>
      <c r="G321" s="92">
        <v>40582621753</v>
      </c>
      <c r="H321" s="92">
        <v>19853026476</v>
      </c>
      <c r="I321" s="92">
        <v>23393711274</v>
      </c>
      <c r="J321" s="92">
        <v>5912455765</v>
      </c>
      <c r="K321" s="92">
        <v>7396268095</v>
      </c>
      <c r="L321" s="92">
        <v>15322836577</v>
      </c>
      <c r="M321" s="115">
        <v>17930832203.204899</v>
      </c>
      <c r="N321" s="115">
        <v>25802990577.216999</v>
      </c>
      <c r="O321" s="115">
        <v>42511035270.295998</v>
      </c>
      <c r="P321" s="115">
        <v>43335619603.190704</v>
      </c>
      <c r="Q321" s="115">
        <v>49578693702.097603</v>
      </c>
      <c r="R321" s="115">
        <v>165985651174.78101</v>
      </c>
      <c r="S321" s="115">
        <v>109714058219.27</v>
      </c>
      <c r="T321" s="115">
        <v>88739039613.990005</v>
      </c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</row>
    <row r="322" spans="1:54" ht="28">
      <c r="A322" s="89" t="s">
        <v>424</v>
      </c>
      <c r="B322" s="89" t="s">
        <v>3468</v>
      </c>
      <c r="C322" s="92">
        <v>-2540536843</v>
      </c>
      <c r="D322" s="92">
        <v>-2651640473</v>
      </c>
      <c r="E322" s="92">
        <v>-7427585925</v>
      </c>
      <c r="F322" s="92">
        <v>-7644603966</v>
      </c>
      <c r="G322" s="92">
        <v>-17173619678</v>
      </c>
      <c r="H322" s="92">
        <v>-11701546995</v>
      </c>
      <c r="I322" s="92">
        <v>-10931558204</v>
      </c>
      <c r="J322" s="92">
        <v>-10691760263</v>
      </c>
      <c r="K322" s="92">
        <v>-7992406788</v>
      </c>
      <c r="L322" s="92">
        <v>-6899690483</v>
      </c>
      <c r="M322" s="115">
        <v>-8790741319.8952808</v>
      </c>
      <c r="N322" s="115">
        <v>-14601409846.351</v>
      </c>
      <c r="O322" s="115">
        <v>-22366301862.761002</v>
      </c>
      <c r="P322" s="115">
        <v>-27512037899.610901</v>
      </c>
      <c r="Q322" s="115">
        <v>-35780151317.433403</v>
      </c>
      <c r="R322" s="115">
        <v>-51941214164.984398</v>
      </c>
      <c r="S322" s="115">
        <v>-64519428211.550003</v>
      </c>
      <c r="T322" s="145">
        <v>-75460866195.639999</v>
      </c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</row>
    <row r="323" spans="1:54">
      <c r="A323" s="89" t="s">
        <v>425</v>
      </c>
      <c r="B323" s="89" t="s">
        <v>2</v>
      </c>
      <c r="C323" s="92">
        <v>0</v>
      </c>
      <c r="D323" s="92">
        <v>0</v>
      </c>
      <c r="E323" s="92">
        <v>0</v>
      </c>
      <c r="F323" s="92">
        <v>0</v>
      </c>
      <c r="G323" s="92">
        <v>0</v>
      </c>
      <c r="H323" s="92">
        <v>-36396018</v>
      </c>
      <c r="I323" s="92">
        <v>2775274</v>
      </c>
      <c r="J323" s="92">
        <v>0</v>
      </c>
      <c r="K323" s="92">
        <v>0</v>
      </c>
      <c r="L323" s="92">
        <v>0</v>
      </c>
      <c r="M323" s="115">
        <v>0</v>
      </c>
      <c r="N323" s="115">
        <v>0</v>
      </c>
      <c r="O323" s="115">
        <v>0</v>
      </c>
      <c r="P323" s="94">
        <v>0</v>
      </c>
      <c r="Q323" s="94">
        <v>0</v>
      </c>
      <c r="R323" s="115">
        <v>0</v>
      </c>
      <c r="S323" s="115">
        <v>0</v>
      </c>
      <c r="T323" s="115">
        <v>0</v>
      </c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</row>
    <row r="324" spans="1:54">
      <c r="A324" s="116" t="s">
        <v>3471</v>
      </c>
      <c r="B324" s="89" t="s">
        <v>3472</v>
      </c>
      <c r="C324" s="92">
        <v>0</v>
      </c>
      <c r="D324" s="92">
        <v>0</v>
      </c>
      <c r="E324" s="92">
        <v>0</v>
      </c>
      <c r="F324" s="92">
        <v>0</v>
      </c>
      <c r="G324" s="92">
        <v>0</v>
      </c>
      <c r="H324" s="92">
        <v>0</v>
      </c>
      <c r="I324" s="92">
        <v>0</v>
      </c>
      <c r="J324" s="92">
        <v>0</v>
      </c>
      <c r="K324" s="92">
        <v>0</v>
      </c>
      <c r="L324" s="92">
        <v>0</v>
      </c>
      <c r="M324" s="115">
        <v>0</v>
      </c>
      <c r="N324" s="115">
        <v>-166964024788.66599</v>
      </c>
      <c r="O324" s="115">
        <v>0</v>
      </c>
      <c r="P324" s="115">
        <v>0</v>
      </c>
      <c r="Q324" s="115">
        <v>0</v>
      </c>
      <c r="R324" s="115">
        <v>0</v>
      </c>
      <c r="S324" s="115">
        <v>0</v>
      </c>
      <c r="T324" s="115">
        <v>0</v>
      </c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</row>
    <row r="325" spans="1:54" ht="42">
      <c r="A325" s="89" t="s">
        <v>3494</v>
      </c>
      <c r="B325" s="89" t="s">
        <v>3495</v>
      </c>
      <c r="C325" s="92">
        <v>0</v>
      </c>
      <c r="D325" s="92">
        <v>0</v>
      </c>
      <c r="E325" s="92">
        <v>0</v>
      </c>
      <c r="F325" s="92">
        <v>0</v>
      </c>
      <c r="G325" s="92">
        <v>0</v>
      </c>
      <c r="H325" s="92">
        <v>0</v>
      </c>
      <c r="I325" s="92">
        <v>0</v>
      </c>
      <c r="J325" s="92">
        <v>0</v>
      </c>
      <c r="K325" s="92">
        <v>0</v>
      </c>
      <c r="L325" s="92">
        <v>0</v>
      </c>
      <c r="M325" s="115">
        <v>0</v>
      </c>
      <c r="N325" s="115">
        <v>860639375.44193995</v>
      </c>
      <c r="O325" s="115">
        <v>873155904.05795991</v>
      </c>
      <c r="P325" s="115">
        <v>880441675.06722999</v>
      </c>
      <c r="Q325" s="115">
        <v>865628348.52643001</v>
      </c>
      <c r="R325" s="115">
        <v>822699580.36206996</v>
      </c>
      <c r="S325" s="115">
        <v>818568679.11000001</v>
      </c>
      <c r="T325" s="115">
        <v>839284981.52999997</v>
      </c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</row>
    <row r="326" spans="1:54" ht="28">
      <c r="A326" s="89" t="s">
        <v>3503</v>
      </c>
      <c r="B326" s="89" t="s">
        <v>3504</v>
      </c>
      <c r="C326" s="92">
        <v>0</v>
      </c>
      <c r="D326" s="92">
        <v>0</v>
      </c>
      <c r="E326" s="92">
        <v>0</v>
      </c>
      <c r="F326" s="92">
        <v>0</v>
      </c>
      <c r="G326" s="92">
        <v>0</v>
      </c>
      <c r="H326" s="92">
        <v>0</v>
      </c>
      <c r="I326" s="92">
        <v>0</v>
      </c>
      <c r="J326" s="92">
        <v>0</v>
      </c>
      <c r="K326" s="92">
        <v>0</v>
      </c>
      <c r="L326" s="95">
        <v>0</v>
      </c>
      <c r="M326" s="115">
        <v>0</v>
      </c>
      <c r="N326" s="115">
        <v>0</v>
      </c>
      <c r="O326" s="115">
        <f>506656035/1000</f>
        <v>506656.03499999997</v>
      </c>
      <c r="P326" s="115">
        <v>-284513.701</v>
      </c>
      <c r="Q326" s="115">
        <v>-284513.701</v>
      </c>
      <c r="R326" s="115">
        <v>-284513.701</v>
      </c>
      <c r="S326" s="115">
        <v>-284513.7</v>
      </c>
      <c r="T326" s="115">
        <v>0</v>
      </c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</row>
    <row r="327" spans="1:54" ht="28">
      <c r="A327" s="89" t="s">
        <v>3507</v>
      </c>
      <c r="B327" s="89" t="s">
        <v>3508</v>
      </c>
      <c r="C327" s="92">
        <v>0</v>
      </c>
      <c r="D327" s="92">
        <v>0</v>
      </c>
      <c r="E327" s="92">
        <v>0</v>
      </c>
      <c r="F327" s="92">
        <v>0</v>
      </c>
      <c r="G327" s="92">
        <v>0</v>
      </c>
      <c r="H327" s="92">
        <v>0</v>
      </c>
      <c r="I327" s="92">
        <v>0</v>
      </c>
      <c r="J327" s="92">
        <v>0</v>
      </c>
      <c r="K327" s="92">
        <v>0</v>
      </c>
      <c r="L327" s="95">
        <v>0</v>
      </c>
      <c r="M327" s="115">
        <v>0</v>
      </c>
      <c r="N327" s="115">
        <v>23195863284.448299</v>
      </c>
      <c r="O327" s="115">
        <v>20470956727.108398</v>
      </c>
      <c r="P327" s="115">
        <v>17653043271.805103</v>
      </c>
      <c r="Q327" s="115">
        <v>21213196732.279198</v>
      </c>
      <c r="R327" s="115">
        <v>25047603490.208397</v>
      </c>
      <c r="S327" s="115">
        <v>18262727413.84</v>
      </c>
      <c r="T327" s="115">
        <v>23999386462.990002</v>
      </c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</row>
    <row r="328" spans="1:54" ht="28">
      <c r="A328" s="89" t="s">
        <v>3517</v>
      </c>
      <c r="B328" s="89" t="s">
        <v>3518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5">
        <v>0</v>
      </c>
      <c r="M328" s="115">
        <v>0</v>
      </c>
      <c r="N328" s="115">
        <v>216758497.72601002</v>
      </c>
      <c r="O328" s="115">
        <v>1844361430.43099</v>
      </c>
      <c r="P328" s="115">
        <v>142100379.17241001</v>
      </c>
      <c r="Q328" s="115">
        <v>268014618.40547001</v>
      </c>
      <c r="R328" s="115">
        <v>267383019.90379998</v>
      </c>
      <c r="S328" s="115">
        <v>329521600.99000001</v>
      </c>
      <c r="T328" s="115">
        <v>321738906.17000002</v>
      </c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</row>
    <row r="329" spans="1:54">
      <c r="A329" s="89" t="s">
        <v>3527</v>
      </c>
      <c r="B329" s="89" t="s">
        <v>7670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5">
        <v>0</v>
      </c>
      <c r="M329" s="115">
        <v>0</v>
      </c>
      <c r="N329" s="115">
        <v>-5611311190.6537104</v>
      </c>
      <c r="O329" s="115">
        <v>-27631419964.2617</v>
      </c>
      <c r="P329" s="115">
        <v>-42457134168.315498</v>
      </c>
      <c r="Q329" s="115">
        <v>-35042343074.093002</v>
      </c>
      <c r="R329" s="115">
        <v>-78758849077.224899</v>
      </c>
      <c r="S329" s="115">
        <v>-148096085724.63</v>
      </c>
      <c r="T329" s="115">
        <v>-146333894753.75</v>
      </c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</row>
    <row r="330" spans="1:54" ht="42">
      <c r="A330" s="89" t="s">
        <v>3533</v>
      </c>
      <c r="B330" s="89" t="s">
        <v>7671</v>
      </c>
      <c r="C330" s="92">
        <v>0</v>
      </c>
      <c r="D330" s="92">
        <v>0</v>
      </c>
      <c r="E330" s="92">
        <v>0</v>
      </c>
      <c r="F330" s="92">
        <v>0</v>
      </c>
      <c r="G330" s="92">
        <v>0</v>
      </c>
      <c r="H330" s="92">
        <v>0</v>
      </c>
      <c r="I330" s="92">
        <v>0</v>
      </c>
      <c r="J330" s="92">
        <v>0</v>
      </c>
      <c r="K330" s="92">
        <v>0</v>
      </c>
      <c r="L330" s="95">
        <v>0</v>
      </c>
      <c r="M330" s="115">
        <v>0</v>
      </c>
      <c r="N330" s="115">
        <v>845.37522999999999</v>
      </c>
      <c r="O330" s="115">
        <v>1933.00522</v>
      </c>
      <c r="P330" s="115">
        <v>1087.6299899999999</v>
      </c>
      <c r="Q330" s="115">
        <v>1087.6299899999999</v>
      </c>
      <c r="R330" s="115">
        <v>1087.6299899999999</v>
      </c>
      <c r="S330" s="115">
        <v>1087.6300000000001</v>
      </c>
      <c r="T330" s="115">
        <v>1087.6300000000001</v>
      </c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</row>
    <row r="331" spans="1:54">
      <c r="A331" s="89" t="s">
        <v>426</v>
      </c>
      <c r="B331" s="89" t="s">
        <v>3539</v>
      </c>
      <c r="C331" s="92">
        <v>-8086092695.1899996</v>
      </c>
      <c r="D331" s="92">
        <v>-8400115354.7799959</v>
      </c>
      <c r="E331" s="92">
        <v>5292110967.6699982</v>
      </c>
      <c r="F331" s="92">
        <v>6447605120.2099991</v>
      </c>
      <c r="G331" s="92">
        <v>14528364287.640001</v>
      </c>
      <c r="H331" s="92">
        <v>13685330311.860001</v>
      </c>
      <c r="I331" s="92">
        <v>21659952646.23</v>
      </c>
      <c r="J331" s="92">
        <v>28493262561.73</v>
      </c>
      <c r="K331" s="92">
        <v>105387232910.86</v>
      </c>
      <c r="L331" s="95">
        <v>132126846476.64</v>
      </c>
      <c r="M331" s="115">
        <v>140087919595.17599</v>
      </c>
      <c r="N331" s="115">
        <v>25191178241.7164</v>
      </c>
      <c r="O331" s="115">
        <v>26847001646.771397</v>
      </c>
      <c r="P331" s="115">
        <v>30641866826.248501</v>
      </c>
      <c r="Q331" s="115">
        <v>34982349746.468002</v>
      </c>
      <c r="R331" s="115">
        <v>39216001844.729202</v>
      </c>
      <c r="S331" s="115">
        <v>39909149432.400002</v>
      </c>
      <c r="T331" s="115">
        <v>42862995974.709999</v>
      </c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</row>
    <row r="332" spans="1:54">
      <c r="A332" s="89" t="s">
        <v>427</v>
      </c>
      <c r="B332" s="89" t="s">
        <v>18</v>
      </c>
      <c r="C332" s="92">
        <v>-4042495473</v>
      </c>
      <c r="D332" s="92">
        <v>90100464</v>
      </c>
      <c r="E332" s="92">
        <v>101650271</v>
      </c>
      <c r="F332" s="92">
        <v>25363282</v>
      </c>
      <c r="G332" s="92">
        <v>25339720</v>
      </c>
      <c r="H332" s="92">
        <v>25339720</v>
      </c>
      <c r="I332" s="92">
        <v>25339720</v>
      </c>
      <c r="J332" s="92">
        <v>41235711</v>
      </c>
      <c r="K332" s="92">
        <v>44003780</v>
      </c>
      <c r="L332" s="95">
        <v>44099816</v>
      </c>
      <c r="M332" s="115">
        <v>171665663.70602</v>
      </c>
      <c r="N332" s="115">
        <v>39935972.399660006</v>
      </c>
      <c r="O332" s="115">
        <v>40338140.161349997</v>
      </c>
      <c r="P332" s="115">
        <v>39961940.753260002</v>
      </c>
      <c r="Q332" s="115">
        <v>40328777.063579999</v>
      </c>
      <c r="R332" s="115">
        <v>40096413.773800001</v>
      </c>
      <c r="S332" s="115">
        <v>39802168.009999998</v>
      </c>
      <c r="T332" s="115">
        <v>39998516.439999998</v>
      </c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</row>
    <row r="333" spans="1:54">
      <c r="A333" s="89" t="s">
        <v>428</v>
      </c>
      <c r="B333" s="89" t="s">
        <v>17</v>
      </c>
      <c r="C333" s="92">
        <v>1943453469.52</v>
      </c>
      <c r="D333" s="92">
        <v>2484364560.9499998</v>
      </c>
      <c r="E333" s="92">
        <v>2712759510.75</v>
      </c>
      <c r="F333" s="92">
        <v>2515385951.1399999</v>
      </c>
      <c r="G333" s="92">
        <v>2702418881.7800002</v>
      </c>
      <c r="H333" s="92">
        <v>2968865482.75</v>
      </c>
      <c r="I333" s="92">
        <v>3311186561.7800002</v>
      </c>
      <c r="J333" s="92">
        <v>3541878733.25</v>
      </c>
      <c r="K333" s="92">
        <v>1778202546.95</v>
      </c>
      <c r="L333" s="95">
        <v>1939445386.8900001</v>
      </c>
      <c r="M333" s="115">
        <v>768977639.03899002</v>
      </c>
      <c r="N333" s="115">
        <v>2451243696.1166501</v>
      </c>
      <c r="O333" s="115">
        <v>2852947011.2607598</v>
      </c>
      <c r="P333" s="115">
        <v>3078113271.4401803</v>
      </c>
      <c r="Q333" s="115">
        <v>3202353119.9024501</v>
      </c>
      <c r="R333" s="115">
        <v>3585040678.4033599</v>
      </c>
      <c r="S333" s="115">
        <v>4054718023.46</v>
      </c>
      <c r="T333" s="115">
        <v>4462403954.5500002</v>
      </c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</row>
    <row r="334" spans="1:54">
      <c r="A334" s="89" t="s">
        <v>429</v>
      </c>
      <c r="B334" s="89" t="s">
        <v>181</v>
      </c>
      <c r="C334" s="92">
        <v>1244454780</v>
      </c>
      <c r="D334" s="92">
        <v>5798000</v>
      </c>
      <c r="E334" s="92">
        <v>5798000</v>
      </c>
      <c r="F334" s="92">
        <v>5798000</v>
      </c>
      <c r="G334" s="92">
        <v>5798000</v>
      </c>
      <c r="H334" s="92">
        <v>0</v>
      </c>
      <c r="I334" s="92">
        <v>0</v>
      </c>
      <c r="J334" s="92">
        <v>0</v>
      </c>
      <c r="K334" s="92">
        <v>0</v>
      </c>
      <c r="L334" s="92">
        <v>0</v>
      </c>
      <c r="M334" s="115">
        <v>0</v>
      </c>
      <c r="N334" s="115">
        <v>0</v>
      </c>
      <c r="O334" s="115">
        <v>0</v>
      </c>
      <c r="P334" s="94">
        <v>0</v>
      </c>
      <c r="Q334" s="94">
        <v>0</v>
      </c>
      <c r="R334" s="115">
        <v>0</v>
      </c>
      <c r="S334" s="115">
        <v>0</v>
      </c>
      <c r="T334" s="115">
        <v>0</v>
      </c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</row>
    <row r="335" spans="1:54">
      <c r="A335" s="89" t="s">
        <v>430</v>
      </c>
      <c r="B335" s="89" t="s">
        <v>183</v>
      </c>
      <c r="C335" s="92">
        <v>0</v>
      </c>
      <c r="D335" s="92">
        <v>0</v>
      </c>
      <c r="E335" s="92">
        <v>0</v>
      </c>
      <c r="F335" s="92">
        <v>0</v>
      </c>
      <c r="G335" s="92">
        <v>0</v>
      </c>
      <c r="H335" s="92">
        <v>0</v>
      </c>
      <c r="I335" s="92">
        <v>0</v>
      </c>
      <c r="J335" s="92">
        <v>0</v>
      </c>
      <c r="K335" s="92">
        <v>59286686331</v>
      </c>
      <c r="L335" s="92">
        <v>58242921510</v>
      </c>
      <c r="M335" s="115">
        <v>58973997096.225296</v>
      </c>
      <c r="N335" s="115">
        <v>0</v>
      </c>
      <c r="O335" s="115">
        <v>0</v>
      </c>
      <c r="P335" s="115">
        <v>0</v>
      </c>
      <c r="Q335" s="115">
        <v>0</v>
      </c>
      <c r="R335" s="115">
        <v>0</v>
      </c>
      <c r="S335" s="115">
        <v>0</v>
      </c>
      <c r="T335" s="115">
        <v>0</v>
      </c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</row>
    <row r="336" spans="1:54">
      <c r="A336" s="89" t="s">
        <v>431</v>
      </c>
      <c r="B336" s="89" t="s">
        <v>16</v>
      </c>
      <c r="C336" s="92">
        <v>17181245625</v>
      </c>
      <c r="D336" s="92">
        <v>27177242558</v>
      </c>
      <c r="E336" s="92">
        <v>33793526912</v>
      </c>
      <c r="F336" s="92">
        <v>-6913506850</v>
      </c>
      <c r="G336" s="92">
        <v>-10317590128</v>
      </c>
      <c r="H336" s="92">
        <v>-8263281469</v>
      </c>
      <c r="I336" s="92">
        <v>-1174872974</v>
      </c>
      <c r="J336" s="92">
        <v>4658724251</v>
      </c>
      <c r="K336" s="92">
        <v>2054979262</v>
      </c>
      <c r="L336" s="92">
        <v>29251182325</v>
      </c>
      <c r="M336" s="115">
        <v>36922631329.511002</v>
      </c>
      <c r="N336" s="115">
        <v>3117833434.4242902</v>
      </c>
      <c r="O336" s="115">
        <v>3209322200.24084</v>
      </c>
      <c r="P336" s="94">
        <v>3404858648.78618</v>
      </c>
      <c r="Q336" s="94">
        <v>3536139553.4951801</v>
      </c>
      <c r="R336" s="115">
        <v>3819200270.9738598</v>
      </c>
      <c r="S336" s="115">
        <v>4149264089.23</v>
      </c>
      <c r="T336" s="115">
        <v>1969969847.8299999</v>
      </c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</row>
    <row r="337" spans="1:54">
      <c r="A337" s="89" t="s">
        <v>432</v>
      </c>
      <c r="B337" s="89" t="s">
        <v>222</v>
      </c>
      <c r="C337" s="92">
        <v>80304</v>
      </c>
      <c r="D337" s="92">
        <v>0</v>
      </c>
      <c r="E337" s="92">
        <v>0</v>
      </c>
      <c r="F337" s="92">
        <v>0</v>
      </c>
      <c r="G337" s="92">
        <v>0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115">
        <v>0</v>
      </c>
      <c r="N337" s="115">
        <v>0</v>
      </c>
      <c r="O337" s="115">
        <v>0</v>
      </c>
      <c r="P337" s="115">
        <v>0</v>
      </c>
      <c r="Q337" s="115">
        <v>0</v>
      </c>
      <c r="R337" s="115">
        <v>0</v>
      </c>
      <c r="S337" s="115">
        <v>0</v>
      </c>
      <c r="T337" s="115">
        <v>0</v>
      </c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</row>
    <row r="338" spans="1:54" ht="28">
      <c r="A338" s="89" t="s">
        <v>433</v>
      </c>
      <c r="B338" s="89" t="s">
        <v>15</v>
      </c>
      <c r="C338" s="92">
        <v>24384201.550000001</v>
      </c>
      <c r="D338" s="92">
        <v>756.55</v>
      </c>
      <c r="E338" s="92">
        <v>756.55</v>
      </c>
      <c r="F338" s="92">
        <v>0</v>
      </c>
      <c r="G338" s="92">
        <v>0</v>
      </c>
      <c r="H338" s="92">
        <v>0</v>
      </c>
      <c r="I338" s="92">
        <v>23292533.579999998</v>
      </c>
      <c r="J338" s="92">
        <v>0</v>
      </c>
      <c r="K338" s="92">
        <v>170.58</v>
      </c>
      <c r="L338" s="92">
        <v>0</v>
      </c>
      <c r="M338" s="115">
        <v>24181.326069999999</v>
      </c>
      <c r="N338" s="115">
        <v>24181.326069999999</v>
      </c>
      <c r="O338" s="115">
        <v>0</v>
      </c>
      <c r="P338" s="94">
        <v>1.1721700000000002</v>
      </c>
      <c r="Q338" s="94">
        <v>1.19476</v>
      </c>
      <c r="R338" s="115">
        <v>1.2077100000000001</v>
      </c>
      <c r="S338" s="115">
        <v>1.23</v>
      </c>
      <c r="T338" s="115">
        <v>1.23</v>
      </c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</row>
    <row r="339" spans="1:54">
      <c r="A339" s="89" t="s">
        <v>3550</v>
      </c>
      <c r="B339" s="89" t="s">
        <v>3551</v>
      </c>
      <c r="C339" s="92">
        <v>0</v>
      </c>
      <c r="D339" s="92">
        <v>0</v>
      </c>
      <c r="E339" s="92">
        <v>0</v>
      </c>
      <c r="F339" s="92">
        <v>0</v>
      </c>
      <c r="G339" s="92">
        <v>0</v>
      </c>
      <c r="H339" s="92">
        <v>0</v>
      </c>
      <c r="I339" s="92">
        <v>0</v>
      </c>
      <c r="J339" s="92">
        <v>0</v>
      </c>
      <c r="K339" s="92">
        <v>0</v>
      </c>
      <c r="L339" s="92">
        <v>0</v>
      </c>
      <c r="M339" s="115">
        <v>0</v>
      </c>
      <c r="N339" s="115">
        <v>15431186919.339001</v>
      </c>
      <c r="O339" s="115">
        <v>17180494045.291</v>
      </c>
      <c r="P339" s="115">
        <v>20101115220.744999</v>
      </c>
      <c r="Q339" s="115">
        <v>23523446101.243999</v>
      </c>
      <c r="R339" s="115">
        <v>26911943807.176998</v>
      </c>
      <c r="S339" s="115">
        <v>29828975064.369999</v>
      </c>
      <c r="T339" s="115">
        <v>30850485541.27</v>
      </c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</row>
    <row r="340" spans="1:54">
      <c r="A340" s="89" t="s">
        <v>7816</v>
      </c>
      <c r="B340" s="89" t="s">
        <v>7821</v>
      </c>
      <c r="C340" s="92">
        <v>0</v>
      </c>
      <c r="D340" s="92">
        <v>0</v>
      </c>
      <c r="E340" s="92">
        <v>0</v>
      </c>
      <c r="F340" s="92">
        <v>0</v>
      </c>
      <c r="G340" s="92">
        <v>0</v>
      </c>
      <c r="H340" s="92">
        <v>0</v>
      </c>
      <c r="I340" s="92">
        <v>0</v>
      </c>
      <c r="J340" s="92">
        <v>0</v>
      </c>
      <c r="K340" s="92">
        <v>0</v>
      </c>
      <c r="L340" s="92">
        <v>0</v>
      </c>
      <c r="M340" s="92">
        <v>0</v>
      </c>
      <c r="N340" s="92">
        <v>0</v>
      </c>
      <c r="O340" s="92">
        <v>0</v>
      </c>
      <c r="P340" s="92">
        <v>0</v>
      </c>
      <c r="Q340" s="92">
        <v>0</v>
      </c>
      <c r="R340" s="92">
        <v>0</v>
      </c>
      <c r="S340" s="92">
        <v>0</v>
      </c>
      <c r="T340" s="92">
        <v>513200.12</v>
      </c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</row>
    <row r="341" spans="1:54">
      <c r="A341" s="89" t="s">
        <v>434</v>
      </c>
      <c r="B341" s="89" t="s">
        <v>14</v>
      </c>
      <c r="C341" s="92">
        <v>932031627.62</v>
      </c>
      <c r="D341" s="92">
        <v>937978143.71000004</v>
      </c>
      <c r="E341" s="92">
        <v>1160639451.8800001</v>
      </c>
      <c r="F341" s="92">
        <v>1318796323.71</v>
      </c>
      <c r="G341" s="92">
        <v>1408903016.54</v>
      </c>
      <c r="H341" s="92">
        <v>1477627099</v>
      </c>
      <c r="I341" s="92">
        <v>1300791427.8800001</v>
      </c>
      <c r="J341" s="92">
        <v>650717585</v>
      </c>
      <c r="K341" s="92">
        <v>774324631.5</v>
      </c>
      <c r="L341" s="92">
        <v>1112208555.8699999</v>
      </c>
      <c r="M341" s="115">
        <v>1182729246.86625</v>
      </c>
      <c r="N341" s="115">
        <v>1469581285.6923401</v>
      </c>
      <c r="O341" s="115">
        <v>1874392125.6688602</v>
      </c>
      <c r="P341" s="115">
        <v>2240483267.9300299</v>
      </c>
      <c r="Q341" s="115">
        <v>2530886286.2883501</v>
      </c>
      <c r="R341" s="115">
        <v>2987279670.4251299</v>
      </c>
      <c r="S341" s="115">
        <v>3429801303.7199998</v>
      </c>
      <c r="T341" s="115">
        <v>3867645988.3499999</v>
      </c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</row>
    <row r="342" spans="1:54">
      <c r="A342" s="89" t="s">
        <v>435</v>
      </c>
      <c r="B342" s="89" t="s">
        <v>13</v>
      </c>
      <c r="C342" s="92">
        <v>49907622</v>
      </c>
      <c r="D342" s="92">
        <v>473</v>
      </c>
      <c r="E342" s="92">
        <v>473</v>
      </c>
      <c r="F342" s="92">
        <v>473</v>
      </c>
      <c r="G342" s="92">
        <v>473</v>
      </c>
      <c r="H342" s="92">
        <v>573</v>
      </c>
      <c r="I342" s="92">
        <v>573</v>
      </c>
      <c r="J342" s="92">
        <v>673</v>
      </c>
      <c r="K342" s="92">
        <v>673</v>
      </c>
      <c r="L342" s="92">
        <v>673</v>
      </c>
      <c r="M342" s="115">
        <v>472.86</v>
      </c>
      <c r="N342" s="115">
        <v>0</v>
      </c>
      <c r="O342" s="115">
        <v>0</v>
      </c>
      <c r="P342" s="94">
        <v>0</v>
      </c>
      <c r="Q342" s="94">
        <v>0</v>
      </c>
      <c r="R342" s="115">
        <v>0</v>
      </c>
      <c r="S342" s="115">
        <v>0</v>
      </c>
      <c r="T342" s="115">
        <v>0</v>
      </c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</row>
    <row r="343" spans="1:54">
      <c r="A343" s="89" t="s">
        <v>436</v>
      </c>
      <c r="B343" s="89" t="s">
        <v>12</v>
      </c>
      <c r="C343" s="92">
        <v>0</v>
      </c>
      <c r="D343" s="92">
        <v>0</v>
      </c>
      <c r="E343" s="92">
        <v>-589219200</v>
      </c>
      <c r="F343" s="92">
        <v>-110339000</v>
      </c>
      <c r="G343" s="92">
        <v>0</v>
      </c>
      <c r="H343" s="92">
        <v>0</v>
      </c>
      <c r="I343" s="92">
        <v>0</v>
      </c>
      <c r="J343" s="92">
        <v>0</v>
      </c>
      <c r="K343" s="92">
        <v>0</v>
      </c>
      <c r="L343" s="92">
        <v>0</v>
      </c>
      <c r="M343" s="115">
        <v>0</v>
      </c>
      <c r="N343" s="115">
        <v>0</v>
      </c>
      <c r="O343" s="115">
        <v>0</v>
      </c>
      <c r="P343" s="94">
        <v>0</v>
      </c>
      <c r="Q343" s="94">
        <v>0</v>
      </c>
      <c r="R343" s="115">
        <v>0</v>
      </c>
      <c r="S343" s="115">
        <v>0</v>
      </c>
      <c r="T343" s="115">
        <v>0</v>
      </c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</row>
    <row r="344" spans="1:54">
      <c r="A344" s="89" t="s">
        <v>437</v>
      </c>
      <c r="B344" s="89" t="s">
        <v>11</v>
      </c>
      <c r="C344" s="92">
        <v>-36607215494.419998</v>
      </c>
      <c r="D344" s="92">
        <v>-59062925883.839996</v>
      </c>
      <c r="E344" s="92">
        <v>-49456723983.540001</v>
      </c>
      <c r="F344" s="92">
        <v>-1183930121.29</v>
      </c>
      <c r="G344" s="92">
        <v>2518097162</v>
      </c>
      <c r="H344" s="92">
        <v>991252464.23000002</v>
      </c>
      <c r="I344" s="92">
        <v>-440124907.38</v>
      </c>
      <c r="J344" s="92">
        <v>3515074405</v>
      </c>
      <c r="K344" s="92">
        <v>14073719297.98</v>
      </c>
      <c r="L344" s="92">
        <v>19268445135.939999</v>
      </c>
      <c r="M344" s="115">
        <v>14824311271.692499</v>
      </c>
      <c r="N344" s="115">
        <v>716415939.28670001</v>
      </c>
      <c r="O344" s="115">
        <v>971151634.46326005</v>
      </c>
      <c r="P344" s="115">
        <v>850498968.10820997</v>
      </c>
      <c r="Q344" s="115">
        <v>682283362.43336999</v>
      </c>
      <c r="R344" s="115">
        <v>691809736.46447992</v>
      </c>
      <c r="S344" s="115">
        <v>729457869.73000002</v>
      </c>
      <c r="T344" s="115">
        <v>570641465.61000001</v>
      </c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</row>
    <row r="345" spans="1:54">
      <c r="A345" s="89" t="s">
        <v>3571</v>
      </c>
      <c r="B345" s="89" t="s">
        <v>7798</v>
      </c>
      <c r="C345" s="92">
        <v>0</v>
      </c>
      <c r="D345" s="92">
        <v>0</v>
      </c>
      <c r="E345" s="92">
        <v>0</v>
      </c>
      <c r="F345" s="92">
        <v>0</v>
      </c>
      <c r="G345" s="92">
        <v>0</v>
      </c>
      <c r="H345" s="92">
        <v>0</v>
      </c>
      <c r="I345" s="92">
        <v>0</v>
      </c>
      <c r="J345" s="92">
        <v>0</v>
      </c>
      <c r="K345" s="92">
        <v>0</v>
      </c>
      <c r="L345" s="92">
        <v>0</v>
      </c>
      <c r="M345" s="115">
        <v>0</v>
      </c>
      <c r="N345" s="115">
        <v>0</v>
      </c>
      <c r="O345" s="115">
        <v>0</v>
      </c>
      <c r="P345" s="115">
        <v>0</v>
      </c>
      <c r="Q345" s="115">
        <v>0</v>
      </c>
      <c r="R345" s="115">
        <v>0</v>
      </c>
      <c r="S345" s="115">
        <v>0</v>
      </c>
      <c r="T345" s="115">
        <v>0</v>
      </c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</row>
    <row r="346" spans="1:54" ht="28">
      <c r="A346" s="89" t="s">
        <v>7799</v>
      </c>
      <c r="B346" s="89" t="s">
        <v>7800</v>
      </c>
      <c r="C346" s="92">
        <v>0</v>
      </c>
      <c r="D346" s="92">
        <v>0</v>
      </c>
      <c r="E346" s="92">
        <v>0</v>
      </c>
      <c r="F346" s="92">
        <v>0</v>
      </c>
      <c r="G346" s="92">
        <v>0</v>
      </c>
      <c r="H346" s="92">
        <v>0</v>
      </c>
      <c r="I346" s="92">
        <v>0</v>
      </c>
      <c r="J346" s="92">
        <v>0</v>
      </c>
      <c r="K346" s="92">
        <v>0</v>
      </c>
      <c r="L346" s="92">
        <v>0</v>
      </c>
      <c r="M346" s="115">
        <v>0</v>
      </c>
      <c r="N346" s="115">
        <v>0</v>
      </c>
      <c r="O346" s="115">
        <v>0</v>
      </c>
      <c r="P346" s="115">
        <v>0</v>
      </c>
      <c r="Q346" s="115">
        <v>0</v>
      </c>
      <c r="R346" s="115">
        <v>0</v>
      </c>
      <c r="S346" s="115">
        <v>0</v>
      </c>
      <c r="T346" s="115">
        <v>0</v>
      </c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</row>
    <row r="347" spans="1:54">
      <c r="A347" s="89" t="s">
        <v>438</v>
      </c>
      <c r="B347" s="89" t="s">
        <v>10</v>
      </c>
      <c r="C347" s="92">
        <v>409940457.63999999</v>
      </c>
      <c r="D347" s="92">
        <v>428815617.13</v>
      </c>
      <c r="E347" s="92">
        <v>456069188.41000003</v>
      </c>
      <c r="F347" s="92">
        <v>475333095</v>
      </c>
      <c r="G347" s="92">
        <v>512884047</v>
      </c>
      <c r="H347" s="92">
        <v>475023618</v>
      </c>
      <c r="I347" s="92">
        <v>496400315</v>
      </c>
      <c r="J347" s="92">
        <v>542663696</v>
      </c>
      <c r="K347" s="92">
        <v>560434098.75999999</v>
      </c>
      <c r="L347" s="92">
        <v>547749875</v>
      </c>
      <c r="M347" s="115">
        <v>568117681.35293996</v>
      </c>
      <c r="N347" s="115">
        <v>0</v>
      </c>
      <c r="O347" s="115">
        <v>0</v>
      </c>
      <c r="P347" s="115">
        <v>0</v>
      </c>
      <c r="Q347" s="115">
        <v>0</v>
      </c>
      <c r="R347" s="115">
        <v>0</v>
      </c>
      <c r="S347" s="115">
        <v>0</v>
      </c>
      <c r="T347" s="115">
        <v>0</v>
      </c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</row>
    <row r="348" spans="1:54">
      <c r="A348" s="89" t="s">
        <v>439</v>
      </c>
      <c r="B348" s="89" t="s">
        <v>9</v>
      </c>
      <c r="C348" s="92">
        <v>252569696</v>
      </c>
      <c r="D348" s="92">
        <v>301961072</v>
      </c>
      <c r="E348" s="92">
        <v>0</v>
      </c>
      <c r="F348" s="92">
        <v>3083532</v>
      </c>
      <c r="G348" s="92">
        <v>0</v>
      </c>
      <c r="H348" s="92">
        <v>3087042</v>
      </c>
      <c r="I348" s="92">
        <v>3145870</v>
      </c>
      <c r="J348" s="92">
        <v>3163981</v>
      </c>
      <c r="K348" s="92">
        <v>4682946</v>
      </c>
      <c r="L348" s="92">
        <v>13634331</v>
      </c>
      <c r="M348" s="115">
        <v>16905261.616</v>
      </c>
      <c r="N348" s="115">
        <v>0</v>
      </c>
      <c r="O348" s="115">
        <v>0</v>
      </c>
      <c r="P348" s="115">
        <v>0</v>
      </c>
      <c r="Q348" s="115">
        <v>0</v>
      </c>
      <c r="R348" s="115">
        <v>0</v>
      </c>
      <c r="S348" s="115">
        <v>0</v>
      </c>
      <c r="T348" s="115">
        <v>0</v>
      </c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</row>
    <row r="349" spans="1:54">
      <c r="A349" s="89" t="s">
        <v>440</v>
      </c>
      <c r="B349" s="89" t="s">
        <v>8</v>
      </c>
      <c r="C349" s="92">
        <v>10540043736.83</v>
      </c>
      <c r="D349" s="92">
        <v>12056191324.99</v>
      </c>
      <c r="E349" s="92">
        <v>6450788088.1099997</v>
      </c>
      <c r="F349" s="92">
        <v>7407490999.0699997</v>
      </c>
      <c r="G349" s="92">
        <v>8340688277.7399998</v>
      </c>
      <c r="H349" s="92">
        <v>8104288156.6400003</v>
      </c>
      <c r="I349" s="92">
        <v>11839598343.41</v>
      </c>
      <c r="J349" s="92">
        <v>12897328327</v>
      </c>
      <c r="K349" s="92">
        <v>16891363684.690001</v>
      </c>
      <c r="L349" s="92">
        <v>14535628720</v>
      </c>
      <c r="M349" s="115">
        <v>14577761508.4184</v>
      </c>
      <c r="N349" s="115">
        <v>0</v>
      </c>
      <c r="O349" s="115">
        <v>0</v>
      </c>
      <c r="P349" s="115">
        <v>0</v>
      </c>
      <c r="Q349" s="115">
        <v>0</v>
      </c>
      <c r="R349" s="115">
        <v>0</v>
      </c>
      <c r="S349" s="115">
        <v>0</v>
      </c>
      <c r="T349" s="115">
        <v>0</v>
      </c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</row>
    <row r="350" spans="1:54">
      <c r="A350" s="89" t="s">
        <v>442</v>
      </c>
      <c r="B350" s="89" t="s">
        <v>7</v>
      </c>
      <c r="C350" s="92">
        <v>192964676</v>
      </c>
      <c r="D350" s="92">
        <v>175173433.34999999</v>
      </c>
      <c r="E350" s="92">
        <v>174342121</v>
      </c>
      <c r="F350" s="92">
        <v>174314728</v>
      </c>
      <c r="G350" s="92">
        <v>174282296</v>
      </c>
      <c r="H350" s="92">
        <v>178581303</v>
      </c>
      <c r="I350" s="92">
        <v>211680006.21000001</v>
      </c>
      <c r="J350" s="92">
        <v>210793462</v>
      </c>
      <c r="K350" s="92">
        <v>345610889</v>
      </c>
      <c r="L350" s="92">
        <v>469490772</v>
      </c>
      <c r="M350" s="115">
        <v>460194933.67403001</v>
      </c>
      <c r="N350" s="115">
        <v>0</v>
      </c>
      <c r="O350" s="115">
        <v>0</v>
      </c>
      <c r="P350" s="115">
        <v>0</v>
      </c>
      <c r="Q350" s="115">
        <v>0</v>
      </c>
      <c r="R350" s="115">
        <v>0</v>
      </c>
      <c r="S350" s="115">
        <v>0</v>
      </c>
      <c r="T350" s="115">
        <v>0</v>
      </c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</row>
    <row r="351" spans="1:54">
      <c r="A351" s="89" t="s">
        <v>443</v>
      </c>
      <c r="B351" s="89" t="s">
        <v>6</v>
      </c>
      <c r="C351" s="92">
        <v>282193263.56</v>
      </c>
      <c r="D351" s="92">
        <v>287746004.37</v>
      </c>
      <c r="E351" s="92">
        <v>554928796.64999998</v>
      </c>
      <c r="F351" s="92">
        <v>1133789359.95</v>
      </c>
      <c r="G351" s="92">
        <v>291006044.54000002</v>
      </c>
      <c r="H351" s="92">
        <v>279795422.61000001</v>
      </c>
      <c r="I351" s="92">
        <v>322154159.06999999</v>
      </c>
      <c r="J351" s="92">
        <v>186997534</v>
      </c>
      <c r="K351" s="92">
        <v>186064072.12</v>
      </c>
      <c r="L351" s="92">
        <v>16019235</v>
      </c>
      <c r="M351" s="115">
        <v>13481487.99337</v>
      </c>
      <c r="N351" s="115">
        <v>0</v>
      </c>
      <c r="O351" s="115">
        <v>0</v>
      </c>
      <c r="P351" s="115">
        <v>0</v>
      </c>
      <c r="Q351" s="115">
        <v>0</v>
      </c>
      <c r="R351" s="115">
        <v>0</v>
      </c>
      <c r="S351" s="115">
        <v>0</v>
      </c>
      <c r="T351" s="115">
        <v>0</v>
      </c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</row>
    <row r="352" spans="1:54">
      <c r="A352" s="89" t="s">
        <v>444</v>
      </c>
      <c r="B352" s="89" t="s">
        <v>5</v>
      </c>
      <c r="C352" s="92">
        <v>1634871663</v>
      </c>
      <c r="D352" s="92">
        <v>8051207856.7399998</v>
      </c>
      <c r="E352" s="92">
        <v>11674731777.559999</v>
      </c>
      <c r="F352" s="92">
        <v>3061245011.1100001</v>
      </c>
      <c r="G352" s="92">
        <v>5405435259</v>
      </c>
      <c r="H352" s="92">
        <v>5197614681</v>
      </c>
      <c r="I352" s="92">
        <v>2945388297</v>
      </c>
      <c r="J352" s="92">
        <v>2412561774</v>
      </c>
      <c r="K352" s="92">
        <v>7989704650.21</v>
      </c>
      <c r="L352" s="92">
        <v>10269145764</v>
      </c>
      <c r="M352" s="115">
        <v>13764603562.008499</v>
      </c>
      <c r="N352" s="115">
        <v>0</v>
      </c>
      <c r="O352" s="115">
        <v>0</v>
      </c>
      <c r="P352" s="115">
        <v>0</v>
      </c>
      <c r="Q352" s="115">
        <v>0</v>
      </c>
      <c r="R352" s="115">
        <v>0</v>
      </c>
      <c r="S352" s="115">
        <v>0</v>
      </c>
      <c r="T352" s="115">
        <v>0</v>
      </c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</row>
    <row r="353" spans="1:54">
      <c r="A353" s="89" t="s">
        <v>445</v>
      </c>
      <c r="B353" s="89" t="s">
        <v>4</v>
      </c>
      <c r="C353" s="92">
        <v>25603391.239999998</v>
      </c>
      <c r="D353" s="92">
        <v>19861716.91</v>
      </c>
      <c r="E353" s="92">
        <v>22891839.670000002</v>
      </c>
      <c r="F353" s="92">
        <v>18299937</v>
      </c>
      <c r="G353" s="92">
        <v>21807998</v>
      </c>
      <c r="H353" s="92">
        <v>22060340</v>
      </c>
      <c r="I353" s="92">
        <v>22081238</v>
      </c>
      <c r="J353" s="92">
        <v>22081238</v>
      </c>
      <c r="K353" s="92">
        <v>4167820</v>
      </c>
      <c r="L353" s="92">
        <v>22121940</v>
      </c>
      <c r="M353" s="115">
        <v>27425861.629000001</v>
      </c>
      <c r="N353" s="115">
        <v>0</v>
      </c>
      <c r="O353" s="115">
        <v>0</v>
      </c>
      <c r="P353" s="115">
        <v>0</v>
      </c>
      <c r="Q353" s="115">
        <v>0</v>
      </c>
      <c r="R353" s="115">
        <v>0</v>
      </c>
      <c r="S353" s="115">
        <v>0</v>
      </c>
      <c r="T353" s="115">
        <v>0</v>
      </c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</row>
    <row r="354" spans="1:54" ht="28">
      <c r="A354" s="89" t="s">
        <v>446</v>
      </c>
      <c r="B354" s="89" t="s">
        <v>3</v>
      </c>
      <c r="C354" s="92">
        <v>-11554207</v>
      </c>
      <c r="D354" s="92">
        <v>294148</v>
      </c>
      <c r="E354" s="92">
        <v>192912</v>
      </c>
      <c r="F354" s="92">
        <v>-18925186.030000001</v>
      </c>
      <c r="G354" s="92">
        <v>-76747</v>
      </c>
      <c r="H354" s="92">
        <v>-76747</v>
      </c>
      <c r="I354" s="92">
        <v>695947</v>
      </c>
      <c r="J354" s="92">
        <v>-76747</v>
      </c>
      <c r="K354" s="92">
        <v>-76747</v>
      </c>
      <c r="L354" s="92">
        <v>-14497</v>
      </c>
      <c r="M354" s="115">
        <v>-14496.982</v>
      </c>
      <c r="N354" s="115">
        <v>0</v>
      </c>
      <c r="O354" s="115">
        <v>0</v>
      </c>
      <c r="P354" s="115">
        <v>0</v>
      </c>
      <c r="Q354" s="115">
        <v>0</v>
      </c>
      <c r="R354" s="115">
        <v>0</v>
      </c>
      <c r="S354" s="115">
        <v>0</v>
      </c>
      <c r="T354" s="115">
        <v>0</v>
      </c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</row>
    <row r="355" spans="1:54">
      <c r="A355" s="89" t="s">
        <v>447</v>
      </c>
      <c r="B355" s="89" t="s">
        <v>2</v>
      </c>
      <c r="C355" s="92">
        <v>-1422706001.73</v>
      </c>
      <c r="D355" s="92">
        <v>-238920262.63999999</v>
      </c>
      <c r="E355" s="92">
        <v>-766272940.54999995</v>
      </c>
      <c r="F355" s="92">
        <v>-125030222.45999999</v>
      </c>
      <c r="G355" s="92">
        <v>4742718846.9300003</v>
      </c>
      <c r="H355" s="92">
        <v>3504287711.3899999</v>
      </c>
      <c r="I355" s="92">
        <v>3941582123</v>
      </c>
      <c r="J355" s="92">
        <v>1141211194.8900001</v>
      </c>
      <c r="K355" s="92">
        <v>365532495.91000003</v>
      </c>
      <c r="L355" s="92">
        <v>-1551115687.0599999</v>
      </c>
      <c r="M355" s="115">
        <v>-835862524.20507991</v>
      </c>
      <c r="N355" s="115">
        <v>0</v>
      </c>
      <c r="O355" s="115">
        <v>0</v>
      </c>
      <c r="P355" s="94">
        <v>0</v>
      </c>
      <c r="Q355" s="94">
        <v>0</v>
      </c>
      <c r="R355" s="115">
        <v>0</v>
      </c>
      <c r="S355" s="115">
        <v>0</v>
      </c>
      <c r="T355" s="115">
        <v>0</v>
      </c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</row>
    <row r="356" spans="1:54">
      <c r="A356" s="89" t="s">
        <v>448</v>
      </c>
      <c r="B356" s="89" t="s">
        <v>1</v>
      </c>
      <c r="C356" s="92">
        <v>12339474</v>
      </c>
      <c r="D356" s="92">
        <v>0</v>
      </c>
      <c r="E356" s="92">
        <v>0</v>
      </c>
      <c r="F356" s="92">
        <v>0</v>
      </c>
      <c r="G356" s="92">
        <v>0</v>
      </c>
      <c r="H356" s="92">
        <v>0</v>
      </c>
      <c r="I356" s="92">
        <v>0</v>
      </c>
      <c r="J356" s="92">
        <v>0</v>
      </c>
      <c r="K356" s="92">
        <v>143838.43</v>
      </c>
      <c r="L356" s="92">
        <v>0</v>
      </c>
      <c r="M356" s="115">
        <v>0</v>
      </c>
      <c r="N356" s="115">
        <v>0</v>
      </c>
      <c r="O356" s="115">
        <v>0</v>
      </c>
      <c r="P356" s="94">
        <v>0</v>
      </c>
      <c r="Q356" s="94">
        <v>0</v>
      </c>
      <c r="R356" s="115">
        <v>0</v>
      </c>
      <c r="S356" s="115">
        <v>0</v>
      </c>
      <c r="T356" s="115">
        <v>0</v>
      </c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</row>
    <row r="357" spans="1:54">
      <c r="A357" s="89" t="s">
        <v>3582</v>
      </c>
      <c r="B357" s="89" t="s">
        <v>3472</v>
      </c>
      <c r="C357" s="92">
        <v>0</v>
      </c>
      <c r="D357" s="92">
        <v>0</v>
      </c>
      <c r="E357" s="92">
        <v>0</v>
      </c>
      <c r="F357" s="92">
        <v>0</v>
      </c>
      <c r="G357" s="92">
        <v>0</v>
      </c>
      <c r="H357" s="92">
        <v>0</v>
      </c>
      <c r="I357" s="92">
        <v>0</v>
      </c>
      <c r="J357" s="92">
        <v>0</v>
      </c>
      <c r="K357" s="92">
        <v>0</v>
      </c>
      <c r="L357" s="92">
        <v>0</v>
      </c>
      <c r="M357" s="115">
        <v>0</v>
      </c>
      <c r="N357" s="115">
        <v>652629559.15395999</v>
      </c>
      <c r="O357" s="115">
        <v>0</v>
      </c>
      <c r="P357" s="115">
        <v>0</v>
      </c>
      <c r="Q357" s="115">
        <v>0</v>
      </c>
      <c r="R357" s="115">
        <v>0</v>
      </c>
      <c r="S357" s="115">
        <v>0</v>
      </c>
      <c r="T357" s="115">
        <v>0</v>
      </c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</row>
    <row r="358" spans="1:54">
      <c r="A358" s="89" t="s">
        <v>449</v>
      </c>
      <c r="B358" s="89" t="s">
        <v>0</v>
      </c>
      <c r="C358" s="92">
        <v>-728205507</v>
      </c>
      <c r="D358" s="92">
        <v>-1115005338</v>
      </c>
      <c r="E358" s="92">
        <v>-1003993006.8200001</v>
      </c>
      <c r="F358" s="92">
        <v>-1339564191.99</v>
      </c>
      <c r="G358" s="92">
        <v>-1303348859.8900001</v>
      </c>
      <c r="H358" s="92">
        <v>-1279135085.77</v>
      </c>
      <c r="I358" s="92">
        <v>-1168386587.3199999</v>
      </c>
      <c r="J358" s="92">
        <v>-1331093256.4100001</v>
      </c>
      <c r="K358" s="92">
        <v>1027688469.73</v>
      </c>
      <c r="L358" s="92">
        <v>-2054117379</v>
      </c>
      <c r="M358" s="115">
        <v>-1349030581.5546899</v>
      </c>
      <c r="N358" s="115">
        <v>0</v>
      </c>
      <c r="O358" s="115">
        <v>0</v>
      </c>
      <c r="P358" s="94">
        <v>0</v>
      </c>
      <c r="Q358" s="94">
        <v>0</v>
      </c>
      <c r="R358" s="115">
        <v>0</v>
      </c>
      <c r="S358" s="118">
        <v>0</v>
      </c>
      <c r="T358" s="118">
        <v>0</v>
      </c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</row>
    <row r="359" spans="1:54" ht="42">
      <c r="A359" s="89" t="s">
        <v>3602</v>
      </c>
      <c r="B359" s="89" t="s">
        <v>3603</v>
      </c>
      <c r="C359" s="92">
        <v>0</v>
      </c>
      <c r="D359" s="92">
        <v>0</v>
      </c>
      <c r="E359" s="92">
        <v>0</v>
      </c>
      <c r="F359" s="92">
        <v>0</v>
      </c>
      <c r="G359" s="92">
        <v>0</v>
      </c>
      <c r="H359" s="92">
        <v>0</v>
      </c>
      <c r="I359" s="92">
        <v>0</v>
      </c>
      <c r="J359" s="92">
        <v>0</v>
      </c>
      <c r="K359" s="92">
        <v>0</v>
      </c>
      <c r="L359" s="92">
        <v>0</v>
      </c>
      <c r="M359" s="115">
        <v>0</v>
      </c>
      <c r="N359" s="115">
        <v>70135653.878480002</v>
      </c>
      <c r="O359" s="115">
        <v>330111947.07483</v>
      </c>
      <c r="P359" s="115">
        <v>573131058.15697002</v>
      </c>
      <c r="Q359" s="115">
        <v>-311464955.73121995</v>
      </c>
      <c r="R359" s="115">
        <v>-1438611488.96299</v>
      </c>
      <c r="S359" s="115">
        <v>-162074598.83000001</v>
      </c>
      <c r="T359" s="115">
        <v>-339884432.70999998</v>
      </c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</row>
    <row r="360" spans="1:54" ht="28">
      <c r="A360" s="89" t="s">
        <v>3614</v>
      </c>
      <c r="B360" s="89" t="s">
        <v>3504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115">
        <v>0</v>
      </c>
      <c r="N360" s="115">
        <v>1982.2136699999999</v>
      </c>
      <c r="O360" s="115">
        <v>0</v>
      </c>
      <c r="P360" s="115">
        <v>0</v>
      </c>
      <c r="Q360" s="115">
        <v>0</v>
      </c>
      <c r="R360" s="115">
        <v>0</v>
      </c>
      <c r="S360" s="115">
        <v>0</v>
      </c>
      <c r="T360" s="115">
        <v>0</v>
      </c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</row>
    <row r="361" spans="1:54" ht="28">
      <c r="A361" s="89" t="s">
        <v>3616</v>
      </c>
      <c r="B361" s="89" t="s">
        <v>3617</v>
      </c>
      <c r="C361" s="92">
        <v>0</v>
      </c>
      <c r="D361" s="92">
        <v>0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115">
        <v>0</v>
      </c>
      <c r="N361" s="115">
        <v>0</v>
      </c>
      <c r="O361" s="115">
        <v>0</v>
      </c>
      <c r="P361" s="115">
        <v>0</v>
      </c>
      <c r="Q361" s="115">
        <v>0</v>
      </c>
      <c r="R361" s="115">
        <v>0</v>
      </c>
      <c r="S361" s="115">
        <v>0</v>
      </c>
      <c r="T361" s="115">
        <v>0</v>
      </c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</row>
    <row r="362" spans="1:54" ht="28">
      <c r="A362" s="89" t="s">
        <v>3619</v>
      </c>
      <c r="B362" s="89" t="s">
        <v>3508</v>
      </c>
      <c r="C362" s="92">
        <v>0</v>
      </c>
      <c r="D362" s="92">
        <v>0</v>
      </c>
      <c r="E362" s="92">
        <v>0</v>
      </c>
      <c r="F362" s="92">
        <v>0</v>
      </c>
      <c r="G362" s="92">
        <v>0</v>
      </c>
      <c r="H362" s="92">
        <v>0</v>
      </c>
      <c r="I362" s="92">
        <v>0</v>
      </c>
      <c r="J362" s="92">
        <v>0</v>
      </c>
      <c r="K362" s="92">
        <v>0</v>
      </c>
      <c r="L362" s="92">
        <v>0</v>
      </c>
      <c r="M362" s="115">
        <v>0</v>
      </c>
      <c r="N362" s="115">
        <v>0</v>
      </c>
      <c r="O362" s="115">
        <v>0</v>
      </c>
      <c r="P362" s="115">
        <v>0</v>
      </c>
      <c r="Q362" s="115">
        <v>0</v>
      </c>
      <c r="R362" s="115">
        <v>0</v>
      </c>
      <c r="S362" s="115">
        <v>0</v>
      </c>
      <c r="T362" s="115">
        <v>0</v>
      </c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</row>
    <row r="363" spans="1:54" ht="28">
      <c r="A363" s="89" t="s">
        <v>3626</v>
      </c>
      <c r="B363" s="89" t="s">
        <v>3518</v>
      </c>
      <c r="C363" s="92">
        <v>0</v>
      </c>
      <c r="D363" s="92">
        <v>0</v>
      </c>
      <c r="E363" s="92">
        <v>0</v>
      </c>
      <c r="F363" s="92">
        <v>0</v>
      </c>
      <c r="G363" s="92">
        <v>0</v>
      </c>
      <c r="H363" s="92">
        <v>0</v>
      </c>
      <c r="I363" s="92">
        <v>0</v>
      </c>
      <c r="J363" s="92">
        <v>0</v>
      </c>
      <c r="K363" s="92">
        <v>0</v>
      </c>
      <c r="L363" s="92">
        <v>0</v>
      </c>
      <c r="M363" s="115">
        <v>0</v>
      </c>
      <c r="N363" s="115">
        <v>0</v>
      </c>
      <c r="O363" s="115">
        <v>0</v>
      </c>
      <c r="P363" s="94">
        <v>0</v>
      </c>
      <c r="Q363" s="94">
        <v>0</v>
      </c>
      <c r="R363" s="115">
        <v>0</v>
      </c>
      <c r="S363" s="115">
        <v>1339210.01</v>
      </c>
      <c r="T363" s="115">
        <v>-47246.59</v>
      </c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</row>
    <row r="364" spans="1:54" ht="42">
      <c r="A364" s="89" t="s">
        <v>3631</v>
      </c>
      <c r="B364" s="89" t="s">
        <v>3524</v>
      </c>
      <c r="C364" s="92">
        <v>0</v>
      </c>
      <c r="D364" s="95">
        <v>0</v>
      </c>
      <c r="E364" s="95">
        <v>0</v>
      </c>
      <c r="F364" s="95">
        <v>0</v>
      </c>
      <c r="G364" s="95">
        <v>0</v>
      </c>
      <c r="H364" s="95">
        <v>0</v>
      </c>
      <c r="I364" s="95">
        <v>0</v>
      </c>
      <c r="J364" s="95">
        <v>0</v>
      </c>
      <c r="K364" s="95">
        <v>0</v>
      </c>
      <c r="L364" s="95">
        <v>0</v>
      </c>
      <c r="M364" s="95">
        <v>0</v>
      </c>
      <c r="N364" s="115">
        <v>0</v>
      </c>
      <c r="O364" s="115">
        <v>0</v>
      </c>
      <c r="P364" s="115">
        <v>0</v>
      </c>
      <c r="Q364" s="115">
        <v>0</v>
      </c>
      <c r="R364" s="115">
        <v>0</v>
      </c>
      <c r="S364" s="115">
        <v>0</v>
      </c>
      <c r="T364" s="115">
        <v>0</v>
      </c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</row>
    <row r="365" spans="1:54" ht="28">
      <c r="A365" s="89" t="s">
        <v>3635</v>
      </c>
      <c r="B365" s="89" t="s">
        <v>3636</v>
      </c>
      <c r="C365" s="92">
        <v>0</v>
      </c>
      <c r="D365" s="95">
        <v>0</v>
      </c>
      <c r="E365" s="95">
        <v>0</v>
      </c>
      <c r="F365" s="95">
        <v>0</v>
      </c>
      <c r="G365" s="95">
        <v>0</v>
      </c>
      <c r="H365" s="95">
        <v>0</v>
      </c>
      <c r="I365" s="95">
        <v>0</v>
      </c>
      <c r="J365" s="95">
        <v>0</v>
      </c>
      <c r="K365" s="95">
        <v>0</v>
      </c>
      <c r="L365" s="95">
        <v>0</v>
      </c>
      <c r="M365" s="95">
        <v>0</v>
      </c>
      <c r="N365" s="115">
        <v>63962510.226959996</v>
      </c>
      <c r="O365" s="115">
        <v>63894962.926519997</v>
      </c>
      <c r="P365" s="115">
        <v>69661718.465039998</v>
      </c>
      <c r="Q365" s="115">
        <v>84240143.002939999</v>
      </c>
      <c r="R365" s="115">
        <v>61724114.064709999</v>
      </c>
      <c r="S365" s="115">
        <v>69510768.209999993</v>
      </c>
      <c r="T365" s="115">
        <v>47230467.909999996</v>
      </c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</row>
    <row r="366" spans="1:54">
      <c r="A366" s="89" t="s">
        <v>3640</v>
      </c>
      <c r="B366" s="89" t="s">
        <v>7672</v>
      </c>
      <c r="C366" s="92">
        <v>0</v>
      </c>
      <c r="D366" s="95">
        <v>0</v>
      </c>
      <c r="E366" s="95">
        <v>0</v>
      </c>
      <c r="F366" s="95">
        <v>0</v>
      </c>
      <c r="G366" s="95">
        <v>0</v>
      </c>
      <c r="H366" s="95">
        <v>0</v>
      </c>
      <c r="I366" s="95">
        <v>0</v>
      </c>
      <c r="J366" s="95">
        <v>0</v>
      </c>
      <c r="K366" s="95">
        <v>0</v>
      </c>
      <c r="L366" s="95">
        <v>0</v>
      </c>
      <c r="M366" s="95">
        <v>0</v>
      </c>
      <c r="N366" s="115">
        <v>-49777627.416339993</v>
      </c>
      <c r="O366" s="115">
        <v>26953418.609999999</v>
      </c>
      <c r="P366" s="94">
        <v>51230575.693000004</v>
      </c>
      <c r="Q366" s="94">
        <v>77365585.912</v>
      </c>
      <c r="R366" s="115">
        <v>26934280.923999999</v>
      </c>
      <c r="S366" s="115">
        <v>-105074885.63</v>
      </c>
      <c r="T366" s="115">
        <v>33683970.020000003</v>
      </c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</row>
    <row r="367" spans="1:54" ht="28">
      <c r="A367" s="89" t="s">
        <v>3647</v>
      </c>
      <c r="B367" s="89" t="s">
        <v>3648</v>
      </c>
      <c r="C367" s="92">
        <v>0</v>
      </c>
      <c r="D367" s="95">
        <v>0</v>
      </c>
      <c r="E367" s="95">
        <v>0</v>
      </c>
      <c r="F367" s="95">
        <v>0</v>
      </c>
      <c r="G367" s="95">
        <v>0</v>
      </c>
      <c r="H367" s="95">
        <v>0</v>
      </c>
      <c r="I367" s="95">
        <v>0</v>
      </c>
      <c r="J367" s="95">
        <v>0</v>
      </c>
      <c r="K367" s="95">
        <v>0</v>
      </c>
      <c r="L367" s="95">
        <v>0</v>
      </c>
      <c r="M367" s="95">
        <v>0</v>
      </c>
      <c r="N367" s="115">
        <v>1228004735.075</v>
      </c>
      <c r="O367" s="115">
        <v>297396161.074</v>
      </c>
      <c r="P367" s="94">
        <v>231933828.06351</v>
      </c>
      <c r="Q367" s="94">
        <v>1616083560.6521699</v>
      </c>
      <c r="R367" s="115">
        <v>2530584360.2781701</v>
      </c>
      <c r="S367" s="115">
        <v>-2126569581.1099999</v>
      </c>
      <c r="T367" s="115">
        <v>1360354700.6900001</v>
      </c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</row>
    <row r="368" spans="1:54" ht="56">
      <c r="A368" s="89" t="s">
        <v>7650</v>
      </c>
      <c r="B368" s="89" t="s">
        <v>7651</v>
      </c>
      <c r="C368" s="92">
        <v>0</v>
      </c>
      <c r="D368" s="95">
        <v>0</v>
      </c>
      <c r="E368" s="95">
        <v>0</v>
      </c>
      <c r="F368" s="95">
        <v>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115">
        <v>0</v>
      </c>
      <c r="O368" s="115">
        <v>0</v>
      </c>
      <c r="P368" s="94">
        <v>878326.93495000002</v>
      </c>
      <c r="Q368" s="94">
        <v>688211.01045000006</v>
      </c>
      <c r="R368" s="115">
        <v>0</v>
      </c>
      <c r="S368" s="115">
        <v>0</v>
      </c>
      <c r="T368" s="115">
        <v>0</v>
      </c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</row>
    <row r="369" spans="1:54">
      <c r="A369" s="89" t="s">
        <v>450</v>
      </c>
      <c r="B369" s="89" t="s">
        <v>164</v>
      </c>
      <c r="C369" s="92">
        <v>-9313354322.1000004</v>
      </c>
      <c r="D369" s="95">
        <v>-17313936857.150002</v>
      </c>
      <c r="E369" s="95">
        <v>-15937255039.91</v>
      </c>
      <c r="F369" s="95">
        <v>-16112439110.370001</v>
      </c>
      <c r="G369" s="95">
        <v>11505887792.200001</v>
      </c>
      <c r="H369" s="95">
        <v>18563673487.540001</v>
      </c>
      <c r="I369" s="95">
        <v>-15648507017.870001</v>
      </c>
      <c r="J369" s="95">
        <v>-46495468553.360001</v>
      </c>
      <c r="K369" s="95">
        <v>-53202999678.120003</v>
      </c>
      <c r="L369" s="95">
        <v>-27807469015.91</v>
      </c>
      <c r="M369" s="95">
        <v>-26870155097.8391</v>
      </c>
      <c r="N369" s="115">
        <v>-51134701263.807297</v>
      </c>
      <c r="O369" s="115">
        <v>-10916316264.3703</v>
      </c>
      <c r="P369" s="115">
        <v>-94635813657.423203</v>
      </c>
      <c r="Q369" s="115">
        <v>-90802831558.405502</v>
      </c>
      <c r="R369" s="115">
        <v>-116616830300.584</v>
      </c>
      <c r="S369" s="115">
        <v>11019071997.84</v>
      </c>
      <c r="T369" s="115">
        <v>-148868324113.85999</v>
      </c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</row>
    <row r="370" spans="1:54">
      <c r="A370" s="89" t="s">
        <v>3651</v>
      </c>
      <c r="B370" s="89" t="s">
        <v>3652</v>
      </c>
      <c r="C370" s="92">
        <v>0</v>
      </c>
      <c r="D370" s="95">
        <v>0</v>
      </c>
      <c r="E370" s="95">
        <v>0</v>
      </c>
      <c r="F370" s="95">
        <v>0</v>
      </c>
      <c r="G370" s="95">
        <v>11505887792.200001</v>
      </c>
      <c r="H370" s="95">
        <v>18563673487.540001</v>
      </c>
      <c r="I370" s="95">
        <v>0</v>
      </c>
      <c r="J370" s="95">
        <v>0</v>
      </c>
      <c r="K370" s="95">
        <v>0</v>
      </c>
      <c r="L370" s="95">
        <v>0</v>
      </c>
      <c r="M370" s="95">
        <v>0</v>
      </c>
      <c r="N370" s="115">
        <v>2598898422.6737599</v>
      </c>
      <c r="O370" s="115">
        <v>0</v>
      </c>
      <c r="P370" s="94">
        <v>0</v>
      </c>
      <c r="Q370" s="94">
        <v>0</v>
      </c>
      <c r="R370" s="115">
        <v>0</v>
      </c>
      <c r="S370" s="115">
        <v>11019071997.84</v>
      </c>
      <c r="T370" s="115">
        <v>0</v>
      </c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</row>
    <row r="371" spans="1:54">
      <c r="A371" s="89" t="s">
        <v>3657</v>
      </c>
      <c r="B371" s="89" t="s">
        <v>3658</v>
      </c>
      <c r="C371" s="92">
        <v>-9313354322.1000004</v>
      </c>
      <c r="D371" s="95">
        <v>-17313936857.150002</v>
      </c>
      <c r="E371" s="95">
        <v>0</v>
      </c>
      <c r="F371" s="95">
        <v>0</v>
      </c>
      <c r="G371" s="95">
        <v>0</v>
      </c>
      <c r="H371" s="95">
        <v>0</v>
      </c>
      <c r="I371" s="95">
        <v>-15648507017.870001</v>
      </c>
      <c r="J371" s="95">
        <v>-46495468553.360001</v>
      </c>
      <c r="K371" s="95">
        <v>-53202999678.120003</v>
      </c>
      <c r="L371" s="95">
        <v>-27807469015.91</v>
      </c>
      <c r="M371" s="95">
        <v>-26870155097.8391</v>
      </c>
      <c r="N371" s="115">
        <v>-53733599686.481102</v>
      </c>
      <c r="O371" s="115">
        <v>10916316264.3703</v>
      </c>
      <c r="P371" s="94">
        <v>-94635813657.423203</v>
      </c>
      <c r="Q371" s="94">
        <v>-90802831558.405502</v>
      </c>
      <c r="R371" s="115">
        <v>-116616830300.584</v>
      </c>
      <c r="S371" s="115">
        <v>0</v>
      </c>
      <c r="T371" s="115">
        <v>-148868324113.85999</v>
      </c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</row>
    <row r="372" spans="1:54">
      <c r="A372" s="89" t="s">
        <v>3663</v>
      </c>
      <c r="B372" s="89" t="s">
        <v>3664</v>
      </c>
      <c r="C372" s="92"/>
      <c r="D372" s="95">
        <v>0</v>
      </c>
      <c r="E372" s="95">
        <v>0</v>
      </c>
      <c r="F372" s="95">
        <v>0</v>
      </c>
      <c r="G372" s="95">
        <v>0</v>
      </c>
      <c r="H372" s="95">
        <v>0</v>
      </c>
      <c r="I372" s="95">
        <v>0</v>
      </c>
      <c r="J372" s="95">
        <v>0</v>
      </c>
      <c r="K372" s="95">
        <v>0</v>
      </c>
      <c r="L372" s="95">
        <v>0</v>
      </c>
      <c r="M372" s="95">
        <v>0</v>
      </c>
      <c r="N372" s="115">
        <v>7214487063.2952099</v>
      </c>
      <c r="O372" s="115">
        <v>9283134223.9790802</v>
      </c>
      <c r="P372" s="115">
        <v>17195412219.213001</v>
      </c>
      <c r="Q372" s="115">
        <v>-7551603183.4855194</v>
      </c>
      <c r="R372" s="115">
        <v>-4834066473.2980499</v>
      </c>
      <c r="S372" s="115">
        <v>-11017613715.98</v>
      </c>
      <c r="T372" s="115">
        <v>-9451080909.3899994</v>
      </c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</row>
    <row r="373" spans="1:54">
      <c r="A373" s="89" t="s">
        <v>3671</v>
      </c>
      <c r="B373" s="89" t="s">
        <v>3672</v>
      </c>
      <c r="C373" s="95"/>
      <c r="D373" s="95">
        <v>0</v>
      </c>
      <c r="E373" s="95">
        <v>0</v>
      </c>
      <c r="F373" s="95">
        <v>0</v>
      </c>
      <c r="G373" s="95">
        <v>0</v>
      </c>
      <c r="H373" s="95">
        <v>0</v>
      </c>
      <c r="I373" s="95">
        <v>0</v>
      </c>
      <c r="J373" s="95">
        <v>0</v>
      </c>
      <c r="K373" s="95">
        <v>0</v>
      </c>
      <c r="L373" s="95">
        <v>0</v>
      </c>
      <c r="M373" s="95">
        <v>0</v>
      </c>
      <c r="N373" s="115">
        <v>13507992526.5061</v>
      </c>
      <c r="O373" s="115">
        <v>12874198613.0534</v>
      </c>
      <c r="P373" s="115">
        <v>13784837040.0909</v>
      </c>
      <c r="Q373" s="115">
        <v>15444234290.8281</v>
      </c>
      <c r="R373" s="115">
        <v>18020254598.146</v>
      </c>
      <c r="S373" s="115">
        <v>16515166666.16</v>
      </c>
      <c r="T373" s="115">
        <v>18704497786.66</v>
      </c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</row>
    <row r="374" spans="1:54">
      <c r="A374" s="119">
        <v>4</v>
      </c>
      <c r="B374" s="88" t="s">
        <v>3677</v>
      </c>
      <c r="C374" s="104">
        <v>164302824624</v>
      </c>
      <c r="D374" s="104">
        <v>180276609076</v>
      </c>
      <c r="E374" s="104">
        <v>196892051469</v>
      </c>
      <c r="F374" s="113">
        <v>206162746566</v>
      </c>
      <c r="G374" s="113">
        <v>254969313726</v>
      </c>
      <c r="H374" s="113">
        <v>282333522949</v>
      </c>
      <c r="I374" s="113">
        <v>288222994461</v>
      </c>
      <c r="J374" s="104">
        <v>300775804503</v>
      </c>
      <c r="K374" s="113">
        <v>305504755695</v>
      </c>
      <c r="L374" s="113">
        <v>331632777548</v>
      </c>
      <c r="M374" s="113">
        <v>312463056897.185</v>
      </c>
      <c r="N374" s="113">
        <v>390652315625.41901</v>
      </c>
      <c r="O374" s="113">
        <v>449125153610.65002</v>
      </c>
      <c r="P374" s="113">
        <v>445956820160.72601</v>
      </c>
      <c r="Q374" s="113">
        <v>473112462832.46301</v>
      </c>
      <c r="R374" s="113">
        <v>630060783795.95703</v>
      </c>
      <c r="S374" s="113">
        <v>805404889940.29004</v>
      </c>
      <c r="T374" s="113">
        <v>745914767382.13</v>
      </c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</row>
    <row r="375" spans="1:54">
      <c r="A375" s="89" t="s">
        <v>3679</v>
      </c>
      <c r="B375" s="89" t="s">
        <v>4680</v>
      </c>
      <c r="C375" s="95">
        <v>75929823617</v>
      </c>
      <c r="D375" s="95">
        <v>74419328123</v>
      </c>
      <c r="E375" s="95">
        <v>76739758397</v>
      </c>
      <c r="F375" s="115">
        <v>79515124823</v>
      </c>
      <c r="G375" s="115">
        <v>107356510106</v>
      </c>
      <c r="H375" s="115">
        <v>121178154396</v>
      </c>
      <c r="I375" s="115">
        <v>123330487825</v>
      </c>
      <c r="J375" s="95">
        <v>137224722921</v>
      </c>
      <c r="K375" s="115">
        <v>147337273418</v>
      </c>
      <c r="L375" s="115">
        <v>153985669309</v>
      </c>
      <c r="M375" s="115">
        <v>155639290051.28601</v>
      </c>
      <c r="N375" s="115">
        <v>185249809947.03</v>
      </c>
      <c r="O375" s="115">
        <v>210725588994.77701</v>
      </c>
      <c r="P375" s="115">
        <v>172324196749.431</v>
      </c>
      <c r="Q375" s="115">
        <v>191355665111.90302</v>
      </c>
      <c r="R375" s="115">
        <v>239151668866.87601</v>
      </c>
      <c r="S375" s="115">
        <v>298197454784.02002</v>
      </c>
      <c r="T375" s="115">
        <v>343525451772.72998</v>
      </c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</row>
    <row r="376" spans="1:54">
      <c r="A376" s="89" t="s">
        <v>7673</v>
      </c>
      <c r="B376" s="89" t="s">
        <v>1334</v>
      </c>
      <c r="C376" s="95">
        <v>63260355549</v>
      </c>
      <c r="D376" s="95">
        <v>59380739796</v>
      </c>
      <c r="E376" s="95">
        <v>60116576293</v>
      </c>
      <c r="F376" s="115">
        <v>61550449642</v>
      </c>
      <c r="G376" s="115">
        <v>85813551151</v>
      </c>
      <c r="H376" s="115">
        <v>79918732916</v>
      </c>
      <c r="I376" s="115">
        <v>81782412884</v>
      </c>
      <c r="J376" s="95">
        <v>94310058307</v>
      </c>
      <c r="K376" s="115">
        <v>104105840605</v>
      </c>
      <c r="L376" s="115">
        <v>107589951830</v>
      </c>
      <c r="M376" s="115">
        <v>118665880396.345</v>
      </c>
      <c r="N376" s="115">
        <v>126508524141.011</v>
      </c>
      <c r="O376" s="115">
        <v>141881078150.604</v>
      </c>
      <c r="P376" s="115">
        <v>129110373755.966</v>
      </c>
      <c r="Q376" s="115">
        <v>140777288374.737</v>
      </c>
      <c r="R376" s="115">
        <v>182885691403.427</v>
      </c>
      <c r="S376" s="115">
        <v>234270616010.07001</v>
      </c>
      <c r="T376" s="115">
        <v>234792736943.32999</v>
      </c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</row>
    <row r="377" spans="1:54">
      <c r="A377" s="89" t="s">
        <v>3740</v>
      </c>
      <c r="B377" s="89" t="s">
        <v>3741</v>
      </c>
      <c r="C377" s="95">
        <v>11725120167</v>
      </c>
      <c r="D377" s="95">
        <v>12942635612</v>
      </c>
      <c r="E377" s="95">
        <v>13374462007</v>
      </c>
      <c r="F377" s="115">
        <v>15893298543</v>
      </c>
      <c r="G377" s="115">
        <v>16780348312</v>
      </c>
      <c r="H377" s="115">
        <v>34765973189</v>
      </c>
      <c r="I377" s="115">
        <v>36874537746</v>
      </c>
      <c r="J377" s="95">
        <v>39103756670</v>
      </c>
      <c r="K377" s="115">
        <v>41283186670</v>
      </c>
      <c r="L377" s="115">
        <v>44207509674</v>
      </c>
      <c r="M377" s="115">
        <v>34795473192.155304</v>
      </c>
      <c r="N377" s="115">
        <v>35582841166.555099</v>
      </c>
      <c r="O377" s="115">
        <v>44030101599.722099</v>
      </c>
      <c r="P377" s="115">
        <v>17948521492.0574</v>
      </c>
      <c r="Q377" s="115">
        <v>23512248513.2938</v>
      </c>
      <c r="R377" s="115">
        <v>25021914032.152897</v>
      </c>
      <c r="S377" s="115">
        <v>28823871349.459999</v>
      </c>
      <c r="T377" s="115">
        <v>32094963377.779999</v>
      </c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</row>
    <row r="378" spans="1:54">
      <c r="A378" s="89" t="s">
        <v>3791</v>
      </c>
      <c r="B378" s="89" t="s">
        <v>154</v>
      </c>
      <c r="C378" s="95">
        <v>0</v>
      </c>
      <c r="D378" s="95">
        <v>0</v>
      </c>
      <c r="E378" s="95">
        <v>0</v>
      </c>
      <c r="F378" s="115">
        <v>0</v>
      </c>
      <c r="G378" s="115">
        <v>0</v>
      </c>
      <c r="H378" s="115">
        <v>1731679203</v>
      </c>
      <c r="I378" s="115">
        <v>178047987</v>
      </c>
      <c r="J378" s="95">
        <v>108459100</v>
      </c>
      <c r="K378" s="115">
        <v>49416303</v>
      </c>
      <c r="L378" s="115">
        <v>6035189</v>
      </c>
      <c r="M378" s="115">
        <v>2135633.6054400001</v>
      </c>
      <c r="N378" s="115">
        <v>0.09</v>
      </c>
      <c r="O378" s="115">
        <v>0</v>
      </c>
      <c r="P378" s="115">
        <v>0</v>
      </c>
      <c r="Q378" s="115">
        <v>0</v>
      </c>
      <c r="R378" s="115">
        <v>0</v>
      </c>
      <c r="S378" s="115">
        <v>0</v>
      </c>
      <c r="T378" s="115">
        <v>0</v>
      </c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</row>
    <row r="379" spans="1:54">
      <c r="A379" s="89" t="s">
        <v>3795</v>
      </c>
      <c r="B379" s="89" t="s">
        <v>133</v>
      </c>
      <c r="C379" s="95">
        <v>2767505861</v>
      </c>
      <c r="D379" s="95">
        <v>3049610149</v>
      </c>
      <c r="E379" s="95">
        <v>3441976708</v>
      </c>
      <c r="F379" s="115">
        <v>3727502396</v>
      </c>
      <c r="G379" s="115">
        <v>4164389827</v>
      </c>
      <c r="H379" s="115">
        <v>4688186591</v>
      </c>
      <c r="I379" s="115">
        <v>3240701405</v>
      </c>
      <c r="J379" s="95">
        <v>2357056264</v>
      </c>
      <c r="K379" s="115">
        <v>2526557615</v>
      </c>
      <c r="L379" s="115">
        <v>2822950526</v>
      </c>
      <c r="M379" s="115">
        <v>2784964927.8713703</v>
      </c>
      <c r="N379" s="115">
        <v>3114944156.3301201</v>
      </c>
      <c r="O379" s="115">
        <v>3224053375.2747202</v>
      </c>
      <c r="P379" s="115">
        <v>3262553244.3615098</v>
      </c>
      <c r="Q379" s="115">
        <v>3491600461.8528399</v>
      </c>
      <c r="R379" s="115">
        <v>4024737278.75069</v>
      </c>
      <c r="S379" s="115">
        <v>4527813593.4200001</v>
      </c>
      <c r="T379" s="115">
        <v>4946493439.2299995</v>
      </c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</row>
    <row r="380" spans="1:54">
      <c r="A380" s="89" t="s">
        <v>3800</v>
      </c>
      <c r="B380" s="89" t="s">
        <v>166</v>
      </c>
      <c r="C380" s="95">
        <v>984983305</v>
      </c>
      <c r="D380" s="95">
        <v>642571246</v>
      </c>
      <c r="E380" s="95">
        <v>1294676798</v>
      </c>
      <c r="F380" s="115">
        <v>433490630</v>
      </c>
      <c r="G380" s="115">
        <v>1258101287</v>
      </c>
      <c r="H380" s="115">
        <v>1215656307</v>
      </c>
      <c r="I380" s="115">
        <v>1760518719</v>
      </c>
      <c r="J380" s="95">
        <v>1982256830</v>
      </c>
      <c r="K380" s="115">
        <v>18473431</v>
      </c>
      <c r="L380" s="115">
        <v>18003935</v>
      </c>
      <c r="M380" s="115">
        <v>21854131.309999999</v>
      </c>
      <c r="N380" s="115">
        <v>95448465.024000004</v>
      </c>
      <c r="O380" s="115">
        <v>161147145.34514999</v>
      </c>
      <c r="P380" s="115">
        <v>126652959.30024001</v>
      </c>
      <c r="Q380" s="115">
        <v>167208736.991</v>
      </c>
      <c r="R380" s="115">
        <v>294771717.74840999</v>
      </c>
      <c r="S380" s="115">
        <v>363370026.92000002</v>
      </c>
      <c r="T380" s="115">
        <v>364078148.87</v>
      </c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</row>
    <row r="381" spans="1:54" ht="28">
      <c r="A381" s="89" t="s">
        <v>3808</v>
      </c>
      <c r="B381" s="89" t="s">
        <v>1114</v>
      </c>
      <c r="C381" s="95">
        <v>0</v>
      </c>
      <c r="D381" s="95">
        <v>0</v>
      </c>
      <c r="E381" s="95">
        <v>0</v>
      </c>
      <c r="F381" s="115">
        <v>0</v>
      </c>
      <c r="G381" s="115">
        <v>0</v>
      </c>
      <c r="H381" s="115">
        <v>0</v>
      </c>
      <c r="I381" s="115">
        <v>0</v>
      </c>
      <c r="J381" s="95">
        <v>0</v>
      </c>
      <c r="K381" s="115">
        <v>0</v>
      </c>
      <c r="L381" s="115">
        <v>0</v>
      </c>
      <c r="M381" s="115">
        <v>0</v>
      </c>
      <c r="N381" s="115">
        <v>20533302854.667</v>
      </c>
      <c r="O381" s="115">
        <v>22159121785.096397</v>
      </c>
      <c r="P381" s="115">
        <v>22475759217.0695</v>
      </c>
      <c r="Q381" s="115">
        <v>24167754794.051998</v>
      </c>
      <c r="R381" s="115">
        <v>27876757171.0653</v>
      </c>
      <c r="S381" s="115">
        <v>31441956419.700001</v>
      </c>
      <c r="T381" s="115">
        <v>34969819678.440002</v>
      </c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</row>
    <row r="382" spans="1:54" ht="42">
      <c r="A382" s="89" t="s">
        <v>7818</v>
      </c>
      <c r="B382" s="89" t="s">
        <v>7822</v>
      </c>
      <c r="C382" s="95">
        <v>0</v>
      </c>
      <c r="D382" s="95">
        <v>0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0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95">
        <v>0</v>
      </c>
      <c r="T382" s="95">
        <v>38113650650.860001</v>
      </c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</row>
    <row r="383" spans="1:54">
      <c r="A383" s="89" t="s">
        <v>3818</v>
      </c>
      <c r="B383" s="89" t="s">
        <v>3819</v>
      </c>
      <c r="C383" s="95">
        <v>-2808141265</v>
      </c>
      <c r="D383" s="95">
        <v>-1596228680</v>
      </c>
      <c r="E383" s="95">
        <v>-1487933409</v>
      </c>
      <c r="F383" s="115">
        <v>-2089616388</v>
      </c>
      <c r="G383" s="115">
        <v>-659880471</v>
      </c>
      <c r="H383" s="115">
        <v>-1142073810</v>
      </c>
      <c r="I383" s="115">
        <v>-505730916</v>
      </c>
      <c r="J383" s="95">
        <v>-636864250</v>
      </c>
      <c r="K383" s="115">
        <v>-646201206</v>
      </c>
      <c r="L383" s="115">
        <v>-658781845</v>
      </c>
      <c r="M383" s="115">
        <v>-631018230.00092006</v>
      </c>
      <c r="N383" s="115">
        <v>-585250836.64734995</v>
      </c>
      <c r="O383" s="115">
        <v>-729913061.26584995</v>
      </c>
      <c r="P383" s="115">
        <v>-599663919.32361996</v>
      </c>
      <c r="Q383" s="115">
        <v>-760435769.02322996</v>
      </c>
      <c r="R383" s="115">
        <v>-952202736.26853001</v>
      </c>
      <c r="S383" s="115">
        <v>-1230172615.53</v>
      </c>
      <c r="T383" s="145">
        <v>-1756290465.79</v>
      </c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</row>
    <row r="384" spans="1:54">
      <c r="A384" s="89" t="s">
        <v>3858</v>
      </c>
      <c r="B384" s="89" t="s">
        <v>132</v>
      </c>
      <c r="C384" s="95">
        <v>21933562594</v>
      </c>
      <c r="D384" s="95">
        <v>29888261559</v>
      </c>
      <c r="E384" s="95">
        <v>32892949787</v>
      </c>
      <c r="F384" s="115">
        <v>42640017615</v>
      </c>
      <c r="G384" s="115">
        <v>63745364794</v>
      </c>
      <c r="H384" s="115">
        <v>67587245819</v>
      </c>
      <c r="I384" s="115">
        <v>69436609565</v>
      </c>
      <c r="J384" s="95">
        <v>62461823976</v>
      </c>
      <c r="K384" s="115">
        <v>48062218958</v>
      </c>
      <c r="L384" s="115">
        <v>46288591707</v>
      </c>
      <c r="M384" s="115">
        <v>56500085612.648499</v>
      </c>
      <c r="N384" s="115">
        <v>72846213528.779007</v>
      </c>
      <c r="O384" s="115">
        <v>76741735902.888596</v>
      </c>
      <c r="P384" s="115">
        <v>55440225135.277496</v>
      </c>
      <c r="Q384" s="115">
        <v>99247592000.292007</v>
      </c>
      <c r="R384" s="115">
        <v>167264845315.96301</v>
      </c>
      <c r="S384" s="115">
        <v>153777628331.53</v>
      </c>
      <c r="T384" s="115">
        <v>134906903389.45</v>
      </c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</row>
    <row r="385" spans="1:54" ht="28">
      <c r="A385" s="89" t="s">
        <v>3859</v>
      </c>
      <c r="B385" s="89" t="s">
        <v>951</v>
      </c>
      <c r="C385" s="95">
        <v>872830224</v>
      </c>
      <c r="D385" s="95">
        <v>31323773</v>
      </c>
      <c r="E385" s="95">
        <v>31821715</v>
      </c>
      <c r="F385" s="115">
        <v>26553502</v>
      </c>
      <c r="G385" s="115">
        <v>28539662</v>
      </c>
      <c r="H385" s="115">
        <v>32639161</v>
      </c>
      <c r="I385" s="115">
        <v>30984376</v>
      </c>
      <c r="J385" s="95">
        <v>30129039</v>
      </c>
      <c r="K385" s="115">
        <v>49049889</v>
      </c>
      <c r="L385" s="115">
        <v>51546595</v>
      </c>
      <c r="M385" s="115">
        <v>80997195.856820002</v>
      </c>
      <c r="N385" s="115">
        <v>71505582.24391</v>
      </c>
      <c r="O385" s="115">
        <v>28461346.841499999</v>
      </c>
      <c r="P385" s="115">
        <v>42338183.13453</v>
      </c>
      <c r="Q385" s="115">
        <v>19877589.191300001</v>
      </c>
      <c r="R385" s="115">
        <v>0</v>
      </c>
      <c r="S385" s="115">
        <v>0</v>
      </c>
      <c r="T385" s="115">
        <v>0</v>
      </c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</row>
    <row r="386" spans="1:54">
      <c r="A386" s="89" t="s">
        <v>3873</v>
      </c>
      <c r="B386" s="89" t="s">
        <v>953</v>
      </c>
      <c r="C386" s="95">
        <v>7857636179</v>
      </c>
      <c r="D386" s="95">
        <v>14709546724</v>
      </c>
      <c r="E386" s="95">
        <v>14875405380</v>
      </c>
      <c r="F386" s="115">
        <v>20574412863</v>
      </c>
      <c r="G386" s="115">
        <v>34776801211</v>
      </c>
      <c r="H386" s="115">
        <v>37502879987</v>
      </c>
      <c r="I386" s="115">
        <v>39234426165</v>
      </c>
      <c r="J386" s="95">
        <v>34425636362</v>
      </c>
      <c r="K386" s="115">
        <v>24232295035</v>
      </c>
      <c r="L386" s="115">
        <v>20916066935</v>
      </c>
      <c r="M386" s="115">
        <v>26542915367.675999</v>
      </c>
      <c r="N386" s="115">
        <v>35771425717.718002</v>
      </c>
      <c r="O386" s="115">
        <v>35739065616.196999</v>
      </c>
      <c r="P386" s="115">
        <v>24440002657.800999</v>
      </c>
      <c r="Q386" s="115">
        <v>40841723373.782997</v>
      </c>
      <c r="R386" s="115">
        <v>0</v>
      </c>
      <c r="S386" s="115">
        <v>0</v>
      </c>
      <c r="T386" s="115">
        <v>0</v>
      </c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</row>
    <row r="387" spans="1:54">
      <c r="A387" s="89" t="s">
        <v>3878</v>
      </c>
      <c r="B387" s="89" t="s">
        <v>955</v>
      </c>
      <c r="C387" s="95">
        <v>230890304</v>
      </c>
      <c r="D387" s="95">
        <v>71654237</v>
      </c>
      <c r="E387" s="95">
        <v>138470394</v>
      </c>
      <c r="F387" s="115">
        <v>176567378</v>
      </c>
      <c r="G387" s="115">
        <v>165508776</v>
      </c>
      <c r="H387" s="115">
        <v>191402451</v>
      </c>
      <c r="I387" s="115">
        <v>198464239</v>
      </c>
      <c r="J387" s="95">
        <v>195735136</v>
      </c>
      <c r="K387" s="115">
        <v>203396965</v>
      </c>
      <c r="L387" s="115">
        <v>211596356</v>
      </c>
      <c r="M387" s="115">
        <v>217552717.16628</v>
      </c>
      <c r="N387" s="115">
        <v>221262163.56210998</v>
      </c>
      <c r="O387" s="115">
        <v>251257988.65432</v>
      </c>
      <c r="P387" s="115">
        <v>217237999.63457999</v>
      </c>
      <c r="Q387" s="115">
        <v>237417194.87961999</v>
      </c>
      <c r="R387" s="115">
        <v>0</v>
      </c>
      <c r="S387" s="115">
        <v>0</v>
      </c>
      <c r="T387" s="115">
        <v>0</v>
      </c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</row>
    <row r="388" spans="1:54">
      <c r="A388" s="89" t="s">
        <v>3881</v>
      </c>
      <c r="B388" s="89" t="s">
        <v>115</v>
      </c>
      <c r="C388" s="95">
        <v>12348816742</v>
      </c>
      <c r="D388" s="95">
        <v>14460305666</v>
      </c>
      <c r="E388" s="95">
        <v>17101695349</v>
      </c>
      <c r="F388" s="115">
        <v>20714338786</v>
      </c>
      <c r="G388" s="115">
        <v>27062372573</v>
      </c>
      <c r="H388" s="115">
        <v>27236535582</v>
      </c>
      <c r="I388" s="115">
        <v>27730903499</v>
      </c>
      <c r="J388" s="95">
        <v>25723669499</v>
      </c>
      <c r="K388" s="115">
        <v>21435531410</v>
      </c>
      <c r="L388" s="115">
        <v>22858825603</v>
      </c>
      <c r="M388" s="115">
        <v>27445104492.7906</v>
      </c>
      <c r="N388" s="115">
        <v>34112256364.763397</v>
      </c>
      <c r="O388" s="115">
        <v>35396345244.896103</v>
      </c>
      <c r="P388" s="115">
        <v>25923751614.778198</v>
      </c>
      <c r="Q388" s="115">
        <v>46350780037.122299</v>
      </c>
      <c r="R388" s="115">
        <v>141906121507.069</v>
      </c>
      <c r="S388" s="115">
        <v>134800314145.19</v>
      </c>
      <c r="T388" s="115">
        <v>121678418753.14</v>
      </c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</row>
    <row r="389" spans="1:54">
      <c r="A389" s="89" t="s">
        <v>3896</v>
      </c>
      <c r="B389" s="89" t="s">
        <v>959</v>
      </c>
      <c r="C389" s="95">
        <v>90784804</v>
      </c>
      <c r="D389" s="95">
        <v>96493956</v>
      </c>
      <c r="E389" s="95">
        <v>141128470</v>
      </c>
      <c r="F389" s="115">
        <v>57619413</v>
      </c>
      <c r="G389" s="115">
        <v>3959360</v>
      </c>
      <c r="H389" s="115">
        <v>8899744</v>
      </c>
      <c r="I389" s="115">
        <v>0</v>
      </c>
      <c r="J389" s="95">
        <v>0</v>
      </c>
      <c r="K389" s="115">
        <v>0</v>
      </c>
      <c r="L389" s="115">
        <v>0</v>
      </c>
      <c r="M389" s="115">
        <v>0</v>
      </c>
      <c r="N389" s="115">
        <v>0</v>
      </c>
      <c r="O389" s="115">
        <v>0</v>
      </c>
      <c r="P389" s="115">
        <v>309640.32821000001</v>
      </c>
      <c r="Q389" s="115">
        <v>297638</v>
      </c>
      <c r="R389" s="115">
        <v>0</v>
      </c>
      <c r="S389" s="115">
        <v>0</v>
      </c>
      <c r="T389" s="115">
        <v>0</v>
      </c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</row>
    <row r="390" spans="1:54">
      <c r="A390" s="89" t="s">
        <v>3901</v>
      </c>
      <c r="B390" s="89" t="s">
        <v>961</v>
      </c>
      <c r="C390" s="95">
        <v>611019121</v>
      </c>
      <c r="D390" s="95">
        <v>607051572</v>
      </c>
      <c r="E390" s="95">
        <v>719536502</v>
      </c>
      <c r="F390" s="115">
        <v>1206756290</v>
      </c>
      <c r="G390" s="115">
        <v>1882168591</v>
      </c>
      <c r="H390" s="115">
        <v>2808675906</v>
      </c>
      <c r="I390" s="115">
        <v>2447479509</v>
      </c>
      <c r="J390" s="95">
        <v>2195315312</v>
      </c>
      <c r="K390" s="115">
        <v>2270380744</v>
      </c>
      <c r="L390" s="115">
        <v>2416038830</v>
      </c>
      <c r="M390" s="115">
        <v>2301114571.8678904</v>
      </c>
      <c r="N390" s="115">
        <v>2765156709.3025699</v>
      </c>
      <c r="O390" s="115">
        <v>5458316842.2777996</v>
      </c>
      <c r="P390" s="115">
        <v>4915042030.9612598</v>
      </c>
      <c r="Q390" s="115">
        <v>11937018099.634699</v>
      </c>
      <c r="R390" s="115">
        <v>25445625202.429802</v>
      </c>
      <c r="S390" s="115">
        <v>19140256720.299999</v>
      </c>
      <c r="T390" s="115">
        <v>13310420482.77</v>
      </c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</row>
    <row r="391" spans="1:54" ht="28">
      <c r="A391" s="89" t="s">
        <v>3933</v>
      </c>
      <c r="B391" s="89" t="s">
        <v>3934</v>
      </c>
      <c r="C391" s="95">
        <v>-78414780</v>
      </c>
      <c r="D391" s="95">
        <v>-88114369</v>
      </c>
      <c r="E391" s="95">
        <v>-115108023</v>
      </c>
      <c r="F391" s="115">
        <v>-116230617</v>
      </c>
      <c r="G391" s="115">
        <v>-173985379</v>
      </c>
      <c r="H391" s="115">
        <v>-193787012</v>
      </c>
      <c r="I391" s="115">
        <v>-205648223</v>
      </c>
      <c r="J391" s="95">
        <v>-108661372</v>
      </c>
      <c r="K391" s="115">
        <v>-128435085</v>
      </c>
      <c r="L391" s="115">
        <v>-165482612</v>
      </c>
      <c r="M391" s="115">
        <v>-87598732.709040001</v>
      </c>
      <c r="N391" s="115">
        <v>-95393008.811000004</v>
      </c>
      <c r="O391" s="115">
        <v>-131711135.9782</v>
      </c>
      <c r="P391" s="115">
        <v>-98456991.360259995</v>
      </c>
      <c r="Q391" s="115">
        <v>-139521932.31889001</v>
      </c>
      <c r="R391" s="115">
        <v>-86901393.536080003</v>
      </c>
      <c r="S391" s="115">
        <v>-162942533.96000001</v>
      </c>
      <c r="T391" s="145">
        <v>-81935846.459999993</v>
      </c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</row>
    <row r="392" spans="1:54">
      <c r="A392" s="89" t="s">
        <v>3940</v>
      </c>
      <c r="B392" s="89" t="s">
        <v>2861</v>
      </c>
      <c r="C392" s="95">
        <v>14290555487</v>
      </c>
      <c r="D392" s="95">
        <v>14805838018</v>
      </c>
      <c r="E392" s="95">
        <v>15800806902</v>
      </c>
      <c r="F392" s="115">
        <v>19715469306</v>
      </c>
      <c r="G392" s="115">
        <v>20500973434</v>
      </c>
      <c r="H392" s="115">
        <v>21545514950</v>
      </c>
      <c r="I392" s="115">
        <v>28353983170</v>
      </c>
      <c r="J392" s="95">
        <v>30866170126</v>
      </c>
      <c r="K392" s="115">
        <v>35045676722</v>
      </c>
      <c r="L392" s="115">
        <v>29268242969</v>
      </c>
      <c r="M392" s="115">
        <v>27064967054.627102</v>
      </c>
      <c r="N392" s="115">
        <v>29042412878.893898</v>
      </c>
      <c r="O392" s="115">
        <v>31784728129.893299</v>
      </c>
      <c r="P392" s="115">
        <v>31472325335.2509</v>
      </c>
      <c r="Q392" s="115">
        <v>35080551485.787895</v>
      </c>
      <c r="R392" s="115">
        <v>40600189291.3983</v>
      </c>
      <c r="S392" s="115">
        <v>46692951961.349998</v>
      </c>
      <c r="T392" s="115">
        <v>49925878712.529999</v>
      </c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</row>
    <row r="393" spans="1:54">
      <c r="A393" s="89" t="s">
        <v>3941</v>
      </c>
      <c r="B393" s="89" t="s">
        <v>964</v>
      </c>
      <c r="C393" s="95">
        <v>534913926</v>
      </c>
      <c r="D393" s="95">
        <v>616273731</v>
      </c>
      <c r="E393" s="95">
        <v>763952738</v>
      </c>
      <c r="F393" s="115">
        <v>770305959</v>
      </c>
      <c r="G393" s="115">
        <v>859364275</v>
      </c>
      <c r="H393" s="115">
        <v>915688958</v>
      </c>
      <c r="I393" s="115">
        <v>1059072753</v>
      </c>
      <c r="J393" s="95">
        <v>1131661073</v>
      </c>
      <c r="K393" s="115">
        <v>1156990889</v>
      </c>
      <c r="L393" s="115">
        <v>1176351483</v>
      </c>
      <c r="M393" s="115">
        <v>1274172018.95924</v>
      </c>
      <c r="N393" s="115">
        <v>1355305808.9674499</v>
      </c>
      <c r="O393" s="115">
        <v>1548215797.1525199</v>
      </c>
      <c r="P393" s="115">
        <v>1453830599.9468501</v>
      </c>
      <c r="Q393" s="115">
        <v>1763676142.0322599</v>
      </c>
      <c r="R393" s="115">
        <v>2014661259.3190901</v>
      </c>
      <c r="S393" s="115">
        <v>2295400792.71</v>
      </c>
      <c r="T393" s="115">
        <v>2636326352.7399998</v>
      </c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</row>
    <row r="394" spans="1:54">
      <c r="A394" s="89" t="s">
        <v>3976</v>
      </c>
      <c r="B394" s="89" t="s">
        <v>176</v>
      </c>
      <c r="C394" s="95">
        <v>2827517720</v>
      </c>
      <c r="D394" s="95">
        <v>2247252253</v>
      </c>
      <c r="E394" s="95">
        <v>1684401636</v>
      </c>
      <c r="F394" s="115">
        <v>1911227919</v>
      </c>
      <c r="G394" s="115">
        <v>1735820812</v>
      </c>
      <c r="H394" s="115">
        <v>2118274642</v>
      </c>
      <c r="I394" s="115">
        <v>2900450891</v>
      </c>
      <c r="J394" s="95">
        <v>2949778326</v>
      </c>
      <c r="K394" s="115">
        <v>3303068922</v>
      </c>
      <c r="L394" s="115">
        <v>1623392529</v>
      </c>
      <c r="M394" s="115">
        <v>1768036430.40434</v>
      </c>
      <c r="N394" s="115">
        <v>1907528230.1503701</v>
      </c>
      <c r="O394" s="115">
        <v>1768803328.5309799</v>
      </c>
      <c r="P394" s="115">
        <v>1980308698.2447801</v>
      </c>
      <c r="Q394" s="115">
        <v>2067603886.34571</v>
      </c>
      <c r="R394" s="115">
        <v>2247682239.6017098</v>
      </c>
      <c r="S394" s="115">
        <v>2641856435.9400001</v>
      </c>
      <c r="T394" s="115">
        <v>3014454206.1300001</v>
      </c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</row>
    <row r="395" spans="1:54">
      <c r="A395" s="89" t="s">
        <v>4001</v>
      </c>
      <c r="B395" s="89" t="s">
        <v>129</v>
      </c>
      <c r="C395" s="95">
        <v>466641630</v>
      </c>
      <c r="D395" s="95">
        <v>415310155</v>
      </c>
      <c r="E395" s="95">
        <v>500459701</v>
      </c>
      <c r="F395" s="115">
        <v>569120026</v>
      </c>
      <c r="G395" s="115">
        <v>427947169</v>
      </c>
      <c r="H395" s="115">
        <v>318857808</v>
      </c>
      <c r="I395" s="115">
        <v>266589927</v>
      </c>
      <c r="J395" s="95">
        <v>283916632</v>
      </c>
      <c r="K395" s="115">
        <v>266180133</v>
      </c>
      <c r="L395" s="115">
        <v>273566853</v>
      </c>
      <c r="M395" s="115">
        <v>317211440.11941999</v>
      </c>
      <c r="N395" s="115">
        <v>752478036.47529006</v>
      </c>
      <c r="O395" s="115">
        <v>814484845.65794992</v>
      </c>
      <c r="P395" s="115">
        <v>711748393.69116008</v>
      </c>
      <c r="Q395" s="115">
        <v>844061341.14033997</v>
      </c>
      <c r="R395" s="115">
        <v>945744198.82923996</v>
      </c>
      <c r="S395" s="115">
        <v>1102069995.0699999</v>
      </c>
      <c r="T395" s="115">
        <v>1336729510.96</v>
      </c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</row>
    <row r="396" spans="1:54" ht="28">
      <c r="A396" s="89" t="s">
        <v>4072</v>
      </c>
      <c r="B396" s="89" t="s">
        <v>1186</v>
      </c>
      <c r="C396" s="95">
        <v>275917469</v>
      </c>
      <c r="D396" s="95">
        <v>194543106</v>
      </c>
      <c r="E396" s="95">
        <v>758374161</v>
      </c>
      <c r="F396" s="115">
        <v>4444714994</v>
      </c>
      <c r="G396" s="115">
        <v>4364212733</v>
      </c>
      <c r="H396" s="115">
        <v>420118205</v>
      </c>
      <c r="I396" s="115">
        <v>524681603</v>
      </c>
      <c r="J396" s="95">
        <v>581071438</v>
      </c>
      <c r="K396" s="115">
        <v>652620775</v>
      </c>
      <c r="L396" s="115">
        <v>664624506</v>
      </c>
      <c r="M396" s="115">
        <v>669152040.69799995</v>
      </c>
      <c r="N396" s="115">
        <v>936815663.04499996</v>
      </c>
      <c r="O396" s="115">
        <v>909610187.70099998</v>
      </c>
      <c r="P396" s="115">
        <v>891233272.079</v>
      </c>
      <c r="Q396" s="115">
        <v>1022935994.971</v>
      </c>
      <c r="R396" s="115">
        <v>1191402705.003</v>
      </c>
      <c r="S396" s="115">
        <v>1488079302.3299999</v>
      </c>
      <c r="T396" s="115">
        <v>1643467372.8900001</v>
      </c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</row>
    <row r="397" spans="1:54">
      <c r="A397" s="89" t="s">
        <v>4079</v>
      </c>
      <c r="B397" s="89" t="s">
        <v>1024</v>
      </c>
      <c r="C397" s="95">
        <v>4963258966</v>
      </c>
      <c r="D397" s="95">
        <v>5182293891</v>
      </c>
      <c r="E397" s="95">
        <v>5017356528</v>
      </c>
      <c r="F397" s="115">
        <v>5299980802</v>
      </c>
      <c r="G397" s="115">
        <v>5668430949</v>
      </c>
      <c r="H397" s="115">
        <v>5289665703</v>
      </c>
      <c r="I397" s="115">
        <v>5233351665</v>
      </c>
      <c r="J397" s="95">
        <v>5827860653</v>
      </c>
      <c r="K397" s="115">
        <v>7495355830</v>
      </c>
      <c r="L397" s="115">
        <v>4626298059</v>
      </c>
      <c r="M397" s="115">
        <v>4180577866.539</v>
      </c>
      <c r="N397" s="115">
        <v>4591451431.2274809</v>
      </c>
      <c r="O397" s="115">
        <v>4991619219.4345303</v>
      </c>
      <c r="P397" s="115">
        <v>5306824334.9288397</v>
      </c>
      <c r="Q397" s="115">
        <v>5825708755.5003605</v>
      </c>
      <c r="R397" s="115">
        <v>6814241582.9020004</v>
      </c>
      <c r="S397" s="115">
        <v>8090284659.7700005</v>
      </c>
      <c r="T397" s="115">
        <v>8874139381.0400009</v>
      </c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</row>
    <row r="398" spans="1:54">
      <c r="A398" s="89" t="s">
        <v>4088</v>
      </c>
      <c r="B398" s="89" t="s">
        <v>1026</v>
      </c>
      <c r="C398" s="95">
        <v>0</v>
      </c>
      <c r="D398" s="95">
        <v>0</v>
      </c>
      <c r="E398" s="95">
        <v>0</v>
      </c>
      <c r="F398" s="115">
        <v>0</v>
      </c>
      <c r="G398" s="115">
        <v>0</v>
      </c>
      <c r="H398" s="115">
        <v>0</v>
      </c>
      <c r="I398" s="115">
        <v>0</v>
      </c>
      <c r="J398" s="95">
        <v>0</v>
      </c>
      <c r="K398" s="115">
        <v>0</v>
      </c>
      <c r="L398" s="115">
        <v>0</v>
      </c>
      <c r="M398" s="115">
        <v>0</v>
      </c>
      <c r="N398" s="115">
        <v>0</v>
      </c>
      <c r="O398" s="115">
        <v>0</v>
      </c>
      <c r="P398" s="115">
        <v>0</v>
      </c>
      <c r="Q398" s="115">
        <v>0</v>
      </c>
      <c r="R398" s="115">
        <v>0</v>
      </c>
      <c r="S398" s="115">
        <v>0</v>
      </c>
      <c r="T398" s="115">
        <v>0</v>
      </c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</row>
    <row r="399" spans="1:54">
      <c r="A399" s="89" t="s">
        <v>4093</v>
      </c>
      <c r="B399" s="89" t="s">
        <v>1028</v>
      </c>
      <c r="C399" s="95">
        <v>38295604</v>
      </c>
      <c r="D399" s="95">
        <v>42740699</v>
      </c>
      <c r="E399" s="95">
        <v>49492728</v>
      </c>
      <c r="F399" s="115">
        <v>47977960</v>
      </c>
      <c r="G399" s="115">
        <v>50224276</v>
      </c>
      <c r="H399" s="115">
        <v>55060416</v>
      </c>
      <c r="I399" s="115">
        <v>53790982</v>
      </c>
      <c r="J399" s="95">
        <v>59724312</v>
      </c>
      <c r="K399" s="115">
        <v>61869189</v>
      </c>
      <c r="L399" s="115">
        <v>67450722</v>
      </c>
      <c r="M399" s="115">
        <v>97693357.996999994</v>
      </c>
      <c r="N399" s="115">
        <v>106505365.34794</v>
      </c>
      <c r="O399" s="115">
        <v>105939151.09874001</v>
      </c>
      <c r="P399" s="115">
        <v>107927781.72649001</v>
      </c>
      <c r="Q399" s="115">
        <v>120989706.15347999</v>
      </c>
      <c r="R399" s="115">
        <v>121194136.20471001</v>
      </c>
      <c r="S399" s="115">
        <v>141710322.63999999</v>
      </c>
      <c r="T399" s="115">
        <v>157807972.47999999</v>
      </c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</row>
    <row r="400" spans="1:54">
      <c r="A400" s="89" t="s">
        <v>4099</v>
      </c>
      <c r="B400" s="89" t="s">
        <v>1030</v>
      </c>
      <c r="C400" s="95">
        <v>0</v>
      </c>
      <c r="D400" s="95">
        <v>0</v>
      </c>
      <c r="E400" s="95">
        <v>0</v>
      </c>
      <c r="F400" s="115">
        <v>0</v>
      </c>
      <c r="G400" s="115">
        <v>0</v>
      </c>
      <c r="H400" s="115">
        <v>0</v>
      </c>
      <c r="I400" s="115">
        <v>0</v>
      </c>
      <c r="J400" s="95">
        <v>0</v>
      </c>
      <c r="K400" s="115">
        <v>0</v>
      </c>
      <c r="L400" s="115">
        <v>0</v>
      </c>
      <c r="M400" s="115">
        <v>0</v>
      </c>
      <c r="N400" s="115">
        <v>0</v>
      </c>
      <c r="O400" s="115">
        <v>0</v>
      </c>
      <c r="P400" s="115">
        <v>0</v>
      </c>
      <c r="Q400" s="115">
        <v>0</v>
      </c>
      <c r="R400" s="115">
        <v>0</v>
      </c>
      <c r="S400" s="115">
        <v>0</v>
      </c>
      <c r="T400" s="115">
        <v>0</v>
      </c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</row>
    <row r="401" spans="1:54">
      <c r="A401" s="89" t="s">
        <v>4121</v>
      </c>
      <c r="B401" s="89" t="s">
        <v>1032</v>
      </c>
      <c r="C401" s="95">
        <v>132176891</v>
      </c>
      <c r="D401" s="95">
        <v>76829618</v>
      </c>
      <c r="E401" s="95">
        <v>67497140</v>
      </c>
      <c r="F401" s="115">
        <v>46258945</v>
      </c>
      <c r="G401" s="115">
        <v>105137736</v>
      </c>
      <c r="H401" s="115">
        <v>105989385</v>
      </c>
      <c r="I401" s="115">
        <v>139015292</v>
      </c>
      <c r="J401" s="95">
        <v>8640561</v>
      </c>
      <c r="K401" s="115">
        <v>21468704</v>
      </c>
      <c r="L401" s="115">
        <v>140533694</v>
      </c>
      <c r="M401" s="115">
        <v>82292533.487000003</v>
      </c>
      <c r="N401" s="115">
        <v>79629564.175999999</v>
      </c>
      <c r="O401" s="115">
        <v>662676.31900000002</v>
      </c>
      <c r="P401" s="115">
        <v>0</v>
      </c>
      <c r="Q401" s="115">
        <v>10090095.594000001</v>
      </c>
      <c r="R401" s="115">
        <v>11732010.309</v>
      </c>
      <c r="S401" s="115">
        <v>101383907.93000001</v>
      </c>
      <c r="T401" s="115">
        <v>101912938.25</v>
      </c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</row>
    <row r="402" spans="1:54">
      <c r="A402" s="89" t="s">
        <v>4128</v>
      </c>
      <c r="B402" s="89" t="s">
        <v>966</v>
      </c>
      <c r="C402" s="95">
        <v>1138778270</v>
      </c>
      <c r="D402" s="95">
        <v>1162024657</v>
      </c>
      <c r="E402" s="95">
        <v>1982434463</v>
      </c>
      <c r="F402" s="115">
        <v>1873533884</v>
      </c>
      <c r="G402" s="115">
        <v>2265444986</v>
      </c>
      <c r="H402" s="115">
        <v>2451875178</v>
      </c>
      <c r="I402" s="115">
        <v>5304778455</v>
      </c>
      <c r="J402" s="95">
        <v>6442517971</v>
      </c>
      <c r="K402" s="115">
        <v>8549542351</v>
      </c>
      <c r="L402" s="115">
        <v>8297263820</v>
      </c>
      <c r="M402" s="115">
        <v>8688992291.3650093</v>
      </c>
      <c r="N402" s="115">
        <v>9549002828.5585899</v>
      </c>
      <c r="O402" s="115">
        <v>11026237258.625198</v>
      </c>
      <c r="P402" s="115">
        <v>10447537733.2335</v>
      </c>
      <c r="Q402" s="115">
        <v>11452335230.007401</v>
      </c>
      <c r="R402" s="115">
        <v>13324523742.206499</v>
      </c>
      <c r="S402" s="115">
        <v>14678922227.84</v>
      </c>
      <c r="T402" s="115">
        <v>14462778674.440001</v>
      </c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</row>
    <row r="403" spans="1:54">
      <c r="A403" s="89" t="s">
        <v>4143</v>
      </c>
      <c r="B403" s="89" t="s">
        <v>980</v>
      </c>
      <c r="C403" s="95">
        <v>125984158</v>
      </c>
      <c r="D403" s="95">
        <v>138451215</v>
      </c>
      <c r="E403" s="95">
        <v>156214374</v>
      </c>
      <c r="F403" s="115">
        <v>120033510</v>
      </c>
      <c r="G403" s="115">
        <v>109240064</v>
      </c>
      <c r="H403" s="115">
        <v>121721364</v>
      </c>
      <c r="I403" s="115">
        <v>142030158</v>
      </c>
      <c r="J403" s="95">
        <v>139112946</v>
      </c>
      <c r="K403" s="115">
        <v>181618010</v>
      </c>
      <c r="L403" s="115">
        <v>86308985</v>
      </c>
      <c r="M403" s="115">
        <v>104316453.86589999</v>
      </c>
      <c r="N403" s="115">
        <v>115289013.02187</v>
      </c>
      <c r="O403" s="115">
        <v>203296043.40232</v>
      </c>
      <c r="P403" s="115">
        <v>164876994.97516</v>
      </c>
      <c r="Q403" s="115">
        <v>169006382.16745001</v>
      </c>
      <c r="R403" s="115">
        <v>169635799.19246</v>
      </c>
      <c r="S403" s="115">
        <v>113666190.91</v>
      </c>
      <c r="T403" s="115">
        <v>149736556.49000001</v>
      </c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</row>
    <row r="404" spans="1:54">
      <c r="A404" s="89" t="s">
        <v>4158</v>
      </c>
      <c r="B404" s="89" t="s">
        <v>1034</v>
      </c>
      <c r="C404" s="95">
        <v>138399830</v>
      </c>
      <c r="D404" s="95">
        <v>167773657</v>
      </c>
      <c r="E404" s="95">
        <v>161659350</v>
      </c>
      <c r="F404" s="115">
        <v>185107907</v>
      </c>
      <c r="G404" s="115">
        <v>169551448</v>
      </c>
      <c r="H404" s="115">
        <v>135899190</v>
      </c>
      <c r="I404" s="115">
        <v>164294732</v>
      </c>
      <c r="J404" s="95">
        <v>81228429</v>
      </c>
      <c r="K404" s="115">
        <v>95389877</v>
      </c>
      <c r="L404" s="115">
        <v>96988075</v>
      </c>
      <c r="M404" s="115">
        <v>101596530.55500001</v>
      </c>
      <c r="N404" s="115">
        <v>102549469.579</v>
      </c>
      <c r="O404" s="115">
        <v>92139119.062000006</v>
      </c>
      <c r="P404" s="115">
        <v>85732575.660999998</v>
      </c>
      <c r="Q404" s="115">
        <v>106030561.189</v>
      </c>
      <c r="R404" s="115">
        <v>134708550.704</v>
      </c>
      <c r="S404" s="115">
        <v>113789972.52</v>
      </c>
      <c r="T404" s="115">
        <v>134615559.18000001</v>
      </c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</row>
    <row r="405" spans="1:54">
      <c r="A405" s="89" t="s">
        <v>4174</v>
      </c>
      <c r="B405" s="89" t="s">
        <v>968</v>
      </c>
      <c r="C405" s="95">
        <v>5454147</v>
      </c>
      <c r="D405" s="95">
        <v>4530377</v>
      </c>
      <c r="E405" s="95">
        <v>3903378</v>
      </c>
      <c r="F405" s="115">
        <v>6483546</v>
      </c>
      <c r="G405" s="115">
        <v>0</v>
      </c>
      <c r="H405" s="115">
        <v>2373651</v>
      </c>
      <c r="I405" s="115">
        <v>4874304</v>
      </c>
      <c r="J405" s="95">
        <v>4883641</v>
      </c>
      <c r="K405" s="115">
        <v>5867767</v>
      </c>
      <c r="L405" s="115">
        <v>8409512</v>
      </c>
      <c r="M405" s="115">
        <v>8711843.0370000005</v>
      </c>
      <c r="N405" s="115">
        <v>0</v>
      </c>
      <c r="O405" s="115">
        <v>0</v>
      </c>
      <c r="P405" s="115">
        <v>0</v>
      </c>
      <c r="Q405" s="115">
        <v>0</v>
      </c>
      <c r="R405" s="115">
        <v>0</v>
      </c>
      <c r="S405" s="115">
        <v>0</v>
      </c>
      <c r="T405" s="115">
        <v>0</v>
      </c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</row>
    <row r="406" spans="1:54">
      <c r="A406" s="89" t="s">
        <v>4191</v>
      </c>
      <c r="B406" s="89" t="s">
        <v>970</v>
      </c>
      <c r="C406" s="95">
        <v>59206238</v>
      </c>
      <c r="D406" s="95">
        <v>71688800</v>
      </c>
      <c r="E406" s="95">
        <v>71853598</v>
      </c>
      <c r="F406" s="115">
        <v>73326008</v>
      </c>
      <c r="G406" s="115">
        <v>79436208</v>
      </c>
      <c r="H406" s="115">
        <v>79125992</v>
      </c>
      <c r="I406" s="115">
        <v>83800283</v>
      </c>
      <c r="J406" s="95">
        <v>83175681</v>
      </c>
      <c r="K406" s="115">
        <v>87406387</v>
      </c>
      <c r="L406" s="115">
        <v>83707264</v>
      </c>
      <c r="M406" s="115">
        <v>71125057.088760003</v>
      </c>
      <c r="N406" s="115">
        <v>74761985.457340002</v>
      </c>
      <c r="O406" s="115">
        <v>72483646.489600003</v>
      </c>
      <c r="P406" s="115">
        <v>35472694.503989995</v>
      </c>
      <c r="Q406" s="115">
        <v>48130176.453000002</v>
      </c>
      <c r="R406" s="115">
        <v>90550814.89621</v>
      </c>
      <c r="S406" s="115">
        <v>98233542.650000006</v>
      </c>
      <c r="T406" s="115">
        <v>100750049.81</v>
      </c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</row>
    <row r="407" spans="1:54">
      <c r="A407" s="89" t="s">
        <v>7701</v>
      </c>
      <c r="B407" s="89" t="s">
        <v>7749</v>
      </c>
      <c r="C407" s="95">
        <v>2035885850</v>
      </c>
      <c r="D407" s="95">
        <v>2628748928</v>
      </c>
      <c r="E407" s="95">
        <v>2795486797</v>
      </c>
      <c r="F407" s="115">
        <v>2514962045</v>
      </c>
      <c r="G407" s="115">
        <v>2742846324</v>
      </c>
      <c r="H407" s="115">
        <v>3140127578</v>
      </c>
      <c r="I407" s="115">
        <v>3223694445</v>
      </c>
      <c r="J407" s="95">
        <v>3171665630</v>
      </c>
      <c r="K407" s="115">
        <v>3447588691</v>
      </c>
      <c r="L407" s="115">
        <v>4180937664</v>
      </c>
      <c r="M407" s="115">
        <v>1635163360.8016999</v>
      </c>
      <c r="N407" s="115">
        <v>0</v>
      </c>
      <c r="O407" s="115">
        <v>0</v>
      </c>
      <c r="P407" s="115">
        <v>0</v>
      </c>
      <c r="Q407" s="115">
        <v>0</v>
      </c>
      <c r="R407" s="115">
        <v>0</v>
      </c>
      <c r="S407" s="115">
        <v>0</v>
      </c>
      <c r="T407" s="115">
        <v>0</v>
      </c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</row>
    <row r="408" spans="1:54">
      <c r="A408" s="89" t="s">
        <v>4202</v>
      </c>
      <c r="B408" s="89" t="s">
        <v>215</v>
      </c>
      <c r="C408" s="95">
        <v>43067295</v>
      </c>
      <c r="D408" s="95">
        <v>0</v>
      </c>
      <c r="E408" s="95">
        <v>0</v>
      </c>
      <c r="F408" s="115">
        <v>0</v>
      </c>
      <c r="G408" s="115">
        <v>0</v>
      </c>
      <c r="H408" s="115">
        <v>0</v>
      </c>
      <c r="I408" s="115">
        <v>0</v>
      </c>
      <c r="J408" s="95">
        <v>0</v>
      </c>
      <c r="K408" s="115">
        <v>0</v>
      </c>
      <c r="L408" s="115">
        <v>0</v>
      </c>
      <c r="M408" s="115">
        <v>0</v>
      </c>
      <c r="N408" s="115">
        <v>0</v>
      </c>
      <c r="O408" s="115">
        <v>0</v>
      </c>
      <c r="P408" s="115">
        <v>0</v>
      </c>
      <c r="Q408" s="115">
        <v>0</v>
      </c>
      <c r="R408" s="115">
        <v>0</v>
      </c>
      <c r="S408" s="115">
        <v>0</v>
      </c>
      <c r="T408" s="115">
        <v>0</v>
      </c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</row>
    <row r="409" spans="1:54">
      <c r="A409" s="89" t="s">
        <v>4213</v>
      </c>
      <c r="B409" s="89" t="s">
        <v>974</v>
      </c>
      <c r="C409" s="95">
        <v>937326062</v>
      </c>
      <c r="D409" s="95">
        <v>1118938931</v>
      </c>
      <c r="E409" s="95">
        <v>1519072553</v>
      </c>
      <c r="F409" s="115">
        <v>1149711416</v>
      </c>
      <c r="G409" s="115">
        <v>1267696658</v>
      </c>
      <c r="H409" s="115">
        <v>5290535320</v>
      </c>
      <c r="I409" s="115">
        <v>6648783622</v>
      </c>
      <c r="J409" s="95">
        <v>6939577677</v>
      </c>
      <c r="K409" s="115">
        <v>7170624578</v>
      </c>
      <c r="L409" s="115">
        <v>4451746059</v>
      </c>
      <c r="M409" s="115">
        <v>4535802242.5729599</v>
      </c>
      <c r="N409" s="115">
        <v>4871942638.6505098</v>
      </c>
      <c r="O409" s="115">
        <v>5231258784.39606</v>
      </c>
      <c r="P409" s="115">
        <v>5749785240.2975502</v>
      </c>
      <c r="Q409" s="115">
        <v>6522605351.1424198</v>
      </c>
      <c r="R409" s="115">
        <v>7734672357.1760302</v>
      </c>
      <c r="S409" s="115">
        <v>8913459401.3700008</v>
      </c>
      <c r="T409" s="115">
        <v>10507040784.450001</v>
      </c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</row>
    <row r="410" spans="1:54">
      <c r="A410" s="89" t="s">
        <v>4226</v>
      </c>
      <c r="B410" s="89" t="s">
        <v>976</v>
      </c>
      <c r="C410" s="95">
        <v>164713836</v>
      </c>
      <c r="D410" s="95">
        <v>185546376</v>
      </c>
      <c r="E410" s="95">
        <v>202419245</v>
      </c>
      <c r="F410" s="115">
        <v>126053440</v>
      </c>
      <c r="G410" s="115">
        <v>69842352</v>
      </c>
      <c r="H410" s="115">
        <v>82518647</v>
      </c>
      <c r="I410" s="115">
        <v>207686327</v>
      </c>
      <c r="J410" s="95">
        <v>223300575</v>
      </c>
      <c r="K410" s="115">
        <v>317492091</v>
      </c>
      <c r="L410" s="115">
        <v>291629667</v>
      </c>
      <c r="M410" s="115">
        <v>252725937.21886998</v>
      </c>
      <c r="N410" s="115">
        <v>278287456.46809</v>
      </c>
      <c r="O410" s="115">
        <v>280454123.86928004</v>
      </c>
      <c r="P410" s="115">
        <v>167035305.78845999</v>
      </c>
      <c r="Q410" s="115">
        <v>325977877.16678005</v>
      </c>
      <c r="R410" s="115">
        <v>506627785.38296998</v>
      </c>
      <c r="S410" s="115">
        <v>547948870.13</v>
      </c>
      <c r="T410" s="115">
        <v>0</v>
      </c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</row>
    <row r="411" spans="1:54">
      <c r="A411" s="89" t="s">
        <v>4243</v>
      </c>
      <c r="B411" s="89" t="s">
        <v>978</v>
      </c>
      <c r="C411" s="95">
        <v>0</v>
      </c>
      <c r="D411" s="95">
        <v>817</v>
      </c>
      <c r="E411" s="95">
        <v>0</v>
      </c>
      <c r="F411" s="115">
        <v>2081</v>
      </c>
      <c r="G411" s="115">
        <v>214</v>
      </c>
      <c r="H411" s="115">
        <v>359</v>
      </c>
      <c r="I411" s="115">
        <v>92834</v>
      </c>
      <c r="J411" s="95">
        <v>1837390</v>
      </c>
      <c r="K411" s="115">
        <v>442413</v>
      </c>
      <c r="L411" s="115">
        <v>1022564</v>
      </c>
      <c r="M411" s="115">
        <v>474189.05554999999</v>
      </c>
      <c r="N411" s="115">
        <v>7082387.7736299997</v>
      </c>
      <c r="O411" s="115">
        <v>4717353.1135200001</v>
      </c>
      <c r="P411" s="115">
        <v>3914240.81116</v>
      </c>
      <c r="Q411" s="115">
        <v>8549206.7514600009</v>
      </c>
      <c r="R411" s="115">
        <v>8547387.7294999994</v>
      </c>
      <c r="S411" s="115">
        <v>14164790.640000001</v>
      </c>
      <c r="T411" s="115">
        <v>106320076.3</v>
      </c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</row>
    <row r="412" spans="1:54">
      <c r="A412" s="89" t="s">
        <v>4252</v>
      </c>
      <c r="B412" s="89" t="s">
        <v>210</v>
      </c>
      <c r="C412" s="95">
        <v>12918767</v>
      </c>
      <c r="D412" s="95">
        <v>17344204</v>
      </c>
      <c r="E412" s="95">
        <v>20778376</v>
      </c>
      <c r="F412" s="115">
        <v>24830614</v>
      </c>
      <c r="G412" s="115">
        <v>26405893</v>
      </c>
      <c r="H412" s="115">
        <v>28247494</v>
      </c>
      <c r="I412" s="115">
        <v>32026253</v>
      </c>
      <c r="J412" s="95">
        <v>35012595</v>
      </c>
      <c r="K412" s="115">
        <v>38130704</v>
      </c>
      <c r="L412" s="115">
        <v>962730866</v>
      </c>
      <c r="M412" s="115">
        <v>1075931575.1424301</v>
      </c>
      <c r="N412" s="115">
        <v>1140983987.9167399</v>
      </c>
      <c r="O412" s="115">
        <v>1178591593.5076799</v>
      </c>
      <c r="P412" s="115">
        <v>1463836711.5221999</v>
      </c>
      <c r="Q412" s="115">
        <v>1595304810.03427</v>
      </c>
      <c r="R412" s="115">
        <v>1740675081.33091</v>
      </c>
      <c r="S412" s="115">
        <v>2042982159.8099999</v>
      </c>
      <c r="T412" s="115">
        <v>2162500975.8899999</v>
      </c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</row>
    <row r="413" spans="1:54">
      <c r="A413" s="89" t="s">
        <v>4255</v>
      </c>
      <c r="B413" s="89" t="s">
        <v>1020</v>
      </c>
      <c r="C413" s="95">
        <v>528829191</v>
      </c>
      <c r="D413" s="95">
        <v>672590386</v>
      </c>
      <c r="E413" s="95">
        <v>876300278</v>
      </c>
      <c r="F413" s="115">
        <v>940626781</v>
      </c>
      <c r="G413" s="115">
        <v>968541777</v>
      </c>
      <c r="H413" s="115">
        <v>1199807464</v>
      </c>
      <c r="I413" s="115">
        <v>2538406788</v>
      </c>
      <c r="J413" s="95">
        <v>3183557875</v>
      </c>
      <c r="K413" s="115">
        <v>2444910948</v>
      </c>
      <c r="L413" s="115">
        <v>2738539216</v>
      </c>
      <c r="M413" s="115">
        <v>2475435826.2544198</v>
      </c>
      <c r="N413" s="115">
        <v>3554725408.05972</v>
      </c>
      <c r="O413" s="115">
        <v>3883295011.02494</v>
      </c>
      <c r="P413" s="115">
        <v>3603395486.7273197</v>
      </c>
      <c r="Q413" s="115">
        <v>3868204755.0296202</v>
      </c>
      <c r="R413" s="115">
        <v>5157365983.8209295</v>
      </c>
      <c r="S413" s="115">
        <v>5187188024.54</v>
      </c>
      <c r="T413" s="115">
        <v>5504707023.8699999</v>
      </c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</row>
    <row r="414" spans="1:54" ht="28">
      <c r="A414" s="89" t="s">
        <v>4277</v>
      </c>
      <c r="B414" s="89" t="s">
        <v>4278</v>
      </c>
      <c r="C414" s="95">
        <v>-138730363</v>
      </c>
      <c r="D414" s="95">
        <v>-137043783</v>
      </c>
      <c r="E414" s="95">
        <v>-830850142</v>
      </c>
      <c r="F414" s="115">
        <v>-388788531</v>
      </c>
      <c r="G414" s="115">
        <v>-409170440</v>
      </c>
      <c r="H414" s="115">
        <v>-210372404</v>
      </c>
      <c r="I414" s="115">
        <v>-173438144</v>
      </c>
      <c r="J414" s="95">
        <v>-282353279</v>
      </c>
      <c r="K414" s="115">
        <v>-250891537</v>
      </c>
      <c r="L414" s="115">
        <v>-503258569</v>
      </c>
      <c r="M414" s="115">
        <v>-274443940.53454</v>
      </c>
      <c r="N414" s="115">
        <v>-381926395.98110998</v>
      </c>
      <c r="O414" s="115">
        <v>-327080009.49199998</v>
      </c>
      <c r="P414" s="115">
        <v>-701134728.88661003</v>
      </c>
      <c r="Q414" s="115">
        <v>-670658785.89060998</v>
      </c>
      <c r="R414" s="115">
        <v>-1613776343.20997</v>
      </c>
      <c r="S414" s="115">
        <v>-878188635.45000005</v>
      </c>
      <c r="T414" s="145">
        <v>-967408722.39999998</v>
      </c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</row>
    <row r="415" spans="1:54">
      <c r="A415" s="89" t="s">
        <v>4295</v>
      </c>
      <c r="B415" s="89" t="s">
        <v>4296</v>
      </c>
      <c r="C415" s="95">
        <v>2457602667</v>
      </c>
      <c r="D415" s="95">
        <v>2911262742</v>
      </c>
      <c r="E415" s="95">
        <v>4408553947</v>
      </c>
      <c r="F415" s="115">
        <v>4654699329</v>
      </c>
      <c r="G415" s="115">
        <v>4560018679</v>
      </c>
      <c r="H415" s="115">
        <v>5530711662</v>
      </c>
      <c r="I415" s="115">
        <v>5730993862</v>
      </c>
      <c r="J415" s="95">
        <v>5903006358</v>
      </c>
      <c r="K415" s="115">
        <v>188297692</v>
      </c>
      <c r="L415" s="115">
        <v>214738137</v>
      </c>
      <c r="M415" s="115">
        <v>184787041.06426001</v>
      </c>
      <c r="N415" s="115">
        <v>3192134193.4207902</v>
      </c>
      <c r="O415" s="115">
        <v>3585777128.45579</v>
      </c>
      <c r="P415" s="115">
        <v>9025271215.613081</v>
      </c>
      <c r="Q415" s="115">
        <v>13974719815.6611</v>
      </c>
      <c r="R415" s="115">
        <v>14634752000.593901</v>
      </c>
      <c r="S415" s="115">
        <v>15770673346.18</v>
      </c>
      <c r="T415" s="115">
        <v>37310322851.370003</v>
      </c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</row>
    <row r="416" spans="1:54">
      <c r="A416" s="89" t="s">
        <v>4297</v>
      </c>
      <c r="B416" s="89" t="s">
        <v>4298</v>
      </c>
      <c r="C416" s="95">
        <v>0</v>
      </c>
      <c r="D416" s="95">
        <v>0</v>
      </c>
      <c r="E416" s="95">
        <v>0</v>
      </c>
      <c r="F416" s="115">
        <v>0</v>
      </c>
      <c r="G416" s="115">
        <v>0</v>
      </c>
      <c r="H416" s="115">
        <v>0</v>
      </c>
      <c r="I416" s="115">
        <v>0</v>
      </c>
      <c r="J416" s="95">
        <v>0</v>
      </c>
      <c r="K416" s="115">
        <v>0</v>
      </c>
      <c r="L416" s="115">
        <v>0</v>
      </c>
      <c r="M416" s="115">
        <v>0</v>
      </c>
      <c r="N416" s="115">
        <v>0</v>
      </c>
      <c r="O416" s="115">
        <v>0</v>
      </c>
      <c r="P416" s="115">
        <v>0</v>
      </c>
      <c r="Q416" s="115">
        <v>0</v>
      </c>
      <c r="R416" s="115">
        <v>0</v>
      </c>
      <c r="S416" s="115">
        <v>0</v>
      </c>
      <c r="T416" s="115">
        <v>0</v>
      </c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</row>
    <row r="417" spans="1:54">
      <c r="A417" s="89" t="s">
        <v>4317</v>
      </c>
      <c r="B417" s="89" t="s">
        <v>550</v>
      </c>
      <c r="C417" s="95">
        <v>0</v>
      </c>
      <c r="D417" s="95">
        <v>0</v>
      </c>
      <c r="E417" s="95">
        <v>0</v>
      </c>
      <c r="F417" s="115">
        <v>0</v>
      </c>
      <c r="G417" s="115">
        <v>0</v>
      </c>
      <c r="H417" s="115">
        <v>0</v>
      </c>
      <c r="I417" s="115">
        <v>18661546</v>
      </c>
      <c r="J417" s="95">
        <v>20130331</v>
      </c>
      <c r="K417" s="115">
        <v>33367361</v>
      </c>
      <c r="L417" s="115">
        <v>25533499</v>
      </c>
      <c r="M417" s="115">
        <v>40619053.40112</v>
      </c>
      <c r="N417" s="115">
        <v>349192863.09492999</v>
      </c>
      <c r="O417" s="115">
        <v>566111691.31557</v>
      </c>
      <c r="P417" s="115">
        <v>318706519.64756</v>
      </c>
      <c r="Q417" s="115">
        <v>394364962.53274</v>
      </c>
      <c r="R417" s="115">
        <v>326975079.83319002</v>
      </c>
      <c r="S417" s="115">
        <v>848306692.50999999</v>
      </c>
      <c r="T417" s="115">
        <v>435612512.47000003</v>
      </c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</row>
    <row r="418" spans="1:54">
      <c r="A418" s="89" t="s">
        <v>4340</v>
      </c>
      <c r="B418" s="89" t="s">
        <v>1209</v>
      </c>
      <c r="C418" s="95">
        <v>0</v>
      </c>
      <c r="D418" s="95">
        <v>0</v>
      </c>
      <c r="E418" s="95">
        <v>0</v>
      </c>
      <c r="F418" s="115">
        <v>0</v>
      </c>
      <c r="G418" s="115">
        <v>0</v>
      </c>
      <c r="H418" s="115">
        <v>0</v>
      </c>
      <c r="I418" s="115">
        <v>0</v>
      </c>
      <c r="J418" s="95">
        <v>0</v>
      </c>
      <c r="K418" s="115">
        <v>0</v>
      </c>
      <c r="L418" s="115">
        <v>0</v>
      </c>
      <c r="M418" s="115">
        <v>0</v>
      </c>
      <c r="N418" s="115">
        <v>0</v>
      </c>
      <c r="O418" s="115">
        <v>8.9999999999999992E-5</v>
      </c>
      <c r="P418" s="115">
        <v>4.8999999999999998E-4</v>
      </c>
      <c r="Q418" s="115">
        <v>5.0000000000000002E-5</v>
      </c>
      <c r="R418" s="115">
        <v>2.9999999999999997E-5</v>
      </c>
      <c r="S418" s="115">
        <v>0</v>
      </c>
      <c r="T418" s="115">
        <v>0</v>
      </c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</row>
    <row r="419" spans="1:54">
      <c r="A419" s="89" t="s">
        <v>4343</v>
      </c>
      <c r="B419" s="89" t="s">
        <v>1230</v>
      </c>
      <c r="C419" s="95">
        <v>2457602667</v>
      </c>
      <c r="D419" s="95">
        <v>2911262742</v>
      </c>
      <c r="E419" s="95">
        <v>4408553947</v>
      </c>
      <c r="F419" s="115">
        <v>4654699329</v>
      </c>
      <c r="G419" s="115">
        <v>4560018679</v>
      </c>
      <c r="H419" s="115">
        <v>5530711662</v>
      </c>
      <c r="I419" s="115">
        <v>5712332316</v>
      </c>
      <c r="J419" s="95">
        <v>5882876027</v>
      </c>
      <c r="K419" s="115">
        <v>154930331</v>
      </c>
      <c r="L419" s="115">
        <v>189204638</v>
      </c>
      <c r="M419" s="115">
        <v>144167987.66314003</v>
      </c>
      <c r="N419" s="115">
        <v>2800528998.0668302</v>
      </c>
      <c r="O419" s="115">
        <v>2971592005.02565</v>
      </c>
      <c r="P419" s="115">
        <v>8622707050.7257404</v>
      </c>
      <c r="Q419" s="115">
        <v>13463956316.2237</v>
      </c>
      <c r="R419" s="115">
        <v>14250191780.9002</v>
      </c>
      <c r="S419" s="115">
        <v>14857941069.690001</v>
      </c>
      <c r="T419" s="115">
        <v>36827653867.309998</v>
      </c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</row>
    <row r="420" spans="1:54">
      <c r="A420" s="89" t="s">
        <v>4380</v>
      </c>
      <c r="B420" s="89" t="s">
        <v>2473</v>
      </c>
      <c r="C420" s="95">
        <v>0</v>
      </c>
      <c r="D420" s="95">
        <v>0</v>
      </c>
      <c r="E420" s="95">
        <v>0</v>
      </c>
      <c r="F420" s="115">
        <v>0</v>
      </c>
      <c r="G420" s="115">
        <v>0</v>
      </c>
      <c r="H420" s="115">
        <v>0</v>
      </c>
      <c r="I420" s="115">
        <v>0</v>
      </c>
      <c r="J420" s="95">
        <v>0</v>
      </c>
      <c r="K420" s="115">
        <v>0</v>
      </c>
      <c r="L420" s="115">
        <v>0</v>
      </c>
      <c r="M420" s="115">
        <v>0</v>
      </c>
      <c r="N420" s="115">
        <v>42412332.259029999</v>
      </c>
      <c r="O420" s="115">
        <v>48073432.114480004</v>
      </c>
      <c r="P420" s="115">
        <v>83857645.239289999</v>
      </c>
      <c r="Q420" s="115">
        <v>116398536.90463001</v>
      </c>
      <c r="R420" s="115">
        <v>57585139.860489994</v>
      </c>
      <c r="S420" s="115">
        <v>64425583.990000002</v>
      </c>
      <c r="T420" s="115">
        <v>47056471.590000004</v>
      </c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</row>
    <row r="421" spans="1:54">
      <c r="A421" s="89" t="s">
        <v>7760</v>
      </c>
      <c r="B421" s="89" t="s">
        <v>7742</v>
      </c>
      <c r="C421" s="95">
        <v>9532922529</v>
      </c>
      <c r="D421" s="95">
        <v>6579394712</v>
      </c>
      <c r="E421" s="95">
        <v>13720743536</v>
      </c>
      <c r="F421" s="115">
        <v>15102269114</v>
      </c>
      <c r="G421" s="115">
        <v>21019189343</v>
      </c>
      <c r="H421" s="115">
        <v>23751397377</v>
      </c>
      <c r="I421" s="115">
        <v>21062942382</v>
      </c>
      <c r="J421" s="95">
        <v>21548304433</v>
      </c>
      <c r="K421" s="115">
        <v>0</v>
      </c>
      <c r="L421" s="115">
        <v>0</v>
      </c>
      <c r="M421" s="115">
        <v>0</v>
      </c>
      <c r="N421" s="115">
        <v>0</v>
      </c>
      <c r="O421" s="115">
        <v>0</v>
      </c>
      <c r="P421" s="115">
        <v>0</v>
      </c>
      <c r="Q421" s="115">
        <v>0</v>
      </c>
      <c r="R421" s="115">
        <v>0</v>
      </c>
      <c r="S421" s="115">
        <v>0</v>
      </c>
      <c r="T421" s="115">
        <v>0</v>
      </c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</row>
    <row r="422" spans="1:54">
      <c r="A422" s="89" t="s">
        <v>7761</v>
      </c>
      <c r="B422" s="89" t="s">
        <v>1188</v>
      </c>
      <c r="C422" s="95">
        <v>2808903544</v>
      </c>
      <c r="D422" s="95">
        <v>3040081869</v>
      </c>
      <c r="E422" s="95">
        <v>3518962735</v>
      </c>
      <c r="F422" s="115">
        <v>3920887497</v>
      </c>
      <c r="G422" s="115">
        <v>4482529450</v>
      </c>
      <c r="H422" s="115">
        <v>4621834047</v>
      </c>
      <c r="I422" s="115">
        <v>5237127202</v>
      </c>
      <c r="J422" s="95">
        <v>5964205166</v>
      </c>
      <c r="K422" s="115">
        <v>0</v>
      </c>
      <c r="L422" s="115">
        <v>0</v>
      </c>
      <c r="M422" s="115">
        <v>0</v>
      </c>
      <c r="N422" s="115">
        <v>0</v>
      </c>
      <c r="O422" s="115">
        <v>0</v>
      </c>
      <c r="P422" s="115">
        <v>0</v>
      </c>
      <c r="Q422" s="115">
        <v>0</v>
      </c>
      <c r="R422" s="115">
        <v>0</v>
      </c>
      <c r="S422" s="115">
        <v>0</v>
      </c>
      <c r="T422" s="115">
        <v>0</v>
      </c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</row>
    <row r="423" spans="1:54">
      <c r="A423" s="89" t="s">
        <v>7762</v>
      </c>
      <c r="B423" s="89" t="s">
        <v>4075</v>
      </c>
      <c r="C423" s="95">
        <v>133836</v>
      </c>
      <c r="D423" s="95">
        <v>290302</v>
      </c>
      <c r="E423" s="95">
        <v>105613</v>
      </c>
      <c r="F423" s="115">
        <v>28100</v>
      </c>
      <c r="G423" s="115">
        <v>43933</v>
      </c>
      <c r="H423" s="115">
        <v>137649</v>
      </c>
      <c r="I423" s="115">
        <v>74946</v>
      </c>
      <c r="J423" s="95">
        <v>224281</v>
      </c>
      <c r="K423" s="115">
        <v>0</v>
      </c>
      <c r="L423" s="115">
        <v>0</v>
      </c>
      <c r="M423" s="115">
        <v>0</v>
      </c>
      <c r="N423" s="115">
        <v>0</v>
      </c>
      <c r="O423" s="115">
        <v>0</v>
      </c>
      <c r="P423" s="115">
        <v>0</v>
      </c>
      <c r="Q423" s="115">
        <v>0</v>
      </c>
      <c r="R423" s="115">
        <v>0</v>
      </c>
      <c r="S423" s="115">
        <v>0</v>
      </c>
      <c r="T423" s="115">
        <v>0</v>
      </c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</row>
    <row r="424" spans="1:54" ht="28">
      <c r="A424" s="89" t="s">
        <v>7763</v>
      </c>
      <c r="B424" s="89" t="s">
        <v>7771</v>
      </c>
      <c r="C424" s="95">
        <v>625219756</v>
      </c>
      <c r="D424" s="95">
        <v>1389193347</v>
      </c>
      <c r="E424" s="95">
        <v>2708970583</v>
      </c>
      <c r="F424" s="115">
        <v>4113773200</v>
      </c>
      <c r="G424" s="115">
        <v>3229101393</v>
      </c>
      <c r="H424" s="115">
        <v>3977263721</v>
      </c>
      <c r="I424" s="115">
        <v>3635905252</v>
      </c>
      <c r="J424" s="95">
        <v>4517883621</v>
      </c>
      <c r="K424" s="115">
        <v>0</v>
      </c>
      <c r="L424" s="115">
        <v>0</v>
      </c>
      <c r="M424" s="115">
        <v>0</v>
      </c>
      <c r="N424" s="115">
        <v>0</v>
      </c>
      <c r="O424" s="115">
        <v>0</v>
      </c>
      <c r="P424" s="115">
        <v>0</v>
      </c>
      <c r="Q424" s="115">
        <v>0</v>
      </c>
      <c r="R424" s="115">
        <v>0</v>
      </c>
      <c r="S424" s="115">
        <v>0</v>
      </c>
      <c r="T424" s="115">
        <v>0</v>
      </c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</row>
    <row r="425" spans="1:54">
      <c r="A425" s="89" t="s">
        <v>7764</v>
      </c>
      <c r="B425" s="89" t="s">
        <v>1120</v>
      </c>
      <c r="C425" s="95">
        <v>25078773</v>
      </c>
      <c r="D425" s="95">
        <v>234283427</v>
      </c>
      <c r="E425" s="95">
        <v>17980390</v>
      </c>
      <c r="F425" s="115">
        <v>9874935</v>
      </c>
      <c r="G425" s="115">
        <v>571457</v>
      </c>
      <c r="H425" s="115">
        <v>510522</v>
      </c>
      <c r="I425" s="115">
        <v>3078791</v>
      </c>
      <c r="J425" s="95">
        <v>5581494</v>
      </c>
      <c r="K425" s="115">
        <v>0</v>
      </c>
      <c r="L425" s="115">
        <v>0</v>
      </c>
      <c r="M425" s="115">
        <v>0</v>
      </c>
      <c r="N425" s="115">
        <v>0</v>
      </c>
      <c r="O425" s="115">
        <v>0</v>
      </c>
      <c r="P425" s="115">
        <v>0</v>
      </c>
      <c r="Q425" s="115">
        <v>0</v>
      </c>
      <c r="R425" s="115">
        <v>0</v>
      </c>
      <c r="S425" s="115">
        <v>0</v>
      </c>
      <c r="T425" s="115">
        <v>0</v>
      </c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</row>
    <row r="426" spans="1:54">
      <c r="A426" s="89" t="s">
        <v>7765</v>
      </c>
      <c r="B426" s="89" t="s">
        <v>1184</v>
      </c>
      <c r="C426" s="95">
        <v>71735254</v>
      </c>
      <c r="D426" s="95">
        <v>80644103</v>
      </c>
      <c r="E426" s="95">
        <v>94741957</v>
      </c>
      <c r="F426" s="115">
        <v>107936348</v>
      </c>
      <c r="G426" s="115">
        <v>157435204</v>
      </c>
      <c r="H426" s="115">
        <v>134849218</v>
      </c>
      <c r="I426" s="115">
        <v>120945984</v>
      </c>
      <c r="J426" s="95">
        <v>65542284</v>
      </c>
      <c r="K426" s="115">
        <v>0</v>
      </c>
      <c r="L426" s="115">
        <v>0</v>
      </c>
      <c r="M426" s="115">
        <v>0</v>
      </c>
      <c r="N426" s="115">
        <v>0</v>
      </c>
      <c r="O426" s="115">
        <v>0</v>
      </c>
      <c r="P426" s="115">
        <v>0</v>
      </c>
      <c r="Q426" s="115">
        <v>0</v>
      </c>
      <c r="R426" s="115">
        <v>0</v>
      </c>
      <c r="S426" s="115">
        <v>0</v>
      </c>
      <c r="T426" s="115">
        <v>0</v>
      </c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</row>
    <row r="427" spans="1:54">
      <c r="A427" s="89" t="s">
        <v>7766</v>
      </c>
      <c r="B427" s="89" t="s">
        <v>7772</v>
      </c>
      <c r="C427" s="95">
        <v>0</v>
      </c>
      <c r="D427" s="95">
        <v>0</v>
      </c>
      <c r="E427" s="95">
        <v>0</v>
      </c>
      <c r="F427" s="115">
        <v>0</v>
      </c>
      <c r="G427" s="115">
        <v>0</v>
      </c>
      <c r="H427" s="115">
        <v>19525146</v>
      </c>
      <c r="I427" s="115">
        <v>80491681</v>
      </c>
      <c r="J427" s="95">
        <v>79738255</v>
      </c>
      <c r="K427" s="115">
        <v>0</v>
      </c>
      <c r="L427" s="115">
        <v>0</v>
      </c>
      <c r="M427" s="115">
        <v>0</v>
      </c>
      <c r="N427" s="115">
        <v>0</v>
      </c>
      <c r="O427" s="115">
        <v>0</v>
      </c>
      <c r="P427" s="115">
        <v>0</v>
      </c>
      <c r="Q427" s="115">
        <v>0</v>
      </c>
      <c r="R427" s="115">
        <v>0</v>
      </c>
      <c r="S427" s="115">
        <v>0</v>
      </c>
      <c r="T427" s="115">
        <v>0</v>
      </c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</row>
    <row r="428" spans="1:54">
      <c r="A428" s="89" t="s">
        <v>7767</v>
      </c>
      <c r="B428" s="89" t="s">
        <v>7773</v>
      </c>
      <c r="C428" s="95">
        <v>37154281</v>
      </c>
      <c r="D428" s="95">
        <v>60596858</v>
      </c>
      <c r="E428" s="95">
        <v>57506323</v>
      </c>
      <c r="F428" s="115">
        <v>627885769</v>
      </c>
      <c r="G428" s="115">
        <v>435530032</v>
      </c>
      <c r="H428" s="115">
        <v>6176979</v>
      </c>
      <c r="I428" s="115">
        <v>7862839</v>
      </c>
      <c r="J428" s="95">
        <v>21328477</v>
      </c>
      <c r="K428" s="115">
        <v>0</v>
      </c>
      <c r="L428" s="115">
        <v>0</v>
      </c>
      <c r="M428" s="115">
        <v>0</v>
      </c>
      <c r="N428" s="115">
        <v>0</v>
      </c>
      <c r="O428" s="115">
        <v>0</v>
      </c>
      <c r="P428" s="115">
        <v>0</v>
      </c>
      <c r="Q428" s="115">
        <v>0</v>
      </c>
      <c r="R428" s="115">
        <v>0</v>
      </c>
      <c r="S428" s="115">
        <v>0</v>
      </c>
      <c r="T428" s="115">
        <v>0</v>
      </c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</row>
    <row r="429" spans="1:54">
      <c r="A429" s="89" t="s">
        <v>7768</v>
      </c>
      <c r="B429" s="89" t="s">
        <v>1180</v>
      </c>
      <c r="C429" s="95">
        <v>151477510</v>
      </c>
      <c r="D429" s="95">
        <v>565280218</v>
      </c>
      <c r="E429" s="95">
        <v>703897063</v>
      </c>
      <c r="F429" s="115">
        <v>279295096</v>
      </c>
      <c r="G429" s="115">
        <v>198698120</v>
      </c>
      <c r="H429" s="115">
        <v>377944716</v>
      </c>
      <c r="I429" s="115">
        <v>1204940457</v>
      </c>
      <c r="J429" s="95">
        <v>161032307</v>
      </c>
      <c r="K429" s="115">
        <v>0</v>
      </c>
      <c r="L429" s="115">
        <v>0</v>
      </c>
      <c r="M429" s="115">
        <v>0</v>
      </c>
      <c r="N429" s="115">
        <v>0</v>
      </c>
      <c r="O429" s="115">
        <v>0</v>
      </c>
      <c r="P429" s="115">
        <v>0</v>
      </c>
      <c r="Q429" s="115">
        <v>0</v>
      </c>
      <c r="R429" s="115">
        <v>0</v>
      </c>
      <c r="S429" s="115">
        <v>0</v>
      </c>
      <c r="T429" s="115">
        <v>0</v>
      </c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</row>
    <row r="430" spans="1:54">
      <c r="A430" s="89" t="s">
        <v>7769</v>
      </c>
      <c r="B430" s="89" t="s">
        <v>1178</v>
      </c>
      <c r="C430" s="95">
        <v>805596575</v>
      </c>
      <c r="D430" s="95">
        <v>1209024588</v>
      </c>
      <c r="E430" s="95">
        <v>1173453702</v>
      </c>
      <c r="F430" s="115">
        <v>1093488760</v>
      </c>
      <c r="G430" s="115">
        <v>989349977</v>
      </c>
      <c r="H430" s="115">
        <v>1114270547</v>
      </c>
      <c r="I430" s="115">
        <v>832903327</v>
      </c>
      <c r="J430" s="95">
        <v>727313412</v>
      </c>
      <c r="K430" s="115">
        <v>0</v>
      </c>
      <c r="L430" s="115">
        <v>0</v>
      </c>
      <c r="M430" s="115">
        <v>0</v>
      </c>
      <c r="N430" s="115">
        <v>0</v>
      </c>
      <c r="O430" s="115">
        <v>0</v>
      </c>
      <c r="P430" s="115">
        <v>0</v>
      </c>
      <c r="Q430" s="115">
        <v>0</v>
      </c>
      <c r="R430" s="115">
        <v>0</v>
      </c>
      <c r="S430" s="115">
        <v>0</v>
      </c>
      <c r="T430" s="115">
        <v>0</v>
      </c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</row>
    <row r="431" spans="1:54">
      <c r="A431" s="89" t="s">
        <v>7770</v>
      </c>
      <c r="B431" s="89" t="s">
        <v>7774</v>
      </c>
      <c r="C431" s="95">
        <v>5007623000</v>
      </c>
      <c r="D431" s="95">
        <v>0</v>
      </c>
      <c r="E431" s="95">
        <v>5445125170</v>
      </c>
      <c r="F431" s="115">
        <v>4949099409</v>
      </c>
      <c r="G431" s="115">
        <v>11525929777</v>
      </c>
      <c r="H431" s="115">
        <v>13498884832</v>
      </c>
      <c r="I431" s="115">
        <v>9939611903</v>
      </c>
      <c r="J431" s="95">
        <v>10005455136</v>
      </c>
      <c r="K431" s="115">
        <v>0</v>
      </c>
      <c r="L431" s="115">
        <v>0</v>
      </c>
      <c r="M431" s="115">
        <v>0</v>
      </c>
      <c r="N431" s="115">
        <v>0</v>
      </c>
      <c r="O431" s="115">
        <v>0</v>
      </c>
      <c r="P431" s="115">
        <v>0</v>
      </c>
      <c r="Q431" s="115">
        <v>0</v>
      </c>
      <c r="R431" s="115">
        <v>0</v>
      </c>
      <c r="S431" s="115">
        <v>0</v>
      </c>
      <c r="T431" s="115">
        <v>0</v>
      </c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</row>
    <row r="432" spans="1:54">
      <c r="A432" s="89" t="s">
        <v>4394</v>
      </c>
      <c r="B432" s="89" t="s">
        <v>4395</v>
      </c>
      <c r="C432" s="95">
        <v>37272279</v>
      </c>
      <c r="D432" s="95">
        <v>16808910</v>
      </c>
      <c r="E432" s="95">
        <v>514708184</v>
      </c>
      <c r="F432" s="115">
        <v>315981774</v>
      </c>
      <c r="G432" s="115">
        <v>3295511</v>
      </c>
      <c r="H432" s="115">
        <v>923396</v>
      </c>
      <c r="I432" s="115">
        <v>94790782</v>
      </c>
      <c r="J432" s="95">
        <v>118577963</v>
      </c>
      <c r="K432" s="115">
        <v>847500921</v>
      </c>
      <c r="L432" s="115">
        <v>662978014</v>
      </c>
      <c r="M432" s="115">
        <v>905110424.59492004</v>
      </c>
      <c r="N432" s="115">
        <v>1097908959.7125401</v>
      </c>
      <c r="O432" s="115">
        <v>6899595986.6601105</v>
      </c>
      <c r="P432" s="115">
        <v>675124205.92309999</v>
      </c>
      <c r="Q432" s="115">
        <v>723011142.81131995</v>
      </c>
      <c r="R432" s="115">
        <v>782302268.48810995</v>
      </c>
      <c r="S432" s="115">
        <v>860584206.08000004</v>
      </c>
      <c r="T432" s="115">
        <v>930017848.98000002</v>
      </c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</row>
    <row r="433" spans="1:54">
      <c r="A433" s="89" t="s">
        <v>4396</v>
      </c>
      <c r="B433" s="89" t="s">
        <v>4397</v>
      </c>
      <c r="C433" s="95">
        <v>31597480</v>
      </c>
      <c r="D433" s="95">
        <v>9377669</v>
      </c>
      <c r="E433" s="95">
        <v>256649905</v>
      </c>
      <c r="F433" s="115">
        <v>27000778</v>
      </c>
      <c r="G433" s="115">
        <v>31292</v>
      </c>
      <c r="H433" s="115">
        <v>491514</v>
      </c>
      <c r="I433" s="115">
        <v>94790782</v>
      </c>
      <c r="J433" s="95">
        <v>118557747</v>
      </c>
      <c r="K433" s="115">
        <v>800218873</v>
      </c>
      <c r="L433" s="115">
        <v>406042683</v>
      </c>
      <c r="M433" s="115">
        <v>664228352.77644992</v>
      </c>
      <c r="N433" s="115">
        <v>1081030808.0562401</v>
      </c>
      <c r="O433" s="115">
        <v>6870226872.9054403</v>
      </c>
      <c r="P433" s="115">
        <v>672788226.35805011</v>
      </c>
      <c r="Q433" s="115">
        <v>719158813.87809002</v>
      </c>
      <c r="R433" s="115">
        <v>777517078.29280007</v>
      </c>
      <c r="S433" s="115">
        <v>854512800.05999994</v>
      </c>
      <c r="T433" s="115">
        <v>924268237.62</v>
      </c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</row>
    <row r="434" spans="1:54">
      <c r="A434" s="89" t="s">
        <v>4404</v>
      </c>
      <c r="B434" s="89" t="s">
        <v>4702</v>
      </c>
      <c r="C434" s="95">
        <v>1646780</v>
      </c>
      <c r="D434" s="95">
        <v>1965687</v>
      </c>
      <c r="E434" s="95">
        <v>192787588</v>
      </c>
      <c r="F434" s="115">
        <v>288785041</v>
      </c>
      <c r="G434" s="115">
        <v>3264219</v>
      </c>
      <c r="H434" s="115">
        <v>431882</v>
      </c>
      <c r="I434" s="115">
        <v>0</v>
      </c>
      <c r="J434" s="95">
        <v>20216</v>
      </c>
      <c r="K434" s="115">
        <v>37306707</v>
      </c>
      <c r="L434" s="115">
        <v>91023</v>
      </c>
      <c r="M434" s="115">
        <v>4721605.6809999999</v>
      </c>
      <c r="N434" s="115">
        <v>9903115.6689999998</v>
      </c>
      <c r="O434" s="115">
        <v>1632569.2715099999</v>
      </c>
      <c r="P434" s="115">
        <v>346946.20000999997</v>
      </c>
      <c r="Q434" s="115">
        <v>-4725213.7348999996</v>
      </c>
      <c r="R434" s="115">
        <v>1454955.5843099998</v>
      </c>
      <c r="S434" s="115">
        <v>2008637.47</v>
      </c>
      <c r="T434" s="115">
        <v>302536.99</v>
      </c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</row>
    <row r="435" spans="1:54">
      <c r="A435" s="89" t="s">
        <v>4410</v>
      </c>
      <c r="B435" s="89" t="s">
        <v>4411</v>
      </c>
      <c r="C435" s="95">
        <v>4028019</v>
      </c>
      <c r="D435" s="95">
        <v>5465554</v>
      </c>
      <c r="E435" s="95">
        <v>65270691</v>
      </c>
      <c r="F435" s="115">
        <v>195955</v>
      </c>
      <c r="G435" s="115">
        <v>0</v>
      </c>
      <c r="H435" s="115">
        <v>0</v>
      </c>
      <c r="I435" s="115">
        <v>0</v>
      </c>
      <c r="J435" s="95">
        <v>0</v>
      </c>
      <c r="K435" s="115">
        <v>9975341</v>
      </c>
      <c r="L435" s="115">
        <v>256844308</v>
      </c>
      <c r="M435" s="115">
        <v>236160466.13747001</v>
      </c>
      <c r="N435" s="115">
        <v>6975035.9873000002</v>
      </c>
      <c r="O435" s="115">
        <v>27736544.48316</v>
      </c>
      <c r="P435" s="115">
        <v>1989033.3650400001</v>
      </c>
      <c r="Q435" s="115">
        <v>8577542.6681299992</v>
      </c>
      <c r="R435" s="115">
        <v>3330234.611</v>
      </c>
      <c r="S435" s="115">
        <v>4062768.55</v>
      </c>
      <c r="T435" s="115">
        <v>5447074.3700000001</v>
      </c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</row>
    <row r="436" spans="1:54">
      <c r="A436" s="89" t="s">
        <v>4423</v>
      </c>
      <c r="B436" s="89" t="s">
        <v>4705</v>
      </c>
      <c r="C436" s="95">
        <v>49418136657</v>
      </c>
      <c r="D436" s="95">
        <v>57084425405</v>
      </c>
      <c r="E436" s="95">
        <v>57829854280</v>
      </c>
      <c r="F436" s="115">
        <v>48117290111</v>
      </c>
      <c r="G436" s="115">
        <v>44532896622</v>
      </c>
      <c r="H436" s="115">
        <v>47228713498</v>
      </c>
      <c r="I436" s="115">
        <v>45275949364</v>
      </c>
      <c r="J436" s="95">
        <v>50455438993</v>
      </c>
      <c r="K436" s="115">
        <v>79432935907</v>
      </c>
      <c r="L436" s="115">
        <v>105629014623</v>
      </c>
      <c r="M436" s="115">
        <v>76121520619.618088</v>
      </c>
      <c r="N436" s="115">
        <v>99223836117.582596</v>
      </c>
      <c r="O436" s="115">
        <v>119387727467.97501</v>
      </c>
      <c r="P436" s="115">
        <v>177019677519.23001</v>
      </c>
      <c r="Q436" s="115">
        <v>132730923276.007</v>
      </c>
      <c r="R436" s="115">
        <v>167627026052.638</v>
      </c>
      <c r="S436" s="115">
        <v>290105597311.12</v>
      </c>
      <c r="T436" s="115">
        <v>179316192807.07001</v>
      </c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</row>
    <row r="437" spans="1:54">
      <c r="A437" s="89" t="s">
        <v>4425</v>
      </c>
      <c r="B437" s="89" t="s">
        <v>4426</v>
      </c>
      <c r="C437" s="95">
        <v>0</v>
      </c>
      <c r="D437" s="95">
        <v>0</v>
      </c>
      <c r="E437" s="95">
        <v>0</v>
      </c>
      <c r="F437" s="115">
        <v>0</v>
      </c>
      <c r="G437" s="115">
        <v>0</v>
      </c>
      <c r="H437" s="115">
        <v>0</v>
      </c>
      <c r="I437" s="115">
        <v>0</v>
      </c>
      <c r="J437" s="95">
        <v>0</v>
      </c>
      <c r="K437" s="115">
        <v>0</v>
      </c>
      <c r="L437" s="115">
        <v>0</v>
      </c>
      <c r="M437" s="115">
        <v>0</v>
      </c>
      <c r="N437" s="115">
        <v>18779368915.2136</v>
      </c>
      <c r="O437" s="115">
        <v>19986126899.567398</v>
      </c>
      <c r="P437" s="115">
        <v>44322195147.434998</v>
      </c>
      <c r="Q437" s="115">
        <v>16863764942.125099</v>
      </c>
      <c r="R437" s="115">
        <v>28913447135.988102</v>
      </c>
      <c r="S437" s="115">
        <v>42836838673.32</v>
      </c>
      <c r="T437" s="115">
        <v>35525908107.75</v>
      </c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</row>
    <row r="438" spans="1:54">
      <c r="A438" s="89" t="s">
        <v>7702</v>
      </c>
      <c r="B438" s="89" t="s">
        <v>4426</v>
      </c>
      <c r="C438" s="95">
        <v>14553411760</v>
      </c>
      <c r="D438" s="95">
        <v>14585437311</v>
      </c>
      <c r="E438" s="95">
        <v>12354866099</v>
      </c>
      <c r="F438" s="115">
        <v>7481586723</v>
      </c>
      <c r="G438" s="115">
        <v>9933474855</v>
      </c>
      <c r="H438" s="115">
        <v>11948829609</v>
      </c>
      <c r="I438" s="115">
        <v>9803879611</v>
      </c>
      <c r="J438" s="95">
        <v>11208786945</v>
      </c>
      <c r="K438" s="115">
        <v>14960718795</v>
      </c>
      <c r="L438" s="115">
        <v>24963157301</v>
      </c>
      <c r="M438" s="115">
        <v>17895135885.210899</v>
      </c>
      <c r="N438" s="115">
        <v>0</v>
      </c>
      <c r="O438" s="115">
        <v>0</v>
      </c>
      <c r="P438" s="115">
        <v>0</v>
      </c>
      <c r="Q438" s="115">
        <v>0</v>
      </c>
      <c r="R438" s="115">
        <v>0</v>
      </c>
      <c r="S438" s="115">
        <v>0</v>
      </c>
      <c r="T438" s="115">
        <v>0</v>
      </c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</row>
    <row r="439" spans="1:54">
      <c r="A439" s="89" t="s">
        <v>4511</v>
      </c>
      <c r="B439" s="89" t="s">
        <v>4512</v>
      </c>
      <c r="C439" s="95">
        <v>16689923516</v>
      </c>
      <c r="D439" s="95">
        <v>22767112151</v>
      </c>
      <c r="E439" s="95">
        <v>33503059941</v>
      </c>
      <c r="F439" s="115">
        <v>16861917523</v>
      </c>
      <c r="G439" s="115">
        <v>14022384705</v>
      </c>
      <c r="H439" s="115">
        <v>14325770702</v>
      </c>
      <c r="I439" s="115">
        <v>7358464454</v>
      </c>
      <c r="J439" s="95">
        <v>17149899482</v>
      </c>
      <c r="K439" s="115">
        <v>39100851082</v>
      </c>
      <c r="L439" s="115">
        <v>61149285853</v>
      </c>
      <c r="M439" s="115">
        <v>23019484509.858601</v>
      </c>
      <c r="N439" s="115">
        <v>35662568526.493896</v>
      </c>
      <c r="O439" s="115">
        <v>52161298668.564705</v>
      </c>
      <c r="P439" s="115">
        <v>82831372082.597504</v>
      </c>
      <c r="Q439" s="115">
        <v>54087271487.930702</v>
      </c>
      <c r="R439" s="115">
        <v>89023320008.373001</v>
      </c>
      <c r="S439" s="115">
        <v>188767230957.59</v>
      </c>
      <c r="T439" s="115">
        <v>79518496099.550003</v>
      </c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</row>
    <row r="440" spans="1:54">
      <c r="A440" s="89" t="s">
        <v>7703</v>
      </c>
      <c r="B440" s="89" t="s">
        <v>7750</v>
      </c>
      <c r="C440" s="95">
        <v>262068630</v>
      </c>
      <c r="D440" s="95">
        <v>182548508</v>
      </c>
      <c r="E440" s="95">
        <v>484952486</v>
      </c>
      <c r="F440" s="115">
        <v>602915964</v>
      </c>
      <c r="G440" s="115">
        <v>1184185864</v>
      </c>
      <c r="H440" s="115">
        <v>1273290227</v>
      </c>
      <c r="I440" s="115">
        <v>1297613589</v>
      </c>
      <c r="J440" s="95">
        <v>1261927260</v>
      </c>
      <c r="K440" s="115">
        <v>3559255275</v>
      </c>
      <c r="L440" s="115">
        <v>2122261545</v>
      </c>
      <c r="M440" s="115">
        <v>1237209844.10305</v>
      </c>
      <c r="N440" s="115">
        <v>0</v>
      </c>
      <c r="O440" s="115">
        <v>0</v>
      </c>
      <c r="P440" s="115">
        <v>0</v>
      </c>
      <c r="Q440" s="115">
        <v>0</v>
      </c>
      <c r="R440" s="115">
        <v>0</v>
      </c>
      <c r="S440" s="115">
        <v>0</v>
      </c>
      <c r="T440" s="115">
        <v>0</v>
      </c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</row>
    <row r="441" spans="1:54">
      <c r="A441" s="89" t="s">
        <v>4538</v>
      </c>
      <c r="B441" s="89" t="s">
        <v>4539</v>
      </c>
      <c r="C441" s="95">
        <v>4346559834</v>
      </c>
      <c r="D441" s="95">
        <v>9157603260</v>
      </c>
      <c r="E441" s="95">
        <v>3223498139</v>
      </c>
      <c r="F441" s="115">
        <v>5390525472</v>
      </c>
      <c r="G441" s="115">
        <v>4876340347</v>
      </c>
      <c r="H441" s="115">
        <v>2713501079</v>
      </c>
      <c r="I441" s="115">
        <v>3833059196</v>
      </c>
      <c r="J441" s="95">
        <v>6207460687</v>
      </c>
      <c r="K441" s="115">
        <v>5329838251</v>
      </c>
      <c r="L441" s="115">
        <v>5021683523</v>
      </c>
      <c r="M441" s="115">
        <v>8166841907.4981604</v>
      </c>
      <c r="N441" s="115">
        <v>38918282093.192497</v>
      </c>
      <c r="O441" s="115">
        <v>38721690022.412201</v>
      </c>
      <c r="P441" s="115">
        <v>41154937362.048401</v>
      </c>
      <c r="Q441" s="115">
        <v>51813594404.275795</v>
      </c>
      <c r="R441" s="115">
        <v>36183643087.054794</v>
      </c>
      <c r="S441" s="115">
        <v>20726834918.23</v>
      </c>
      <c r="T441" s="115">
        <v>29786344695.389999</v>
      </c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</row>
    <row r="442" spans="1:54">
      <c r="A442" s="89" t="s">
        <v>4607</v>
      </c>
      <c r="B442" s="89" t="s">
        <v>4608</v>
      </c>
      <c r="C442" s="95">
        <v>0</v>
      </c>
      <c r="D442" s="95">
        <v>0</v>
      </c>
      <c r="E442" s="95">
        <v>0</v>
      </c>
      <c r="F442" s="115">
        <v>0</v>
      </c>
      <c r="G442" s="115">
        <v>0</v>
      </c>
      <c r="H442" s="115">
        <v>0</v>
      </c>
      <c r="I442" s="115">
        <v>0</v>
      </c>
      <c r="J442" s="95">
        <v>0</v>
      </c>
      <c r="K442" s="115">
        <v>0</v>
      </c>
      <c r="L442" s="115">
        <v>0</v>
      </c>
      <c r="M442" s="115">
        <v>0</v>
      </c>
      <c r="N442" s="115">
        <v>0</v>
      </c>
      <c r="O442" s="115">
        <v>0</v>
      </c>
      <c r="P442" s="115">
        <v>0</v>
      </c>
      <c r="Q442" s="115">
        <v>0</v>
      </c>
      <c r="R442" s="115">
        <v>0</v>
      </c>
      <c r="S442" s="115">
        <v>0</v>
      </c>
      <c r="T442" s="115">
        <v>0</v>
      </c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</row>
    <row r="443" spans="1:54">
      <c r="A443" s="89" t="s">
        <v>7704</v>
      </c>
      <c r="B443" s="89" t="s">
        <v>7751</v>
      </c>
      <c r="C443" s="95">
        <v>6746373518</v>
      </c>
      <c r="D443" s="95">
        <v>5144745078</v>
      </c>
      <c r="E443" s="95">
        <v>4933367629</v>
      </c>
      <c r="F443" s="115">
        <v>3484865651</v>
      </c>
      <c r="G443" s="115">
        <v>5409192558</v>
      </c>
      <c r="H443" s="115">
        <v>6490057885</v>
      </c>
      <c r="I443" s="115">
        <v>6918199945</v>
      </c>
      <c r="J443" s="95">
        <v>5414523894</v>
      </c>
      <c r="K443" s="115">
        <v>10156015233</v>
      </c>
      <c r="L443" s="115">
        <v>9306588674</v>
      </c>
      <c r="M443" s="115">
        <v>17843902215.734001</v>
      </c>
      <c r="N443" s="115">
        <v>0</v>
      </c>
      <c r="O443" s="115">
        <v>0</v>
      </c>
      <c r="P443" s="115">
        <v>0</v>
      </c>
      <c r="Q443" s="115">
        <v>0</v>
      </c>
      <c r="R443" s="115">
        <v>0</v>
      </c>
      <c r="S443" s="115">
        <v>0</v>
      </c>
      <c r="T443" s="115">
        <v>0</v>
      </c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</row>
    <row r="444" spans="1:54" ht="28">
      <c r="A444" s="89" t="s">
        <v>4619</v>
      </c>
      <c r="B444" s="89" t="s">
        <v>4620</v>
      </c>
      <c r="C444" s="95">
        <v>0</v>
      </c>
      <c r="D444" s="95">
        <v>0</v>
      </c>
      <c r="E444" s="95">
        <v>0</v>
      </c>
      <c r="F444" s="115">
        <v>0</v>
      </c>
      <c r="G444" s="115">
        <v>0</v>
      </c>
      <c r="H444" s="115">
        <v>0</v>
      </c>
      <c r="I444" s="115">
        <v>0</v>
      </c>
      <c r="J444" s="95">
        <v>0</v>
      </c>
      <c r="K444" s="115">
        <v>0</v>
      </c>
      <c r="L444" s="115">
        <v>0</v>
      </c>
      <c r="M444" s="115">
        <v>0</v>
      </c>
      <c r="N444" s="115">
        <v>1360992497.7950001</v>
      </c>
      <c r="O444" s="115">
        <v>2969263542.7069998</v>
      </c>
      <c r="P444" s="115">
        <v>2575318629.3270001</v>
      </c>
      <c r="Q444" s="115">
        <v>2953856029.6059999</v>
      </c>
      <c r="R444" s="115">
        <v>3796882210.6399999</v>
      </c>
      <c r="S444" s="115">
        <v>4322803131.8000002</v>
      </c>
      <c r="T444" s="115">
        <v>3710175813.9899998</v>
      </c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</row>
    <row r="445" spans="1:54" ht="28">
      <c r="A445" s="89" t="s">
        <v>4626</v>
      </c>
      <c r="B445" s="89" t="s">
        <v>4627</v>
      </c>
      <c r="C445" s="95">
        <v>0</v>
      </c>
      <c r="D445" s="95">
        <v>0</v>
      </c>
      <c r="E445" s="95">
        <v>0</v>
      </c>
      <c r="F445" s="115">
        <v>0</v>
      </c>
      <c r="G445" s="115">
        <v>0</v>
      </c>
      <c r="H445" s="115">
        <v>0</v>
      </c>
      <c r="I445" s="115">
        <v>0</v>
      </c>
      <c r="J445" s="95">
        <v>0</v>
      </c>
      <c r="K445" s="115">
        <v>0</v>
      </c>
      <c r="L445" s="115">
        <v>0</v>
      </c>
      <c r="M445" s="115">
        <v>0</v>
      </c>
      <c r="N445" s="115">
        <v>77086541.105000004</v>
      </c>
      <c r="O445" s="115">
        <v>69371013.591999993</v>
      </c>
      <c r="P445" s="115">
        <v>42857871.685000002</v>
      </c>
      <c r="Q445" s="115">
        <v>63086252.217749998</v>
      </c>
      <c r="R445" s="115">
        <v>191521070.41141</v>
      </c>
      <c r="S445" s="115">
        <v>279762240.51999998</v>
      </c>
      <c r="T445" s="115">
        <v>230274187.77000001</v>
      </c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</row>
    <row r="446" spans="1:54" ht="28">
      <c r="A446" s="89" t="s">
        <v>4632</v>
      </c>
      <c r="B446" s="89" t="s">
        <v>4633</v>
      </c>
      <c r="C446" s="95">
        <v>0</v>
      </c>
      <c r="D446" s="95">
        <v>0</v>
      </c>
      <c r="E446" s="95">
        <v>0</v>
      </c>
      <c r="F446" s="115">
        <v>0</v>
      </c>
      <c r="G446" s="115">
        <v>0</v>
      </c>
      <c r="H446" s="115">
        <v>0</v>
      </c>
      <c r="I446" s="115">
        <v>0</v>
      </c>
      <c r="J446" s="95">
        <v>0</v>
      </c>
      <c r="K446" s="115">
        <v>0</v>
      </c>
      <c r="L446" s="115">
        <v>0</v>
      </c>
      <c r="M446" s="115">
        <v>0</v>
      </c>
      <c r="N446" s="115">
        <v>42246499.119610004</v>
      </c>
      <c r="O446" s="115">
        <v>113484111.697</v>
      </c>
      <c r="P446" s="115">
        <v>88109469.130999997</v>
      </c>
      <c r="Q446" s="115">
        <v>26875806.967</v>
      </c>
      <c r="R446" s="115">
        <v>25905614.035999998</v>
      </c>
      <c r="S446" s="115">
        <v>19858213.27</v>
      </c>
      <c r="T446" s="115">
        <v>28647799.850000001</v>
      </c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</row>
    <row r="447" spans="1:54">
      <c r="A447" s="89" t="s">
        <v>7705</v>
      </c>
      <c r="B447" s="89" t="s">
        <v>7752</v>
      </c>
      <c r="C447" s="95">
        <v>6819799399</v>
      </c>
      <c r="D447" s="95">
        <v>5246979097</v>
      </c>
      <c r="E447" s="95">
        <v>3330109986</v>
      </c>
      <c r="F447" s="115">
        <v>14295478778</v>
      </c>
      <c r="G447" s="115">
        <v>9107318293</v>
      </c>
      <c r="H447" s="115">
        <v>10477263996</v>
      </c>
      <c r="I447" s="115">
        <v>16064732569</v>
      </c>
      <c r="J447" s="95">
        <v>9212840725</v>
      </c>
      <c r="K447" s="115">
        <v>6326257271</v>
      </c>
      <c r="L447" s="115">
        <v>3066037727</v>
      </c>
      <c r="M447" s="115">
        <v>7958946257.2134008</v>
      </c>
      <c r="N447" s="115">
        <v>0</v>
      </c>
      <c r="O447" s="115">
        <v>0</v>
      </c>
      <c r="P447" s="115">
        <v>0</v>
      </c>
      <c r="Q447" s="115">
        <v>0</v>
      </c>
      <c r="R447" s="115">
        <v>0</v>
      </c>
      <c r="S447" s="115">
        <v>0</v>
      </c>
      <c r="T447" s="115">
        <v>0</v>
      </c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</row>
    <row r="448" spans="1:54">
      <c r="A448" s="89" t="s">
        <v>4637</v>
      </c>
      <c r="B448" s="89" t="s">
        <v>4638</v>
      </c>
      <c r="C448" s="95">
        <v>0</v>
      </c>
      <c r="D448" s="95">
        <v>0</v>
      </c>
      <c r="E448" s="95">
        <v>0</v>
      </c>
      <c r="F448" s="115">
        <v>0</v>
      </c>
      <c r="G448" s="115">
        <v>0</v>
      </c>
      <c r="H448" s="115">
        <v>0</v>
      </c>
      <c r="I448" s="115">
        <v>0</v>
      </c>
      <c r="J448" s="95">
        <v>0</v>
      </c>
      <c r="K448" s="115">
        <v>0</v>
      </c>
      <c r="L448" s="115">
        <v>0</v>
      </c>
      <c r="M448" s="115">
        <v>0</v>
      </c>
      <c r="N448" s="115">
        <v>0</v>
      </c>
      <c r="O448" s="115">
        <v>1120</v>
      </c>
      <c r="P448" s="115">
        <v>0</v>
      </c>
      <c r="Q448" s="115">
        <v>24402.580999999998</v>
      </c>
      <c r="R448" s="115">
        <v>1440</v>
      </c>
      <c r="S448" s="115">
        <v>13696.5</v>
      </c>
      <c r="T448" s="115">
        <v>1625</v>
      </c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</row>
    <row r="449" spans="1:54" ht="28">
      <c r="A449" s="89" t="s">
        <v>7674</v>
      </c>
      <c r="B449" s="89" t="s">
        <v>7675</v>
      </c>
      <c r="C449" s="95">
        <v>0</v>
      </c>
      <c r="D449" s="95">
        <v>0</v>
      </c>
      <c r="E449" s="95">
        <v>0</v>
      </c>
      <c r="F449" s="115">
        <v>0</v>
      </c>
      <c r="G449" s="115">
        <v>0</v>
      </c>
      <c r="H449" s="115">
        <v>0</v>
      </c>
      <c r="I449" s="115">
        <v>0</v>
      </c>
      <c r="J449" s="95">
        <v>0</v>
      </c>
      <c r="K449" s="115">
        <v>0</v>
      </c>
      <c r="L449" s="115">
        <v>0</v>
      </c>
      <c r="M449" s="115">
        <v>0</v>
      </c>
      <c r="N449" s="115">
        <v>0</v>
      </c>
      <c r="O449" s="115">
        <v>51058.73</v>
      </c>
      <c r="P449" s="115">
        <v>0</v>
      </c>
      <c r="Q449" s="115">
        <v>38622.928</v>
      </c>
      <c r="R449" s="115">
        <v>108713.145</v>
      </c>
      <c r="S449" s="115">
        <v>0</v>
      </c>
      <c r="T449" s="115">
        <v>14073.14</v>
      </c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</row>
    <row r="450" spans="1:54" ht="28">
      <c r="A450" s="89" t="s">
        <v>4641</v>
      </c>
      <c r="B450" s="89" t="s">
        <v>4642</v>
      </c>
      <c r="C450" s="95">
        <v>0</v>
      </c>
      <c r="D450" s="95">
        <v>0</v>
      </c>
      <c r="E450" s="95">
        <v>0</v>
      </c>
      <c r="F450" s="115">
        <v>0</v>
      </c>
      <c r="G450" s="115">
        <v>0</v>
      </c>
      <c r="H450" s="115">
        <v>0</v>
      </c>
      <c r="I450" s="115">
        <v>0</v>
      </c>
      <c r="J450" s="95">
        <v>0</v>
      </c>
      <c r="K450" s="115">
        <v>0</v>
      </c>
      <c r="L450" s="115">
        <v>0</v>
      </c>
      <c r="M450" s="115">
        <v>0</v>
      </c>
      <c r="N450" s="115">
        <v>6121311.0070000002</v>
      </c>
      <c r="O450" s="115">
        <v>0</v>
      </c>
      <c r="P450" s="115">
        <v>272.00900000000001</v>
      </c>
      <c r="Q450" s="115">
        <v>6456551.1330000004</v>
      </c>
      <c r="R450" s="115">
        <v>0</v>
      </c>
      <c r="S450" s="115">
        <v>0</v>
      </c>
      <c r="T450" s="115">
        <v>0</v>
      </c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</row>
    <row r="451" spans="1:54">
      <c r="A451" s="89" t="s">
        <v>4645</v>
      </c>
      <c r="B451" s="89" t="s">
        <v>4646</v>
      </c>
      <c r="C451" s="95">
        <v>0</v>
      </c>
      <c r="D451" s="95">
        <v>0</v>
      </c>
      <c r="E451" s="95">
        <v>0</v>
      </c>
      <c r="F451" s="115">
        <v>0</v>
      </c>
      <c r="G451" s="115">
        <v>0</v>
      </c>
      <c r="H451" s="115">
        <v>0</v>
      </c>
      <c r="I451" s="115">
        <v>0</v>
      </c>
      <c r="J451" s="95">
        <v>0</v>
      </c>
      <c r="K451" s="115">
        <v>0</v>
      </c>
      <c r="L451" s="115">
        <v>0</v>
      </c>
      <c r="M451" s="115">
        <v>0</v>
      </c>
      <c r="N451" s="115">
        <v>2432825.6370000001</v>
      </c>
      <c r="O451" s="115">
        <v>4256068.9294999996</v>
      </c>
      <c r="P451" s="115">
        <v>785989.28488000005</v>
      </c>
      <c r="Q451" s="115">
        <v>7491011.42985</v>
      </c>
      <c r="R451" s="115">
        <v>2786078.1773999999</v>
      </c>
      <c r="S451" s="115">
        <v>547436.62</v>
      </c>
      <c r="T451" s="115">
        <v>823853.63</v>
      </c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</row>
    <row r="452" spans="1:54">
      <c r="A452" s="89" t="s">
        <v>4649</v>
      </c>
      <c r="B452" s="89" t="s">
        <v>4650</v>
      </c>
      <c r="C452" s="95">
        <v>0</v>
      </c>
      <c r="D452" s="95">
        <v>0</v>
      </c>
      <c r="E452" s="95">
        <v>0</v>
      </c>
      <c r="F452" s="115">
        <v>0</v>
      </c>
      <c r="G452" s="115">
        <v>0</v>
      </c>
      <c r="H452" s="115">
        <v>0</v>
      </c>
      <c r="I452" s="115">
        <v>0</v>
      </c>
      <c r="J452" s="95">
        <v>0</v>
      </c>
      <c r="K452" s="115">
        <v>0</v>
      </c>
      <c r="L452" s="115">
        <v>0</v>
      </c>
      <c r="M452" s="115">
        <v>0</v>
      </c>
      <c r="N452" s="115">
        <v>2635665641.8222098</v>
      </c>
      <c r="O452" s="115">
        <v>3693214437.8617597</v>
      </c>
      <c r="P452" s="115">
        <v>2906359641.3119597</v>
      </c>
      <c r="Q452" s="115">
        <v>5096514474.4997807</v>
      </c>
      <c r="R452" s="115">
        <v>6735838213.6312504</v>
      </c>
      <c r="S452" s="115">
        <v>11112966367.32</v>
      </c>
      <c r="T452" s="115">
        <v>5958006857.96</v>
      </c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</row>
    <row r="453" spans="1:54">
      <c r="A453" s="89" t="s">
        <v>7686</v>
      </c>
      <c r="B453" s="89" t="s">
        <v>7694</v>
      </c>
      <c r="C453" s="95">
        <v>0</v>
      </c>
      <c r="D453" s="95">
        <v>0</v>
      </c>
      <c r="E453" s="95">
        <v>0</v>
      </c>
      <c r="F453" s="115">
        <v>0</v>
      </c>
      <c r="G453" s="115">
        <v>0</v>
      </c>
      <c r="H453" s="115">
        <v>0</v>
      </c>
      <c r="I453" s="115">
        <v>0</v>
      </c>
      <c r="J453" s="95">
        <v>0</v>
      </c>
      <c r="K453" s="115">
        <v>0</v>
      </c>
      <c r="L453" s="115">
        <v>0</v>
      </c>
      <c r="M453" s="115">
        <v>0</v>
      </c>
      <c r="N453" s="115"/>
      <c r="O453" s="115"/>
      <c r="P453" s="115"/>
      <c r="Q453" s="115">
        <v>128081.713</v>
      </c>
      <c r="R453" s="115">
        <v>116435.45862999999</v>
      </c>
      <c r="S453" s="115">
        <v>1982980.12</v>
      </c>
      <c r="T453" s="115">
        <v>252796.56</v>
      </c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</row>
    <row r="454" spans="1:54">
      <c r="A454" s="89" t="s">
        <v>7687</v>
      </c>
      <c r="B454" s="89" t="s">
        <v>7695</v>
      </c>
      <c r="C454" s="95">
        <v>0</v>
      </c>
      <c r="D454" s="95">
        <v>0</v>
      </c>
      <c r="E454" s="95">
        <v>0</v>
      </c>
      <c r="F454" s="115">
        <v>0</v>
      </c>
      <c r="G454" s="115">
        <v>0</v>
      </c>
      <c r="H454" s="115">
        <v>0</v>
      </c>
      <c r="I454" s="115">
        <v>0</v>
      </c>
      <c r="J454" s="95">
        <v>0</v>
      </c>
      <c r="K454" s="115">
        <v>0</v>
      </c>
      <c r="L454" s="115">
        <v>0</v>
      </c>
      <c r="M454" s="115">
        <v>0</v>
      </c>
      <c r="N454" s="115"/>
      <c r="O454" s="115"/>
      <c r="P454" s="115"/>
      <c r="Q454" s="115">
        <v>0</v>
      </c>
      <c r="R454" s="115">
        <v>0</v>
      </c>
      <c r="S454" s="115">
        <v>0</v>
      </c>
      <c r="T454" s="115">
        <v>0</v>
      </c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</row>
    <row r="455" spans="1:54">
      <c r="A455" s="89" t="s">
        <v>7688</v>
      </c>
      <c r="B455" s="89" t="s">
        <v>7696</v>
      </c>
      <c r="C455" s="95">
        <v>0</v>
      </c>
      <c r="D455" s="95">
        <v>0</v>
      </c>
      <c r="E455" s="95">
        <v>0</v>
      </c>
      <c r="F455" s="115">
        <v>0</v>
      </c>
      <c r="G455" s="115">
        <v>0</v>
      </c>
      <c r="H455" s="115">
        <v>0</v>
      </c>
      <c r="I455" s="115">
        <v>0</v>
      </c>
      <c r="J455" s="95">
        <v>0</v>
      </c>
      <c r="K455" s="115">
        <v>0</v>
      </c>
      <c r="L455" s="115">
        <v>0</v>
      </c>
      <c r="M455" s="115">
        <v>0</v>
      </c>
      <c r="N455" s="115"/>
      <c r="O455" s="115"/>
      <c r="P455" s="115"/>
      <c r="Q455" s="115">
        <v>3917457.6630000002</v>
      </c>
      <c r="R455" s="115">
        <v>4567454.8710000003</v>
      </c>
      <c r="S455" s="115">
        <v>146129.17000000001</v>
      </c>
      <c r="T455" s="115">
        <v>8933169.7100000009</v>
      </c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</row>
    <row r="456" spans="1:54">
      <c r="A456" s="89" t="s">
        <v>7689</v>
      </c>
      <c r="B456" s="89" t="s">
        <v>7697</v>
      </c>
      <c r="C456" s="95">
        <v>0</v>
      </c>
      <c r="D456" s="95">
        <v>0</v>
      </c>
      <c r="E456" s="95">
        <v>0</v>
      </c>
      <c r="F456" s="115">
        <v>0</v>
      </c>
      <c r="G456" s="115">
        <v>0</v>
      </c>
      <c r="H456" s="115">
        <v>0</v>
      </c>
      <c r="I456" s="115">
        <v>0</v>
      </c>
      <c r="J456" s="95">
        <v>0</v>
      </c>
      <c r="K456" s="115">
        <v>0</v>
      </c>
      <c r="L456" s="115">
        <v>0</v>
      </c>
      <c r="M456" s="115">
        <v>0</v>
      </c>
      <c r="N456" s="115"/>
      <c r="O456" s="115"/>
      <c r="P456" s="115"/>
      <c r="Q456" s="115">
        <v>0</v>
      </c>
      <c r="R456" s="115">
        <v>0</v>
      </c>
      <c r="S456" s="115">
        <v>0</v>
      </c>
      <c r="T456" s="115">
        <v>0</v>
      </c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</row>
    <row r="457" spans="1:54">
      <c r="A457" s="89" t="s">
        <v>4666</v>
      </c>
      <c r="B457" s="89" t="s">
        <v>7787</v>
      </c>
      <c r="C457" s="95">
        <v>0</v>
      </c>
      <c r="D457" s="95">
        <v>0</v>
      </c>
      <c r="E457" s="95">
        <v>0</v>
      </c>
      <c r="F457" s="115">
        <v>0</v>
      </c>
      <c r="G457" s="115">
        <v>0</v>
      </c>
      <c r="H457" s="115">
        <v>0</v>
      </c>
      <c r="I457" s="115">
        <v>0</v>
      </c>
      <c r="J457" s="95">
        <v>0</v>
      </c>
      <c r="K457" s="115">
        <v>0</v>
      </c>
      <c r="L457" s="115">
        <v>0</v>
      </c>
      <c r="M457" s="115">
        <v>0</v>
      </c>
      <c r="N457" s="115">
        <v>1739071266.19683</v>
      </c>
      <c r="O457" s="115">
        <v>1668970523.9133701</v>
      </c>
      <c r="P457" s="115">
        <v>3097741054.4000497</v>
      </c>
      <c r="Q457" s="115">
        <v>1807903750.9371102</v>
      </c>
      <c r="R457" s="115">
        <v>2748888590.8512402</v>
      </c>
      <c r="S457" s="115">
        <v>3868289482.73</v>
      </c>
      <c r="T457" s="115">
        <v>4852285915.3000002</v>
      </c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</row>
    <row r="458" spans="1:54">
      <c r="A458" s="89" t="s">
        <v>7788</v>
      </c>
      <c r="B458" s="89" t="s">
        <v>7789</v>
      </c>
      <c r="C458" s="95">
        <v>0</v>
      </c>
      <c r="D458" s="95">
        <v>0</v>
      </c>
      <c r="E458" s="95">
        <v>0</v>
      </c>
      <c r="F458" s="115">
        <v>0</v>
      </c>
      <c r="G458" s="115">
        <v>0</v>
      </c>
      <c r="H458" s="115">
        <v>0</v>
      </c>
      <c r="I458" s="115">
        <v>0</v>
      </c>
      <c r="J458" s="95">
        <v>0</v>
      </c>
      <c r="K458" s="115">
        <v>0</v>
      </c>
      <c r="L458" s="115">
        <v>0</v>
      </c>
      <c r="M458" s="115">
        <v>0</v>
      </c>
      <c r="N458" s="115">
        <v>0</v>
      </c>
      <c r="O458" s="115">
        <v>0</v>
      </c>
      <c r="P458" s="115">
        <v>0</v>
      </c>
      <c r="Q458" s="115">
        <v>0</v>
      </c>
      <c r="R458" s="115">
        <v>0</v>
      </c>
      <c r="S458" s="115">
        <v>18168323083.939999</v>
      </c>
      <c r="T458" s="115">
        <v>19696027811.48</v>
      </c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</row>
    <row r="459" spans="1:54">
      <c r="A459" s="89" t="s">
        <v>7706</v>
      </c>
      <c r="B459" s="89" t="s">
        <v>7753</v>
      </c>
      <c r="C459" s="95">
        <v>40553559</v>
      </c>
      <c r="D459" s="95">
        <v>30458975</v>
      </c>
      <c r="E459" s="95">
        <v>21916758</v>
      </c>
      <c r="F459" s="115">
        <v>21785245</v>
      </c>
      <c r="G459" s="115">
        <v>22402009</v>
      </c>
      <c r="H459" s="115">
        <v>97332392</v>
      </c>
      <c r="I459" s="115">
        <v>-31165</v>
      </c>
      <c r="J459" s="95">
        <v>-341517</v>
      </c>
      <c r="K459" s="115">
        <v>-526943</v>
      </c>
      <c r="L459" s="115">
        <v>20832</v>
      </c>
      <c r="M459" s="115">
        <v>20831.292000000001</v>
      </c>
      <c r="N459" s="115">
        <v>0</v>
      </c>
      <c r="O459" s="115">
        <v>0</v>
      </c>
      <c r="P459" s="115">
        <v>0</v>
      </c>
      <c r="Q459" s="115">
        <v>0</v>
      </c>
      <c r="R459" s="115">
        <v>0</v>
      </c>
      <c r="S459" s="115">
        <v>0</v>
      </c>
      <c r="T459" s="115">
        <v>0</v>
      </c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</row>
    <row r="460" spans="1:54">
      <c r="A460" s="89" t="s">
        <v>7707</v>
      </c>
      <c r="B460" s="89" t="s">
        <v>7754</v>
      </c>
      <c r="C460" s="95">
        <v>40553559</v>
      </c>
      <c r="D460" s="95">
        <v>30458975</v>
      </c>
      <c r="E460" s="95">
        <v>21916758</v>
      </c>
      <c r="F460" s="115">
        <v>21785245</v>
      </c>
      <c r="G460" s="115">
        <v>22402009</v>
      </c>
      <c r="H460" s="115">
        <v>97332392</v>
      </c>
      <c r="I460" s="115">
        <v>-31165</v>
      </c>
      <c r="J460" s="95">
        <v>-341517</v>
      </c>
      <c r="K460" s="115">
        <v>-526943</v>
      </c>
      <c r="L460" s="115">
        <v>20832</v>
      </c>
      <c r="M460" s="115">
        <v>20831.292000000001</v>
      </c>
      <c r="N460" s="115">
        <v>0</v>
      </c>
      <c r="O460" s="115">
        <v>0</v>
      </c>
      <c r="P460" s="115">
        <v>0</v>
      </c>
      <c r="Q460" s="115">
        <v>0</v>
      </c>
      <c r="R460" s="115">
        <v>0</v>
      </c>
      <c r="S460" s="115">
        <v>0</v>
      </c>
      <c r="T460" s="115">
        <v>0</v>
      </c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</row>
    <row r="461" spans="1:54">
      <c r="A461" s="89" t="s">
        <v>4677</v>
      </c>
      <c r="B461" s="89" t="s">
        <v>4678</v>
      </c>
      <c r="C461" s="95">
        <v>-9337604765</v>
      </c>
      <c r="D461" s="95">
        <v>-5459169368</v>
      </c>
      <c r="E461" s="95">
        <v>-5037240322</v>
      </c>
      <c r="F461" s="115">
        <v>-3919890751</v>
      </c>
      <c r="G461" s="115">
        <v>-6771336772</v>
      </c>
      <c r="H461" s="115">
        <v>-4586470541</v>
      </c>
      <c r="I461" s="115">
        <v>-5062731324</v>
      </c>
      <c r="J461" s="95">
        <v>-7801898750</v>
      </c>
      <c r="K461" s="115">
        <v>-5408620980</v>
      </c>
      <c r="L461" s="115">
        <v>-4416478043</v>
      </c>
      <c r="M461" s="115">
        <v>-3952724737.9453602</v>
      </c>
      <c r="N461" s="115">
        <v>-3850016459.4544902</v>
      </c>
      <c r="O461" s="115">
        <v>-6015695219.8508101</v>
      </c>
      <c r="P461" s="115">
        <v>-1065020174.4686</v>
      </c>
      <c r="Q461" s="115">
        <v>-1118060911.09671</v>
      </c>
      <c r="R461" s="115">
        <v>-1606383874.0778301</v>
      </c>
      <c r="S461" s="115">
        <v>-1975907787.05</v>
      </c>
      <c r="T461" s="145">
        <v>-1082037942.8599999</v>
      </c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</row>
    <row r="462" spans="1:54">
      <c r="A462" s="87">
        <v>5</v>
      </c>
      <c r="B462" s="88" t="s">
        <v>4709</v>
      </c>
      <c r="C462" s="112">
        <v>133673190150.10001</v>
      </c>
      <c r="D462" s="112">
        <v>153524123189.14999</v>
      </c>
      <c r="E462" s="112">
        <v>163100768708.91</v>
      </c>
      <c r="F462" s="112">
        <v>162259689698.37</v>
      </c>
      <c r="G462" s="112">
        <v>163667371025.79999</v>
      </c>
      <c r="H462" s="112">
        <v>175866601204.45999</v>
      </c>
      <c r="I462" s="112">
        <v>212196780437.87</v>
      </c>
      <c r="J462" s="112">
        <v>254401617636.35999</v>
      </c>
      <c r="K462" s="112">
        <v>294319677767.12</v>
      </c>
      <c r="L462" s="112">
        <v>301640246216.90997</v>
      </c>
      <c r="M462" s="112">
        <v>274431093556.33133</v>
      </c>
      <c r="N462" s="112">
        <v>369303248898.9707</v>
      </c>
      <c r="O462" s="112">
        <v>383464074103.28772</v>
      </c>
      <c r="P462" s="112">
        <v>474958221042.65314</v>
      </c>
      <c r="Q462" s="112">
        <v>474447932645.35834</v>
      </c>
      <c r="R462" s="112">
        <v>610482176926.10803</v>
      </c>
      <c r="S462" s="112">
        <v>650712633896.44995</v>
      </c>
      <c r="T462" s="112">
        <v>761522542918.41003</v>
      </c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</row>
    <row r="463" spans="1:54">
      <c r="A463" s="89" t="s">
        <v>4711</v>
      </c>
      <c r="B463" s="89" t="s">
        <v>4712</v>
      </c>
      <c r="C463" s="95">
        <v>26904396600</v>
      </c>
      <c r="D463" s="95">
        <v>21653662046</v>
      </c>
      <c r="E463" s="115">
        <v>24066968310</v>
      </c>
      <c r="F463" s="115">
        <v>22613770348</v>
      </c>
      <c r="G463" s="115">
        <v>23292068010</v>
      </c>
      <c r="H463" s="115">
        <v>26948751228</v>
      </c>
      <c r="I463" s="115">
        <v>30506587928</v>
      </c>
      <c r="J463" s="95">
        <v>32981234771</v>
      </c>
      <c r="K463" s="115">
        <v>35430971323</v>
      </c>
      <c r="L463" s="115">
        <v>38052027422</v>
      </c>
      <c r="M463" s="115">
        <v>40169748267.139603</v>
      </c>
      <c r="N463" s="115">
        <v>91279128516.098709</v>
      </c>
      <c r="O463" s="115">
        <v>91956051125.946594</v>
      </c>
      <c r="P463" s="115">
        <v>106441553701.411</v>
      </c>
      <c r="Q463" s="115">
        <v>115630522158.33299</v>
      </c>
      <c r="R463" s="115">
        <v>133550392104.924</v>
      </c>
      <c r="S463" s="115">
        <v>162221418876.23001</v>
      </c>
      <c r="T463" s="115">
        <v>247487251057.29001</v>
      </c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</row>
    <row r="464" spans="1:54">
      <c r="A464" s="89" t="s">
        <v>4713</v>
      </c>
      <c r="B464" s="89" t="s">
        <v>2212</v>
      </c>
      <c r="C464" s="95">
        <v>4919375181</v>
      </c>
      <c r="D464" s="95">
        <v>5092365081</v>
      </c>
      <c r="E464" s="115">
        <v>5971525321</v>
      </c>
      <c r="F464" s="115">
        <v>6560273776</v>
      </c>
      <c r="G464" s="115">
        <v>6642394198</v>
      </c>
      <c r="H464" s="115">
        <v>7575180825</v>
      </c>
      <c r="I464" s="115">
        <v>8683715674</v>
      </c>
      <c r="J464" s="95">
        <v>9679747751</v>
      </c>
      <c r="K464" s="115">
        <v>10088569171</v>
      </c>
      <c r="L464" s="115">
        <v>11284669292</v>
      </c>
      <c r="M464" s="115">
        <v>11628974859.591499</v>
      </c>
      <c r="N464" s="115">
        <v>18315835756.256302</v>
      </c>
      <c r="O464" s="115">
        <v>18802217000.721699</v>
      </c>
      <c r="P464" s="115">
        <v>19968111035.202698</v>
      </c>
      <c r="Q464" s="115">
        <v>20837029946.657501</v>
      </c>
      <c r="R464" s="115">
        <v>23000022839.958199</v>
      </c>
      <c r="S464" s="115">
        <v>26970517202.77</v>
      </c>
      <c r="T464" s="115">
        <v>31066462728.799999</v>
      </c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</row>
    <row r="465" spans="1:54">
      <c r="A465" s="89" t="s">
        <v>4743</v>
      </c>
      <c r="B465" s="89" t="s">
        <v>4744</v>
      </c>
      <c r="C465" s="95">
        <v>14741585602</v>
      </c>
      <c r="D465" s="95">
        <v>8715838495</v>
      </c>
      <c r="E465" s="115">
        <v>8867058514</v>
      </c>
      <c r="F465" s="115">
        <v>5857803183</v>
      </c>
      <c r="G465" s="115">
        <v>4935473082</v>
      </c>
      <c r="H465" s="115">
        <v>6602628804</v>
      </c>
      <c r="I465" s="115">
        <v>6506664504</v>
      </c>
      <c r="J465" s="95">
        <v>7074344486</v>
      </c>
      <c r="K465" s="115">
        <v>16869280863</v>
      </c>
      <c r="L465" s="115">
        <v>17240948348</v>
      </c>
      <c r="M465" s="115">
        <v>19328642112.978397</v>
      </c>
      <c r="N465" s="115">
        <v>1021671574.3453799</v>
      </c>
      <c r="O465" s="115">
        <v>1025356691.67837</v>
      </c>
      <c r="P465" s="115">
        <v>1136309113.79003</v>
      </c>
      <c r="Q465" s="115">
        <v>1163784131.6489198</v>
      </c>
      <c r="R465" s="115">
        <v>1176748953.34093</v>
      </c>
      <c r="S465" s="115">
        <v>1233333362.8599999</v>
      </c>
      <c r="T465" s="115">
        <v>1345458397.76</v>
      </c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</row>
    <row r="466" spans="1:54">
      <c r="A466" s="89" t="s">
        <v>4758</v>
      </c>
      <c r="B466" s="89" t="s">
        <v>2214</v>
      </c>
      <c r="C466" s="95">
        <v>661083634</v>
      </c>
      <c r="D466" s="95">
        <v>831636660</v>
      </c>
      <c r="E466" s="115">
        <v>922134237</v>
      </c>
      <c r="F466" s="115">
        <v>976321322</v>
      </c>
      <c r="G466" s="115">
        <v>995722943</v>
      </c>
      <c r="H466" s="115">
        <v>1081580005</v>
      </c>
      <c r="I466" s="115">
        <v>1427151324</v>
      </c>
      <c r="J466" s="95">
        <v>1354618794</v>
      </c>
      <c r="K466" s="115">
        <v>1496000252</v>
      </c>
      <c r="L466" s="115">
        <v>1618763358</v>
      </c>
      <c r="M466" s="115">
        <v>1858553772.6867599</v>
      </c>
      <c r="N466" s="115">
        <v>4171339644.5757298</v>
      </c>
      <c r="O466" s="115">
        <v>4407014550.4696999</v>
      </c>
      <c r="P466" s="115">
        <v>4349064817.8632593</v>
      </c>
      <c r="Q466" s="115">
        <v>4676361739.82271</v>
      </c>
      <c r="R466" s="115">
        <v>5102679456.0968199</v>
      </c>
      <c r="S466" s="115">
        <v>5951907373.7399998</v>
      </c>
      <c r="T466" s="115">
        <v>6795043448.75</v>
      </c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</row>
    <row r="467" spans="1:54">
      <c r="A467" s="89" t="s">
        <v>4775</v>
      </c>
      <c r="B467" s="89" t="s">
        <v>133</v>
      </c>
      <c r="C467" s="95">
        <v>49075</v>
      </c>
      <c r="D467" s="95">
        <v>137252</v>
      </c>
      <c r="E467" s="115">
        <v>55049</v>
      </c>
      <c r="F467" s="115">
        <v>0</v>
      </c>
      <c r="G467" s="115">
        <v>0</v>
      </c>
      <c r="H467" s="115">
        <v>6055</v>
      </c>
      <c r="I467" s="115">
        <v>1420</v>
      </c>
      <c r="J467" s="95">
        <v>1876</v>
      </c>
      <c r="K467" s="115">
        <v>357763</v>
      </c>
      <c r="L467" s="115">
        <v>3688453</v>
      </c>
      <c r="M467" s="115">
        <v>695927.53500000003</v>
      </c>
      <c r="N467" s="115">
        <v>3839382.3670000001</v>
      </c>
      <c r="O467" s="115">
        <v>2599390.8650000002</v>
      </c>
      <c r="P467" s="115">
        <v>2513762.7599999998</v>
      </c>
      <c r="Q467" s="115">
        <v>3972940.199</v>
      </c>
      <c r="R467" s="115">
        <v>1858009.564</v>
      </c>
      <c r="S467" s="115">
        <v>2497284.37</v>
      </c>
      <c r="T467" s="115">
        <v>2710720.57</v>
      </c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</row>
    <row r="468" spans="1:54">
      <c r="A468" s="89" t="s">
        <v>4784</v>
      </c>
      <c r="B468" s="89" t="s">
        <v>4785</v>
      </c>
      <c r="C468" s="95">
        <v>0</v>
      </c>
      <c r="D468" s="95">
        <v>0</v>
      </c>
      <c r="E468" s="115">
        <v>0</v>
      </c>
      <c r="F468" s="115">
        <v>0</v>
      </c>
      <c r="G468" s="115">
        <v>0</v>
      </c>
      <c r="H468" s="115">
        <v>0</v>
      </c>
      <c r="I468" s="115">
        <v>0</v>
      </c>
      <c r="J468" s="95">
        <v>0</v>
      </c>
      <c r="K468" s="115">
        <v>0</v>
      </c>
      <c r="L468" s="115">
        <v>0</v>
      </c>
      <c r="M468" s="115">
        <v>0</v>
      </c>
      <c r="N468" s="115">
        <v>9688873647.8939304</v>
      </c>
      <c r="O468" s="115">
        <v>9404274719.2584801</v>
      </c>
      <c r="P468" s="115">
        <v>9715707722.79286</v>
      </c>
      <c r="Q468" s="115">
        <v>10330832426.127901</v>
      </c>
      <c r="R468" s="115">
        <v>12097708747.5438</v>
      </c>
      <c r="S468" s="115">
        <v>13906113283.32</v>
      </c>
      <c r="T468" s="115">
        <v>15767545483.59</v>
      </c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</row>
    <row r="469" spans="1:54">
      <c r="A469" s="89" t="s">
        <v>4801</v>
      </c>
      <c r="B469" s="89" t="s">
        <v>4802</v>
      </c>
      <c r="C469" s="95">
        <v>0</v>
      </c>
      <c r="D469" s="95">
        <v>0</v>
      </c>
      <c r="E469" s="115">
        <v>0</v>
      </c>
      <c r="F469" s="115">
        <v>0</v>
      </c>
      <c r="G469" s="115">
        <v>0</v>
      </c>
      <c r="H469" s="115">
        <v>0</v>
      </c>
      <c r="I469" s="115">
        <v>0</v>
      </c>
      <c r="J469" s="95">
        <v>0</v>
      </c>
      <c r="K469" s="115">
        <v>0</v>
      </c>
      <c r="L469" s="115">
        <v>0</v>
      </c>
      <c r="M469" s="115">
        <v>0</v>
      </c>
      <c r="N469" s="115">
        <v>6401688675.9724197</v>
      </c>
      <c r="O469" s="115">
        <v>2259702798.3233299</v>
      </c>
      <c r="P469" s="115">
        <v>13452723733.1448</v>
      </c>
      <c r="Q469" s="115">
        <v>6341461788.7165699</v>
      </c>
      <c r="R469" s="115">
        <v>15210376675.105</v>
      </c>
      <c r="S469" s="115">
        <v>28323823898.040001</v>
      </c>
      <c r="T469" s="115">
        <v>38964830328.169998</v>
      </c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</row>
    <row r="470" spans="1:54">
      <c r="A470" s="89" t="s">
        <v>4822</v>
      </c>
      <c r="B470" s="89" t="s">
        <v>4823</v>
      </c>
      <c r="C470" s="95">
        <v>6441764423</v>
      </c>
      <c r="D470" s="95">
        <v>6884675189</v>
      </c>
      <c r="E470" s="115">
        <v>8156976463</v>
      </c>
      <c r="F470" s="115">
        <v>9087500627</v>
      </c>
      <c r="G470" s="115">
        <v>9492569253</v>
      </c>
      <c r="H470" s="115">
        <v>10422102791</v>
      </c>
      <c r="I470" s="115">
        <v>12741446554</v>
      </c>
      <c r="J470" s="95">
        <v>13430360493</v>
      </c>
      <c r="K470" s="115">
        <v>5994033115</v>
      </c>
      <c r="L470" s="115">
        <v>6533608505</v>
      </c>
      <c r="M470" s="115">
        <v>6669728005.6992502</v>
      </c>
      <c r="N470" s="115">
        <v>24936988486.451801</v>
      </c>
      <c r="O470" s="115">
        <v>26853463118.711201</v>
      </c>
      <c r="P470" s="115">
        <v>26238278785.296898</v>
      </c>
      <c r="Q470" s="115">
        <v>31440666584.255501</v>
      </c>
      <c r="R470" s="115">
        <v>36099435212.769104</v>
      </c>
      <c r="S470" s="115">
        <v>39827796241.75</v>
      </c>
      <c r="T470" s="115">
        <v>44970061400.199997</v>
      </c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</row>
    <row r="471" spans="1:54">
      <c r="A471" s="89" t="s">
        <v>4944</v>
      </c>
      <c r="B471" s="89" t="s">
        <v>2822</v>
      </c>
      <c r="C471" s="95">
        <v>140538685</v>
      </c>
      <c r="D471" s="95">
        <v>129009369</v>
      </c>
      <c r="E471" s="115">
        <v>149218726</v>
      </c>
      <c r="F471" s="115">
        <v>131871440</v>
      </c>
      <c r="G471" s="115">
        <v>1225908534</v>
      </c>
      <c r="H471" s="115">
        <v>1267252748</v>
      </c>
      <c r="I471" s="115">
        <v>1147608452</v>
      </c>
      <c r="J471" s="95">
        <v>1442161371</v>
      </c>
      <c r="K471" s="115">
        <v>982730159</v>
      </c>
      <c r="L471" s="115">
        <v>1370349466</v>
      </c>
      <c r="M471" s="115">
        <v>683153588.64867008</v>
      </c>
      <c r="N471" s="115">
        <v>820175368.1690799</v>
      </c>
      <c r="O471" s="115">
        <v>890242828.04849005</v>
      </c>
      <c r="P471" s="115">
        <v>892516250.25058997</v>
      </c>
      <c r="Q471" s="115">
        <v>1491905902.9421599</v>
      </c>
      <c r="R471" s="115">
        <v>1144674034.10074</v>
      </c>
      <c r="S471" s="115">
        <v>1376610455.72</v>
      </c>
      <c r="T471" s="115">
        <v>1392024654.21</v>
      </c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</row>
    <row r="472" spans="1:54" ht="28">
      <c r="A472" s="89" t="s">
        <v>4973</v>
      </c>
      <c r="B472" s="89" t="s">
        <v>1114</v>
      </c>
      <c r="C472" s="95">
        <v>0</v>
      </c>
      <c r="D472" s="95">
        <v>0</v>
      </c>
      <c r="E472" s="115">
        <v>0</v>
      </c>
      <c r="F472" s="115">
        <v>0</v>
      </c>
      <c r="G472" s="115">
        <v>0</v>
      </c>
      <c r="H472" s="115">
        <v>0</v>
      </c>
      <c r="I472" s="115">
        <v>0</v>
      </c>
      <c r="J472" s="95">
        <v>0</v>
      </c>
      <c r="K472" s="115">
        <v>0</v>
      </c>
      <c r="L472" s="115">
        <v>0</v>
      </c>
      <c r="M472" s="115">
        <v>0</v>
      </c>
      <c r="N472" s="115">
        <v>25918715980.067001</v>
      </c>
      <c r="O472" s="115">
        <v>28311180027.8703</v>
      </c>
      <c r="P472" s="115">
        <v>30686328480.309898</v>
      </c>
      <c r="Q472" s="115">
        <v>39344506697.9627</v>
      </c>
      <c r="R472" s="115">
        <v>39716888176.445297</v>
      </c>
      <c r="S472" s="115">
        <v>44628819773.650002</v>
      </c>
      <c r="T472" s="115">
        <v>50660097610.559998</v>
      </c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</row>
    <row r="473" spans="1:54" ht="42">
      <c r="A473" s="89" t="s">
        <v>7819</v>
      </c>
      <c r="B473" s="89" t="s">
        <v>7822</v>
      </c>
      <c r="C473" s="95">
        <v>0</v>
      </c>
      <c r="D473" s="95">
        <v>0</v>
      </c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0</v>
      </c>
      <c r="P473" s="95">
        <v>0</v>
      </c>
      <c r="Q473" s="95">
        <v>0</v>
      </c>
      <c r="R473" s="95">
        <v>0</v>
      </c>
      <c r="S473" s="95">
        <v>0</v>
      </c>
      <c r="T473" s="95">
        <v>56523016284.690002</v>
      </c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</row>
    <row r="474" spans="1:54">
      <c r="A474" s="89" t="s">
        <v>4987</v>
      </c>
      <c r="B474" s="89" t="s">
        <v>4988</v>
      </c>
      <c r="C474" s="95">
        <v>16148668831</v>
      </c>
      <c r="D474" s="95">
        <v>16056230801</v>
      </c>
      <c r="E474" s="115">
        <v>16936994988</v>
      </c>
      <c r="F474" s="115">
        <v>19231906596</v>
      </c>
      <c r="G474" s="115">
        <v>21370728697</v>
      </c>
      <c r="H474" s="115">
        <v>23516110851</v>
      </c>
      <c r="I474" s="115">
        <v>40244809383</v>
      </c>
      <c r="J474" s="95">
        <v>45680982603</v>
      </c>
      <c r="K474" s="115">
        <v>48207499280</v>
      </c>
      <c r="L474" s="115">
        <v>51121575436</v>
      </c>
      <c r="M474" s="115">
        <v>46562415891.480103</v>
      </c>
      <c r="N474" s="115">
        <v>1092495707.8808999</v>
      </c>
      <c r="O474" s="115">
        <v>1568931864.6649399</v>
      </c>
      <c r="P474" s="115">
        <v>1484398219.8786399</v>
      </c>
      <c r="Q474" s="115">
        <v>1627921567.7934098</v>
      </c>
      <c r="R474" s="115">
        <v>2460760125.3596101</v>
      </c>
      <c r="S474" s="115">
        <v>2215638895.4099998</v>
      </c>
      <c r="T474" s="115">
        <v>2140341876.28</v>
      </c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</row>
    <row r="475" spans="1:54">
      <c r="A475" s="89" t="s">
        <v>4989</v>
      </c>
      <c r="B475" s="89" t="s">
        <v>2212</v>
      </c>
      <c r="C475" s="95">
        <v>6629701587</v>
      </c>
      <c r="D475" s="95">
        <v>7693829685</v>
      </c>
      <c r="E475" s="115">
        <v>8347753975</v>
      </c>
      <c r="F475" s="115">
        <v>8838387053</v>
      </c>
      <c r="G475" s="115">
        <v>9483531643</v>
      </c>
      <c r="H475" s="115">
        <v>10507742920</v>
      </c>
      <c r="I475" s="115">
        <v>11419841232</v>
      </c>
      <c r="J475" s="95">
        <v>12399225821</v>
      </c>
      <c r="K475" s="115">
        <v>13511225526</v>
      </c>
      <c r="L475" s="115">
        <v>14603966010</v>
      </c>
      <c r="M475" s="115">
        <v>16008772930.475401</v>
      </c>
      <c r="N475" s="115">
        <v>215657928.36199999</v>
      </c>
      <c r="O475" s="115">
        <v>263179538.23500001</v>
      </c>
      <c r="P475" s="115">
        <v>193766029.62200001</v>
      </c>
      <c r="Q475" s="115">
        <v>192692993.12599999</v>
      </c>
      <c r="R475" s="115">
        <v>216759484.69800001</v>
      </c>
      <c r="S475" s="115">
        <v>240040281.66999999</v>
      </c>
      <c r="T475" s="115">
        <v>258668379.55000001</v>
      </c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</row>
    <row r="476" spans="1:54">
      <c r="A476" s="89" t="s">
        <v>5004</v>
      </c>
      <c r="B476" s="89" t="s">
        <v>4744</v>
      </c>
      <c r="C476" s="95">
        <v>3625091062</v>
      </c>
      <c r="D476" s="95">
        <v>1002979951</v>
      </c>
      <c r="E476" s="115">
        <v>1148146026</v>
      </c>
      <c r="F476" s="115">
        <v>920782656</v>
      </c>
      <c r="G476" s="115">
        <v>1221200874</v>
      </c>
      <c r="H476" s="115">
        <v>1181468762</v>
      </c>
      <c r="I476" s="115">
        <v>556188529</v>
      </c>
      <c r="J476" s="95">
        <v>613284349</v>
      </c>
      <c r="K476" s="115">
        <v>820571229</v>
      </c>
      <c r="L476" s="115">
        <v>944889179</v>
      </c>
      <c r="M476" s="115">
        <v>902545419.71780002</v>
      </c>
      <c r="N476" s="115">
        <v>20243923.712000001</v>
      </c>
      <c r="O476" s="115">
        <v>19966797.829999998</v>
      </c>
      <c r="P476" s="115">
        <v>18727919.352000002</v>
      </c>
      <c r="Q476" s="115">
        <v>17757691.715</v>
      </c>
      <c r="R476" s="115">
        <v>20631509.888</v>
      </c>
      <c r="S476" s="115">
        <v>25543226.350000001</v>
      </c>
      <c r="T476" s="115">
        <v>31402943.93</v>
      </c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</row>
    <row r="477" spans="1:54">
      <c r="A477" s="89" t="s">
        <v>5013</v>
      </c>
      <c r="B477" s="89" t="s">
        <v>2214</v>
      </c>
      <c r="C477" s="95">
        <v>553241851</v>
      </c>
      <c r="D477" s="95">
        <v>730137198</v>
      </c>
      <c r="E477" s="115">
        <v>764130667</v>
      </c>
      <c r="F477" s="115">
        <v>820376788</v>
      </c>
      <c r="G477" s="115">
        <v>903076457</v>
      </c>
      <c r="H477" s="115">
        <v>1027108019</v>
      </c>
      <c r="I477" s="115">
        <v>1236143830</v>
      </c>
      <c r="J477" s="95">
        <v>1385779264</v>
      </c>
      <c r="K477" s="115">
        <v>1431292430</v>
      </c>
      <c r="L477" s="115">
        <v>1663583252</v>
      </c>
      <c r="M477" s="115">
        <v>1809116312.3363101</v>
      </c>
      <c r="N477" s="115">
        <v>39293678.799199998</v>
      </c>
      <c r="O477" s="115">
        <v>42980574.791000001</v>
      </c>
      <c r="P477" s="115">
        <v>36337378.637000002</v>
      </c>
      <c r="Q477" s="115">
        <v>37380624.350000001</v>
      </c>
      <c r="R477" s="115">
        <v>41110395.923</v>
      </c>
      <c r="S477" s="115">
        <v>46555520.840000004</v>
      </c>
      <c r="T477" s="115">
        <v>52914945.609999999</v>
      </c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</row>
    <row r="478" spans="1:54">
      <c r="A478" s="89" t="s">
        <v>7708</v>
      </c>
      <c r="B478" s="89" t="s">
        <v>218</v>
      </c>
      <c r="C478" s="95">
        <v>0</v>
      </c>
      <c r="D478" s="95">
        <v>0</v>
      </c>
      <c r="E478" s="115">
        <v>0</v>
      </c>
      <c r="F478" s="115">
        <v>0</v>
      </c>
      <c r="G478" s="115">
        <v>0</v>
      </c>
      <c r="H478" s="115">
        <v>0</v>
      </c>
      <c r="I478" s="115">
        <v>14166451331</v>
      </c>
      <c r="J478" s="95">
        <v>15773189985</v>
      </c>
      <c r="K478" s="115">
        <v>16909972425</v>
      </c>
      <c r="L478" s="115">
        <v>18771214901</v>
      </c>
      <c r="M478" s="115">
        <v>8915745767.2199993</v>
      </c>
      <c r="N478" s="115">
        <v>0</v>
      </c>
      <c r="O478" s="115">
        <v>0</v>
      </c>
      <c r="P478" s="115">
        <v>0</v>
      </c>
      <c r="Q478" s="115">
        <v>0</v>
      </c>
      <c r="R478" s="115">
        <v>0</v>
      </c>
      <c r="S478" s="115">
        <v>0</v>
      </c>
      <c r="T478" s="115">
        <v>0</v>
      </c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</row>
    <row r="479" spans="1:54">
      <c r="A479" s="89" t="s">
        <v>5023</v>
      </c>
      <c r="B479" s="89" t="s">
        <v>133</v>
      </c>
      <c r="C479" s="95">
        <v>0</v>
      </c>
      <c r="D479" s="95">
        <v>0</v>
      </c>
      <c r="E479" s="115">
        <v>0</v>
      </c>
      <c r="F479" s="115">
        <v>0</v>
      </c>
      <c r="G479" s="115">
        <v>1142544</v>
      </c>
      <c r="H479" s="115">
        <v>0</v>
      </c>
      <c r="I479" s="115">
        <v>0</v>
      </c>
      <c r="J479" s="95">
        <v>0</v>
      </c>
      <c r="K479" s="115">
        <v>66551</v>
      </c>
      <c r="L479" s="115">
        <v>500194</v>
      </c>
      <c r="M479" s="115">
        <v>0</v>
      </c>
      <c r="N479" s="115">
        <v>473792.52</v>
      </c>
      <c r="O479" s="115">
        <v>0</v>
      </c>
      <c r="P479" s="115">
        <v>0</v>
      </c>
      <c r="Q479" s="115">
        <v>0</v>
      </c>
      <c r="R479" s="115">
        <v>0</v>
      </c>
      <c r="S479" s="115">
        <v>0</v>
      </c>
      <c r="T479" s="115">
        <v>0</v>
      </c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</row>
    <row r="480" spans="1:54">
      <c r="A480" s="89" t="s">
        <v>5028</v>
      </c>
      <c r="B480" s="89" t="s">
        <v>4785</v>
      </c>
      <c r="C480" s="95">
        <v>0</v>
      </c>
      <c r="D480" s="95">
        <v>0</v>
      </c>
      <c r="E480" s="115">
        <v>0</v>
      </c>
      <c r="F480" s="115">
        <v>0</v>
      </c>
      <c r="G480" s="115">
        <v>0</v>
      </c>
      <c r="H480" s="115">
        <v>0</v>
      </c>
      <c r="I480" s="115">
        <v>0</v>
      </c>
      <c r="J480" s="95">
        <v>0</v>
      </c>
      <c r="K480" s="115">
        <v>0</v>
      </c>
      <c r="L480" s="115">
        <v>0</v>
      </c>
      <c r="M480" s="115">
        <v>0</v>
      </c>
      <c r="N480" s="115">
        <v>57015594.51444</v>
      </c>
      <c r="O480" s="115">
        <v>63711186.777000003</v>
      </c>
      <c r="P480" s="115">
        <v>52163658.220419995</v>
      </c>
      <c r="Q480" s="115">
        <v>52995408.271779999</v>
      </c>
      <c r="R480" s="115">
        <v>62645122.609070003</v>
      </c>
      <c r="S480" s="115">
        <v>73716155.969999999</v>
      </c>
      <c r="T480" s="115">
        <v>78540778.069999993</v>
      </c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</row>
    <row r="481" spans="1:54">
      <c r="A481" s="89" t="s">
        <v>5038</v>
      </c>
      <c r="B481" s="89" t="s">
        <v>4823</v>
      </c>
      <c r="C481" s="95">
        <v>5185637597</v>
      </c>
      <c r="D481" s="95">
        <v>6597010356</v>
      </c>
      <c r="E481" s="115">
        <v>6611297236</v>
      </c>
      <c r="F481" s="115">
        <v>8539797086</v>
      </c>
      <c r="G481" s="115">
        <v>9634059766</v>
      </c>
      <c r="H481" s="115">
        <v>10649872074</v>
      </c>
      <c r="I481" s="115">
        <v>12560797932</v>
      </c>
      <c r="J481" s="95">
        <v>15382164577</v>
      </c>
      <c r="K481" s="115">
        <v>15378354707</v>
      </c>
      <c r="L481" s="115">
        <v>14927202856</v>
      </c>
      <c r="M481" s="115">
        <v>18706280421.161102</v>
      </c>
      <c r="N481" s="115">
        <v>603484276.66156006</v>
      </c>
      <c r="O481" s="115">
        <v>730994064.11276007</v>
      </c>
      <c r="P481" s="115">
        <v>883748302.82757998</v>
      </c>
      <c r="Q481" s="115">
        <v>928986983.56134999</v>
      </c>
      <c r="R481" s="115">
        <v>1514407524.0305099</v>
      </c>
      <c r="S481" s="115">
        <v>1134547616.45</v>
      </c>
      <c r="T481" s="115">
        <v>973875238.28999996</v>
      </c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</row>
    <row r="482" spans="1:54">
      <c r="A482" s="89" t="s">
        <v>5065</v>
      </c>
      <c r="B482" s="89" t="s">
        <v>4802</v>
      </c>
      <c r="C482" s="95">
        <v>0</v>
      </c>
      <c r="D482" s="95">
        <v>0</v>
      </c>
      <c r="E482" s="115">
        <v>0</v>
      </c>
      <c r="F482" s="115">
        <v>0</v>
      </c>
      <c r="G482" s="115">
        <v>0</v>
      </c>
      <c r="H482" s="115">
        <v>0</v>
      </c>
      <c r="I482" s="115">
        <v>0</v>
      </c>
      <c r="J482" s="95">
        <v>0</v>
      </c>
      <c r="K482" s="115">
        <v>0</v>
      </c>
      <c r="L482" s="115">
        <v>0</v>
      </c>
      <c r="M482" s="115">
        <v>0</v>
      </c>
      <c r="N482" s="115">
        <v>86641385.973070011</v>
      </c>
      <c r="O482" s="115">
        <v>144850162.46604002</v>
      </c>
      <c r="P482" s="115">
        <v>53711223.307999998</v>
      </c>
      <c r="Q482" s="115">
        <v>59055152.204230003</v>
      </c>
      <c r="R482" s="115">
        <v>74970465.973030001</v>
      </c>
      <c r="S482" s="115">
        <v>70805821.719999999</v>
      </c>
      <c r="T482" s="115">
        <v>89554373.540000007</v>
      </c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</row>
    <row r="483" spans="1:54">
      <c r="A483" s="89" t="s">
        <v>5078</v>
      </c>
      <c r="B483" s="89" t="s">
        <v>2822</v>
      </c>
      <c r="C483" s="95">
        <v>154996734</v>
      </c>
      <c r="D483" s="95">
        <v>32273611</v>
      </c>
      <c r="E483" s="115">
        <v>65667084</v>
      </c>
      <c r="F483" s="115">
        <v>112563013</v>
      </c>
      <c r="G483" s="115">
        <v>127717413</v>
      </c>
      <c r="H483" s="115">
        <v>149919076</v>
      </c>
      <c r="I483" s="115">
        <v>305386529</v>
      </c>
      <c r="J483" s="95">
        <v>127338607</v>
      </c>
      <c r="K483" s="115">
        <v>156016412</v>
      </c>
      <c r="L483" s="115">
        <v>210219044</v>
      </c>
      <c r="M483" s="115">
        <v>219955040.56945002</v>
      </c>
      <c r="N483" s="115">
        <v>69685127.338630006</v>
      </c>
      <c r="O483" s="115">
        <v>303249540.45314002</v>
      </c>
      <c r="P483" s="115">
        <v>245943707.91164002</v>
      </c>
      <c r="Q483" s="115">
        <v>339052714.56505001</v>
      </c>
      <c r="R483" s="115">
        <v>530235622.23799998</v>
      </c>
      <c r="S483" s="115">
        <v>624430272.40999997</v>
      </c>
      <c r="T483" s="115">
        <v>655385217.28999996</v>
      </c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</row>
    <row r="484" spans="1:54">
      <c r="A484" s="89" t="s">
        <v>5093</v>
      </c>
      <c r="B484" s="89" t="s">
        <v>5094</v>
      </c>
      <c r="C484" s="95">
        <v>8900184129</v>
      </c>
      <c r="D484" s="95">
        <v>11864052423</v>
      </c>
      <c r="E484" s="115">
        <v>10199540000</v>
      </c>
      <c r="F484" s="115">
        <v>10879013673</v>
      </c>
      <c r="G484" s="115">
        <v>20141284035</v>
      </c>
      <c r="H484" s="115">
        <v>17975422382</v>
      </c>
      <c r="I484" s="115">
        <v>18647134732</v>
      </c>
      <c r="J484" s="95">
        <v>24839551422</v>
      </c>
      <c r="K484" s="115">
        <v>23544385846</v>
      </c>
      <c r="L484" s="115">
        <v>24357028070</v>
      </c>
      <c r="M484" s="115">
        <v>26336805392.4697</v>
      </c>
      <c r="N484" s="115">
        <v>59746826438.972298</v>
      </c>
      <c r="O484" s="115">
        <v>61122200786.880501</v>
      </c>
      <c r="P484" s="115">
        <v>59193302431.454605</v>
      </c>
      <c r="Q484" s="115">
        <v>37590819419.812103</v>
      </c>
      <c r="R484" s="115">
        <v>40861367998.6091</v>
      </c>
      <c r="S484" s="115">
        <v>38573798040.720001</v>
      </c>
      <c r="T484" s="115">
        <v>50725833142.209999</v>
      </c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</row>
    <row r="485" spans="1:54">
      <c r="A485" s="89" t="s">
        <v>7709</v>
      </c>
      <c r="B485" s="89" t="s">
        <v>7729</v>
      </c>
      <c r="C485" s="95">
        <v>200537341</v>
      </c>
      <c r="D485" s="95">
        <v>1852033208</v>
      </c>
      <c r="E485" s="115">
        <v>108805309</v>
      </c>
      <c r="F485" s="115">
        <v>534982147</v>
      </c>
      <c r="G485" s="115">
        <v>600888571</v>
      </c>
      <c r="H485" s="115">
        <v>133770191</v>
      </c>
      <c r="I485" s="115">
        <v>216281276</v>
      </c>
      <c r="J485" s="95">
        <v>155209029</v>
      </c>
      <c r="K485" s="115">
        <v>403387169</v>
      </c>
      <c r="L485" s="115">
        <v>484742793</v>
      </c>
      <c r="M485" s="115">
        <v>182072946.88457</v>
      </c>
      <c r="N485" s="115">
        <v>0</v>
      </c>
      <c r="O485" s="115">
        <v>0</v>
      </c>
      <c r="P485" s="115">
        <v>0</v>
      </c>
      <c r="Q485" s="115">
        <v>0</v>
      </c>
      <c r="R485" s="115">
        <v>0</v>
      </c>
      <c r="S485" s="115">
        <v>0</v>
      </c>
      <c r="T485" s="115">
        <v>0</v>
      </c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</row>
    <row r="486" spans="1:54">
      <c r="A486" s="89" t="s">
        <v>7710</v>
      </c>
      <c r="B486" s="89" t="s">
        <v>7730</v>
      </c>
      <c r="C486" s="95">
        <v>1245000577</v>
      </c>
      <c r="D486" s="95">
        <v>1145625928</v>
      </c>
      <c r="E486" s="115">
        <v>1755076739</v>
      </c>
      <c r="F486" s="115">
        <v>2082851294</v>
      </c>
      <c r="G486" s="115">
        <v>2299070269</v>
      </c>
      <c r="H486" s="115">
        <v>2057907616</v>
      </c>
      <c r="I486" s="115">
        <v>2184707216</v>
      </c>
      <c r="J486" s="95">
        <v>2126400806</v>
      </c>
      <c r="K486" s="115">
        <v>4853486364</v>
      </c>
      <c r="L486" s="115">
        <v>2186566356</v>
      </c>
      <c r="M486" s="115">
        <v>2563180444.9054303</v>
      </c>
      <c r="N486" s="115">
        <v>0</v>
      </c>
      <c r="O486" s="115">
        <v>0</v>
      </c>
      <c r="P486" s="115">
        <v>0</v>
      </c>
      <c r="Q486" s="115">
        <v>0</v>
      </c>
      <c r="R486" s="115">
        <v>0</v>
      </c>
      <c r="S486" s="115">
        <v>0</v>
      </c>
      <c r="T486" s="115">
        <v>0</v>
      </c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</row>
    <row r="487" spans="1:54">
      <c r="A487" s="89" t="s">
        <v>7711</v>
      </c>
      <c r="B487" s="89" t="s">
        <v>7731</v>
      </c>
      <c r="C487" s="95">
        <v>136138540</v>
      </c>
      <c r="D487" s="95">
        <v>54476959</v>
      </c>
      <c r="E487" s="115">
        <v>57425928</v>
      </c>
      <c r="F487" s="115">
        <v>27665386</v>
      </c>
      <c r="G487" s="115">
        <v>18200835</v>
      </c>
      <c r="H487" s="115">
        <v>27726334</v>
      </c>
      <c r="I487" s="115">
        <v>21367486</v>
      </c>
      <c r="J487" s="95">
        <v>77418427</v>
      </c>
      <c r="K487" s="115">
        <v>68108272</v>
      </c>
      <c r="L487" s="115">
        <v>249826051</v>
      </c>
      <c r="M487" s="115">
        <v>48569899.156470001</v>
      </c>
      <c r="N487" s="115">
        <v>0</v>
      </c>
      <c r="O487" s="115">
        <v>0</v>
      </c>
      <c r="P487" s="115">
        <v>0</v>
      </c>
      <c r="Q487" s="115">
        <v>0</v>
      </c>
      <c r="R487" s="115">
        <v>0</v>
      </c>
      <c r="S487" s="115">
        <v>0</v>
      </c>
      <c r="T487" s="115">
        <v>0</v>
      </c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</row>
    <row r="488" spans="1:54" ht="28">
      <c r="A488" s="89" t="s">
        <v>7712</v>
      </c>
      <c r="B488" s="89" t="s">
        <v>7732</v>
      </c>
      <c r="C488" s="95">
        <v>20755199</v>
      </c>
      <c r="D488" s="95">
        <v>5562325</v>
      </c>
      <c r="E488" s="115">
        <v>173383879</v>
      </c>
      <c r="F488" s="115">
        <v>227601333</v>
      </c>
      <c r="G488" s="115">
        <v>76927454</v>
      </c>
      <c r="H488" s="115">
        <v>325801734</v>
      </c>
      <c r="I488" s="115">
        <v>125789457</v>
      </c>
      <c r="J488" s="95">
        <v>161909919</v>
      </c>
      <c r="K488" s="115">
        <v>5772387853</v>
      </c>
      <c r="L488" s="115">
        <v>373065357</v>
      </c>
      <c r="M488" s="115">
        <v>683693988.91469991</v>
      </c>
      <c r="N488" s="115">
        <v>0</v>
      </c>
      <c r="O488" s="115">
        <v>0</v>
      </c>
      <c r="P488" s="115">
        <v>0</v>
      </c>
      <c r="Q488" s="115">
        <v>0</v>
      </c>
      <c r="R488" s="115">
        <v>0</v>
      </c>
      <c r="S488" s="115">
        <v>0</v>
      </c>
      <c r="T488" s="115">
        <v>0</v>
      </c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</row>
    <row r="489" spans="1:54">
      <c r="A489" s="89" t="s">
        <v>7713</v>
      </c>
      <c r="B489" s="89" t="s">
        <v>7733</v>
      </c>
      <c r="C489" s="95">
        <v>5115624</v>
      </c>
      <c r="D489" s="95">
        <v>4722768</v>
      </c>
      <c r="E489" s="115">
        <v>10672440</v>
      </c>
      <c r="F489" s="115">
        <v>21598447</v>
      </c>
      <c r="G489" s="115">
        <v>11397487</v>
      </c>
      <c r="H489" s="115">
        <v>5263006</v>
      </c>
      <c r="I489" s="115">
        <v>4869096</v>
      </c>
      <c r="J489" s="95">
        <v>10872937</v>
      </c>
      <c r="K489" s="115">
        <v>13262917</v>
      </c>
      <c r="L489" s="115">
        <v>21997670</v>
      </c>
      <c r="M489" s="115">
        <v>17690562.605999999</v>
      </c>
      <c r="N489" s="115">
        <v>0</v>
      </c>
      <c r="O489" s="115">
        <v>0</v>
      </c>
      <c r="P489" s="115">
        <v>0</v>
      </c>
      <c r="Q489" s="115">
        <v>0</v>
      </c>
      <c r="R489" s="115">
        <v>0</v>
      </c>
      <c r="S489" s="115">
        <v>0</v>
      </c>
      <c r="T489" s="115">
        <v>0</v>
      </c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</row>
    <row r="490" spans="1:54" ht="28">
      <c r="A490" s="89" t="s">
        <v>7714</v>
      </c>
      <c r="B490" s="89" t="s">
        <v>7734</v>
      </c>
      <c r="C490" s="95">
        <v>12709318</v>
      </c>
      <c r="D490" s="95">
        <v>8442594</v>
      </c>
      <c r="E490" s="115">
        <v>8126898</v>
      </c>
      <c r="F490" s="115">
        <v>5925407</v>
      </c>
      <c r="G490" s="115">
        <v>6440093</v>
      </c>
      <c r="H490" s="115">
        <v>7496818</v>
      </c>
      <c r="I490" s="115">
        <v>4674898</v>
      </c>
      <c r="J490" s="95">
        <v>158091875</v>
      </c>
      <c r="K490" s="115">
        <v>5046097</v>
      </c>
      <c r="L490" s="115">
        <v>8228680</v>
      </c>
      <c r="M490" s="115">
        <v>9343077.1109999996</v>
      </c>
      <c r="N490" s="115">
        <v>0</v>
      </c>
      <c r="O490" s="115">
        <v>0</v>
      </c>
      <c r="P490" s="115">
        <v>0</v>
      </c>
      <c r="Q490" s="115">
        <v>0</v>
      </c>
      <c r="R490" s="115">
        <v>0</v>
      </c>
      <c r="S490" s="115">
        <v>0</v>
      </c>
      <c r="T490" s="115">
        <v>0</v>
      </c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</row>
    <row r="491" spans="1:54">
      <c r="A491" s="89" t="s">
        <v>7715</v>
      </c>
      <c r="B491" s="89" t="s">
        <v>33</v>
      </c>
      <c r="C491" s="95">
        <v>2367638069</v>
      </c>
      <c r="D491" s="95">
        <v>5001207960</v>
      </c>
      <c r="E491" s="115">
        <v>2627243596</v>
      </c>
      <c r="F491" s="115">
        <v>3808803118</v>
      </c>
      <c r="G491" s="115">
        <v>8264040832</v>
      </c>
      <c r="H491" s="115">
        <v>7341730682</v>
      </c>
      <c r="I491" s="115">
        <v>8604642115</v>
      </c>
      <c r="J491" s="95">
        <v>7282244274</v>
      </c>
      <c r="K491" s="115">
        <v>3147064733</v>
      </c>
      <c r="L491" s="115">
        <v>4989291743</v>
      </c>
      <c r="M491" s="115">
        <v>6985989632.9453096</v>
      </c>
      <c r="N491" s="115">
        <v>0</v>
      </c>
      <c r="O491" s="115">
        <v>0</v>
      </c>
      <c r="P491" s="115">
        <v>0</v>
      </c>
      <c r="Q491" s="115">
        <v>0</v>
      </c>
      <c r="R491" s="115">
        <v>0</v>
      </c>
      <c r="S491" s="115">
        <v>0</v>
      </c>
      <c r="T491" s="115">
        <v>0</v>
      </c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</row>
    <row r="492" spans="1:54">
      <c r="A492" s="89" t="s">
        <v>7716</v>
      </c>
      <c r="B492" s="89" t="s">
        <v>32</v>
      </c>
      <c r="C492" s="95">
        <v>4069541123</v>
      </c>
      <c r="D492" s="95">
        <v>3447601195</v>
      </c>
      <c r="E492" s="115">
        <v>5067485160</v>
      </c>
      <c r="F492" s="115">
        <v>3677661711</v>
      </c>
      <c r="G492" s="115">
        <v>8204938213</v>
      </c>
      <c r="H492" s="115">
        <v>7203416659</v>
      </c>
      <c r="I492" s="115">
        <v>6282746232</v>
      </c>
      <c r="J492" s="95">
        <v>13748437776</v>
      </c>
      <c r="K492" s="115">
        <v>8718229818</v>
      </c>
      <c r="L492" s="115">
        <v>14611811937</v>
      </c>
      <c r="M492" s="115">
        <v>14687354542.115999</v>
      </c>
      <c r="N492" s="115">
        <v>0</v>
      </c>
      <c r="O492" s="115">
        <v>0</v>
      </c>
      <c r="P492" s="115">
        <v>0</v>
      </c>
      <c r="Q492" s="115">
        <v>0</v>
      </c>
      <c r="R492" s="115">
        <v>0</v>
      </c>
      <c r="S492" s="115">
        <v>0</v>
      </c>
      <c r="T492" s="115">
        <v>0</v>
      </c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</row>
    <row r="493" spans="1:54">
      <c r="A493" s="89" t="s">
        <v>7717</v>
      </c>
      <c r="B493" s="89" t="s">
        <v>27</v>
      </c>
      <c r="C493" s="95">
        <v>331880477</v>
      </c>
      <c r="D493" s="95">
        <v>139321625</v>
      </c>
      <c r="E493" s="115">
        <v>39972297</v>
      </c>
      <c r="F493" s="115">
        <v>93518958</v>
      </c>
      <c r="G493" s="115">
        <v>146152665</v>
      </c>
      <c r="H493" s="115">
        <v>102698774</v>
      </c>
      <c r="I493" s="115">
        <v>501519653</v>
      </c>
      <c r="J493" s="95">
        <v>427053381</v>
      </c>
      <c r="K493" s="115">
        <v>84587029</v>
      </c>
      <c r="L493" s="115">
        <v>631390874</v>
      </c>
      <c r="M493" s="115">
        <v>673088419.30946994</v>
      </c>
      <c r="N493" s="115">
        <v>0</v>
      </c>
      <c r="O493" s="115">
        <v>0</v>
      </c>
      <c r="P493" s="115">
        <v>0</v>
      </c>
      <c r="Q493" s="115">
        <v>0</v>
      </c>
      <c r="R493" s="115">
        <v>0</v>
      </c>
      <c r="S493" s="115">
        <v>0</v>
      </c>
      <c r="T493" s="115">
        <v>0</v>
      </c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</row>
    <row r="494" spans="1:54">
      <c r="A494" s="89" t="s">
        <v>7718</v>
      </c>
      <c r="B494" s="89" t="s">
        <v>5199</v>
      </c>
      <c r="C494" s="95">
        <v>212630706</v>
      </c>
      <c r="D494" s="95">
        <v>112274728</v>
      </c>
      <c r="E494" s="115">
        <v>101794619</v>
      </c>
      <c r="F494" s="115">
        <v>91416018</v>
      </c>
      <c r="G494" s="115">
        <v>111998632</v>
      </c>
      <c r="H494" s="115">
        <v>146847202</v>
      </c>
      <c r="I494" s="115">
        <v>124730463</v>
      </c>
      <c r="J494" s="95">
        <v>173896815</v>
      </c>
      <c r="K494" s="115">
        <v>224782082</v>
      </c>
      <c r="L494" s="115">
        <v>550699979</v>
      </c>
      <c r="M494" s="115">
        <v>296710390.64490002</v>
      </c>
      <c r="N494" s="115">
        <v>0</v>
      </c>
      <c r="O494" s="115">
        <v>0</v>
      </c>
      <c r="P494" s="115">
        <v>0</v>
      </c>
      <c r="Q494" s="115">
        <v>0</v>
      </c>
      <c r="R494" s="115">
        <v>0</v>
      </c>
      <c r="S494" s="115">
        <v>0</v>
      </c>
      <c r="T494" s="115">
        <v>0</v>
      </c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</row>
    <row r="495" spans="1:54">
      <c r="A495" s="89" t="s">
        <v>7719</v>
      </c>
      <c r="B495" s="89" t="s">
        <v>7735</v>
      </c>
      <c r="C495" s="95">
        <v>76150</v>
      </c>
      <c r="D495" s="95">
        <v>79669</v>
      </c>
      <c r="E495" s="115">
        <v>175959</v>
      </c>
      <c r="F495" s="115">
        <v>1103762</v>
      </c>
      <c r="G495" s="115">
        <v>1537112</v>
      </c>
      <c r="H495" s="115">
        <v>488732</v>
      </c>
      <c r="I495" s="115">
        <v>667085</v>
      </c>
      <c r="J495" s="95">
        <v>212425</v>
      </c>
      <c r="K495" s="115">
        <v>0</v>
      </c>
      <c r="L495" s="115">
        <v>0</v>
      </c>
      <c r="M495" s="115">
        <v>0</v>
      </c>
      <c r="N495" s="115">
        <v>0</v>
      </c>
      <c r="O495" s="115">
        <v>0</v>
      </c>
      <c r="P495" s="115">
        <v>0</v>
      </c>
      <c r="Q495" s="115">
        <v>0</v>
      </c>
      <c r="R495" s="115">
        <v>0</v>
      </c>
      <c r="S495" s="115">
        <v>0</v>
      </c>
      <c r="T495" s="115">
        <v>0</v>
      </c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</row>
    <row r="496" spans="1:54">
      <c r="A496" s="89" t="s">
        <v>7720</v>
      </c>
      <c r="B496" s="89" t="s">
        <v>7736</v>
      </c>
      <c r="C496" s="95">
        <v>279050502</v>
      </c>
      <c r="D496" s="95">
        <v>2866702</v>
      </c>
      <c r="E496" s="115">
        <v>2689201</v>
      </c>
      <c r="F496" s="115">
        <v>16467579</v>
      </c>
      <c r="G496" s="115">
        <v>21773704</v>
      </c>
      <c r="H496" s="115">
        <v>169686402</v>
      </c>
      <c r="I496" s="115">
        <v>131851806</v>
      </c>
      <c r="J496" s="95">
        <v>143424748</v>
      </c>
      <c r="K496" s="115">
        <v>137995425</v>
      </c>
      <c r="L496" s="115">
        <v>128596202</v>
      </c>
      <c r="M496" s="115">
        <v>88095805.465780005</v>
      </c>
      <c r="N496" s="115">
        <v>0</v>
      </c>
      <c r="O496" s="115">
        <v>0</v>
      </c>
      <c r="P496" s="115">
        <v>0</v>
      </c>
      <c r="Q496" s="115">
        <v>0</v>
      </c>
      <c r="R496" s="115">
        <v>0</v>
      </c>
      <c r="S496" s="115">
        <v>0</v>
      </c>
      <c r="T496" s="115">
        <v>0</v>
      </c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</row>
    <row r="497" spans="1:54">
      <c r="A497" s="89" t="s">
        <v>7721</v>
      </c>
      <c r="B497" s="89" t="s">
        <v>7737</v>
      </c>
      <c r="C497" s="95">
        <v>19110503</v>
      </c>
      <c r="D497" s="95">
        <v>89836762</v>
      </c>
      <c r="E497" s="115">
        <v>246687975</v>
      </c>
      <c r="F497" s="115">
        <v>289418513</v>
      </c>
      <c r="G497" s="115">
        <v>377918168</v>
      </c>
      <c r="H497" s="115">
        <v>452588232</v>
      </c>
      <c r="I497" s="115">
        <v>443287949</v>
      </c>
      <c r="J497" s="95">
        <v>374379010</v>
      </c>
      <c r="K497" s="115">
        <v>116048087</v>
      </c>
      <c r="L497" s="115">
        <v>120810428</v>
      </c>
      <c r="M497" s="115">
        <v>101015682.41009</v>
      </c>
      <c r="N497" s="115">
        <v>0</v>
      </c>
      <c r="O497" s="115">
        <v>0</v>
      </c>
      <c r="P497" s="115">
        <v>0</v>
      </c>
      <c r="Q497" s="115">
        <v>0</v>
      </c>
      <c r="R497" s="115">
        <v>0</v>
      </c>
      <c r="S497" s="115">
        <v>0</v>
      </c>
      <c r="T497" s="115">
        <v>0</v>
      </c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</row>
    <row r="498" spans="1:54">
      <c r="A498" s="89" t="s">
        <v>5095</v>
      </c>
      <c r="B498" s="89" t="s">
        <v>5096</v>
      </c>
      <c r="C498" s="95">
        <v>0</v>
      </c>
      <c r="D498" s="95">
        <v>0</v>
      </c>
      <c r="E498" s="115">
        <v>0</v>
      </c>
      <c r="F498" s="115">
        <v>0</v>
      </c>
      <c r="G498" s="115">
        <v>0</v>
      </c>
      <c r="H498" s="115">
        <v>0</v>
      </c>
      <c r="I498" s="115">
        <v>0</v>
      </c>
      <c r="J498" s="95">
        <v>0</v>
      </c>
      <c r="K498" s="115">
        <v>0</v>
      </c>
      <c r="L498" s="115">
        <v>0</v>
      </c>
      <c r="M498" s="115">
        <v>0</v>
      </c>
      <c r="N498" s="115">
        <v>53366143.795960002</v>
      </c>
      <c r="O498" s="115">
        <v>392385144.48846</v>
      </c>
      <c r="P498" s="115">
        <v>782871892.70868993</v>
      </c>
      <c r="Q498" s="115">
        <v>102187669.51004</v>
      </c>
      <c r="R498" s="115">
        <v>94001917.481810004</v>
      </c>
      <c r="S498" s="115">
        <v>422620992.02999997</v>
      </c>
      <c r="T498" s="115">
        <v>176505057.97</v>
      </c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</row>
    <row r="499" spans="1:54">
      <c r="A499" s="89" t="s">
        <v>5106</v>
      </c>
      <c r="B499" s="89" t="s">
        <v>5107</v>
      </c>
      <c r="C499" s="95">
        <v>0</v>
      </c>
      <c r="D499" s="95">
        <v>0</v>
      </c>
      <c r="E499" s="115">
        <v>0</v>
      </c>
      <c r="F499" s="115">
        <v>0</v>
      </c>
      <c r="G499" s="115">
        <v>0</v>
      </c>
      <c r="H499" s="115">
        <v>0</v>
      </c>
      <c r="I499" s="115">
        <v>0</v>
      </c>
      <c r="J499" s="95">
        <v>0</v>
      </c>
      <c r="K499" s="115">
        <v>0</v>
      </c>
      <c r="L499" s="115">
        <v>0</v>
      </c>
      <c r="M499" s="115">
        <v>0</v>
      </c>
      <c r="N499" s="115">
        <v>22967035329.549999</v>
      </c>
      <c r="O499" s="115">
        <v>28869304484.525898</v>
      </c>
      <c r="P499" s="115">
        <v>3891473425.223</v>
      </c>
      <c r="Q499" s="115">
        <v>5644703674.3521605</v>
      </c>
      <c r="R499" s="115">
        <v>4693153681.7814598</v>
      </c>
      <c r="S499" s="115">
        <v>5417227858.5500002</v>
      </c>
      <c r="T499" s="115">
        <v>9290194465.6100006</v>
      </c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</row>
    <row r="500" spans="1:54">
      <c r="A500" s="89" t="s">
        <v>5127</v>
      </c>
      <c r="B500" s="89" t="s">
        <v>5128</v>
      </c>
      <c r="C500" s="95">
        <v>0</v>
      </c>
      <c r="D500" s="95">
        <v>0</v>
      </c>
      <c r="E500" s="115">
        <v>0</v>
      </c>
      <c r="F500" s="115">
        <v>0</v>
      </c>
      <c r="G500" s="115">
        <v>0</v>
      </c>
      <c r="H500" s="115">
        <v>0</v>
      </c>
      <c r="I500" s="115">
        <v>0</v>
      </c>
      <c r="J500" s="95">
        <v>0</v>
      </c>
      <c r="K500" s="115">
        <v>0</v>
      </c>
      <c r="L500" s="115">
        <v>0</v>
      </c>
      <c r="M500" s="115">
        <v>0</v>
      </c>
      <c r="N500" s="115">
        <v>0</v>
      </c>
      <c r="O500" s="115">
        <v>35870</v>
      </c>
      <c r="P500" s="115">
        <v>943110.31900000002</v>
      </c>
      <c r="Q500" s="115">
        <v>410455.33299999998</v>
      </c>
      <c r="R500" s="115">
        <v>51668.69</v>
      </c>
      <c r="S500" s="115">
        <v>1149745.19</v>
      </c>
      <c r="T500" s="115">
        <v>80392.41</v>
      </c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</row>
    <row r="501" spans="1:54">
      <c r="A501" s="89" t="s">
        <v>5139</v>
      </c>
      <c r="B501" s="89" t="s">
        <v>5140</v>
      </c>
      <c r="C501" s="95">
        <v>0</v>
      </c>
      <c r="D501" s="95">
        <v>0</v>
      </c>
      <c r="E501" s="115">
        <v>0</v>
      </c>
      <c r="F501" s="115">
        <v>0</v>
      </c>
      <c r="G501" s="115">
        <v>0</v>
      </c>
      <c r="H501" s="115">
        <v>0</v>
      </c>
      <c r="I501" s="115">
        <v>0</v>
      </c>
      <c r="J501" s="95">
        <v>0</v>
      </c>
      <c r="K501" s="115">
        <v>0</v>
      </c>
      <c r="L501" s="115">
        <v>0</v>
      </c>
      <c r="M501" s="115">
        <v>0</v>
      </c>
      <c r="N501" s="115">
        <v>1425504004.1245201</v>
      </c>
      <c r="O501" s="115">
        <v>1554133283.52315</v>
      </c>
      <c r="P501" s="115">
        <v>6742507281.7941303</v>
      </c>
      <c r="Q501" s="115">
        <v>4134805852.0552001</v>
      </c>
      <c r="R501" s="115">
        <v>1980243693.8615801</v>
      </c>
      <c r="S501" s="115">
        <v>2278607078.46</v>
      </c>
      <c r="T501" s="115">
        <v>2765485923</v>
      </c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</row>
    <row r="502" spans="1:54">
      <c r="A502" s="89" t="s">
        <v>5143</v>
      </c>
      <c r="B502" s="89" t="s">
        <v>5144</v>
      </c>
      <c r="C502" s="95">
        <v>0</v>
      </c>
      <c r="D502" s="95">
        <v>0</v>
      </c>
      <c r="E502" s="115">
        <v>0</v>
      </c>
      <c r="F502" s="115">
        <v>0</v>
      </c>
      <c r="G502" s="115">
        <v>0</v>
      </c>
      <c r="H502" s="115">
        <v>0</v>
      </c>
      <c r="I502" s="115">
        <v>0</v>
      </c>
      <c r="J502" s="95">
        <v>0</v>
      </c>
      <c r="K502" s="115">
        <v>0</v>
      </c>
      <c r="L502" s="115">
        <v>0</v>
      </c>
      <c r="M502" s="115">
        <v>0</v>
      </c>
      <c r="N502" s="115">
        <v>49847110.624800004</v>
      </c>
      <c r="O502" s="115">
        <v>65228606.989080004</v>
      </c>
      <c r="P502" s="115">
        <v>36493241.277180001</v>
      </c>
      <c r="Q502" s="115">
        <v>67902144.536489993</v>
      </c>
      <c r="R502" s="115">
        <v>60837430.498599999</v>
      </c>
      <c r="S502" s="115">
        <v>93915702.049999997</v>
      </c>
      <c r="T502" s="115">
        <v>186350370.52000001</v>
      </c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</row>
    <row r="503" spans="1:54">
      <c r="A503" s="89" t="s">
        <v>5155</v>
      </c>
      <c r="B503" s="89" t="s">
        <v>5156</v>
      </c>
      <c r="C503" s="95">
        <v>0</v>
      </c>
      <c r="D503" s="95">
        <v>0</v>
      </c>
      <c r="E503" s="115">
        <v>0</v>
      </c>
      <c r="F503" s="115">
        <v>0</v>
      </c>
      <c r="G503" s="115">
        <v>0</v>
      </c>
      <c r="H503" s="115">
        <v>0</v>
      </c>
      <c r="I503" s="115">
        <v>0</v>
      </c>
      <c r="J503" s="95">
        <v>0</v>
      </c>
      <c r="K503" s="115">
        <v>0</v>
      </c>
      <c r="L503" s="115">
        <v>0</v>
      </c>
      <c r="M503" s="115">
        <v>0</v>
      </c>
      <c r="N503" s="115">
        <v>1382484120.1553202</v>
      </c>
      <c r="O503" s="115">
        <v>1177063245.5483401</v>
      </c>
      <c r="P503" s="115">
        <v>1265529216.3298702</v>
      </c>
      <c r="Q503" s="115">
        <v>564463941.42306006</v>
      </c>
      <c r="R503" s="115">
        <v>896237517.48846996</v>
      </c>
      <c r="S503" s="115">
        <v>1404676539.1800001</v>
      </c>
      <c r="T503" s="115">
        <v>462915927.74000001</v>
      </c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</row>
    <row r="504" spans="1:54" ht="28">
      <c r="A504" s="89" t="s">
        <v>5177</v>
      </c>
      <c r="B504" s="89" t="s">
        <v>5178</v>
      </c>
      <c r="C504" s="95">
        <v>0</v>
      </c>
      <c r="D504" s="95">
        <v>0</v>
      </c>
      <c r="E504" s="115">
        <v>0</v>
      </c>
      <c r="F504" s="115">
        <v>0</v>
      </c>
      <c r="G504" s="115">
        <v>0</v>
      </c>
      <c r="H504" s="115">
        <v>0</v>
      </c>
      <c r="I504" s="115">
        <v>0</v>
      </c>
      <c r="J504" s="95">
        <v>0</v>
      </c>
      <c r="K504" s="115">
        <v>0</v>
      </c>
      <c r="L504" s="115">
        <v>0</v>
      </c>
      <c r="M504" s="115">
        <v>0</v>
      </c>
      <c r="N504" s="115">
        <v>34624150.082000002</v>
      </c>
      <c r="O504" s="115">
        <v>16696484.888</v>
      </c>
      <c r="P504" s="115">
        <v>24927645.079</v>
      </c>
      <c r="Q504" s="115">
        <v>49271340.905000001</v>
      </c>
      <c r="R504" s="115">
        <v>60727662.755999997</v>
      </c>
      <c r="S504" s="115">
        <v>29470045.579999998</v>
      </c>
      <c r="T504" s="115">
        <v>73343372.379999995</v>
      </c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</row>
    <row r="505" spans="1:54" ht="28">
      <c r="A505" s="89" t="s">
        <v>7690</v>
      </c>
      <c r="B505" s="89" t="s">
        <v>7755</v>
      </c>
      <c r="C505" s="95">
        <v>0</v>
      </c>
      <c r="D505" s="95">
        <v>0</v>
      </c>
      <c r="E505" s="115">
        <v>0</v>
      </c>
      <c r="F505" s="115">
        <v>0</v>
      </c>
      <c r="G505" s="115">
        <v>0</v>
      </c>
      <c r="H505" s="115">
        <v>0</v>
      </c>
      <c r="I505" s="115">
        <v>0</v>
      </c>
      <c r="J505" s="95">
        <v>0</v>
      </c>
      <c r="K505" s="115">
        <v>0</v>
      </c>
      <c r="L505" s="115">
        <v>0</v>
      </c>
      <c r="M505" s="115">
        <v>0</v>
      </c>
      <c r="N505" s="115">
        <v>0</v>
      </c>
      <c r="O505" s="115">
        <v>0</v>
      </c>
      <c r="P505" s="115">
        <v>0</v>
      </c>
      <c r="Q505" s="115">
        <v>0</v>
      </c>
      <c r="R505" s="115">
        <v>9340584.4460000005</v>
      </c>
      <c r="S505" s="115">
        <v>0</v>
      </c>
      <c r="T505" s="115">
        <v>0</v>
      </c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</row>
    <row r="506" spans="1:54">
      <c r="A506" s="89" t="s">
        <v>5182</v>
      </c>
      <c r="B506" s="89" t="s">
        <v>5183</v>
      </c>
      <c r="C506" s="95">
        <v>0</v>
      </c>
      <c r="D506" s="95">
        <v>0</v>
      </c>
      <c r="E506" s="115">
        <v>0</v>
      </c>
      <c r="F506" s="115">
        <v>0</v>
      </c>
      <c r="G506" s="115">
        <v>0</v>
      </c>
      <c r="H506" s="115">
        <v>0</v>
      </c>
      <c r="I506" s="115">
        <v>0</v>
      </c>
      <c r="J506" s="95">
        <v>0</v>
      </c>
      <c r="K506" s="115">
        <v>0</v>
      </c>
      <c r="L506" s="115">
        <v>0</v>
      </c>
      <c r="M506" s="115">
        <v>0</v>
      </c>
      <c r="N506" s="115">
        <v>986072.25399999996</v>
      </c>
      <c r="O506" s="115">
        <v>97644.436000000002</v>
      </c>
      <c r="P506" s="115">
        <v>1332178.1104600001</v>
      </c>
      <c r="Q506" s="115">
        <v>1766298.8330000001</v>
      </c>
      <c r="R506" s="115">
        <v>25841521.934999999</v>
      </c>
      <c r="S506" s="115">
        <v>3962284.74</v>
      </c>
      <c r="T506" s="115">
        <v>13319489.52</v>
      </c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</row>
    <row r="507" spans="1:54">
      <c r="A507" s="89" t="s">
        <v>5186</v>
      </c>
      <c r="B507" s="89" t="s">
        <v>5187</v>
      </c>
      <c r="C507" s="95">
        <v>0</v>
      </c>
      <c r="D507" s="95">
        <v>0</v>
      </c>
      <c r="E507" s="115">
        <v>0</v>
      </c>
      <c r="F507" s="115">
        <v>0</v>
      </c>
      <c r="G507" s="115">
        <v>0</v>
      </c>
      <c r="H507" s="115">
        <v>0</v>
      </c>
      <c r="I507" s="115">
        <v>0</v>
      </c>
      <c r="J507" s="95">
        <v>0</v>
      </c>
      <c r="K507" s="115">
        <v>0</v>
      </c>
      <c r="L507" s="115">
        <v>0</v>
      </c>
      <c r="M507" s="115">
        <v>0</v>
      </c>
      <c r="N507" s="115">
        <v>324488245.82769001</v>
      </c>
      <c r="O507" s="115">
        <v>979769114.83508992</v>
      </c>
      <c r="P507" s="115">
        <v>845066029.15658998</v>
      </c>
      <c r="Q507" s="115">
        <v>122562452.70697999</v>
      </c>
      <c r="R507" s="115">
        <v>604671925.21434999</v>
      </c>
      <c r="S507" s="115">
        <v>2065880602.3599999</v>
      </c>
      <c r="T507" s="115">
        <v>592821956.57000005</v>
      </c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</row>
    <row r="508" spans="1:54">
      <c r="A508" s="89" t="s">
        <v>5195</v>
      </c>
      <c r="B508" s="89" t="s">
        <v>5196</v>
      </c>
      <c r="C508" s="95">
        <v>0</v>
      </c>
      <c r="D508" s="95">
        <v>0</v>
      </c>
      <c r="E508" s="115">
        <v>0</v>
      </c>
      <c r="F508" s="115">
        <v>0</v>
      </c>
      <c r="G508" s="115">
        <v>0</v>
      </c>
      <c r="H508" s="115">
        <v>0</v>
      </c>
      <c r="I508" s="115">
        <v>0</v>
      </c>
      <c r="J508" s="95">
        <v>0</v>
      </c>
      <c r="K508" s="115">
        <v>0</v>
      </c>
      <c r="L508" s="115">
        <v>0</v>
      </c>
      <c r="M508" s="115">
        <v>0</v>
      </c>
      <c r="N508" s="115">
        <v>22118070.835999999</v>
      </c>
      <c r="O508" s="115">
        <v>0</v>
      </c>
      <c r="P508" s="115">
        <v>0</v>
      </c>
      <c r="Q508" s="115">
        <v>0</v>
      </c>
      <c r="R508" s="115">
        <v>0</v>
      </c>
      <c r="S508" s="115">
        <v>0</v>
      </c>
      <c r="T508" s="115">
        <v>0</v>
      </c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</row>
    <row r="509" spans="1:54">
      <c r="A509" s="89" t="s">
        <v>5198</v>
      </c>
      <c r="B509" s="89" t="s">
        <v>5199</v>
      </c>
      <c r="C509" s="95">
        <v>0</v>
      </c>
      <c r="D509" s="95">
        <v>0</v>
      </c>
      <c r="E509" s="115">
        <v>0</v>
      </c>
      <c r="F509" s="115">
        <v>0</v>
      </c>
      <c r="G509" s="115">
        <v>0</v>
      </c>
      <c r="H509" s="115">
        <v>0</v>
      </c>
      <c r="I509" s="115">
        <v>0</v>
      </c>
      <c r="J509" s="95">
        <v>0</v>
      </c>
      <c r="K509" s="115">
        <v>0</v>
      </c>
      <c r="L509" s="115">
        <v>0</v>
      </c>
      <c r="M509" s="115">
        <v>0</v>
      </c>
      <c r="N509" s="115">
        <v>2567425761.1942301</v>
      </c>
      <c r="O509" s="115">
        <v>2834182298.6512799</v>
      </c>
      <c r="P509" s="115">
        <v>3009682007.1050401</v>
      </c>
      <c r="Q509" s="115">
        <v>2967625831.1334801</v>
      </c>
      <c r="R509" s="115">
        <v>2830451215.1793199</v>
      </c>
      <c r="S509" s="115">
        <v>2772555952.1999998</v>
      </c>
      <c r="T509" s="115">
        <v>3000895761.0900002</v>
      </c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</row>
    <row r="510" spans="1:54" ht="28">
      <c r="A510" s="89" t="s">
        <v>5216</v>
      </c>
      <c r="B510" s="89" t="s">
        <v>5217</v>
      </c>
      <c r="C510" s="95">
        <v>0</v>
      </c>
      <c r="D510" s="95">
        <v>0</v>
      </c>
      <c r="E510" s="115">
        <v>0</v>
      </c>
      <c r="F510" s="115">
        <v>0</v>
      </c>
      <c r="G510" s="115">
        <v>0</v>
      </c>
      <c r="H510" s="115">
        <v>0</v>
      </c>
      <c r="I510" s="115">
        <v>0</v>
      </c>
      <c r="J510" s="95">
        <v>0</v>
      </c>
      <c r="K510" s="115">
        <v>0</v>
      </c>
      <c r="L510" s="115">
        <v>0</v>
      </c>
      <c r="M510" s="115">
        <v>0</v>
      </c>
      <c r="N510" s="115">
        <v>1455276.79171</v>
      </c>
      <c r="O510" s="115">
        <v>2007785.0754000002</v>
      </c>
      <c r="P510" s="115">
        <v>1188599.6897100001</v>
      </c>
      <c r="Q510" s="115">
        <v>1206315.7925100001</v>
      </c>
      <c r="R510" s="115">
        <v>1163606.21591</v>
      </c>
      <c r="S510" s="115">
        <v>1169241.95</v>
      </c>
      <c r="T510" s="115">
        <v>1191317.7</v>
      </c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</row>
    <row r="511" spans="1:54">
      <c r="A511" s="89" t="s">
        <v>5223</v>
      </c>
      <c r="B511" s="89" t="s">
        <v>5224</v>
      </c>
      <c r="C511" s="95">
        <v>0</v>
      </c>
      <c r="D511" s="95">
        <v>0</v>
      </c>
      <c r="E511" s="115">
        <v>0</v>
      </c>
      <c r="F511" s="115">
        <v>0</v>
      </c>
      <c r="G511" s="115">
        <v>0</v>
      </c>
      <c r="H511" s="115">
        <v>0</v>
      </c>
      <c r="I511" s="115">
        <v>0</v>
      </c>
      <c r="J511" s="95">
        <v>0</v>
      </c>
      <c r="K511" s="115">
        <v>0</v>
      </c>
      <c r="L511" s="115">
        <v>0</v>
      </c>
      <c r="M511" s="115">
        <v>0</v>
      </c>
      <c r="N511" s="115">
        <v>6608376.9677900001</v>
      </c>
      <c r="O511" s="115">
        <v>10514147.965440001</v>
      </c>
      <c r="P511" s="115">
        <v>11027253.59994</v>
      </c>
      <c r="Q511" s="115">
        <v>11242545.02754</v>
      </c>
      <c r="R511" s="115">
        <v>10659595.55436</v>
      </c>
      <c r="S511" s="115">
        <v>10157729.01</v>
      </c>
      <c r="T511" s="115">
        <v>9886017.9000000004</v>
      </c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</row>
    <row r="512" spans="1:54">
      <c r="A512" s="89" t="s">
        <v>7677</v>
      </c>
      <c r="B512" s="89" t="s">
        <v>7678</v>
      </c>
      <c r="C512" s="95">
        <v>0</v>
      </c>
      <c r="D512" s="95">
        <v>0</v>
      </c>
      <c r="E512" s="115">
        <v>0</v>
      </c>
      <c r="F512" s="115">
        <v>0</v>
      </c>
      <c r="G512" s="115">
        <v>0</v>
      </c>
      <c r="H512" s="115">
        <v>0</v>
      </c>
      <c r="I512" s="115">
        <v>0</v>
      </c>
      <c r="J512" s="95">
        <v>0</v>
      </c>
      <c r="K512" s="115">
        <v>0</v>
      </c>
      <c r="L512" s="115">
        <v>0</v>
      </c>
      <c r="M512" s="115">
        <v>0</v>
      </c>
      <c r="N512" s="115">
        <v>0</v>
      </c>
      <c r="O512" s="115">
        <v>0</v>
      </c>
      <c r="P512" s="115">
        <v>0</v>
      </c>
      <c r="Q512" s="115">
        <v>0</v>
      </c>
      <c r="R512" s="115">
        <v>0</v>
      </c>
      <c r="S512" s="115">
        <v>0</v>
      </c>
      <c r="T512" s="115">
        <v>0</v>
      </c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</row>
    <row r="513" spans="1:54">
      <c r="A513" s="89" t="s">
        <v>5227</v>
      </c>
      <c r="B513" s="89" t="s">
        <v>5228</v>
      </c>
      <c r="C513" s="95">
        <v>0</v>
      </c>
      <c r="D513" s="95">
        <v>0</v>
      </c>
      <c r="E513" s="115">
        <v>0</v>
      </c>
      <c r="F513" s="115">
        <v>0</v>
      </c>
      <c r="G513" s="115">
        <v>0</v>
      </c>
      <c r="H513" s="115">
        <v>0</v>
      </c>
      <c r="I513" s="115">
        <v>0</v>
      </c>
      <c r="J513" s="95">
        <v>0</v>
      </c>
      <c r="K513" s="115">
        <v>0</v>
      </c>
      <c r="L513" s="115">
        <v>0</v>
      </c>
      <c r="M513" s="115">
        <v>0</v>
      </c>
      <c r="N513" s="115">
        <v>1130964247.7483799</v>
      </c>
      <c r="O513" s="115">
        <v>1287163318.9676101</v>
      </c>
      <c r="P513" s="115">
        <v>2164505770.3592</v>
      </c>
      <c r="Q513" s="115">
        <v>2527027001.8935499</v>
      </c>
      <c r="R513" s="115">
        <v>2361775718.3059602</v>
      </c>
      <c r="S513" s="115">
        <v>2244922492.3200002</v>
      </c>
      <c r="T513" s="115">
        <v>1369854279.21</v>
      </c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</row>
    <row r="514" spans="1:54" ht="28">
      <c r="A514" s="89" t="s">
        <v>5241</v>
      </c>
      <c r="B514" s="89" t="s">
        <v>5242</v>
      </c>
      <c r="C514" s="95">
        <v>0</v>
      </c>
      <c r="D514" s="95">
        <v>0</v>
      </c>
      <c r="E514" s="115">
        <v>0</v>
      </c>
      <c r="F514" s="115">
        <v>0</v>
      </c>
      <c r="G514" s="115">
        <v>0</v>
      </c>
      <c r="H514" s="115">
        <v>0</v>
      </c>
      <c r="I514" s="115">
        <v>0</v>
      </c>
      <c r="J514" s="95">
        <v>0</v>
      </c>
      <c r="K514" s="115">
        <v>0</v>
      </c>
      <c r="L514" s="115">
        <v>0</v>
      </c>
      <c r="M514" s="115">
        <v>0</v>
      </c>
      <c r="N514" s="115">
        <v>298486.58007999999</v>
      </c>
      <c r="O514" s="115">
        <v>334062.75419999997</v>
      </c>
      <c r="P514" s="115">
        <v>506016.88370999997</v>
      </c>
      <c r="Q514" s="115">
        <v>217172.55861000001</v>
      </c>
      <c r="R514" s="115">
        <v>122545.96885999999</v>
      </c>
      <c r="S514" s="115">
        <v>95774.71</v>
      </c>
      <c r="T514" s="115">
        <v>15532.98</v>
      </c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</row>
    <row r="515" spans="1:54">
      <c r="A515" s="89" t="s">
        <v>5248</v>
      </c>
      <c r="B515" s="89" t="s">
        <v>5249</v>
      </c>
      <c r="C515" s="95">
        <v>0</v>
      </c>
      <c r="D515" s="95">
        <v>0</v>
      </c>
      <c r="E515" s="115">
        <v>0</v>
      </c>
      <c r="F515" s="115">
        <v>0</v>
      </c>
      <c r="G515" s="115">
        <v>0</v>
      </c>
      <c r="H515" s="115">
        <v>0</v>
      </c>
      <c r="I515" s="115">
        <v>0</v>
      </c>
      <c r="J515" s="95">
        <v>0</v>
      </c>
      <c r="K515" s="115">
        <v>0</v>
      </c>
      <c r="L515" s="115">
        <v>0</v>
      </c>
      <c r="M515" s="115">
        <v>0</v>
      </c>
      <c r="N515" s="115">
        <v>338826482.11128002</v>
      </c>
      <c r="O515" s="115">
        <v>394467699.92574</v>
      </c>
      <c r="P515" s="115">
        <v>452117757.11324</v>
      </c>
      <c r="Q515" s="115">
        <v>521162754.42712998</v>
      </c>
      <c r="R515" s="115">
        <v>516268923.05532002</v>
      </c>
      <c r="S515" s="115">
        <v>632992891.82000005</v>
      </c>
      <c r="T515" s="115">
        <v>700182666.52999997</v>
      </c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</row>
    <row r="516" spans="1:54">
      <c r="A516" s="89" t="s">
        <v>5259</v>
      </c>
      <c r="B516" s="89" t="s">
        <v>5260</v>
      </c>
      <c r="C516" s="95">
        <v>0</v>
      </c>
      <c r="D516" s="95">
        <v>0</v>
      </c>
      <c r="E516" s="115">
        <v>0</v>
      </c>
      <c r="F516" s="115">
        <v>0</v>
      </c>
      <c r="G516" s="115">
        <v>0</v>
      </c>
      <c r="H516" s="115">
        <v>0</v>
      </c>
      <c r="I516" s="115">
        <v>0</v>
      </c>
      <c r="J516" s="95">
        <v>0</v>
      </c>
      <c r="K516" s="115">
        <v>0</v>
      </c>
      <c r="L516" s="115">
        <v>0</v>
      </c>
      <c r="M516" s="115">
        <v>0</v>
      </c>
      <c r="N516" s="115">
        <v>27628829643.3461</v>
      </c>
      <c r="O516" s="115">
        <v>21042378189.4884</v>
      </c>
      <c r="P516" s="115">
        <v>15636881181.7938</v>
      </c>
      <c r="Q516" s="115">
        <v>15132740779.817699</v>
      </c>
      <c r="R516" s="115">
        <v>21201124539.966198</v>
      </c>
      <c r="S516" s="115">
        <v>15982009348.49</v>
      </c>
      <c r="T516" s="115">
        <v>17243739421.689999</v>
      </c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</row>
    <row r="517" spans="1:54">
      <c r="A517" s="89" t="s">
        <v>5269</v>
      </c>
      <c r="B517" s="89" t="s">
        <v>5270</v>
      </c>
      <c r="C517" s="95">
        <v>0</v>
      </c>
      <c r="D517" s="95">
        <v>0</v>
      </c>
      <c r="E517" s="115">
        <v>0</v>
      </c>
      <c r="F517" s="115">
        <v>0</v>
      </c>
      <c r="G517" s="115">
        <v>0</v>
      </c>
      <c r="H517" s="115">
        <v>0</v>
      </c>
      <c r="I517" s="115">
        <v>0</v>
      </c>
      <c r="J517" s="95">
        <v>0</v>
      </c>
      <c r="K517" s="115">
        <v>0</v>
      </c>
      <c r="L517" s="115">
        <v>0</v>
      </c>
      <c r="M517" s="115">
        <v>0</v>
      </c>
      <c r="N517" s="115">
        <v>11907649.61826</v>
      </c>
      <c r="O517" s="115">
        <v>10068142.566</v>
      </c>
      <c r="P517" s="115">
        <v>20872931.954429999</v>
      </c>
      <c r="Q517" s="115">
        <v>8240244.665</v>
      </c>
      <c r="R517" s="115">
        <v>19824797.945</v>
      </c>
      <c r="S517" s="115">
        <v>10963068.16</v>
      </c>
      <c r="T517" s="115">
        <v>2627076280.2199998</v>
      </c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</row>
    <row r="518" spans="1:54">
      <c r="A518" s="89" t="s">
        <v>5273</v>
      </c>
      <c r="B518" s="89" t="s">
        <v>5274</v>
      </c>
      <c r="C518" s="95">
        <v>0</v>
      </c>
      <c r="D518" s="95">
        <v>0</v>
      </c>
      <c r="E518" s="115">
        <v>0</v>
      </c>
      <c r="F518" s="115">
        <v>0</v>
      </c>
      <c r="G518" s="115">
        <v>0</v>
      </c>
      <c r="H518" s="115">
        <v>0</v>
      </c>
      <c r="I518" s="115">
        <v>0</v>
      </c>
      <c r="J518" s="95">
        <v>0</v>
      </c>
      <c r="K518" s="115">
        <v>0</v>
      </c>
      <c r="L518" s="115">
        <v>0</v>
      </c>
      <c r="M518" s="115">
        <v>0</v>
      </c>
      <c r="N518" s="115">
        <v>3017.252</v>
      </c>
      <c r="O518" s="115">
        <v>0</v>
      </c>
      <c r="P518" s="115">
        <v>46096.129700000005</v>
      </c>
      <c r="Q518" s="115">
        <v>0</v>
      </c>
      <c r="R518" s="115">
        <v>2190.8393099999998</v>
      </c>
      <c r="S518" s="115">
        <v>2500</v>
      </c>
      <c r="T518" s="115">
        <v>0</v>
      </c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</row>
    <row r="519" spans="1:54">
      <c r="A519" s="89" t="s">
        <v>5277</v>
      </c>
      <c r="B519" s="89" t="s">
        <v>220</v>
      </c>
      <c r="C519" s="95">
        <v>0</v>
      </c>
      <c r="D519" s="95">
        <v>0</v>
      </c>
      <c r="E519" s="115">
        <v>0</v>
      </c>
      <c r="F519" s="115">
        <v>0</v>
      </c>
      <c r="G519" s="115">
        <v>0</v>
      </c>
      <c r="H519" s="115">
        <v>0</v>
      </c>
      <c r="I519" s="115">
        <v>0</v>
      </c>
      <c r="J519" s="95">
        <v>0</v>
      </c>
      <c r="K519" s="115">
        <v>0</v>
      </c>
      <c r="L519" s="115">
        <v>0</v>
      </c>
      <c r="M519" s="115">
        <v>0</v>
      </c>
      <c r="N519" s="115">
        <v>706086070.88600004</v>
      </c>
      <c r="O519" s="115">
        <v>328076103.67699999</v>
      </c>
      <c r="P519" s="115">
        <v>1493641291.375</v>
      </c>
      <c r="Q519" s="115">
        <v>1133414484.7309999</v>
      </c>
      <c r="R519" s="115">
        <v>1068959955.201</v>
      </c>
      <c r="S519" s="115">
        <v>1594345740.1199999</v>
      </c>
      <c r="T519" s="115">
        <v>2993462866.6999998</v>
      </c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</row>
    <row r="520" spans="1:54">
      <c r="A520" s="89" t="s">
        <v>7679</v>
      </c>
      <c r="B520" s="89" t="s">
        <v>7649</v>
      </c>
      <c r="C520" s="95">
        <v>0</v>
      </c>
      <c r="D520" s="95">
        <v>0</v>
      </c>
      <c r="E520" s="115">
        <v>0</v>
      </c>
      <c r="F520" s="115">
        <v>0</v>
      </c>
      <c r="G520" s="115">
        <v>0</v>
      </c>
      <c r="H520" s="115">
        <v>0</v>
      </c>
      <c r="I520" s="115">
        <v>0</v>
      </c>
      <c r="J520" s="95">
        <v>0</v>
      </c>
      <c r="K520" s="115">
        <v>0</v>
      </c>
      <c r="L520" s="115">
        <v>0</v>
      </c>
      <c r="M520" s="115">
        <v>0</v>
      </c>
      <c r="N520" s="115">
        <v>0</v>
      </c>
      <c r="O520" s="115">
        <v>1062810468.0794101</v>
      </c>
      <c r="P520" s="115">
        <v>4624420024.7643204</v>
      </c>
      <c r="Q520" s="115">
        <v>2490598163.77355</v>
      </c>
      <c r="R520" s="115">
        <v>2620925374.9730897</v>
      </c>
      <c r="S520" s="115">
        <v>2211334755.46</v>
      </c>
      <c r="T520" s="115">
        <v>1977507096.4300001</v>
      </c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</row>
    <row r="521" spans="1:54">
      <c r="A521" s="89" t="s">
        <v>5281</v>
      </c>
      <c r="B521" s="89" t="s">
        <v>27</v>
      </c>
      <c r="C521" s="95">
        <v>0</v>
      </c>
      <c r="D521" s="95">
        <v>0</v>
      </c>
      <c r="E521" s="115">
        <v>0</v>
      </c>
      <c r="F521" s="115">
        <v>0</v>
      </c>
      <c r="G521" s="115">
        <v>0</v>
      </c>
      <c r="H521" s="115">
        <v>0</v>
      </c>
      <c r="I521" s="115">
        <v>0</v>
      </c>
      <c r="J521" s="95">
        <v>0</v>
      </c>
      <c r="K521" s="115">
        <v>0</v>
      </c>
      <c r="L521" s="115">
        <v>0</v>
      </c>
      <c r="M521" s="115">
        <v>0</v>
      </c>
      <c r="N521" s="115">
        <v>1016015236.6613001</v>
      </c>
      <c r="O521" s="115">
        <v>990304250.16198003</v>
      </c>
      <c r="P521" s="115">
        <v>18106959478.253601</v>
      </c>
      <c r="Q521" s="115">
        <v>1832937638.2981699</v>
      </c>
      <c r="R521" s="115">
        <v>1581651216.1113</v>
      </c>
      <c r="S521" s="115">
        <v>1307947316.77</v>
      </c>
      <c r="T521" s="115">
        <v>7159696498.5699997</v>
      </c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</row>
    <row r="522" spans="1:54">
      <c r="A522" s="89" t="s">
        <v>5291</v>
      </c>
      <c r="B522" s="89" t="s">
        <v>5292</v>
      </c>
      <c r="C522" s="95">
        <v>0</v>
      </c>
      <c r="D522" s="95">
        <v>0</v>
      </c>
      <c r="E522" s="115">
        <v>0</v>
      </c>
      <c r="F522" s="115">
        <v>0</v>
      </c>
      <c r="G522" s="115">
        <v>0</v>
      </c>
      <c r="H522" s="115">
        <v>0</v>
      </c>
      <c r="I522" s="115">
        <v>0</v>
      </c>
      <c r="J522" s="95">
        <v>0</v>
      </c>
      <c r="K522" s="115">
        <v>0</v>
      </c>
      <c r="L522" s="115">
        <v>0</v>
      </c>
      <c r="M522" s="115">
        <v>0</v>
      </c>
      <c r="N522" s="115">
        <v>94558.035870000007</v>
      </c>
      <c r="O522" s="115">
        <v>36021978.151000001</v>
      </c>
      <c r="P522" s="115">
        <v>37476147.848999999</v>
      </c>
      <c r="Q522" s="115">
        <v>109173643.139</v>
      </c>
      <c r="R522" s="115">
        <v>153929195.56999999</v>
      </c>
      <c r="S522" s="115">
        <v>14758472.83</v>
      </c>
      <c r="T522" s="115">
        <v>2378516.0699999998</v>
      </c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</row>
    <row r="523" spans="1:54" ht="28">
      <c r="A523" s="89" t="s">
        <v>5300</v>
      </c>
      <c r="B523" s="89" t="s">
        <v>5301</v>
      </c>
      <c r="C523" s="95">
        <v>0</v>
      </c>
      <c r="D523" s="95">
        <v>0</v>
      </c>
      <c r="E523" s="115">
        <v>0</v>
      </c>
      <c r="F523" s="115">
        <v>0</v>
      </c>
      <c r="G523" s="115">
        <v>0</v>
      </c>
      <c r="H523" s="115">
        <v>0</v>
      </c>
      <c r="I523" s="115">
        <v>0</v>
      </c>
      <c r="J523" s="95">
        <v>0</v>
      </c>
      <c r="K523" s="115">
        <v>0</v>
      </c>
      <c r="L523" s="115">
        <v>0</v>
      </c>
      <c r="M523" s="115">
        <v>0</v>
      </c>
      <c r="N523" s="115">
        <v>77858384.528999999</v>
      </c>
      <c r="O523" s="115">
        <v>56659462.182999998</v>
      </c>
      <c r="P523" s="115">
        <v>42833854.586000003</v>
      </c>
      <c r="Q523" s="115">
        <v>167159014.89993</v>
      </c>
      <c r="R523" s="115">
        <v>69401519.570229992</v>
      </c>
      <c r="S523" s="115">
        <v>73031908.769999996</v>
      </c>
      <c r="T523" s="115">
        <v>78140484.939999998</v>
      </c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</row>
    <row r="524" spans="1:54">
      <c r="A524" s="89" t="s">
        <v>7680</v>
      </c>
      <c r="B524" s="89" t="s">
        <v>7681</v>
      </c>
      <c r="C524" s="95">
        <v>0</v>
      </c>
      <c r="D524" s="95">
        <v>0</v>
      </c>
      <c r="E524" s="115">
        <v>0</v>
      </c>
      <c r="F524" s="115">
        <v>0</v>
      </c>
      <c r="G524" s="115">
        <v>0</v>
      </c>
      <c r="H524" s="115">
        <v>0</v>
      </c>
      <c r="I524" s="115">
        <v>0</v>
      </c>
      <c r="J524" s="95">
        <v>0</v>
      </c>
      <c r="K524" s="115">
        <v>0</v>
      </c>
      <c r="L524" s="115">
        <v>0</v>
      </c>
      <c r="M524" s="115">
        <v>0</v>
      </c>
      <c r="N524" s="115">
        <v>0</v>
      </c>
      <c r="O524" s="115">
        <v>12499000</v>
      </c>
      <c r="P524" s="115">
        <v>0</v>
      </c>
      <c r="Q524" s="115">
        <v>0</v>
      </c>
      <c r="R524" s="115">
        <v>0</v>
      </c>
      <c r="S524" s="115">
        <v>0</v>
      </c>
      <c r="T524" s="115">
        <v>789446.45</v>
      </c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</row>
    <row r="525" spans="1:54">
      <c r="A525" s="89" t="s">
        <v>5305</v>
      </c>
      <c r="B525" s="89" t="s">
        <v>4296</v>
      </c>
      <c r="C525" s="95">
        <v>24568572415</v>
      </c>
      <c r="D525" s="95">
        <v>31744799379</v>
      </c>
      <c r="E525" s="115">
        <v>39871851298</v>
      </c>
      <c r="F525" s="115">
        <v>36192726120</v>
      </c>
      <c r="G525" s="115">
        <v>45699797572</v>
      </c>
      <c r="H525" s="115">
        <v>55790880836</v>
      </c>
      <c r="I525" s="115">
        <v>59181646898</v>
      </c>
      <c r="J525" s="95">
        <v>61968479722</v>
      </c>
      <c r="K525" s="115">
        <v>53693964369</v>
      </c>
      <c r="L525" s="115">
        <v>61784103875</v>
      </c>
      <c r="M525" s="115">
        <v>60955191408.367897</v>
      </c>
      <c r="N525" s="115">
        <v>67561099903.103104</v>
      </c>
      <c r="O525" s="115">
        <v>76500617316.147293</v>
      </c>
      <c r="P525" s="115">
        <v>100071490073.616</v>
      </c>
      <c r="Q525" s="115">
        <v>118991868779.03101</v>
      </c>
      <c r="R525" s="115">
        <v>126036099235.312</v>
      </c>
      <c r="S525" s="115">
        <v>148317189854.45001</v>
      </c>
      <c r="T525" s="115">
        <v>165485194604.48001</v>
      </c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</row>
    <row r="526" spans="1:54">
      <c r="A526" s="89" t="s">
        <v>7722</v>
      </c>
      <c r="B526" s="89" t="s">
        <v>7738</v>
      </c>
      <c r="C526" s="95">
        <v>284209122</v>
      </c>
      <c r="D526" s="95">
        <v>364769182</v>
      </c>
      <c r="E526" s="115">
        <v>5757898487</v>
      </c>
      <c r="F526" s="115">
        <v>5511584603</v>
      </c>
      <c r="G526" s="115">
        <v>6497760026</v>
      </c>
      <c r="H526" s="115">
        <v>5714626242</v>
      </c>
      <c r="I526" s="115">
        <v>648122655</v>
      </c>
      <c r="J526" s="95">
        <v>408805258</v>
      </c>
      <c r="K526" s="115">
        <v>316191866</v>
      </c>
      <c r="L526" s="115">
        <v>256854721</v>
      </c>
      <c r="M526" s="115">
        <v>337139224.10903001</v>
      </c>
      <c r="N526" s="115">
        <v>0</v>
      </c>
      <c r="O526" s="115">
        <v>0</v>
      </c>
      <c r="P526" s="115">
        <v>0</v>
      </c>
      <c r="Q526" s="115">
        <v>0</v>
      </c>
      <c r="R526" s="115">
        <v>0</v>
      </c>
      <c r="S526" s="115">
        <v>0</v>
      </c>
      <c r="T526" s="115">
        <v>0</v>
      </c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</row>
    <row r="527" spans="1:54">
      <c r="A527" s="89" t="s">
        <v>5306</v>
      </c>
      <c r="B527" s="89" t="s">
        <v>4298</v>
      </c>
      <c r="C527" s="95">
        <v>17624734024</v>
      </c>
      <c r="D527" s="95">
        <v>20248749140</v>
      </c>
      <c r="E527" s="115">
        <v>21473539266</v>
      </c>
      <c r="F527" s="115">
        <v>23536000783</v>
      </c>
      <c r="G527" s="115">
        <v>24901885586</v>
      </c>
      <c r="H527" s="115">
        <v>26155436247</v>
      </c>
      <c r="I527" s="115">
        <v>28017242647</v>
      </c>
      <c r="J527" s="95">
        <v>28770936167</v>
      </c>
      <c r="K527" s="115">
        <v>30663586090</v>
      </c>
      <c r="L527" s="115">
        <v>33549873397</v>
      </c>
      <c r="M527" s="115">
        <v>31066386988.473999</v>
      </c>
      <c r="N527" s="115">
        <v>36815217766.547997</v>
      </c>
      <c r="O527" s="115">
        <v>40720541189.015999</v>
      </c>
      <c r="P527" s="115">
        <v>44303364842.787003</v>
      </c>
      <c r="Q527" s="115">
        <v>47571847774.586998</v>
      </c>
      <c r="R527" s="115">
        <v>50077831724.107002</v>
      </c>
      <c r="S527" s="115">
        <v>56225222446.82</v>
      </c>
      <c r="T527" s="115">
        <v>69235399447.5</v>
      </c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</row>
    <row r="528" spans="1:54">
      <c r="A528" s="89" t="s">
        <v>5316</v>
      </c>
      <c r="B528" s="89" t="s">
        <v>550</v>
      </c>
      <c r="C528" s="95">
        <v>0</v>
      </c>
      <c r="D528" s="95">
        <v>0</v>
      </c>
      <c r="E528" s="115">
        <v>0</v>
      </c>
      <c r="F528" s="115">
        <v>0</v>
      </c>
      <c r="G528" s="115">
        <v>0</v>
      </c>
      <c r="H528" s="115">
        <v>0</v>
      </c>
      <c r="I528" s="115">
        <v>0</v>
      </c>
      <c r="J528" s="95">
        <v>0</v>
      </c>
      <c r="K528" s="115">
        <v>0</v>
      </c>
      <c r="L528" s="115">
        <v>0</v>
      </c>
      <c r="M528" s="115">
        <v>0</v>
      </c>
      <c r="N528" s="115">
        <v>8952429.0120000001</v>
      </c>
      <c r="O528" s="115">
        <v>0</v>
      </c>
      <c r="P528" s="115">
        <v>113559.2902</v>
      </c>
      <c r="Q528" s="115">
        <v>0</v>
      </c>
      <c r="R528" s="115">
        <v>0</v>
      </c>
      <c r="S528" s="115">
        <v>0</v>
      </c>
      <c r="T528" s="115">
        <v>0</v>
      </c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</row>
    <row r="529" spans="1:54">
      <c r="A529" s="89" t="s">
        <v>5328</v>
      </c>
      <c r="B529" s="89" t="s">
        <v>1209</v>
      </c>
      <c r="C529" s="95">
        <v>1528846129</v>
      </c>
      <c r="D529" s="95">
        <v>2364932359</v>
      </c>
      <c r="E529" s="115">
        <v>2187178660</v>
      </c>
      <c r="F529" s="115">
        <v>1791121083</v>
      </c>
      <c r="G529" s="115">
        <v>1155027178</v>
      </c>
      <c r="H529" s="115">
        <v>4095208559</v>
      </c>
      <c r="I529" s="115">
        <v>6562758648</v>
      </c>
      <c r="J529" s="95">
        <v>7376481029</v>
      </c>
      <c r="K529" s="115">
        <v>7582509043</v>
      </c>
      <c r="L529" s="115">
        <v>7670753765</v>
      </c>
      <c r="M529" s="115">
        <v>3912733750.8990002</v>
      </c>
      <c r="N529" s="115">
        <v>8970096308.2600002</v>
      </c>
      <c r="O529" s="115">
        <v>11392318130.1814</v>
      </c>
      <c r="P529" s="115">
        <v>13775317431.7547</v>
      </c>
      <c r="Q529" s="115">
        <v>14597790321.743099</v>
      </c>
      <c r="R529" s="115">
        <v>17159130777.693401</v>
      </c>
      <c r="S529" s="115">
        <v>22386932749.779999</v>
      </c>
      <c r="T529" s="115">
        <v>23433542808.360001</v>
      </c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</row>
    <row r="530" spans="1:54">
      <c r="A530" s="89" t="s">
        <v>5330</v>
      </c>
      <c r="B530" s="89" t="s">
        <v>1230</v>
      </c>
      <c r="C530" s="95">
        <v>5130783140</v>
      </c>
      <c r="D530" s="95">
        <v>8766348698</v>
      </c>
      <c r="E530" s="115">
        <v>10453234885</v>
      </c>
      <c r="F530" s="115">
        <v>5354019651</v>
      </c>
      <c r="G530" s="115">
        <v>13145124782</v>
      </c>
      <c r="H530" s="115">
        <v>19825609788</v>
      </c>
      <c r="I530" s="115">
        <v>23953522948</v>
      </c>
      <c r="J530" s="95">
        <v>25412257268</v>
      </c>
      <c r="K530" s="115">
        <v>15131677370</v>
      </c>
      <c r="L530" s="115">
        <v>20306621992</v>
      </c>
      <c r="M530" s="115">
        <v>25638931444.885899</v>
      </c>
      <c r="N530" s="115">
        <v>20940267716.846199</v>
      </c>
      <c r="O530" s="115">
        <v>23145440315.314899</v>
      </c>
      <c r="P530" s="115">
        <v>29027057135.432301</v>
      </c>
      <c r="Q530" s="115">
        <v>41760885578.141998</v>
      </c>
      <c r="R530" s="115">
        <v>30255213693.922302</v>
      </c>
      <c r="S530" s="115">
        <v>40764126231.959999</v>
      </c>
      <c r="T530" s="115">
        <v>47110859313.529999</v>
      </c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</row>
    <row r="531" spans="1:54">
      <c r="A531" s="89" t="s">
        <v>5349</v>
      </c>
      <c r="B531" s="89" t="s">
        <v>2473</v>
      </c>
      <c r="C531" s="95">
        <v>0</v>
      </c>
      <c r="D531" s="95">
        <v>0</v>
      </c>
      <c r="E531" s="115">
        <v>0</v>
      </c>
      <c r="F531" s="115">
        <v>0</v>
      </c>
      <c r="G531" s="115">
        <v>0</v>
      </c>
      <c r="H531" s="115">
        <v>0</v>
      </c>
      <c r="I531" s="115">
        <v>0</v>
      </c>
      <c r="J531" s="95">
        <v>0</v>
      </c>
      <c r="K531" s="115">
        <v>0</v>
      </c>
      <c r="L531" s="115">
        <v>0</v>
      </c>
      <c r="M531" s="115">
        <v>0</v>
      </c>
      <c r="N531" s="115">
        <v>826565682.43693006</v>
      </c>
      <c r="O531" s="115">
        <v>1242317681.6350601</v>
      </c>
      <c r="P531" s="115">
        <v>12965637104.3517</v>
      </c>
      <c r="Q531" s="115">
        <v>15061345104.559</v>
      </c>
      <c r="R531" s="115">
        <v>28543923039.588898</v>
      </c>
      <c r="S531" s="115">
        <v>28940908425.880001</v>
      </c>
      <c r="T531" s="115">
        <v>25705393035.09</v>
      </c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</row>
    <row r="532" spans="1:54">
      <c r="A532" s="89" t="s">
        <v>5374</v>
      </c>
      <c r="B532" s="89" t="s">
        <v>5375</v>
      </c>
      <c r="C532" s="95">
        <v>11345969944</v>
      </c>
      <c r="D532" s="95">
        <v>15647480063</v>
      </c>
      <c r="E532" s="115">
        <v>14752126015</v>
      </c>
      <c r="F532" s="115">
        <v>23225754874</v>
      </c>
      <c r="G532" s="115">
        <v>17047208409</v>
      </c>
      <c r="H532" s="115">
        <v>20050095298</v>
      </c>
      <c r="I532" s="115">
        <v>21073430280</v>
      </c>
      <c r="J532" s="95">
        <v>25117809768</v>
      </c>
      <c r="K532" s="115">
        <v>24445511466</v>
      </c>
      <c r="L532" s="115">
        <v>21735013712</v>
      </c>
      <c r="M532" s="115">
        <v>20838542546.9226</v>
      </c>
      <c r="N532" s="115">
        <v>20852000627.1768</v>
      </c>
      <c r="O532" s="115">
        <v>18539791043.036602</v>
      </c>
      <c r="P532" s="115">
        <v>22832534168.030201</v>
      </c>
      <c r="Q532" s="115">
        <v>21781285898.819897</v>
      </c>
      <c r="R532" s="115">
        <v>24763376417.445698</v>
      </c>
      <c r="S532" s="115">
        <v>28034012047.830002</v>
      </c>
      <c r="T532" s="115">
        <v>28925126518.970001</v>
      </c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</row>
    <row r="533" spans="1:54">
      <c r="A533" s="89" t="s">
        <v>5376</v>
      </c>
      <c r="B533" s="89" t="s">
        <v>2761</v>
      </c>
      <c r="C533" s="95">
        <v>634584525</v>
      </c>
      <c r="D533" s="95">
        <v>694608464</v>
      </c>
      <c r="E533" s="115">
        <v>488564811</v>
      </c>
      <c r="F533" s="115">
        <v>855746709</v>
      </c>
      <c r="G533" s="115">
        <v>595149276</v>
      </c>
      <c r="H533" s="115">
        <v>900080960</v>
      </c>
      <c r="I533" s="115">
        <v>1359953420</v>
      </c>
      <c r="J533" s="95">
        <v>929323401</v>
      </c>
      <c r="K533" s="115">
        <v>1051280103</v>
      </c>
      <c r="L533" s="115">
        <v>929500920</v>
      </c>
      <c r="M533" s="115">
        <v>922782251.37576997</v>
      </c>
      <c r="N533" s="115">
        <v>973527378.15172994</v>
      </c>
      <c r="O533" s="115">
        <v>585419206.89872003</v>
      </c>
      <c r="P533" s="115">
        <v>1072204191.31374</v>
      </c>
      <c r="Q533" s="115">
        <v>1619786644.4797499</v>
      </c>
      <c r="R533" s="115">
        <v>1720696999.22335</v>
      </c>
      <c r="S533" s="115">
        <v>1634964416.5599999</v>
      </c>
      <c r="T533" s="115">
        <v>1223110306.03</v>
      </c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</row>
    <row r="534" spans="1:54">
      <c r="A534" s="89" t="s">
        <v>5385</v>
      </c>
      <c r="B534" s="89" t="s">
        <v>2765</v>
      </c>
      <c r="C534" s="95">
        <v>4990941331</v>
      </c>
      <c r="D534" s="95">
        <v>5073263425</v>
      </c>
      <c r="E534" s="115">
        <v>6693011026</v>
      </c>
      <c r="F534" s="115">
        <v>8671384999</v>
      </c>
      <c r="G534" s="115">
        <v>4656598167</v>
      </c>
      <c r="H534" s="115">
        <v>4265891985</v>
      </c>
      <c r="I534" s="115">
        <v>3306740895</v>
      </c>
      <c r="J534" s="95">
        <v>4813779246</v>
      </c>
      <c r="K534" s="115">
        <v>3921083144</v>
      </c>
      <c r="L534" s="115">
        <v>4384693387</v>
      </c>
      <c r="M534" s="115">
        <v>1353053126.4609098</v>
      </c>
      <c r="N534" s="115">
        <v>121315859.46472</v>
      </c>
      <c r="O534" s="115">
        <v>17553309.603250001</v>
      </c>
      <c r="P534" s="115">
        <v>17209883.659529999</v>
      </c>
      <c r="Q534" s="115">
        <v>30402162.52107</v>
      </c>
      <c r="R534" s="115">
        <v>19689862.286210001</v>
      </c>
      <c r="S534" s="115">
        <v>3881680.07</v>
      </c>
      <c r="T534" s="115">
        <v>2160209.85</v>
      </c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</row>
    <row r="535" spans="1:54">
      <c r="A535" s="89" t="s">
        <v>5403</v>
      </c>
      <c r="B535" s="89" t="s">
        <v>5404</v>
      </c>
      <c r="C535" s="95">
        <v>339078134</v>
      </c>
      <c r="D535" s="95">
        <v>344122908</v>
      </c>
      <c r="E535" s="115">
        <v>274947706</v>
      </c>
      <c r="F535" s="115">
        <v>350339852</v>
      </c>
      <c r="G535" s="115">
        <v>258248700</v>
      </c>
      <c r="H535" s="115">
        <v>286028568</v>
      </c>
      <c r="I535" s="115">
        <v>655315313</v>
      </c>
      <c r="J535" s="95">
        <v>468466404</v>
      </c>
      <c r="K535" s="115">
        <v>393443343</v>
      </c>
      <c r="L535" s="115">
        <v>359555247</v>
      </c>
      <c r="M535" s="115">
        <v>291680611.57924998</v>
      </c>
      <c r="N535" s="115">
        <v>336417437.30802</v>
      </c>
      <c r="O535" s="115">
        <v>240902671.32057002</v>
      </c>
      <c r="P535" s="115">
        <v>212428819.47176</v>
      </c>
      <c r="Q535" s="115">
        <v>190998594.89742002</v>
      </c>
      <c r="R535" s="115">
        <v>141339696.55410999</v>
      </c>
      <c r="S535" s="115">
        <v>107710802.81</v>
      </c>
      <c r="T535" s="115">
        <v>169589747.21000001</v>
      </c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</row>
    <row r="536" spans="1:54">
      <c r="A536" s="89" t="s">
        <v>5412</v>
      </c>
      <c r="B536" s="89" t="s">
        <v>2759</v>
      </c>
      <c r="C536" s="95">
        <v>15960910</v>
      </c>
      <c r="D536" s="95">
        <v>29501468</v>
      </c>
      <c r="E536" s="115">
        <v>31351293</v>
      </c>
      <c r="F536" s="115">
        <v>35120188</v>
      </c>
      <c r="G536" s="115">
        <v>72106612</v>
      </c>
      <c r="H536" s="115">
        <v>248111063</v>
      </c>
      <c r="I536" s="115">
        <v>305817815</v>
      </c>
      <c r="J536" s="95">
        <v>378048628</v>
      </c>
      <c r="K536" s="115">
        <v>405973487</v>
      </c>
      <c r="L536" s="115">
        <v>416207329</v>
      </c>
      <c r="M536" s="115">
        <v>600342403.75243008</v>
      </c>
      <c r="N536" s="115">
        <v>495912146.53158003</v>
      </c>
      <c r="O536" s="115">
        <v>45446885.360150002</v>
      </c>
      <c r="P536" s="115">
        <v>24082571.620820001</v>
      </c>
      <c r="Q536" s="115">
        <v>85290979.891190007</v>
      </c>
      <c r="R536" s="115">
        <v>125710877.33596</v>
      </c>
      <c r="S536" s="115">
        <v>96688817.420000002</v>
      </c>
      <c r="T536" s="115">
        <v>42996790.880000003</v>
      </c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</row>
    <row r="537" spans="1:54">
      <c r="A537" s="89" t="s">
        <v>5421</v>
      </c>
      <c r="B537" s="89" t="s">
        <v>5422</v>
      </c>
      <c r="C537" s="95">
        <v>63325058</v>
      </c>
      <c r="D537" s="95">
        <v>89563541</v>
      </c>
      <c r="E537" s="115">
        <v>130092319</v>
      </c>
      <c r="F537" s="115">
        <v>140756479</v>
      </c>
      <c r="G537" s="115">
        <v>122279829</v>
      </c>
      <c r="H537" s="115">
        <v>245328871</v>
      </c>
      <c r="I537" s="115">
        <v>334198762</v>
      </c>
      <c r="J537" s="95">
        <v>328297540</v>
      </c>
      <c r="K537" s="115">
        <v>404191575</v>
      </c>
      <c r="L537" s="115">
        <v>160682992</v>
      </c>
      <c r="M537" s="115">
        <v>264368427.71368</v>
      </c>
      <c r="N537" s="115">
        <v>278975866.48517001</v>
      </c>
      <c r="O537" s="115">
        <v>195319699.32477999</v>
      </c>
      <c r="P537" s="115">
        <v>178847670.89689001</v>
      </c>
      <c r="Q537" s="115">
        <v>354836792.76065999</v>
      </c>
      <c r="R537" s="115">
        <v>408682349.36553997</v>
      </c>
      <c r="S537" s="115">
        <v>427331832.05000001</v>
      </c>
      <c r="T537" s="115">
        <v>533103257.60000002</v>
      </c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</row>
    <row r="538" spans="1:54">
      <c r="A538" s="89" t="s">
        <v>5431</v>
      </c>
      <c r="B538" s="89" t="s">
        <v>5432</v>
      </c>
      <c r="C538" s="95">
        <v>40798203</v>
      </c>
      <c r="D538" s="95">
        <v>54229700</v>
      </c>
      <c r="E538" s="115">
        <v>65314203</v>
      </c>
      <c r="F538" s="115">
        <v>70500596</v>
      </c>
      <c r="G538" s="115">
        <v>12135189</v>
      </c>
      <c r="H538" s="115">
        <v>31326488</v>
      </c>
      <c r="I538" s="115">
        <v>59518800</v>
      </c>
      <c r="J538" s="95">
        <v>80733424</v>
      </c>
      <c r="K538" s="115">
        <v>56559849</v>
      </c>
      <c r="L538" s="115">
        <v>58797463</v>
      </c>
      <c r="M538" s="115">
        <v>39670920.081359997</v>
      </c>
      <c r="N538" s="115">
        <v>41705154.933650002</v>
      </c>
      <c r="O538" s="115">
        <v>23501997.223299999</v>
      </c>
      <c r="P538" s="115">
        <v>5660121.7163500004</v>
      </c>
      <c r="Q538" s="115">
        <v>20367474.529939998</v>
      </c>
      <c r="R538" s="115">
        <v>10958321.797940001</v>
      </c>
      <c r="S538" s="115">
        <v>6417019.46</v>
      </c>
      <c r="T538" s="115">
        <v>4449252.03</v>
      </c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</row>
    <row r="539" spans="1:54">
      <c r="A539" s="89" t="s">
        <v>5441</v>
      </c>
      <c r="B539" s="89" t="s">
        <v>5442</v>
      </c>
      <c r="C539" s="95">
        <v>1384836682</v>
      </c>
      <c r="D539" s="95">
        <v>1943148507</v>
      </c>
      <c r="E539" s="115">
        <v>2751882624</v>
      </c>
      <c r="F539" s="115">
        <v>2981820177</v>
      </c>
      <c r="G539" s="115">
        <v>6518390966</v>
      </c>
      <c r="H539" s="115">
        <v>10246744956</v>
      </c>
      <c r="I539" s="115">
        <v>9973525931</v>
      </c>
      <c r="J539" s="95">
        <v>11422115746</v>
      </c>
      <c r="K539" s="115">
        <v>11708434990</v>
      </c>
      <c r="L539" s="115">
        <v>9901269901</v>
      </c>
      <c r="M539" s="115">
        <v>9051953552.6551189</v>
      </c>
      <c r="N539" s="115">
        <v>9193053205.6973209</v>
      </c>
      <c r="O539" s="115">
        <v>9609926691.0830288</v>
      </c>
      <c r="P539" s="115">
        <v>10208495416.9592</v>
      </c>
      <c r="Q539" s="115">
        <v>10832787728.114199</v>
      </c>
      <c r="R539" s="115">
        <v>12693648646.704901</v>
      </c>
      <c r="S539" s="115">
        <v>15762909715.110001</v>
      </c>
      <c r="T539" s="115">
        <v>11409777296.879999</v>
      </c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</row>
    <row r="540" spans="1:54">
      <c r="A540" s="89" t="s">
        <v>5451</v>
      </c>
      <c r="B540" s="89" t="s">
        <v>5452</v>
      </c>
      <c r="C540" s="95">
        <v>522513211</v>
      </c>
      <c r="D540" s="95">
        <v>687860324</v>
      </c>
      <c r="E540" s="115">
        <v>621849994</v>
      </c>
      <c r="F540" s="115">
        <v>575784679</v>
      </c>
      <c r="G540" s="115">
        <v>664571229</v>
      </c>
      <c r="H540" s="115">
        <v>592505825</v>
      </c>
      <c r="I540" s="115">
        <v>528724129</v>
      </c>
      <c r="J540" s="95">
        <v>742977458</v>
      </c>
      <c r="K540" s="115">
        <v>927759962</v>
      </c>
      <c r="L540" s="115">
        <v>846994410</v>
      </c>
      <c r="M540" s="115">
        <v>1053916052.18427</v>
      </c>
      <c r="N540" s="115">
        <v>924641918.91180003</v>
      </c>
      <c r="O540" s="115">
        <v>1118738621.05935</v>
      </c>
      <c r="P540" s="115">
        <v>648059179.12668991</v>
      </c>
      <c r="Q540" s="115">
        <v>1198928321.9663999</v>
      </c>
      <c r="R540" s="115">
        <v>1656854730.6099999</v>
      </c>
      <c r="S540" s="115">
        <v>2125195152.96</v>
      </c>
      <c r="T540" s="115">
        <v>1705988673.51</v>
      </c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</row>
    <row r="541" spans="1:54">
      <c r="A541" s="89" t="s">
        <v>5470</v>
      </c>
      <c r="B541" s="89" t="s">
        <v>47</v>
      </c>
      <c r="C541" s="95">
        <v>3353931890</v>
      </c>
      <c r="D541" s="95">
        <v>6731181726</v>
      </c>
      <c r="E541" s="115">
        <v>3695112039</v>
      </c>
      <c r="F541" s="115">
        <v>9544301195</v>
      </c>
      <c r="G541" s="115">
        <v>4147728441</v>
      </c>
      <c r="H541" s="115">
        <v>3234076582</v>
      </c>
      <c r="I541" s="115">
        <v>4549635215</v>
      </c>
      <c r="J541" s="95">
        <v>5954067921</v>
      </c>
      <c r="K541" s="115">
        <v>5576785013</v>
      </c>
      <c r="L541" s="115">
        <v>4677312063</v>
      </c>
      <c r="M541" s="115">
        <v>7260775201.1197996</v>
      </c>
      <c r="N541" s="115">
        <v>8486451659.6928396</v>
      </c>
      <c r="O541" s="115">
        <v>6702981961.1634407</v>
      </c>
      <c r="P541" s="115">
        <v>10465546313.265301</v>
      </c>
      <c r="Q541" s="115">
        <v>7447887199.6592302</v>
      </c>
      <c r="R541" s="115">
        <v>7985794933.5677309</v>
      </c>
      <c r="S541" s="115">
        <v>7868912611.3999996</v>
      </c>
      <c r="T541" s="115">
        <v>13833950984.969999</v>
      </c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</row>
    <row r="542" spans="1:54">
      <c r="A542" s="89" t="s">
        <v>5492</v>
      </c>
      <c r="B542" s="89" t="s">
        <v>7682</v>
      </c>
      <c r="C542" s="95">
        <v>0</v>
      </c>
      <c r="D542" s="95">
        <v>0</v>
      </c>
      <c r="E542" s="115">
        <v>0</v>
      </c>
      <c r="F542" s="115">
        <v>0</v>
      </c>
      <c r="G542" s="115">
        <v>0</v>
      </c>
      <c r="H542" s="115">
        <v>0</v>
      </c>
      <c r="I542" s="115">
        <v>0</v>
      </c>
      <c r="J542" s="95">
        <v>0</v>
      </c>
      <c r="K542" s="115">
        <v>0</v>
      </c>
      <c r="L542" s="115">
        <v>0</v>
      </c>
      <c r="M542" s="115">
        <v>0</v>
      </c>
      <c r="N542" s="115">
        <v>6449634835.3477001</v>
      </c>
      <c r="O542" s="115">
        <v>6966936516.5387402</v>
      </c>
      <c r="P542" s="115">
        <v>7088416455.7459097</v>
      </c>
      <c r="Q542" s="115">
        <v>7481402953.5153208</v>
      </c>
      <c r="R542" s="115">
        <v>8553789371.4394903</v>
      </c>
      <c r="S542" s="115">
        <v>10360772226.73</v>
      </c>
      <c r="T542" s="115">
        <v>12113503935.290001</v>
      </c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</row>
    <row r="543" spans="1:54">
      <c r="A543" s="89" t="s">
        <v>5494</v>
      </c>
      <c r="B543" s="89" t="s">
        <v>176</v>
      </c>
      <c r="C543" s="95">
        <v>0</v>
      </c>
      <c r="D543" s="95">
        <v>0</v>
      </c>
      <c r="E543" s="115">
        <v>0</v>
      </c>
      <c r="F543" s="115">
        <v>0</v>
      </c>
      <c r="G543" s="115">
        <v>0</v>
      </c>
      <c r="H543" s="115">
        <v>0</v>
      </c>
      <c r="I543" s="115">
        <v>0</v>
      </c>
      <c r="J543" s="95">
        <v>0</v>
      </c>
      <c r="K543" s="115">
        <v>0</v>
      </c>
      <c r="L543" s="115">
        <v>0</v>
      </c>
      <c r="M543" s="115">
        <v>0</v>
      </c>
      <c r="N543" s="115">
        <v>913631055.90978003</v>
      </c>
      <c r="O543" s="115">
        <v>941896852.69073999</v>
      </c>
      <c r="P543" s="115">
        <v>698283817.98291004</v>
      </c>
      <c r="Q543" s="115">
        <v>13880433.10032</v>
      </c>
      <c r="R543" s="115">
        <v>11585574.51149</v>
      </c>
      <c r="S543" s="115">
        <v>11273690.02</v>
      </c>
      <c r="T543" s="115">
        <v>14541146.390000001</v>
      </c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</row>
    <row r="544" spans="1:54" ht="28">
      <c r="A544" s="89" t="s">
        <v>5521</v>
      </c>
      <c r="B544" s="89" t="s">
        <v>2962</v>
      </c>
      <c r="C544" s="95">
        <v>0</v>
      </c>
      <c r="D544" s="95">
        <v>0</v>
      </c>
      <c r="E544" s="115">
        <v>0</v>
      </c>
      <c r="F544" s="115">
        <v>0</v>
      </c>
      <c r="G544" s="115">
        <v>0</v>
      </c>
      <c r="H544" s="115">
        <v>0</v>
      </c>
      <c r="I544" s="115">
        <v>0</v>
      </c>
      <c r="J544" s="95">
        <v>0</v>
      </c>
      <c r="K544" s="115">
        <v>0</v>
      </c>
      <c r="L544" s="115">
        <v>0</v>
      </c>
      <c r="M544" s="115">
        <v>0</v>
      </c>
      <c r="N544" s="115">
        <v>612741278.21599996</v>
      </c>
      <c r="O544" s="115">
        <v>598171138.17999995</v>
      </c>
      <c r="P544" s="115">
        <v>565224957.35599995</v>
      </c>
      <c r="Q544" s="115">
        <v>717706540.49199998</v>
      </c>
      <c r="R544" s="115">
        <v>768242633.77900004</v>
      </c>
      <c r="S544" s="115">
        <v>929411183.62</v>
      </c>
      <c r="T544" s="115">
        <v>1148640980</v>
      </c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</row>
    <row r="545" spans="1:54">
      <c r="A545" s="89" t="s">
        <v>5537</v>
      </c>
      <c r="B545" s="89" t="s">
        <v>215</v>
      </c>
      <c r="C545" s="95">
        <v>0</v>
      </c>
      <c r="D545" s="95">
        <v>0</v>
      </c>
      <c r="E545" s="115">
        <v>0</v>
      </c>
      <c r="F545" s="115">
        <v>0</v>
      </c>
      <c r="G545" s="115">
        <v>0</v>
      </c>
      <c r="H545" s="115">
        <v>0</v>
      </c>
      <c r="I545" s="115">
        <v>0</v>
      </c>
      <c r="J545" s="95">
        <v>0</v>
      </c>
      <c r="K545" s="115">
        <v>0</v>
      </c>
      <c r="L545" s="115">
        <v>0</v>
      </c>
      <c r="M545" s="115">
        <v>0</v>
      </c>
      <c r="N545" s="115">
        <v>0</v>
      </c>
      <c r="O545" s="115">
        <v>0</v>
      </c>
      <c r="P545" s="115">
        <v>0</v>
      </c>
      <c r="Q545" s="115">
        <v>0</v>
      </c>
      <c r="R545" s="115">
        <v>0</v>
      </c>
      <c r="S545" s="115">
        <v>0</v>
      </c>
      <c r="T545" s="115">
        <v>0</v>
      </c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</row>
    <row r="546" spans="1:54">
      <c r="A546" s="89" t="s">
        <v>5544</v>
      </c>
      <c r="B546" s="89" t="s">
        <v>5545</v>
      </c>
      <c r="C546" s="95">
        <v>0</v>
      </c>
      <c r="D546" s="95">
        <v>0</v>
      </c>
      <c r="E546" s="115">
        <v>0</v>
      </c>
      <c r="F546" s="115">
        <v>0</v>
      </c>
      <c r="G546" s="115">
        <v>0</v>
      </c>
      <c r="H546" s="115">
        <v>0</v>
      </c>
      <c r="I546" s="115">
        <v>0</v>
      </c>
      <c r="J546" s="95">
        <v>0</v>
      </c>
      <c r="K546" s="115">
        <v>0</v>
      </c>
      <c r="L546" s="115">
        <v>0</v>
      </c>
      <c r="M546" s="115">
        <v>0</v>
      </c>
      <c r="N546" s="115">
        <v>4923262501.22192</v>
      </c>
      <c r="O546" s="115">
        <v>5426868525.6680002</v>
      </c>
      <c r="P546" s="115">
        <v>5824907680.4069996</v>
      </c>
      <c r="Q546" s="115">
        <v>6749815979.9230003</v>
      </c>
      <c r="R546" s="115">
        <v>7773961163.1490002</v>
      </c>
      <c r="S546" s="115">
        <v>9420087353.1000004</v>
      </c>
      <c r="T546" s="115">
        <v>10950321808.91</v>
      </c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</row>
    <row r="547" spans="1:54">
      <c r="A547" s="89" t="s">
        <v>5555</v>
      </c>
      <c r="B547" s="89" t="s">
        <v>968</v>
      </c>
      <c r="C547" s="95">
        <v>0</v>
      </c>
      <c r="D547" s="95">
        <v>0</v>
      </c>
      <c r="E547" s="115">
        <v>0</v>
      </c>
      <c r="F547" s="115">
        <v>0</v>
      </c>
      <c r="G547" s="115">
        <v>0</v>
      </c>
      <c r="H547" s="115">
        <v>0</v>
      </c>
      <c r="I547" s="115">
        <v>0</v>
      </c>
      <c r="J547" s="95">
        <v>0</v>
      </c>
      <c r="K547" s="115">
        <v>0</v>
      </c>
      <c r="L547" s="115">
        <v>0</v>
      </c>
      <c r="M547" s="115">
        <v>0</v>
      </c>
      <c r="N547" s="115">
        <v>0</v>
      </c>
      <c r="O547" s="115">
        <v>0</v>
      </c>
      <c r="P547" s="115">
        <v>0</v>
      </c>
      <c r="Q547" s="115">
        <v>0</v>
      </c>
      <c r="R547" s="115">
        <v>0</v>
      </c>
      <c r="S547" s="115">
        <v>0</v>
      </c>
      <c r="T547" s="115">
        <v>0</v>
      </c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</row>
    <row r="548" spans="1:54">
      <c r="A548" s="89" t="s">
        <v>5571</v>
      </c>
      <c r="B548" s="89" t="s">
        <v>4395</v>
      </c>
      <c r="C548" s="95">
        <v>191820382</v>
      </c>
      <c r="D548" s="95">
        <v>202589119</v>
      </c>
      <c r="E548" s="115">
        <v>558588157</v>
      </c>
      <c r="F548" s="115">
        <v>355123521</v>
      </c>
      <c r="G548" s="115">
        <v>200391223</v>
      </c>
      <c r="H548" s="115">
        <v>302760800</v>
      </c>
      <c r="I548" s="115">
        <v>467902678</v>
      </c>
      <c r="J548" s="95">
        <v>378852024</v>
      </c>
      <c r="K548" s="115">
        <v>4584826075</v>
      </c>
      <c r="L548" s="115">
        <v>5004112848</v>
      </c>
      <c r="M548" s="115">
        <v>12475543604.1332</v>
      </c>
      <c r="N548" s="115">
        <v>6318017567.7582102</v>
      </c>
      <c r="O548" s="115">
        <v>7648393621.8750591</v>
      </c>
      <c r="P548" s="115">
        <v>856220687.37679005</v>
      </c>
      <c r="Q548" s="115">
        <v>779043503.05359995</v>
      </c>
      <c r="R548" s="115">
        <v>834676129.60210001</v>
      </c>
      <c r="S548" s="115">
        <v>3236344659.6500001</v>
      </c>
      <c r="T548" s="115">
        <v>3719814710.4299998</v>
      </c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</row>
    <row r="549" spans="1:54">
      <c r="A549" s="89" t="s">
        <v>5572</v>
      </c>
      <c r="B549" s="89" t="s">
        <v>5573</v>
      </c>
      <c r="C549" s="95">
        <v>7400780</v>
      </c>
      <c r="D549" s="95">
        <v>456339</v>
      </c>
      <c r="E549" s="115">
        <v>11751450</v>
      </c>
      <c r="F549" s="115">
        <v>2589636</v>
      </c>
      <c r="G549" s="115">
        <v>311734</v>
      </c>
      <c r="H549" s="115">
        <v>87694139</v>
      </c>
      <c r="I549" s="115">
        <v>718198</v>
      </c>
      <c r="J549" s="95">
        <v>1010946</v>
      </c>
      <c r="K549" s="115">
        <v>4511930877</v>
      </c>
      <c r="L549" s="115">
        <v>4525532571</v>
      </c>
      <c r="M549" s="115">
        <v>12401732981.158001</v>
      </c>
      <c r="N549" s="115">
        <v>6239222792.9639997</v>
      </c>
      <c r="O549" s="115">
        <v>6905616910.2867498</v>
      </c>
      <c r="P549" s="115">
        <v>672788226.35839999</v>
      </c>
      <c r="Q549" s="115">
        <v>706927432.54540002</v>
      </c>
      <c r="R549" s="115">
        <v>761357308.10598993</v>
      </c>
      <c r="S549" s="115">
        <v>3229794131.0700002</v>
      </c>
      <c r="T549" s="115">
        <v>3714363566.6199999</v>
      </c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</row>
    <row r="550" spans="1:54">
      <c r="A550" s="89" t="s">
        <v>5577</v>
      </c>
      <c r="B550" s="89" t="s">
        <v>4702</v>
      </c>
      <c r="C550" s="95">
        <v>61527156</v>
      </c>
      <c r="D550" s="95">
        <v>14511502</v>
      </c>
      <c r="E550" s="115">
        <v>55593560</v>
      </c>
      <c r="F550" s="115">
        <v>27684028</v>
      </c>
      <c r="G550" s="115">
        <v>168386230</v>
      </c>
      <c r="H550" s="115">
        <v>0</v>
      </c>
      <c r="I550" s="115">
        <v>0</v>
      </c>
      <c r="J550" s="95">
        <v>0</v>
      </c>
      <c r="K550" s="115">
        <v>2188009</v>
      </c>
      <c r="L550" s="115">
        <v>31595155</v>
      </c>
      <c r="M550" s="115">
        <v>75244.12</v>
      </c>
      <c r="N550" s="115">
        <v>2758538.3492800002</v>
      </c>
      <c r="O550" s="115">
        <v>1383913.4653699999</v>
      </c>
      <c r="P550" s="115">
        <v>181784.39271000001</v>
      </c>
      <c r="Q550" s="115">
        <v>527324.57711000007</v>
      </c>
      <c r="R550" s="115">
        <v>434019.30311000004</v>
      </c>
      <c r="S550" s="115">
        <v>2186921.25</v>
      </c>
      <c r="T550" s="115">
        <v>152002.45000000001</v>
      </c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</row>
    <row r="551" spans="1:54">
      <c r="A551" s="89" t="s">
        <v>5582</v>
      </c>
      <c r="B551" s="89" t="s">
        <v>4411</v>
      </c>
      <c r="C551" s="95">
        <v>122892446</v>
      </c>
      <c r="D551" s="95">
        <v>187621278</v>
      </c>
      <c r="E551" s="115">
        <v>491243147</v>
      </c>
      <c r="F551" s="115">
        <v>324849857</v>
      </c>
      <c r="G551" s="115">
        <v>31693259</v>
      </c>
      <c r="H551" s="115">
        <v>215066661</v>
      </c>
      <c r="I551" s="115">
        <v>467184480</v>
      </c>
      <c r="J551" s="95">
        <v>377841078</v>
      </c>
      <c r="K551" s="115">
        <v>70707189</v>
      </c>
      <c r="L551" s="115">
        <v>446985122</v>
      </c>
      <c r="M551" s="115">
        <v>73735378.855190009</v>
      </c>
      <c r="N551" s="115">
        <v>76036236.444929987</v>
      </c>
      <c r="O551" s="115">
        <v>741392798.12293994</v>
      </c>
      <c r="P551" s="115">
        <v>183250676.62568</v>
      </c>
      <c r="Q551" s="115">
        <v>71588745.931089997</v>
      </c>
      <c r="R551" s="115">
        <v>72884802.193000004</v>
      </c>
      <c r="S551" s="115">
        <v>4363607.33</v>
      </c>
      <c r="T551" s="115">
        <v>5299141.37</v>
      </c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</row>
    <row r="552" spans="1:54">
      <c r="A552" s="89" t="s">
        <v>5590</v>
      </c>
      <c r="B552" s="89" t="s">
        <v>5591</v>
      </c>
      <c r="C552" s="95">
        <v>49032982240</v>
      </c>
      <c r="D552" s="95">
        <v>58944792424</v>
      </c>
      <c r="E552" s="115">
        <v>59335995003</v>
      </c>
      <c r="F552" s="115">
        <v>51171980395</v>
      </c>
      <c r="G552" s="115">
        <v>39343074448</v>
      </c>
      <c r="H552" s="115">
        <v>38358893027</v>
      </c>
      <c r="I552" s="115">
        <v>45603360163</v>
      </c>
      <c r="J552" s="95">
        <v>68385916054</v>
      </c>
      <c r="K552" s="115">
        <v>110023466684</v>
      </c>
      <c r="L552" s="115">
        <v>102023708812</v>
      </c>
      <c r="M552" s="115">
        <v>69425652620.622803</v>
      </c>
      <c r="N552" s="115">
        <v>116004045302.633</v>
      </c>
      <c r="O552" s="115">
        <v>119161151828.198</v>
      </c>
      <c r="P552" s="115">
        <v>176990305305.14001</v>
      </c>
      <c r="Q552" s="115">
        <v>170565068365</v>
      </c>
      <c r="R552" s="115">
        <v>273421715543.41599</v>
      </c>
      <c r="S552" s="115">
        <v>257753459295.44</v>
      </c>
      <c r="T552" s="115">
        <v>250925477073.45001</v>
      </c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</row>
    <row r="553" spans="1:54">
      <c r="A553" s="89" t="s">
        <v>7723</v>
      </c>
      <c r="B553" s="89" t="s">
        <v>867</v>
      </c>
      <c r="C553" s="95">
        <v>14559692931</v>
      </c>
      <c r="D553" s="95">
        <v>14941856870</v>
      </c>
      <c r="E553" s="115">
        <v>16011638399</v>
      </c>
      <c r="F553" s="115">
        <v>15620651220</v>
      </c>
      <c r="G553" s="115">
        <v>16592934759</v>
      </c>
      <c r="H553" s="115">
        <v>17109345519</v>
      </c>
      <c r="I553" s="115">
        <v>18499050318</v>
      </c>
      <c r="J553" s="95">
        <v>19628240439</v>
      </c>
      <c r="K553" s="115">
        <v>25002450226</v>
      </c>
      <c r="L553" s="115">
        <v>29802171036</v>
      </c>
      <c r="M553" s="115">
        <v>28967586577.354198</v>
      </c>
      <c r="N553" s="115">
        <v>0</v>
      </c>
      <c r="O553" s="115">
        <v>0</v>
      </c>
      <c r="P553" s="115">
        <v>0</v>
      </c>
      <c r="Q553" s="115">
        <v>0</v>
      </c>
      <c r="R553" s="115">
        <v>0</v>
      </c>
      <c r="S553" s="115">
        <v>0</v>
      </c>
      <c r="T553" s="115">
        <v>0</v>
      </c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</row>
    <row r="554" spans="1:54">
      <c r="A554" s="89" t="s">
        <v>5592</v>
      </c>
      <c r="B554" s="89" t="s">
        <v>1242</v>
      </c>
      <c r="C554" s="95">
        <v>202441924</v>
      </c>
      <c r="D554" s="95">
        <v>228388489</v>
      </c>
      <c r="E554" s="115">
        <v>533900421</v>
      </c>
      <c r="F554" s="115">
        <v>423761475</v>
      </c>
      <c r="G554" s="115">
        <v>260369628</v>
      </c>
      <c r="H554" s="115">
        <v>302217609</v>
      </c>
      <c r="I554" s="115">
        <v>321133144</v>
      </c>
      <c r="J554" s="95">
        <v>388907718</v>
      </c>
      <c r="K554" s="115">
        <v>411505562</v>
      </c>
      <c r="L554" s="115">
        <v>730187078</v>
      </c>
      <c r="M554" s="115">
        <v>436652893.52016997</v>
      </c>
      <c r="N554" s="115">
        <v>426299331.72377002</v>
      </c>
      <c r="O554" s="115">
        <v>437774132.24517</v>
      </c>
      <c r="P554" s="115">
        <v>633436591.33302999</v>
      </c>
      <c r="Q554" s="115">
        <v>542441096.56360996</v>
      </c>
      <c r="R554" s="115">
        <v>673989581.47336996</v>
      </c>
      <c r="S554" s="115">
        <v>695984677.08000004</v>
      </c>
      <c r="T554" s="115">
        <v>552084940.22000003</v>
      </c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</row>
    <row r="555" spans="1:54">
      <c r="A555" s="89" t="s">
        <v>5602</v>
      </c>
      <c r="B555" s="89" t="s">
        <v>4512</v>
      </c>
      <c r="C555" s="95">
        <v>13881658610</v>
      </c>
      <c r="D555" s="95">
        <v>27116629597</v>
      </c>
      <c r="E555" s="115">
        <v>27952655690</v>
      </c>
      <c r="F555" s="115">
        <v>17402106730</v>
      </c>
      <c r="G555" s="115">
        <v>16540853375</v>
      </c>
      <c r="H555" s="115">
        <v>10943313638</v>
      </c>
      <c r="I555" s="115">
        <v>11884858291</v>
      </c>
      <c r="J555" s="95">
        <v>33383790854</v>
      </c>
      <c r="K555" s="115">
        <v>70039211172</v>
      </c>
      <c r="L555" s="115">
        <v>58653571851</v>
      </c>
      <c r="M555" s="115">
        <v>26725641856.4603</v>
      </c>
      <c r="N555" s="115">
        <v>47537751792.537399</v>
      </c>
      <c r="O555" s="115">
        <v>55854767336.051003</v>
      </c>
      <c r="P555" s="115">
        <v>88978997316.872208</v>
      </c>
      <c r="Q555" s="115">
        <v>93098133405.672409</v>
      </c>
      <c r="R555" s="115">
        <v>159411896085.45999</v>
      </c>
      <c r="S555" s="115">
        <v>129237006998.03999</v>
      </c>
      <c r="T555" s="115">
        <v>129025693977.27</v>
      </c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</row>
    <row r="556" spans="1:54">
      <c r="A556" s="89" t="s">
        <v>5625</v>
      </c>
      <c r="B556" s="89" t="s">
        <v>4426</v>
      </c>
      <c r="C556" s="95">
        <v>0</v>
      </c>
      <c r="D556" s="95">
        <v>0</v>
      </c>
      <c r="E556" s="115">
        <v>0</v>
      </c>
      <c r="F556" s="115">
        <v>0</v>
      </c>
      <c r="G556" s="115">
        <v>0</v>
      </c>
      <c r="H556" s="115">
        <v>0</v>
      </c>
      <c r="I556" s="115">
        <v>0</v>
      </c>
      <c r="J556" s="95">
        <v>0</v>
      </c>
      <c r="K556" s="115">
        <v>0</v>
      </c>
      <c r="L556" s="115">
        <v>0</v>
      </c>
      <c r="M556" s="115">
        <v>0</v>
      </c>
      <c r="N556" s="115">
        <v>45175848624.245598</v>
      </c>
      <c r="O556" s="115">
        <v>44051985921.076797</v>
      </c>
      <c r="P556" s="115">
        <v>72887470019.691696</v>
      </c>
      <c r="Q556" s="115">
        <v>54270294170.990601</v>
      </c>
      <c r="R556" s="115">
        <v>78104381393.530197</v>
      </c>
      <c r="S556" s="115">
        <v>88128752411.080002</v>
      </c>
      <c r="T556" s="115">
        <v>90697827340.779999</v>
      </c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</row>
    <row r="557" spans="1:54">
      <c r="A557" s="89" t="s">
        <v>7724</v>
      </c>
      <c r="B557" s="89" t="s">
        <v>4426</v>
      </c>
      <c r="C557" s="95">
        <v>8740237048</v>
      </c>
      <c r="D557" s="95">
        <v>5202290061</v>
      </c>
      <c r="E557" s="115">
        <v>4616143157</v>
      </c>
      <c r="F557" s="115">
        <v>3261117255</v>
      </c>
      <c r="G557" s="115">
        <v>4743465345</v>
      </c>
      <c r="H557" s="115">
        <v>2938545440</v>
      </c>
      <c r="I557" s="115">
        <v>3167596139</v>
      </c>
      <c r="J557" s="95">
        <v>4230839489</v>
      </c>
      <c r="K557" s="115">
        <v>4060954709</v>
      </c>
      <c r="L557" s="115">
        <v>8727524710</v>
      </c>
      <c r="M557" s="115">
        <v>7114543836.9157696</v>
      </c>
      <c r="N557" s="115">
        <v>0</v>
      </c>
      <c r="O557" s="115">
        <v>0</v>
      </c>
      <c r="P557" s="115">
        <v>0</v>
      </c>
      <c r="Q557" s="115">
        <v>0</v>
      </c>
      <c r="R557" s="115">
        <v>0</v>
      </c>
      <c r="S557" s="115">
        <v>0</v>
      </c>
      <c r="T557" s="115">
        <v>0</v>
      </c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</row>
    <row r="558" spans="1:54">
      <c r="A558" s="89" t="s">
        <v>7725</v>
      </c>
      <c r="B558" s="89" t="s">
        <v>7756</v>
      </c>
      <c r="C558" s="95">
        <v>49188949</v>
      </c>
      <c r="D558" s="95">
        <v>493011719</v>
      </c>
      <c r="E558" s="115">
        <v>604639944</v>
      </c>
      <c r="F558" s="115">
        <v>1208508673</v>
      </c>
      <c r="G558" s="115">
        <v>634272164</v>
      </c>
      <c r="H558" s="115">
        <v>866990652</v>
      </c>
      <c r="I558" s="115">
        <v>1011016459</v>
      </c>
      <c r="J558" s="95">
        <v>1976814509</v>
      </c>
      <c r="K558" s="115">
        <v>5318421204</v>
      </c>
      <c r="L558" s="115">
        <v>326508001</v>
      </c>
      <c r="M558" s="115">
        <v>330308102.39146996</v>
      </c>
      <c r="N558" s="115">
        <v>0</v>
      </c>
      <c r="O558" s="115">
        <v>0</v>
      </c>
      <c r="P558" s="115">
        <v>0</v>
      </c>
      <c r="Q558" s="115">
        <v>0</v>
      </c>
      <c r="R558" s="115">
        <v>0</v>
      </c>
      <c r="S558" s="115">
        <v>0</v>
      </c>
      <c r="T558" s="115">
        <v>0</v>
      </c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</row>
    <row r="559" spans="1:54">
      <c r="A559" s="89" t="s">
        <v>7726</v>
      </c>
      <c r="B559" s="89" t="s">
        <v>7757</v>
      </c>
      <c r="C559" s="95">
        <v>1407844500</v>
      </c>
      <c r="D559" s="95">
        <v>2176793431</v>
      </c>
      <c r="E559" s="115">
        <v>2533491078</v>
      </c>
      <c r="F559" s="115">
        <v>2208709368</v>
      </c>
      <c r="G559" s="115">
        <v>1970302514</v>
      </c>
      <c r="H559" s="115">
        <v>2218470583</v>
      </c>
      <c r="I559" s="115">
        <v>1830950253</v>
      </c>
      <c r="J559" s="95">
        <v>2696837106</v>
      </c>
      <c r="K559" s="115">
        <v>2896625785</v>
      </c>
      <c r="L559" s="115">
        <v>1975716826</v>
      </c>
      <c r="M559" s="115">
        <v>2265393183.6054301</v>
      </c>
      <c r="N559" s="115">
        <v>0</v>
      </c>
      <c r="O559" s="115">
        <v>0</v>
      </c>
      <c r="P559" s="115">
        <v>0</v>
      </c>
      <c r="Q559" s="115">
        <v>0</v>
      </c>
      <c r="R559" s="115">
        <v>0</v>
      </c>
      <c r="S559" s="115">
        <v>0</v>
      </c>
      <c r="T559" s="115">
        <v>0</v>
      </c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</row>
    <row r="560" spans="1:54">
      <c r="A560" s="89" t="s">
        <v>7727</v>
      </c>
      <c r="B560" s="89" t="s">
        <v>7751</v>
      </c>
      <c r="C560" s="95">
        <v>1648801786</v>
      </c>
      <c r="D560" s="95">
        <v>533202591</v>
      </c>
      <c r="E560" s="115">
        <v>583898353</v>
      </c>
      <c r="F560" s="115">
        <v>528394696</v>
      </c>
      <c r="G560" s="115">
        <v>334988363</v>
      </c>
      <c r="H560" s="115">
        <v>314664542</v>
      </c>
      <c r="I560" s="115">
        <v>603543566</v>
      </c>
      <c r="J560" s="95">
        <v>4884695675</v>
      </c>
      <c r="K560" s="115">
        <v>628787925</v>
      </c>
      <c r="L560" s="115">
        <v>1094551248</v>
      </c>
      <c r="M560" s="115">
        <v>2806759499.1449504</v>
      </c>
      <c r="N560" s="115">
        <v>0</v>
      </c>
      <c r="O560" s="115">
        <v>0</v>
      </c>
      <c r="P560" s="115">
        <v>0</v>
      </c>
      <c r="Q560" s="115">
        <v>0</v>
      </c>
      <c r="R560" s="115">
        <v>0</v>
      </c>
      <c r="S560" s="115">
        <v>0</v>
      </c>
      <c r="T560" s="115">
        <v>0</v>
      </c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</row>
    <row r="561" spans="1:54" ht="28">
      <c r="A561" s="89" t="s">
        <v>5707</v>
      </c>
      <c r="B561" s="89" t="s">
        <v>5708</v>
      </c>
      <c r="C561" s="95">
        <v>0</v>
      </c>
      <c r="D561" s="95">
        <v>0</v>
      </c>
      <c r="E561" s="115">
        <v>0</v>
      </c>
      <c r="F561" s="115">
        <v>0</v>
      </c>
      <c r="G561" s="115">
        <v>0</v>
      </c>
      <c r="H561" s="115">
        <v>0</v>
      </c>
      <c r="I561" s="115">
        <v>0</v>
      </c>
      <c r="J561" s="95">
        <v>0</v>
      </c>
      <c r="K561" s="115">
        <v>0</v>
      </c>
      <c r="L561" s="115">
        <v>0</v>
      </c>
      <c r="M561" s="115">
        <v>0</v>
      </c>
      <c r="N561" s="115">
        <v>1142555313.17292</v>
      </c>
      <c r="O561" s="115">
        <v>3866740.1185999997</v>
      </c>
      <c r="P561" s="115">
        <v>441309118.99744999</v>
      </c>
      <c r="Q561" s="115">
        <v>234555452.99014002</v>
      </c>
      <c r="R561" s="115">
        <v>2546406.5058300002</v>
      </c>
      <c r="S561" s="115">
        <v>32499228.25</v>
      </c>
      <c r="T561" s="115">
        <v>27250585.890000001</v>
      </c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</row>
    <row r="562" spans="1:54" ht="28">
      <c r="A562" s="89" t="s">
        <v>5714</v>
      </c>
      <c r="B562" s="89" t="s">
        <v>5715</v>
      </c>
      <c r="C562" s="95">
        <v>0</v>
      </c>
      <c r="D562" s="95">
        <v>0</v>
      </c>
      <c r="E562" s="115">
        <v>0</v>
      </c>
      <c r="F562" s="115">
        <v>0</v>
      </c>
      <c r="G562" s="115">
        <v>0</v>
      </c>
      <c r="H562" s="115">
        <v>0</v>
      </c>
      <c r="I562" s="115">
        <v>0</v>
      </c>
      <c r="J562" s="95">
        <v>0</v>
      </c>
      <c r="K562" s="115">
        <v>0</v>
      </c>
      <c r="L562" s="115">
        <v>0</v>
      </c>
      <c r="M562" s="115">
        <v>0</v>
      </c>
      <c r="N562" s="115">
        <v>33397731.188999999</v>
      </c>
      <c r="O562" s="115">
        <v>33093559.337000001</v>
      </c>
      <c r="P562" s="115">
        <v>27513504.756029997</v>
      </c>
      <c r="Q562" s="115">
        <v>19142252.921130002</v>
      </c>
      <c r="R562" s="115">
        <v>5403.1840000000002</v>
      </c>
      <c r="S562" s="115">
        <v>23625165.960000001</v>
      </c>
      <c r="T562" s="115">
        <v>45370159.43</v>
      </c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</row>
    <row r="563" spans="1:54" ht="28">
      <c r="A563" s="89" t="s">
        <v>5721</v>
      </c>
      <c r="B563" s="89" t="s">
        <v>5722</v>
      </c>
      <c r="C563" s="95">
        <v>0</v>
      </c>
      <c r="D563" s="95">
        <v>0</v>
      </c>
      <c r="E563" s="115">
        <v>0</v>
      </c>
      <c r="F563" s="115">
        <v>0</v>
      </c>
      <c r="G563" s="115">
        <v>0</v>
      </c>
      <c r="H563" s="115">
        <v>0</v>
      </c>
      <c r="I563" s="115">
        <v>0</v>
      </c>
      <c r="J563" s="95">
        <v>0</v>
      </c>
      <c r="K563" s="115">
        <v>0</v>
      </c>
      <c r="L563" s="115">
        <v>0</v>
      </c>
      <c r="M563" s="115">
        <v>0</v>
      </c>
      <c r="N563" s="115">
        <v>513682.38199999998</v>
      </c>
      <c r="O563" s="115">
        <v>4028569.3280000002</v>
      </c>
      <c r="P563" s="115">
        <v>123301171.389</v>
      </c>
      <c r="Q563" s="115">
        <v>12390835.42</v>
      </c>
      <c r="R563" s="115">
        <v>0</v>
      </c>
      <c r="S563" s="115">
        <v>19634894.420000002</v>
      </c>
      <c r="T563" s="115">
        <v>12343793.98</v>
      </c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</row>
    <row r="564" spans="1:54">
      <c r="A564" s="89" t="s">
        <v>7728</v>
      </c>
      <c r="B564" s="89" t="s">
        <v>7752</v>
      </c>
      <c r="C564" s="95">
        <v>8543116492</v>
      </c>
      <c r="D564" s="95">
        <v>8252619666</v>
      </c>
      <c r="E564" s="115">
        <v>6499627961</v>
      </c>
      <c r="F564" s="115">
        <v>10518730978</v>
      </c>
      <c r="G564" s="115">
        <v>-1734111700</v>
      </c>
      <c r="H564" s="115">
        <v>3665345044</v>
      </c>
      <c r="I564" s="115">
        <v>8285211993</v>
      </c>
      <c r="J564" s="95">
        <v>1195790264</v>
      </c>
      <c r="K564" s="115">
        <v>1665510101</v>
      </c>
      <c r="L564" s="115">
        <v>713478062</v>
      </c>
      <c r="M564" s="115">
        <v>778766671.23055005</v>
      </c>
      <c r="N564" s="115">
        <v>0</v>
      </c>
      <c r="O564" s="115">
        <v>0</v>
      </c>
      <c r="P564" s="115">
        <v>0</v>
      </c>
      <c r="Q564" s="115">
        <v>0</v>
      </c>
      <c r="R564" s="115">
        <v>0</v>
      </c>
      <c r="S564" s="115">
        <v>0</v>
      </c>
      <c r="T564" s="115">
        <v>0</v>
      </c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</row>
    <row r="565" spans="1:54">
      <c r="A565" s="89" t="s">
        <v>5725</v>
      </c>
      <c r="B565" s="89" t="s">
        <v>5726</v>
      </c>
      <c r="C565" s="95">
        <v>0</v>
      </c>
      <c r="D565" s="95">
        <v>0</v>
      </c>
      <c r="E565" s="115">
        <v>0</v>
      </c>
      <c r="F565" s="115">
        <v>0</v>
      </c>
      <c r="G565" s="115">
        <v>0</v>
      </c>
      <c r="H565" s="115">
        <v>0</v>
      </c>
      <c r="I565" s="115">
        <v>0</v>
      </c>
      <c r="J565" s="95">
        <v>0</v>
      </c>
      <c r="K565" s="115">
        <v>0</v>
      </c>
      <c r="L565" s="115">
        <v>0</v>
      </c>
      <c r="M565" s="115">
        <v>0</v>
      </c>
      <c r="N565" s="115">
        <v>0</v>
      </c>
      <c r="O565" s="115">
        <v>0</v>
      </c>
      <c r="P565" s="115">
        <v>0</v>
      </c>
      <c r="Q565" s="115">
        <v>0</v>
      </c>
      <c r="R565" s="115">
        <v>86.376829999999998</v>
      </c>
      <c r="S565" s="115">
        <v>0</v>
      </c>
      <c r="T565" s="115">
        <v>0</v>
      </c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</row>
    <row r="566" spans="1:54" ht="28">
      <c r="A566" s="89" t="s">
        <v>7683</v>
      </c>
      <c r="B566" s="89" t="s">
        <v>7684</v>
      </c>
      <c r="C566" s="95">
        <v>0</v>
      </c>
      <c r="D566" s="95">
        <v>0</v>
      </c>
      <c r="E566" s="115">
        <v>0</v>
      </c>
      <c r="F566" s="115">
        <v>0</v>
      </c>
      <c r="G566" s="115">
        <v>0</v>
      </c>
      <c r="H566" s="115">
        <v>0</v>
      </c>
      <c r="I566" s="115">
        <v>0</v>
      </c>
      <c r="J566" s="95">
        <v>0</v>
      </c>
      <c r="K566" s="115">
        <v>0</v>
      </c>
      <c r="L566" s="115">
        <v>0</v>
      </c>
      <c r="M566" s="115">
        <v>0</v>
      </c>
      <c r="N566" s="115">
        <v>0</v>
      </c>
      <c r="O566" s="115">
        <v>43004.315000000002</v>
      </c>
      <c r="P566" s="115">
        <v>43376.417000000001</v>
      </c>
      <c r="Q566" s="115">
        <v>27530.245999999999</v>
      </c>
      <c r="R566" s="115">
        <v>474696.63500000001</v>
      </c>
      <c r="S566" s="115">
        <v>81753.100000000006</v>
      </c>
      <c r="T566" s="115">
        <v>126112.58</v>
      </c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</row>
    <row r="567" spans="1:54" ht="28">
      <c r="A567" s="89" t="s">
        <v>5730</v>
      </c>
      <c r="B567" s="89" t="s">
        <v>5731</v>
      </c>
      <c r="C567" s="95">
        <v>0</v>
      </c>
      <c r="D567" s="95">
        <v>0</v>
      </c>
      <c r="E567" s="115">
        <v>0</v>
      </c>
      <c r="F567" s="115">
        <v>0</v>
      </c>
      <c r="G567" s="115">
        <v>0</v>
      </c>
      <c r="H567" s="115">
        <v>0</v>
      </c>
      <c r="I567" s="115">
        <v>0</v>
      </c>
      <c r="J567" s="95">
        <v>0</v>
      </c>
      <c r="K567" s="115">
        <v>0</v>
      </c>
      <c r="L567" s="115">
        <v>0</v>
      </c>
      <c r="M567" s="115">
        <v>0</v>
      </c>
      <c r="N567" s="115">
        <v>0</v>
      </c>
      <c r="O567" s="115">
        <v>0</v>
      </c>
      <c r="P567" s="115">
        <v>0</v>
      </c>
      <c r="Q567" s="115">
        <v>0</v>
      </c>
      <c r="R567" s="115">
        <v>0</v>
      </c>
      <c r="S567" s="115">
        <v>0</v>
      </c>
      <c r="T567" s="115">
        <v>0</v>
      </c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</row>
    <row r="568" spans="1:54">
      <c r="A568" s="89" t="s">
        <v>5733</v>
      </c>
      <c r="B568" s="89" t="s">
        <v>5734</v>
      </c>
      <c r="C568" s="95">
        <v>0</v>
      </c>
      <c r="D568" s="95">
        <v>0</v>
      </c>
      <c r="E568" s="115">
        <v>0</v>
      </c>
      <c r="F568" s="115">
        <v>0</v>
      </c>
      <c r="G568" s="115">
        <v>0</v>
      </c>
      <c r="H568" s="115">
        <v>0</v>
      </c>
      <c r="I568" s="115">
        <v>0</v>
      </c>
      <c r="J568" s="95">
        <v>0</v>
      </c>
      <c r="K568" s="115">
        <v>0</v>
      </c>
      <c r="L568" s="115">
        <v>0</v>
      </c>
      <c r="M568" s="115">
        <v>0</v>
      </c>
      <c r="N568" s="115">
        <v>6503.5810000000001</v>
      </c>
      <c r="O568" s="115">
        <v>4824286.1861499995</v>
      </c>
      <c r="P568" s="115">
        <v>592231.20584000007</v>
      </c>
      <c r="Q568" s="115">
        <v>3368419.9379799999</v>
      </c>
      <c r="R568" s="115">
        <v>3649290.2711700001</v>
      </c>
      <c r="S568" s="115">
        <v>3659063.93</v>
      </c>
      <c r="T568" s="115">
        <v>2825714.89</v>
      </c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</row>
    <row r="569" spans="1:54">
      <c r="A569" s="89" t="s">
        <v>5736</v>
      </c>
      <c r="B569" s="89" t="s">
        <v>5737</v>
      </c>
      <c r="C569" s="95">
        <v>0</v>
      </c>
      <c r="D569" s="95">
        <v>0</v>
      </c>
      <c r="E569" s="115">
        <v>0</v>
      </c>
      <c r="F569" s="115">
        <v>0</v>
      </c>
      <c r="G569" s="115">
        <v>0</v>
      </c>
      <c r="H569" s="115">
        <v>0</v>
      </c>
      <c r="I569" s="115">
        <v>0</v>
      </c>
      <c r="J569" s="95">
        <v>0</v>
      </c>
      <c r="K569" s="115">
        <v>0</v>
      </c>
      <c r="L569" s="115">
        <v>0</v>
      </c>
      <c r="M569" s="115">
        <v>0</v>
      </c>
      <c r="N569" s="115">
        <v>7412580812.3529701</v>
      </c>
      <c r="O569" s="115">
        <v>7066039711.6007195</v>
      </c>
      <c r="P569" s="115">
        <v>3465367792.1231403</v>
      </c>
      <c r="Q569" s="115">
        <v>7523798496.2556505</v>
      </c>
      <c r="R569" s="115">
        <v>16495899219.5686</v>
      </c>
      <c r="S569" s="115">
        <v>13211560302.59</v>
      </c>
      <c r="T569" s="115">
        <v>9190170546.9099998</v>
      </c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</row>
    <row r="570" spans="1:54">
      <c r="A570" s="89" t="s">
        <v>5740</v>
      </c>
      <c r="B570" s="89" t="s">
        <v>4650</v>
      </c>
      <c r="C570" s="95">
        <v>0</v>
      </c>
      <c r="D570" s="95">
        <v>0</v>
      </c>
      <c r="E570" s="115">
        <v>0</v>
      </c>
      <c r="F570" s="115">
        <v>0</v>
      </c>
      <c r="G570" s="115">
        <v>0</v>
      </c>
      <c r="H570" s="115">
        <v>0</v>
      </c>
      <c r="I570" s="115">
        <v>0</v>
      </c>
      <c r="J570" s="95">
        <v>0</v>
      </c>
      <c r="K570" s="115">
        <v>0</v>
      </c>
      <c r="L570" s="115">
        <v>0</v>
      </c>
      <c r="M570" s="115">
        <v>0</v>
      </c>
      <c r="N570" s="115">
        <v>2516331622.90206</v>
      </c>
      <c r="O570" s="115">
        <v>2846322378.31671</v>
      </c>
      <c r="P570" s="115">
        <v>1619065010.9198601</v>
      </c>
      <c r="Q570" s="115">
        <v>5114426997.2198896</v>
      </c>
      <c r="R570" s="115">
        <v>6666537762.91432</v>
      </c>
      <c r="S570" s="115">
        <v>11658978249.84</v>
      </c>
      <c r="T570" s="115">
        <v>7026271261.8999996</v>
      </c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</row>
    <row r="571" spans="1:54">
      <c r="A571" s="89" t="s">
        <v>7691</v>
      </c>
      <c r="B571" s="89" t="s">
        <v>7698</v>
      </c>
      <c r="C571" s="95">
        <v>0</v>
      </c>
      <c r="D571" s="95">
        <v>0</v>
      </c>
      <c r="E571" s="115">
        <v>0</v>
      </c>
      <c r="F571" s="115">
        <v>0</v>
      </c>
      <c r="G571" s="115">
        <v>0</v>
      </c>
      <c r="H571" s="115">
        <v>0</v>
      </c>
      <c r="I571" s="115">
        <v>0</v>
      </c>
      <c r="J571" s="95">
        <v>0</v>
      </c>
      <c r="K571" s="115">
        <v>0</v>
      </c>
      <c r="L571" s="115">
        <v>0</v>
      </c>
      <c r="M571" s="115">
        <v>0</v>
      </c>
      <c r="N571" s="115"/>
      <c r="O571" s="115"/>
      <c r="P571" s="115"/>
      <c r="Q571" s="115">
        <v>496.101</v>
      </c>
      <c r="R571" s="115">
        <v>9555.9162899999992</v>
      </c>
      <c r="S571" s="115">
        <v>2018.06</v>
      </c>
      <c r="T571" s="115">
        <v>2805.95</v>
      </c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</row>
    <row r="572" spans="1:54">
      <c r="A572" s="89" t="s">
        <v>7692</v>
      </c>
      <c r="B572" s="89" t="s">
        <v>7699</v>
      </c>
      <c r="C572" s="95">
        <v>0</v>
      </c>
      <c r="D572" s="95">
        <v>0</v>
      </c>
      <c r="E572" s="115">
        <v>0</v>
      </c>
      <c r="F572" s="115">
        <v>0</v>
      </c>
      <c r="G572" s="115">
        <v>0</v>
      </c>
      <c r="H572" s="115">
        <v>0</v>
      </c>
      <c r="I572" s="115">
        <v>0</v>
      </c>
      <c r="J572" s="95">
        <v>0</v>
      </c>
      <c r="K572" s="115">
        <v>0</v>
      </c>
      <c r="L572" s="115">
        <v>0</v>
      </c>
      <c r="M572" s="115">
        <v>0</v>
      </c>
      <c r="N572" s="115"/>
      <c r="O572" s="115"/>
      <c r="P572" s="115"/>
      <c r="Q572" s="115">
        <v>0</v>
      </c>
      <c r="R572" s="115">
        <v>0</v>
      </c>
      <c r="S572" s="115">
        <v>0</v>
      </c>
      <c r="T572" s="115">
        <v>0</v>
      </c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</row>
    <row r="573" spans="1:54">
      <c r="A573" s="89" t="s">
        <v>7693</v>
      </c>
      <c r="B573" s="89" t="s">
        <v>7700</v>
      </c>
      <c r="C573" s="95">
        <v>0</v>
      </c>
      <c r="D573" s="95">
        <v>0</v>
      </c>
      <c r="E573" s="115">
        <v>0</v>
      </c>
      <c r="F573" s="115">
        <v>0</v>
      </c>
      <c r="G573" s="115">
        <v>0</v>
      </c>
      <c r="H573" s="115">
        <v>0</v>
      </c>
      <c r="I573" s="115">
        <v>0</v>
      </c>
      <c r="J573" s="95">
        <v>0</v>
      </c>
      <c r="K573" s="115">
        <v>0</v>
      </c>
      <c r="L573" s="115">
        <v>0</v>
      </c>
      <c r="M573" s="115">
        <v>0</v>
      </c>
      <c r="N573" s="115"/>
      <c r="O573" s="115"/>
      <c r="P573" s="115"/>
      <c r="Q573" s="115">
        <v>3601383.787</v>
      </c>
      <c r="R573" s="115">
        <v>240397.571</v>
      </c>
      <c r="S573" s="115">
        <v>2929649.37</v>
      </c>
      <c r="T573" s="115">
        <v>9354061.0700000003</v>
      </c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</row>
    <row r="574" spans="1:54">
      <c r="A574" s="89" t="s">
        <v>5759</v>
      </c>
      <c r="B574" s="89" t="s">
        <v>5760</v>
      </c>
      <c r="C574" s="95">
        <v>0</v>
      </c>
      <c r="D574" s="95">
        <v>0</v>
      </c>
      <c r="E574" s="115">
        <v>0</v>
      </c>
      <c r="F574" s="115">
        <v>0</v>
      </c>
      <c r="G574" s="115">
        <v>0</v>
      </c>
      <c r="H574" s="115">
        <v>0</v>
      </c>
      <c r="I574" s="115">
        <v>0</v>
      </c>
      <c r="J574" s="95">
        <v>0</v>
      </c>
      <c r="K574" s="115">
        <v>0</v>
      </c>
      <c r="L574" s="115">
        <v>0</v>
      </c>
      <c r="M574" s="115">
        <v>0</v>
      </c>
      <c r="N574" s="115">
        <v>8172374691.0907698</v>
      </c>
      <c r="O574" s="115">
        <v>3792945839.5076799</v>
      </c>
      <c r="P574" s="115">
        <v>6007571270.4239006</v>
      </c>
      <c r="Q574" s="115">
        <v>5753505312.6270399</v>
      </c>
      <c r="R574" s="115">
        <v>7315581528.5116205</v>
      </c>
      <c r="S574" s="115">
        <v>9543566232.3899994</v>
      </c>
      <c r="T574" s="115">
        <v>9230552543.8500004</v>
      </c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</row>
    <row r="575" spans="1:54">
      <c r="A575" s="89" t="s">
        <v>5805</v>
      </c>
      <c r="B575" s="89" t="s">
        <v>5806</v>
      </c>
      <c r="C575" s="95">
        <v>0</v>
      </c>
      <c r="D575" s="95">
        <v>0</v>
      </c>
      <c r="E575" s="115">
        <v>0</v>
      </c>
      <c r="F575" s="115">
        <v>0</v>
      </c>
      <c r="G575" s="115">
        <v>0</v>
      </c>
      <c r="H575" s="115">
        <v>0</v>
      </c>
      <c r="I575" s="115">
        <v>0</v>
      </c>
      <c r="J575" s="95">
        <v>0</v>
      </c>
      <c r="K575" s="115">
        <v>0</v>
      </c>
      <c r="L575" s="115">
        <v>0</v>
      </c>
      <c r="M575" s="115">
        <v>0</v>
      </c>
      <c r="N575" s="115">
        <v>3570554070.6342001</v>
      </c>
      <c r="O575" s="115">
        <v>5051885922.48104</v>
      </c>
      <c r="P575" s="115">
        <v>2790025033.0717402</v>
      </c>
      <c r="Q575" s="115">
        <v>3964980679.6683998</v>
      </c>
      <c r="R575" s="115">
        <v>4721930104.3731394</v>
      </c>
      <c r="S575" s="115">
        <v>5141282075.8000002</v>
      </c>
      <c r="T575" s="115">
        <v>5016677163.6199999</v>
      </c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</row>
    <row r="576" spans="1:54">
      <c r="A576" s="89" t="s">
        <v>5845</v>
      </c>
      <c r="B576" s="89" t="s">
        <v>5846</v>
      </c>
      <c r="C576" s="95">
        <v>0</v>
      </c>
      <c r="D576" s="95">
        <v>0</v>
      </c>
      <c r="E576" s="115">
        <v>0</v>
      </c>
      <c r="F576" s="115">
        <v>0</v>
      </c>
      <c r="G576" s="115">
        <v>0</v>
      </c>
      <c r="H576" s="115">
        <v>0</v>
      </c>
      <c r="I576" s="115">
        <v>0</v>
      </c>
      <c r="J576" s="95">
        <v>0</v>
      </c>
      <c r="K576" s="115">
        <v>0</v>
      </c>
      <c r="L576" s="115">
        <v>0</v>
      </c>
      <c r="M576" s="115">
        <v>0</v>
      </c>
      <c r="N576" s="115">
        <v>5014397.0488599995</v>
      </c>
      <c r="O576" s="115">
        <v>3315407.5922900001</v>
      </c>
      <c r="P576" s="115">
        <v>4448151.4740000004</v>
      </c>
      <c r="Q576" s="115">
        <v>113487.088</v>
      </c>
      <c r="R576" s="115">
        <v>240289.465</v>
      </c>
      <c r="S576" s="115">
        <v>289593.49</v>
      </c>
      <c r="T576" s="115">
        <v>281218.42</v>
      </c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</row>
    <row r="577" spans="1:54" ht="28">
      <c r="A577" s="89" t="s">
        <v>5850</v>
      </c>
      <c r="B577" s="89" t="s">
        <v>5851</v>
      </c>
      <c r="C577" s="95">
        <v>0</v>
      </c>
      <c r="D577" s="95">
        <v>0</v>
      </c>
      <c r="E577" s="115">
        <v>0</v>
      </c>
      <c r="F577" s="115">
        <v>0</v>
      </c>
      <c r="G577" s="115">
        <v>0</v>
      </c>
      <c r="H577" s="115">
        <v>0</v>
      </c>
      <c r="I577" s="115">
        <v>0</v>
      </c>
      <c r="J577" s="95">
        <v>0</v>
      </c>
      <c r="K577" s="115">
        <v>0</v>
      </c>
      <c r="L577" s="115">
        <v>0</v>
      </c>
      <c r="M577" s="115">
        <v>0</v>
      </c>
      <c r="N577" s="115">
        <v>9256430.6996599995</v>
      </c>
      <c r="O577" s="115">
        <v>10259020.042040002</v>
      </c>
      <c r="P577" s="115">
        <v>11164716.465469999</v>
      </c>
      <c r="Q577" s="115">
        <v>23953087.213470001</v>
      </c>
      <c r="R577" s="115">
        <v>23926797.439169999</v>
      </c>
      <c r="S577" s="115">
        <v>53265248.880000003</v>
      </c>
      <c r="T577" s="115">
        <v>33632621.640000001</v>
      </c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</row>
    <row r="578" spans="1:54">
      <c r="A578" s="89" t="s">
        <v>5865</v>
      </c>
      <c r="B578" s="89" t="s">
        <v>5866</v>
      </c>
      <c r="C578" s="95">
        <v>0</v>
      </c>
      <c r="D578" s="95">
        <v>0</v>
      </c>
      <c r="E578" s="115">
        <v>0</v>
      </c>
      <c r="F578" s="115">
        <v>0</v>
      </c>
      <c r="G578" s="115">
        <v>0</v>
      </c>
      <c r="H578" s="115">
        <v>0</v>
      </c>
      <c r="I578" s="115">
        <v>0</v>
      </c>
      <c r="J578" s="95">
        <v>0</v>
      </c>
      <c r="K578" s="115">
        <v>0</v>
      </c>
      <c r="L578" s="115">
        <v>0</v>
      </c>
      <c r="M578" s="115">
        <v>0</v>
      </c>
      <c r="N578" s="115">
        <v>1560299.0730000001</v>
      </c>
      <c r="O578" s="115">
        <v>0</v>
      </c>
      <c r="P578" s="115">
        <v>0</v>
      </c>
      <c r="Q578" s="115">
        <v>335260.29800000001</v>
      </c>
      <c r="R578" s="115">
        <v>406944.22100000002</v>
      </c>
      <c r="S578" s="115">
        <v>341733.15</v>
      </c>
      <c r="T578" s="115">
        <v>55012225.07</v>
      </c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</row>
    <row r="579" spans="1:54" ht="28">
      <c r="A579" s="89" t="s">
        <v>7801</v>
      </c>
      <c r="B579" s="89" t="s">
        <v>7802</v>
      </c>
      <c r="C579" s="95">
        <v>0</v>
      </c>
      <c r="D579" s="95">
        <v>0</v>
      </c>
      <c r="E579" s="115">
        <v>0</v>
      </c>
      <c r="F579" s="115">
        <v>0</v>
      </c>
      <c r="G579" s="115">
        <v>0</v>
      </c>
      <c r="H579" s="115">
        <v>0</v>
      </c>
      <c r="I579" s="115">
        <v>0</v>
      </c>
      <c r="J579" s="95">
        <v>0</v>
      </c>
      <c r="K579" s="115">
        <v>0</v>
      </c>
      <c r="L579" s="115">
        <v>0</v>
      </c>
      <c r="M579" s="115">
        <v>0</v>
      </c>
      <c r="N579" s="115">
        <v>0</v>
      </c>
      <c r="O579" s="115">
        <v>0</v>
      </c>
      <c r="P579" s="115">
        <v>0</v>
      </c>
      <c r="Q579" s="115">
        <v>0</v>
      </c>
      <c r="R579" s="115">
        <v>0</v>
      </c>
      <c r="S579" s="115">
        <v>0</v>
      </c>
      <c r="T579" s="115">
        <v>0</v>
      </c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</row>
    <row r="580" spans="1:54">
      <c r="A580" s="89" t="s">
        <v>5878</v>
      </c>
      <c r="B580" s="89" t="s">
        <v>5879</v>
      </c>
      <c r="C580" s="95">
        <v>-4159643977</v>
      </c>
      <c r="D580" s="95">
        <v>-4002988555</v>
      </c>
      <c r="E580" s="115">
        <v>-3396996240</v>
      </c>
      <c r="F580" s="115">
        <v>-2503124332</v>
      </c>
      <c r="G580" s="115">
        <v>-5518215365</v>
      </c>
      <c r="H580" s="115">
        <v>-9119834702</v>
      </c>
      <c r="I580" s="115">
        <v>-5573017755</v>
      </c>
      <c r="J580" s="95">
        <v>-6424723721</v>
      </c>
      <c r="K580" s="115">
        <v>-4676445670</v>
      </c>
      <c r="L580" s="115">
        <v>-2688895915</v>
      </c>
      <c r="M580" s="115">
        <v>-4264471271.9091802</v>
      </c>
      <c r="N580" s="115">
        <v>-2154215255</v>
      </c>
      <c r="O580" s="115">
        <v>-5819586952.1482601</v>
      </c>
      <c r="P580" s="115">
        <v>-1081893936.2692101</v>
      </c>
      <c r="Q580" s="115">
        <v>-2017131351.22771</v>
      </c>
      <c r="R580" s="115">
        <v>-1389121769.2816501</v>
      </c>
      <c r="S580" s="115">
        <v>-1460840146.5999999</v>
      </c>
      <c r="T580" s="145">
        <v>-2249107320.0500002</v>
      </c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</row>
    <row r="581" spans="1:54">
      <c r="A581" s="89" t="s">
        <v>7758</v>
      </c>
      <c r="B581" s="89" t="s">
        <v>7759</v>
      </c>
      <c r="C581" s="95">
        <v>740239586.10000002</v>
      </c>
      <c r="D581" s="95">
        <v>1413505489.1500001</v>
      </c>
      <c r="E581" s="115">
        <v>775701177.90999997</v>
      </c>
      <c r="F581" s="115">
        <v>1092538503.3699999</v>
      </c>
      <c r="G581" s="115">
        <v>2091033996.8</v>
      </c>
      <c r="H581" s="115">
        <v>2043521484.46</v>
      </c>
      <c r="I581" s="115">
        <v>2044926130.8699999</v>
      </c>
      <c r="J581" s="95">
        <v>1473514993.3599999</v>
      </c>
      <c r="K581" s="115">
        <v>-934501605.88</v>
      </c>
      <c r="L581" s="115">
        <v>251571956.91</v>
      </c>
      <c r="M581" s="115">
        <v>1931665097.1045702</v>
      </c>
      <c r="N581" s="115">
        <v>0</v>
      </c>
      <c r="O581" s="115">
        <v>0</v>
      </c>
      <c r="P581" s="115">
        <v>0</v>
      </c>
      <c r="Q581" s="115">
        <v>0</v>
      </c>
      <c r="R581" s="115">
        <v>0</v>
      </c>
      <c r="S581" s="115">
        <v>0</v>
      </c>
      <c r="T581" s="115">
        <v>0</v>
      </c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</row>
    <row r="582" spans="1:54">
      <c r="A582" s="88">
        <v>6</v>
      </c>
      <c r="B582" s="88" t="s">
        <v>5906</v>
      </c>
      <c r="C582" s="112">
        <v>39942988796</v>
      </c>
      <c r="D582" s="104">
        <v>44066422744</v>
      </c>
      <c r="E582" s="113">
        <v>49728537800</v>
      </c>
      <c r="F582" s="113">
        <v>60015495978</v>
      </c>
      <c r="G582" s="113">
        <v>79796054908</v>
      </c>
      <c r="H582" s="113">
        <v>87903248257</v>
      </c>
      <c r="I582" s="113">
        <v>91674721041</v>
      </c>
      <c r="J582" s="104">
        <v>92869655420</v>
      </c>
      <c r="K582" s="113">
        <v>64388077606</v>
      </c>
      <c r="L582" s="113">
        <v>57800000347</v>
      </c>
      <c r="M582" s="113">
        <v>64902118438.693207</v>
      </c>
      <c r="N582" s="113">
        <v>70787966785.800293</v>
      </c>
      <c r="O582" s="113">
        <v>76381287504.029495</v>
      </c>
      <c r="P582" s="113">
        <v>65651286537.295998</v>
      </c>
      <c r="Q582" s="113">
        <v>90366432185.640198</v>
      </c>
      <c r="R582" s="113">
        <v>135978175065.63699</v>
      </c>
      <c r="S582" s="112">
        <v>143158116405.53</v>
      </c>
      <c r="T582" s="112">
        <v>134427617954.77</v>
      </c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</row>
    <row r="583" spans="1:54">
      <c r="A583" s="89" t="s">
        <v>5907</v>
      </c>
      <c r="B583" s="89" t="s">
        <v>5908</v>
      </c>
      <c r="C583" s="95">
        <v>13290944163</v>
      </c>
      <c r="D583" s="95">
        <v>17522049018</v>
      </c>
      <c r="E583" s="115">
        <v>22124199548</v>
      </c>
      <c r="F583" s="115">
        <v>27545089137</v>
      </c>
      <c r="G583" s="115">
        <v>38718726736</v>
      </c>
      <c r="H583" s="115">
        <v>40723176423</v>
      </c>
      <c r="I583" s="115">
        <v>47748567299</v>
      </c>
      <c r="J583" s="95">
        <v>46170748210</v>
      </c>
      <c r="K583" s="115">
        <v>41247338821</v>
      </c>
      <c r="L583" s="115">
        <v>41075617378</v>
      </c>
      <c r="M583" s="115">
        <v>47425608658.623604</v>
      </c>
      <c r="N583" s="115">
        <v>58304226382.8946</v>
      </c>
      <c r="O583" s="115">
        <v>62573295404.773399</v>
      </c>
      <c r="P583" s="115">
        <v>52057583554.165703</v>
      </c>
      <c r="Q583" s="115">
        <v>75741395033.847794</v>
      </c>
      <c r="R583" s="115">
        <v>118472711993.455</v>
      </c>
      <c r="S583" s="115">
        <v>122331873226.42</v>
      </c>
      <c r="T583" s="115">
        <v>112061315262.32001</v>
      </c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</row>
    <row r="584" spans="1:54">
      <c r="A584" s="89" t="s">
        <v>5909</v>
      </c>
      <c r="B584" s="89" t="s">
        <v>115</v>
      </c>
      <c r="C584" s="95">
        <v>12651397992</v>
      </c>
      <c r="D584" s="95">
        <v>16713842636</v>
      </c>
      <c r="E584" s="115">
        <v>21343698488</v>
      </c>
      <c r="F584" s="115">
        <v>25961761191</v>
      </c>
      <c r="G584" s="115">
        <v>35948207247</v>
      </c>
      <c r="H584" s="115">
        <v>38186889324</v>
      </c>
      <c r="I584" s="115">
        <v>45123791924</v>
      </c>
      <c r="J584" s="95">
        <v>43673586540</v>
      </c>
      <c r="K584" s="115">
        <v>38844212517</v>
      </c>
      <c r="L584" s="115">
        <v>39036883579</v>
      </c>
      <c r="M584" s="115">
        <v>46026650458.099899</v>
      </c>
      <c r="N584" s="115">
        <v>57124125974.345001</v>
      </c>
      <c r="O584" s="115">
        <v>59364458754.82</v>
      </c>
      <c r="P584" s="115">
        <v>47955627696.705704</v>
      </c>
      <c r="Q584" s="115">
        <v>68385604800.502396</v>
      </c>
      <c r="R584" s="115">
        <v>104382335031.424</v>
      </c>
      <c r="S584" s="115">
        <v>107203578975.98</v>
      </c>
      <c r="T584" s="115">
        <v>100396284962.33</v>
      </c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</row>
    <row r="585" spans="1:54">
      <c r="A585" s="89" t="s">
        <v>5929</v>
      </c>
      <c r="B585" s="89" t="s">
        <v>961</v>
      </c>
      <c r="C585" s="95">
        <v>639546171</v>
      </c>
      <c r="D585" s="95">
        <v>808206382</v>
      </c>
      <c r="E585" s="115">
        <v>780501060</v>
      </c>
      <c r="F585" s="115">
        <v>1583327946</v>
      </c>
      <c r="G585" s="115">
        <v>2770519489</v>
      </c>
      <c r="H585" s="115">
        <v>2536287099</v>
      </c>
      <c r="I585" s="115">
        <v>2624775375</v>
      </c>
      <c r="J585" s="95">
        <v>2497161670</v>
      </c>
      <c r="K585" s="115">
        <v>2403126304</v>
      </c>
      <c r="L585" s="115">
        <v>2038733799</v>
      </c>
      <c r="M585" s="115">
        <v>1398958200.52373</v>
      </c>
      <c r="N585" s="115">
        <v>1180100408.5495901</v>
      </c>
      <c r="O585" s="115">
        <v>3208836649.95331</v>
      </c>
      <c r="P585" s="115">
        <v>4101955857.45994</v>
      </c>
      <c r="Q585" s="115">
        <v>7355790233.3453703</v>
      </c>
      <c r="R585" s="115">
        <v>14090376962.0306</v>
      </c>
      <c r="S585" s="115">
        <v>15128294250.440001</v>
      </c>
      <c r="T585" s="115">
        <v>11665030299.99</v>
      </c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</row>
    <row r="586" spans="1:54">
      <c r="A586" s="89" t="s">
        <v>5958</v>
      </c>
      <c r="B586" s="89" t="s">
        <v>5959</v>
      </c>
      <c r="C586" s="95">
        <v>7448411119</v>
      </c>
      <c r="D586" s="95">
        <v>8774353301</v>
      </c>
      <c r="E586" s="115">
        <v>9869669205</v>
      </c>
      <c r="F586" s="115">
        <v>9909454462</v>
      </c>
      <c r="G586" s="115">
        <v>9709978745</v>
      </c>
      <c r="H586" s="115">
        <v>12466268637</v>
      </c>
      <c r="I586" s="115">
        <v>11995726512</v>
      </c>
      <c r="J586" s="95">
        <v>12509000886</v>
      </c>
      <c r="K586" s="115">
        <v>14275509624</v>
      </c>
      <c r="L586" s="115">
        <v>11046604430</v>
      </c>
      <c r="M586" s="115">
        <v>11128598919.6064</v>
      </c>
      <c r="N586" s="115">
        <v>12483740402.9058</v>
      </c>
      <c r="O586" s="115">
        <v>13807992099.256199</v>
      </c>
      <c r="P586" s="115">
        <v>13593702983.130301</v>
      </c>
      <c r="Q586" s="115">
        <v>14625037151.7925</v>
      </c>
      <c r="R586" s="115">
        <v>17505463072.181801</v>
      </c>
      <c r="S586" s="115">
        <v>20826243179.119999</v>
      </c>
      <c r="T586" s="115">
        <v>22366302692.450001</v>
      </c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</row>
    <row r="587" spans="1:54">
      <c r="A587" s="89" t="s">
        <v>5960</v>
      </c>
      <c r="B587" s="89" t="s">
        <v>964</v>
      </c>
      <c r="C587" s="95">
        <v>880376280</v>
      </c>
      <c r="D587" s="95">
        <v>1003300880</v>
      </c>
      <c r="E587" s="115">
        <v>1119475378</v>
      </c>
      <c r="F587" s="115">
        <v>1166938422</v>
      </c>
      <c r="G587" s="115">
        <v>1241738689</v>
      </c>
      <c r="H587" s="115">
        <v>1298346179</v>
      </c>
      <c r="I587" s="115">
        <v>1438498665</v>
      </c>
      <c r="J587" s="95">
        <v>1556970638</v>
      </c>
      <c r="K587" s="115">
        <v>1711683251</v>
      </c>
      <c r="L587" s="115">
        <v>1814207461</v>
      </c>
      <c r="M587" s="115">
        <v>2095546565.5359499</v>
      </c>
      <c r="N587" s="115">
        <v>1967725923.70156</v>
      </c>
      <c r="O587" s="115">
        <v>2362328764.4001098</v>
      </c>
      <c r="P587" s="115">
        <v>2345836250.9317498</v>
      </c>
      <c r="Q587" s="115">
        <v>2452600148.0442595</v>
      </c>
      <c r="R587" s="115">
        <v>2905042677.6823502</v>
      </c>
      <c r="S587" s="115">
        <v>3319172539.6300001</v>
      </c>
      <c r="T587" s="115">
        <v>3624090211.1500001</v>
      </c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</row>
    <row r="588" spans="1:54">
      <c r="A588" s="89" t="s">
        <v>5982</v>
      </c>
      <c r="B588" s="89" t="s">
        <v>129</v>
      </c>
      <c r="C588" s="95">
        <v>1565767737</v>
      </c>
      <c r="D588" s="95">
        <v>1727109237</v>
      </c>
      <c r="E588" s="115">
        <v>2021175555</v>
      </c>
      <c r="F588" s="115">
        <v>2324290447</v>
      </c>
      <c r="G588" s="115">
        <v>2263618652</v>
      </c>
      <c r="H588" s="115">
        <v>2395402613</v>
      </c>
      <c r="I588" s="115">
        <v>2714160941</v>
      </c>
      <c r="J588" s="95">
        <v>2923628723</v>
      </c>
      <c r="K588" s="115">
        <v>2899431303</v>
      </c>
      <c r="L588" s="115">
        <v>1385667152</v>
      </c>
      <c r="M588" s="115">
        <v>1609469465.7219501</v>
      </c>
      <c r="N588" s="115">
        <v>1595075815.35518</v>
      </c>
      <c r="O588" s="115">
        <v>1896939637.84039</v>
      </c>
      <c r="P588" s="115">
        <v>2020841611.0439398</v>
      </c>
      <c r="Q588" s="115">
        <v>2228156806.8216</v>
      </c>
      <c r="R588" s="115">
        <v>2379591953.5532999</v>
      </c>
      <c r="S588" s="115">
        <v>2649778675.2800002</v>
      </c>
      <c r="T588" s="115">
        <v>3252789004.9499998</v>
      </c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</row>
    <row r="589" spans="1:54">
      <c r="A589" s="89" t="s">
        <v>6021</v>
      </c>
      <c r="B589" s="89" t="s">
        <v>966</v>
      </c>
      <c r="C589" s="95">
        <v>1024800139</v>
      </c>
      <c r="D589" s="95">
        <v>1732490674</v>
      </c>
      <c r="E589" s="115">
        <v>2353662808</v>
      </c>
      <c r="F589" s="115">
        <v>1467423141</v>
      </c>
      <c r="G589" s="115">
        <v>2004531070</v>
      </c>
      <c r="H589" s="115">
        <v>3895787951</v>
      </c>
      <c r="I589" s="115">
        <v>3526448035</v>
      </c>
      <c r="J589" s="95">
        <v>3747391241</v>
      </c>
      <c r="K589" s="115">
        <v>3625511893</v>
      </c>
      <c r="L589" s="115">
        <v>2959409780</v>
      </c>
      <c r="M589" s="115">
        <v>2832714641.527</v>
      </c>
      <c r="N589" s="115">
        <v>2998357649.2319999</v>
      </c>
      <c r="O589" s="115">
        <v>3140814484.1659999</v>
      </c>
      <c r="P589" s="115">
        <v>2772467814.6869998</v>
      </c>
      <c r="Q589" s="115">
        <v>2884999255.369</v>
      </c>
      <c r="R589" s="115">
        <v>3784126950.1859999</v>
      </c>
      <c r="S589" s="115">
        <v>4319426657.0600004</v>
      </c>
      <c r="T589" s="115">
        <v>4262723346.1500001</v>
      </c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</row>
    <row r="590" spans="1:54">
      <c r="A590" s="89" t="s">
        <v>6029</v>
      </c>
      <c r="B590" s="89" t="s">
        <v>970</v>
      </c>
      <c r="C590" s="95">
        <v>27474955</v>
      </c>
      <c r="D590" s="95">
        <v>33468489</v>
      </c>
      <c r="E590" s="115">
        <v>37493575</v>
      </c>
      <c r="F590" s="115">
        <v>38570123</v>
      </c>
      <c r="G590" s="115">
        <v>42849710</v>
      </c>
      <c r="H590" s="115">
        <v>42621795</v>
      </c>
      <c r="I590" s="115">
        <v>58704048</v>
      </c>
      <c r="J590" s="95">
        <v>51722720</v>
      </c>
      <c r="K590" s="115">
        <v>64110936</v>
      </c>
      <c r="L590" s="115">
        <v>82833569</v>
      </c>
      <c r="M590" s="115">
        <v>65444509.77527</v>
      </c>
      <c r="N590" s="115">
        <v>91509298.686130002</v>
      </c>
      <c r="O590" s="115">
        <v>107108179.21629</v>
      </c>
      <c r="P590" s="115">
        <v>80634695.562289998</v>
      </c>
      <c r="Q590" s="115">
        <v>80036928.704539999</v>
      </c>
      <c r="R590" s="115">
        <v>76174451.246950001</v>
      </c>
      <c r="S590" s="115">
        <v>89324194.400000006</v>
      </c>
      <c r="T590" s="115">
        <v>78562284.170000002</v>
      </c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</row>
    <row r="591" spans="1:54">
      <c r="A591" s="89" t="s">
        <v>6035</v>
      </c>
      <c r="B591" s="89" t="s">
        <v>130</v>
      </c>
      <c r="C591" s="95">
        <v>3497823286</v>
      </c>
      <c r="D591" s="95">
        <v>3773114475</v>
      </c>
      <c r="E591" s="115">
        <v>3782785736</v>
      </c>
      <c r="F591" s="115">
        <v>3511463612</v>
      </c>
      <c r="G591" s="115">
        <v>3422458961</v>
      </c>
      <c r="H591" s="115">
        <v>3365216805</v>
      </c>
      <c r="I591" s="115">
        <v>3222620255</v>
      </c>
      <c r="J591" s="95">
        <v>3135675071</v>
      </c>
      <c r="K591" s="115">
        <v>4991751392</v>
      </c>
      <c r="L591" s="115">
        <v>3323439363</v>
      </c>
      <c r="M591" s="115">
        <v>2901720313.3548598</v>
      </c>
      <c r="N591" s="115">
        <v>3282098969.9493098</v>
      </c>
      <c r="O591" s="115">
        <v>3400085126.8959303</v>
      </c>
      <c r="P591" s="115">
        <v>3574032680.9758797</v>
      </c>
      <c r="Q591" s="115">
        <v>3710275112.1128902</v>
      </c>
      <c r="R591" s="115">
        <v>4736615694.5332403</v>
      </c>
      <c r="S591" s="115">
        <v>6463787522.1300001</v>
      </c>
      <c r="T591" s="115">
        <v>6680202233.6099997</v>
      </c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</row>
    <row r="592" spans="1:54">
      <c r="A592" s="89" t="s">
        <v>6050</v>
      </c>
      <c r="B592" s="89" t="s">
        <v>1020</v>
      </c>
      <c r="C592" s="95">
        <v>452168722</v>
      </c>
      <c r="D592" s="95">
        <v>504869546</v>
      </c>
      <c r="E592" s="115">
        <v>555076153</v>
      </c>
      <c r="F592" s="115">
        <v>1400768717</v>
      </c>
      <c r="G592" s="115">
        <v>734781663</v>
      </c>
      <c r="H592" s="115">
        <v>1468893294</v>
      </c>
      <c r="I592" s="115">
        <v>1035294568</v>
      </c>
      <c r="J592" s="95">
        <v>1093612493</v>
      </c>
      <c r="K592" s="115">
        <v>983020849</v>
      </c>
      <c r="L592" s="115">
        <v>1481047105</v>
      </c>
      <c r="M592" s="115">
        <v>1623703423.69137</v>
      </c>
      <c r="N592" s="120">
        <v>2548972745.9815898</v>
      </c>
      <c r="O592" s="120">
        <v>2900715906.7374401</v>
      </c>
      <c r="P592" s="120">
        <v>2799889929.92946</v>
      </c>
      <c r="Q592" s="120">
        <v>3268968900.74018</v>
      </c>
      <c r="R592" s="120">
        <v>3623911344.97997</v>
      </c>
      <c r="S592" s="115">
        <v>3984753590.6100001</v>
      </c>
      <c r="T592" s="115">
        <v>4467935612.4300003</v>
      </c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</row>
    <row r="593" spans="1:54">
      <c r="A593" s="89" t="s">
        <v>7739</v>
      </c>
      <c r="B593" s="89" t="s">
        <v>7740</v>
      </c>
      <c r="C593" s="95">
        <v>19203633514</v>
      </c>
      <c r="D593" s="95">
        <v>17770020425</v>
      </c>
      <c r="E593" s="115">
        <v>17734669047</v>
      </c>
      <c r="F593" s="115">
        <v>22560952379</v>
      </c>
      <c r="G593" s="115">
        <v>31367349427</v>
      </c>
      <c r="H593" s="115">
        <v>34713803197</v>
      </c>
      <c r="I593" s="115">
        <v>31930427230</v>
      </c>
      <c r="J593" s="95">
        <v>34189906324</v>
      </c>
      <c r="K593" s="115">
        <v>8865229161</v>
      </c>
      <c r="L593" s="115">
        <v>5677778539</v>
      </c>
      <c r="M593" s="115">
        <v>6347910860.4631796</v>
      </c>
      <c r="N593" s="95">
        <v>0</v>
      </c>
      <c r="O593" s="95">
        <v>0</v>
      </c>
      <c r="P593" s="95">
        <v>0</v>
      </c>
      <c r="Q593" s="95">
        <v>0</v>
      </c>
      <c r="R593" s="95">
        <v>0</v>
      </c>
      <c r="S593" s="115">
        <v>0</v>
      </c>
      <c r="T593" s="115">
        <v>0</v>
      </c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</row>
    <row r="594" spans="1:54">
      <c r="A594" s="89" t="s">
        <v>7741</v>
      </c>
      <c r="B594" s="89" t="s">
        <v>7742</v>
      </c>
      <c r="C594" s="95">
        <v>17060035854</v>
      </c>
      <c r="D594" s="95">
        <v>14712145935</v>
      </c>
      <c r="E594" s="115">
        <v>15432449356</v>
      </c>
      <c r="F594" s="115">
        <v>16893284970</v>
      </c>
      <c r="G594" s="115">
        <v>25549484552</v>
      </c>
      <c r="H594" s="115">
        <v>28229413534</v>
      </c>
      <c r="I594" s="115">
        <v>23880075172</v>
      </c>
      <c r="J594" s="95">
        <v>25736207124</v>
      </c>
      <c r="K594" s="115">
        <v>0</v>
      </c>
      <c r="L594" s="115">
        <v>0</v>
      </c>
      <c r="M594" s="115">
        <v>0</v>
      </c>
      <c r="N594" s="95">
        <v>0</v>
      </c>
      <c r="O594" s="95">
        <v>0</v>
      </c>
      <c r="P594" s="95">
        <v>0</v>
      </c>
      <c r="Q594" s="95">
        <v>0</v>
      </c>
      <c r="R594" s="95">
        <v>0</v>
      </c>
      <c r="S594" s="115">
        <v>0</v>
      </c>
      <c r="T594" s="115">
        <v>0</v>
      </c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</row>
    <row r="595" spans="1:54">
      <c r="A595" s="89" t="s">
        <v>7743</v>
      </c>
      <c r="B595" s="89" t="s">
        <v>176</v>
      </c>
      <c r="C595" s="95">
        <v>1030841944</v>
      </c>
      <c r="D595" s="95">
        <v>1517105515</v>
      </c>
      <c r="E595" s="115">
        <v>231835043</v>
      </c>
      <c r="F595" s="115">
        <v>115254574</v>
      </c>
      <c r="G595" s="115">
        <v>285340859</v>
      </c>
      <c r="H595" s="115">
        <v>369124124</v>
      </c>
      <c r="I595" s="115">
        <v>404501563</v>
      </c>
      <c r="J595" s="95">
        <v>455116653</v>
      </c>
      <c r="K595" s="115">
        <v>781945543</v>
      </c>
      <c r="L595" s="115">
        <v>468561784</v>
      </c>
      <c r="M595" s="115">
        <v>479334333.02318001</v>
      </c>
      <c r="N595" s="95">
        <v>0</v>
      </c>
      <c r="O595" s="95">
        <v>0</v>
      </c>
      <c r="P595" s="95">
        <v>0</v>
      </c>
      <c r="Q595" s="95">
        <v>0</v>
      </c>
      <c r="R595" s="95">
        <v>0</v>
      </c>
      <c r="S595" s="115">
        <v>0</v>
      </c>
      <c r="T595" s="115">
        <v>0</v>
      </c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</row>
    <row r="596" spans="1:54" ht="28">
      <c r="A596" s="89" t="s">
        <v>7744</v>
      </c>
      <c r="B596" s="89" t="s">
        <v>177</v>
      </c>
      <c r="C596" s="95">
        <v>65714053</v>
      </c>
      <c r="D596" s="95">
        <v>82553442</v>
      </c>
      <c r="E596" s="115">
        <v>1021204221</v>
      </c>
      <c r="F596" s="115">
        <v>4537329985</v>
      </c>
      <c r="G596" s="115">
        <v>4477470276</v>
      </c>
      <c r="H596" s="115">
        <v>504231933</v>
      </c>
      <c r="I596" s="115">
        <v>616941021</v>
      </c>
      <c r="J596" s="95">
        <v>566643561</v>
      </c>
      <c r="K596" s="115">
        <v>494132386</v>
      </c>
      <c r="L596" s="115">
        <v>553062111</v>
      </c>
      <c r="M596" s="115">
        <v>541421832.73800004</v>
      </c>
      <c r="N596" s="95">
        <v>0</v>
      </c>
      <c r="O596" s="95">
        <v>0</v>
      </c>
      <c r="P596" s="95">
        <v>0</v>
      </c>
      <c r="Q596" s="95">
        <v>0</v>
      </c>
      <c r="R596" s="95">
        <v>0</v>
      </c>
      <c r="S596" s="115">
        <v>0</v>
      </c>
      <c r="T596" s="115">
        <v>0</v>
      </c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</row>
    <row r="597" spans="1:54">
      <c r="A597" s="89" t="s">
        <v>7745</v>
      </c>
      <c r="B597" s="89" t="s">
        <v>65</v>
      </c>
      <c r="C597" s="95">
        <v>281491656</v>
      </c>
      <c r="D597" s="95">
        <v>415476202</v>
      </c>
      <c r="E597" s="115">
        <v>376950406</v>
      </c>
      <c r="F597" s="115">
        <v>253586878</v>
      </c>
      <c r="G597" s="115">
        <v>177620443</v>
      </c>
      <c r="H597" s="115">
        <v>284610845</v>
      </c>
      <c r="I597" s="115">
        <v>241904148</v>
      </c>
      <c r="J597" s="95">
        <v>238991559</v>
      </c>
      <c r="K597" s="115">
        <v>188642480</v>
      </c>
      <c r="L597" s="115">
        <v>276068960</v>
      </c>
      <c r="M597" s="115">
        <v>628909972.58500004</v>
      </c>
      <c r="N597" s="95">
        <v>0</v>
      </c>
      <c r="O597" s="95">
        <v>0</v>
      </c>
      <c r="P597" s="95">
        <v>0</v>
      </c>
      <c r="Q597" s="95">
        <v>0</v>
      </c>
      <c r="R597" s="95">
        <v>0</v>
      </c>
      <c r="S597" s="115">
        <v>0</v>
      </c>
      <c r="T597" s="115">
        <v>0</v>
      </c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</row>
    <row r="598" spans="1:54">
      <c r="A598" s="89" t="s">
        <v>7746</v>
      </c>
      <c r="B598" s="89" t="s">
        <v>215</v>
      </c>
      <c r="C598" s="95">
        <v>0</v>
      </c>
      <c r="D598" s="95">
        <v>0</v>
      </c>
      <c r="E598" s="115">
        <v>0</v>
      </c>
      <c r="F598" s="115">
        <v>0</v>
      </c>
      <c r="G598" s="115">
        <v>0</v>
      </c>
      <c r="H598" s="115">
        <v>0</v>
      </c>
      <c r="I598" s="115">
        <v>0</v>
      </c>
      <c r="J598" s="95">
        <v>0</v>
      </c>
      <c r="K598" s="115">
        <v>0</v>
      </c>
      <c r="L598" s="115">
        <v>0</v>
      </c>
      <c r="M598" s="115">
        <v>0</v>
      </c>
      <c r="N598" s="95">
        <v>0</v>
      </c>
      <c r="O598" s="95">
        <v>0</v>
      </c>
      <c r="P598" s="95">
        <v>0</v>
      </c>
      <c r="Q598" s="95">
        <v>0</v>
      </c>
      <c r="R598" s="95">
        <v>0</v>
      </c>
      <c r="S598" s="115">
        <v>0</v>
      </c>
      <c r="T598" s="115">
        <v>0</v>
      </c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</row>
    <row r="599" spans="1:54">
      <c r="A599" s="89" t="s">
        <v>7747</v>
      </c>
      <c r="B599" s="89" t="s">
        <v>5545</v>
      </c>
      <c r="C599" s="95">
        <v>765550007</v>
      </c>
      <c r="D599" s="95">
        <v>1042739331</v>
      </c>
      <c r="E599" s="115">
        <v>672230021</v>
      </c>
      <c r="F599" s="115">
        <v>761495972</v>
      </c>
      <c r="G599" s="115">
        <v>877433297</v>
      </c>
      <c r="H599" s="115">
        <v>5326422761</v>
      </c>
      <c r="I599" s="115">
        <v>6787005326</v>
      </c>
      <c r="J599" s="95">
        <v>7192947427</v>
      </c>
      <c r="K599" s="115">
        <v>7400508752</v>
      </c>
      <c r="L599" s="115">
        <v>4380085684</v>
      </c>
      <c r="M599" s="115">
        <v>4698244722.1169996</v>
      </c>
      <c r="N599" s="95">
        <v>0</v>
      </c>
      <c r="O599" s="95">
        <v>0</v>
      </c>
      <c r="P599" s="95">
        <v>0</v>
      </c>
      <c r="Q599" s="95">
        <v>0</v>
      </c>
      <c r="R599" s="95">
        <v>0</v>
      </c>
      <c r="S599" s="115">
        <v>0</v>
      </c>
      <c r="T599" s="115">
        <v>0</v>
      </c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</row>
    <row r="600" spans="1:54">
      <c r="A600" s="89" t="s">
        <v>7748</v>
      </c>
      <c r="B600" s="89" t="s">
        <v>968</v>
      </c>
      <c r="C600" s="95">
        <v>0</v>
      </c>
      <c r="D600" s="95">
        <v>0</v>
      </c>
      <c r="E600" s="115">
        <v>0</v>
      </c>
      <c r="F600" s="115">
        <v>0</v>
      </c>
      <c r="G600" s="115">
        <v>0</v>
      </c>
      <c r="H600" s="115">
        <v>0</v>
      </c>
      <c r="I600" s="115">
        <v>0</v>
      </c>
      <c r="J600" s="95">
        <v>0</v>
      </c>
      <c r="K600" s="115">
        <v>0</v>
      </c>
      <c r="L600" s="115">
        <v>0</v>
      </c>
      <c r="M600" s="115">
        <v>0</v>
      </c>
      <c r="N600" s="95">
        <v>0</v>
      </c>
      <c r="O600" s="95">
        <v>0</v>
      </c>
      <c r="P600" s="95">
        <v>0</v>
      </c>
      <c r="Q600" s="95">
        <v>0</v>
      </c>
      <c r="R600" s="95">
        <v>0</v>
      </c>
      <c r="S600" s="115">
        <v>0</v>
      </c>
      <c r="T600" s="115">
        <v>0</v>
      </c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</row>
    <row r="601" spans="1:54">
      <c r="M601" s="7"/>
    </row>
    <row r="604" spans="1:54">
      <c r="S604" s="25"/>
      <c r="T604" s="25"/>
    </row>
    <row r="605" spans="1:54">
      <c r="S605" s="107"/>
      <c r="T605" s="107"/>
    </row>
    <row r="606" spans="1:54">
      <c r="S606" s="107"/>
      <c r="T606" s="107"/>
    </row>
    <row r="608" spans="1:54">
      <c r="S608" s="107"/>
      <c r="T608" s="107"/>
    </row>
  </sheetData>
  <autoFilter ref="A3:T600" xr:uid="{C1DA5FDD-B905-3147-AA99-52699019B507}"/>
  <mergeCells count="1">
    <mergeCell ref="A1:R2"/>
  </mergeCells>
  <printOptions horizontalCentered="1"/>
  <pageMargins left="0.39370078740157483" right="0.39370078740157483" top="0.39370078740157483" bottom="0.39370078740157483" header="0" footer="0"/>
  <pageSetup fitToHeight="9" orientation="landscape" r:id="rId1"/>
  <headerFooter alignWithMargins="0">
    <oddHeader>&amp;R09/05/2014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D4AD-046A-489F-A320-04E10F850DD3}">
  <sheetPr>
    <pageSetUpPr fitToPage="1"/>
  </sheetPr>
  <dimension ref="A1:S605"/>
  <sheetViews>
    <sheetView showGridLines="0" zoomScaleNormal="100" zoomScaleSheetLayoutView="100" workbookViewId="0">
      <selection sqref="A1:Q2"/>
    </sheetView>
  </sheetViews>
  <sheetFormatPr baseColWidth="10" defaultColWidth="9.83203125" defaultRowHeight="14"/>
  <cols>
    <col min="1" max="1" width="13.5" style="124" bestFit="1" customWidth="1"/>
    <col min="2" max="2" width="60.6640625" style="67" customWidth="1"/>
    <col min="3" max="11" width="20" style="25" customWidth="1"/>
    <col min="12" max="15" width="20" style="7" customWidth="1"/>
    <col min="16" max="16" width="20" style="25" customWidth="1"/>
    <col min="17" max="19" width="20" style="7" customWidth="1"/>
    <col min="20" max="16384" width="9.83203125" style="7"/>
  </cols>
  <sheetData>
    <row r="1" spans="1:19" s="23" customFormat="1" ht="154.5" customHeight="1">
      <c r="A1" s="147" t="s">
        <v>7826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</row>
    <row r="2" spans="1:19" s="23" customFormat="1" ht="36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</row>
    <row r="3" spans="1:19" s="123" customFormat="1" ht="16">
      <c r="A3" s="150" t="s">
        <v>224</v>
      </c>
      <c r="B3" s="151" t="s">
        <v>187</v>
      </c>
      <c r="C3" s="151">
        <v>2008</v>
      </c>
      <c r="D3" s="151">
        <v>2009</v>
      </c>
      <c r="E3" s="151">
        <v>2010</v>
      </c>
      <c r="F3" s="151">
        <v>2011</v>
      </c>
      <c r="G3" s="151">
        <v>2012</v>
      </c>
      <c r="H3" s="151">
        <v>2013</v>
      </c>
      <c r="I3" s="151">
        <v>2014</v>
      </c>
      <c r="J3" s="151">
        <v>2015</v>
      </c>
      <c r="K3" s="151">
        <v>2016</v>
      </c>
      <c r="L3" s="151">
        <v>2017</v>
      </c>
      <c r="M3" s="151">
        <v>2018</v>
      </c>
      <c r="N3" s="151">
        <v>2019</v>
      </c>
      <c r="O3" s="151">
        <v>2020</v>
      </c>
      <c r="P3" s="151">
        <v>2021</v>
      </c>
      <c r="Q3" s="151">
        <v>2022</v>
      </c>
      <c r="R3" s="151">
        <v>2023</v>
      </c>
      <c r="S3" s="151">
        <v>2024</v>
      </c>
    </row>
    <row r="4" spans="1:19" s="6" customFormat="1">
      <c r="A4" s="87">
        <v>1</v>
      </c>
      <c r="B4" s="88" t="s">
        <v>182</v>
      </c>
      <c r="C4" s="134">
        <f>IFERROR(NACIONAL!D4/NACIONAL!C4-1,"")</f>
        <v>1.8679215347923606E-2</v>
      </c>
      <c r="D4" s="134">
        <f>IFERROR(NACIONAL!E4/NACIONAL!D4-1,"")</f>
        <v>0.15689036663801215</v>
      </c>
      <c r="E4" s="134">
        <f>IFERROR(NACIONAL!F4/NACIONAL!E4-1,"")</f>
        <v>0.1589990852709593</v>
      </c>
      <c r="F4" s="134">
        <f>IFERROR(NACIONAL!G4/NACIONAL!F4-1,"")</f>
        <v>0.14988473021450499</v>
      </c>
      <c r="G4" s="134">
        <f>IFERROR(NACIONAL!H4/NACIONAL!G4-1,"")</f>
        <v>0.26056452801609375</v>
      </c>
      <c r="H4" s="134">
        <f>IFERROR(NACIONAL!I4/NACIONAL!H4-1,"")</f>
        <v>0.12207776959945282</v>
      </c>
      <c r="I4" s="134">
        <f>IFERROR(NACIONAL!J4/NACIONAL!I4-1,"")</f>
        <v>5.5870446031772936E-2</v>
      </c>
      <c r="J4" s="134">
        <f>IFERROR(NACIONAL!K4/NACIONAL!J4-1,"")</f>
        <v>3.8764637206064156E-2</v>
      </c>
      <c r="K4" s="134">
        <f>IFERROR(NACIONAL!L4/NACIONAL!K4-1,"")</f>
        <v>7.1500052587427421E-2</v>
      </c>
      <c r="L4" s="134">
        <f>IFERROR(NACIONAL!M4/NACIONAL!L4-1,"")</f>
        <v>5.4637440784391922E-2</v>
      </c>
      <c r="M4" s="134">
        <f>IFERROR(NACIONAL!N4/NACIONAL!M4-1,"")</f>
        <v>-5.1961162718546894E-2</v>
      </c>
      <c r="N4" s="134">
        <f>IFERROR(NACIONAL!O4/NACIONAL!N4-1,"")</f>
        <v>3.7072794238383056E-2</v>
      </c>
      <c r="O4" s="134">
        <f>IFERROR(NACIONAL!P4/NACIONAL!O4-1,"")</f>
        <v>7.7401609869809151E-2</v>
      </c>
      <c r="P4" s="134">
        <f>IFERROR(NACIONAL!Q4/NACIONAL!P4-1,"")</f>
        <v>5.2770757220445219E-2</v>
      </c>
      <c r="Q4" s="134">
        <f>IFERROR(NACIONAL!R4/NACIONAL!Q4-1,"")</f>
        <v>0.26047636020891107</v>
      </c>
      <c r="R4" s="134">
        <f>IFERROR(NACIONAL!S4/NACIONAL!R4-1,"")</f>
        <v>-3.0219460781202967E-2</v>
      </c>
      <c r="S4" s="134">
        <f>IFERROR(NACIONAL!T4/NACIONAL!S4-1,"")</f>
        <v>3.4888599712050494E-2</v>
      </c>
    </row>
    <row r="5" spans="1:19">
      <c r="A5" s="89" t="s">
        <v>226</v>
      </c>
      <c r="B5" s="89" t="s">
        <v>474</v>
      </c>
      <c r="C5" s="135">
        <f>IFERROR(NACIONAL!D5/NACIONAL!C5-1,"")</f>
        <v>-0.16521532226978897</v>
      </c>
      <c r="D5" s="135">
        <f>IFERROR(NACIONAL!E5/NACIONAL!D5-1,"")</f>
        <v>0.1650369755173875</v>
      </c>
      <c r="E5" s="135">
        <f>IFERROR(NACIONAL!F5/NACIONAL!E5-1,"")</f>
        <v>2.6030640128987148E-2</v>
      </c>
      <c r="F5" s="135">
        <f>IFERROR(NACIONAL!G5/NACIONAL!F5-1,"")</f>
        <v>7.4735769314318024E-2</v>
      </c>
      <c r="G5" s="135">
        <f>IFERROR(NACIONAL!H5/NACIONAL!G5-1,"")</f>
        <v>0.29964955596346377</v>
      </c>
      <c r="H5" s="135">
        <f>IFERROR(NACIONAL!I5/NACIONAL!H5-1,"")</f>
        <v>0.3828493922721472</v>
      </c>
      <c r="I5" s="135">
        <f>IFERROR(NACIONAL!J5/NACIONAL!I5-1,"")</f>
        <v>2.0329586647793052E-2</v>
      </c>
      <c r="J5" s="135">
        <f>IFERROR(NACIONAL!K5/NACIONAL!J5-1,"")</f>
        <v>-0.12832996063763991</v>
      </c>
      <c r="K5" s="135">
        <f>IFERROR(NACIONAL!L5/NACIONAL!K5-1,"")</f>
        <v>0.25725556401380212</v>
      </c>
      <c r="L5" s="135">
        <f>IFERROR(NACIONAL!M5/NACIONAL!L5-1,"")</f>
        <v>-3.391204779625101E-2</v>
      </c>
      <c r="M5" s="135">
        <f>IFERROR(NACIONAL!N5/NACIONAL!M5-1,"")</f>
        <v>4.1333163466523049E-2</v>
      </c>
      <c r="N5" s="135">
        <f>IFERROR(NACIONAL!O5/NACIONAL!N5-1,"")</f>
        <v>-2.762486079201909E-2</v>
      </c>
      <c r="O5" s="135">
        <f>IFERROR(NACIONAL!P5/NACIONAL!O5-1,"")</f>
        <v>0.24450095336573252</v>
      </c>
      <c r="P5" s="135">
        <f>IFERROR(NACIONAL!Q5/NACIONAL!P5-1,"")</f>
        <v>5.2707346064945426E-2</v>
      </c>
      <c r="Q5" s="135">
        <f>IFERROR(NACIONAL!R5/NACIONAL!Q5-1,"")</f>
        <v>-4.3055994787496443E-2</v>
      </c>
      <c r="R5" s="135">
        <f>IFERROR(NACIONAL!S5/NACIONAL!R5-1,"")</f>
        <v>1.0900417246743954E-2</v>
      </c>
      <c r="S5" s="135">
        <f>IFERROR(NACIONAL!T5/NACIONAL!S5-1,"")</f>
        <v>-6.1541094666611729E-2</v>
      </c>
    </row>
    <row r="6" spans="1:19">
      <c r="A6" s="89" t="s">
        <v>227</v>
      </c>
      <c r="B6" s="89" t="s">
        <v>152</v>
      </c>
      <c r="C6" s="135">
        <f>IFERROR(NACIONAL!D6/NACIONAL!C6-1,"")</f>
        <v>0.33369100732624757</v>
      </c>
      <c r="D6" s="135">
        <f>IFERROR(NACIONAL!E6/NACIONAL!D6-1,"")</f>
        <v>-0.15100534010293176</v>
      </c>
      <c r="E6" s="135">
        <f>IFERROR(NACIONAL!F6/NACIONAL!E6-1,"")</f>
        <v>0.13818231868795183</v>
      </c>
      <c r="F6" s="135">
        <f>IFERROR(NACIONAL!G6/NACIONAL!F6-1,"")</f>
        <v>-0.11593426815178531</v>
      </c>
      <c r="G6" s="135">
        <f>IFERROR(NACIONAL!H6/NACIONAL!G6-1,"")</f>
        <v>0.13355587938076607</v>
      </c>
      <c r="H6" s="135">
        <f>IFERROR(NACIONAL!I6/NACIONAL!H6-1,"")</f>
        <v>0.2083730547427729</v>
      </c>
      <c r="I6" s="135">
        <f>IFERROR(NACIONAL!J6/NACIONAL!I6-1,"")</f>
        <v>-4.6644090848419584E-2</v>
      </c>
      <c r="J6" s="135">
        <f>IFERROR(NACIONAL!K6/NACIONAL!J6-1,"")</f>
        <v>0.14421112444494666</v>
      </c>
      <c r="K6" s="135">
        <f>IFERROR(NACIONAL!L6/NACIONAL!K6-1,"")</f>
        <v>0.1921790549898803</v>
      </c>
      <c r="L6" s="135">
        <f>IFERROR(NACIONAL!M6/NACIONAL!L6-1,"")</f>
        <v>0.10251444460072134</v>
      </c>
      <c r="M6" s="135">
        <f>IFERROR(NACIONAL!N6/NACIONAL!M6-1,"")</f>
        <v>3.0011923496977122E-2</v>
      </c>
      <c r="N6" s="135">
        <f>IFERROR(NACIONAL!O6/NACIONAL!N6-1,"")</f>
        <v>0.14071514206910396</v>
      </c>
      <c r="O6" s="135">
        <f>IFERROR(NACIONAL!P6/NACIONAL!O6-1,"")</f>
        <v>0.12743745655452376</v>
      </c>
      <c r="P6" s="135">
        <f>IFERROR(NACIONAL!Q6/NACIONAL!P6-1,"")</f>
        <v>9.913082816130192E-2</v>
      </c>
      <c r="Q6" s="135">
        <f>IFERROR(NACIONAL!R6/NACIONAL!Q6-1,"")</f>
        <v>0.22929098176673413</v>
      </c>
      <c r="R6" s="135">
        <f>IFERROR(NACIONAL!S6/NACIONAL!R6-1,"")</f>
        <v>-6.0927548560578138E-2</v>
      </c>
      <c r="S6" s="135">
        <f>IFERROR(NACIONAL!T6/NACIONAL!S6-1,"")</f>
        <v>1.6550499888768222E-2</v>
      </c>
    </row>
    <row r="7" spans="1:19">
      <c r="A7" s="89" t="s">
        <v>228</v>
      </c>
      <c r="B7" s="89" t="s">
        <v>204</v>
      </c>
      <c r="C7" s="135">
        <f>IFERROR(NACIONAL!D7/NACIONAL!C7-1,"")</f>
        <v>-0.3249745765958606</v>
      </c>
      <c r="D7" s="135">
        <f>IFERROR(NACIONAL!E7/NACIONAL!D7-1,"")</f>
        <v>1.8325126628680608</v>
      </c>
      <c r="E7" s="135">
        <f>IFERROR(NACIONAL!F7/NACIONAL!E7-1,"")</f>
        <v>-0.33780272870265471</v>
      </c>
      <c r="F7" s="135">
        <f>IFERROR(NACIONAL!G7/NACIONAL!F7-1,"")</f>
        <v>-1</v>
      </c>
      <c r="G7" s="135" t="str">
        <f>IFERROR(NACIONAL!H7/NACIONAL!G7-1,"")</f>
        <v/>
      </c>
      <c r="H7" s="135" t="str">
        <f>IFERROR(NACIONAL!I7/NACIONAL!H7-1,"")</f>
        <v/>
      </c>
      <c r="I7" s="135" t="str">
        <f>IFERROR(NACIONAL!J7/NACIONAL!I7-1,"")</f>
        <v/>
      </c>
      <c r="J7" s="135" t="str">
        <f>IFERROR(NACIONAL!K7/NACIONAL!J7-1,"")</f>
        <v/>
      </c>
      <c r="K7" s="135" t="str">
        <f>IFERROR(NACIONAL!L7/NACIONAL!K7-1,"")</f>
        <v/>
      </c>
      <c r="L7" s="135" t="str">
        <f>IFERROR(NACIONAL!M7/NACIONAL!L7-1,"")</f>
        <v/>
      </c>
      <c r="M7" s="135" t="str">
        <f>IFERROR(NACIONAL!N7/NACIONAL!M7-1,"")</f>
        <v/>
      </c>
      <c r="N7" s="135">
        <f>IFERROR(NACIONAL!O7/NACIONAL!N7-1,"")</f>
        <v>-0.67373576947748226</v>
      </c>
      <c r="O7" s="135">
        <f>IFERROR(NACIONAL!P7/NACIONAL!O7-1,"")</f>
        <v>14.763193340769613</v>
      </c>
      <c r="P7" s="135">
        <f>IFERROR(NACIONAL!Q7/NACIONAL!P7-1,"")</f>
        <v>-0.32396191066663182</v>
      </c>
      <c r="Q7" s="135">
        <f>IFERROR(NACIONAL!R7/NACIONAL!Q7-1,"")</f>
        <v>0.96821916584933265</v>
      </c>
      <c r="R7" s="135">
        <f>IFERROR(NACIONAL!S7/NACIONAL!R7-1,"")</f>
        <v>-0.10516174030295944</v>
      </c>
      <c r="S7" s="135">
        <f>IFERROR(NACIONAL!T7/NACIONAL!S7-1,"")</f>
        <v>0.12425942919736999</v>
      </c>
    </row>
    <row r="8" spans="1:19">
      <c r="A8" s="89" t="s">
        <v>230</v>
      </c>
      <c r="B8" s="89" t="s">
        <v>151</v>
      </c>
      <c r="C8" s="135">
        <f>IFERROR(NACIONAL!D8/NACIONAL!C8-1,"")</f>
        <v>-0.14741642379548625</v>
      </c>
      <c r="D8" s="135">
        <f>IFERROR(NACIONAL!E8/NACIONAL!D8-1,"")</f>
        <v>0.11840850401798253</v>
      </c>
      <c r="E8" s="135">
        <f>IFERROR(NACIONAL!F8/NACIONAL!E8-1,"")</f>
        <v>-3.4818794992735658E-2</v>
      </c>
      <c r="F8" s="135">
        <f>IFERROR(NACIONAL!G8/NACIONAL!F8-1,"")</f>
        <v>0.60585143420848775</v>
      </c>
      <c r="G8" s="135">
        <f>IFERROR(NACIONAL!H8/NACIONAL!G8-1,"")</f>
        <v>0.3005126782400851</v>
      </c>
      <c r="H8" s="135">
        <f>IFERROR(NACIONAL!I8/NACIONAL!H8-1,"")</f>
        <v>0.41716829004990674</v>
      </c>
      <c r="I8" s="135">
        <f>IFERROR(NACIONAL!J8/NACIONAL!I8-1,"")</f>
        <v>0.10888933215988228</v>
      </c>
      <c r="J8" s="135">
        <f>IFERROR(NACIONAL!K8/NACIONAL!J8-1,"")</f>
        <v>-0.20436733819953101</v>
      </c>
      <c r="K8" s="135">
        <f>IFERROR(NACIONAL!L8/NACIONAL!K8-1,"")</f>
        <v>0.27154878864076748</v>
      </c>
      <c r="L8" s="135">
        <f>IFERROR(NACIONAL!M8/NACIONAL!L8-1,"")</f>
        <v>2.2038801249770312E-2</v>
      </c>
      <c r="M8" s="135">
        <f>IFERROR(NACIONAL!N8/NACIONAL!M8-1,"")</f>
        <v>-0.23837132266242955</v>
      </c>
      <c r="N8" s="135">
        <f>IFERROR(NACIONAL!O8/NACIONAL!N8-1,"")</f>
        <v>8.0237675352079707E-2</v>
      </c>
      <c r="O8" s="135">
        <f>IFERROR(NACIONAL!P8/NACIONAL!O8-1,"")</f>
        <v>0.21804335308309475</v>
      </c>
      <c r="P8" s="135">
        <f>IFERROR(NACIONAL!Q8/NACIONAL!P8-1,"")</f>
        <v>0.11178349454854941</v>
      </c>
      <c r="Q8" s="135">
        <f>IFERROR(NACIONAL!R8/NACIONAL!Q8-1,"")</f>
        <v>-0.15669116821475493</v>
      </c>
      <c r="R8" s="135">
        <f>IFERROR(NACIONAL!S8/NACIONAL!R8-1,"")</f>
        <v>-3.6436627886401007E-2</v>
      </c>
      <c r="S8" s="135">
        <f>IFERROR(NACIONAL!T8/NACIONAL!S8-1,"")</f>
        <v>-0.15944117807434399</v>
      </c>
    </row>
    <row r="9" spans="1:19">
      <c r="A9" s="89" t="s">
        <v>231</v>
      </c>
      <c r="B9" s="89" t="s">
        <v>206</v>
      </c>
      <c r="C9" s="135">
        <f>IFERROR(NACIONAL!D9/NACIONAL!C9-1,"")</f>
        <v>-0.21346814981690376</v>
      </c>
      <c r="D9" s="135">
        <f>IFERROR(NACIONAL!E9/NACIONAL!D9-1,"")</f>
        <v>0.15620655468210076</v>
      </c>
      <c r="E9" s="135">
        <f>IFERROR(NACIONAL!F9/NACIONAL!E9-1,"")</f>
        <v>0.33858332086746756</v>
      </c>
      <c r="F9" s="135">
        <f>IFERROR(NACIONAL!G9/NACIONAL!F9-1,"")</f>
        <v>-0.54508351532854626</v>
      </c>
      <c r="G9" s="135">
        <f>IFERROR(NACIONAL!H9/NACIONAL!G9-1,"")</f>
        <v>0.3712509374219215</v>
      </c>
      <c r="H9" s="135">
        <f>IFERROR(NACIONAL!I9/NACIONAL!H9-1,"")</f>
        <v>0.23289026467132912</v>
      </c>
      <c r="I9" s="135">
        <f>IFERROR(NACIONAL!J9/NACIONAL!I9-1,"")</f>
        <v>-0.62056984861304265</v>
      </c>
      <c r="J9" s="135">
        <f>IFERROR(NACIONAL!K9/NACIONAL!J9-1,"")</f>
        <v>1.364677927386821</v>
      </c>
      <c r="K9" s="135">
        <f>IFERROR(NACIONAL!L9/NACIONAL!K9-1,"")</f>
        <v>0.14182129409918898</v>
      </c>
      <c r="L9" s="135">
        <f>IFERROR(NACIONAL!M9/NACIONAL!L9-1,"")</f>
        <v>-0.44383784069847876</v>
      </c>
      <c r="M9" s="135">
        <f>IFERROR(NACIONAL!N9/NACIONAL!M9-1,"")</f>
        <v>-1</v>
      </c>
      <c r="N9" s="135" t="str">
        <f>IFERROR(NACIONAL!O9/NACIONAL!N9-1,"")</f>
        <v/>
      </c>
      <c r="O9" s="135" t="str">
        <f>IFERROR(NACIONAL!P9/NACIONAL!O9-1,"")</f>
        <v/>
      </c>
      <c r="P9" s="135" t="str">
        <f>IFERROR(NACIONAL!Q9/NACIONAL!P9-1,"")</f>
        <v/>
      </c>
      <c r="Q9" s="135" t="str">
        <f>IFERROR(NACIONAL!R9/NACIONAL!Q9-1,"")</f>
        <v/>
      </c>
      <c r="R9" s="135" t="str">
        <f>IFERROR(NACIONAL!S9/NACIONAL!R9-1,"")</f>
        <v/>
      </c>
      <c r="S9" s="135" t="str">
        <f>IFERROR(NACIONAL!T9/NACIONAL!S9-1,"")</f>
        <v/>
      </c>
    </row>
    <row r="10" spans="1:19">
      <c r="A10" s="89" t="s">
        <v>232</v>
      </c>
      <c r="B10" s="89" t="s">
        <v>165</v>
      </c>
      <c r="C10" s="135">
        <f>IFERROR(NACIONAL!D10/NACIONAL!C10-1,"")</f>
        <v>-0.44209355994005817</v>
      </c>
      <c r="D10" s="135">
        <f>IFERROR(NACIONAL!E10/NACIONAL!D10-1,"")</f>
        <v>5.1390568234782412</v>
      </c>
      <c r="E10" s="135">
        <f>IFERROR(NACIONAL!F10/NACIONAL!E10-1,"")</f>
        <v>-0.91722303942504013</v>
      </c>
      <c r="F10" s="135">
        <f>IFERROR(NACIONAL!G10/NACIONAL!F10-1,"")</f>
        <v>-1</v>
      </c>
      <c r="G10" s="135" t="str">
        <f>IFERROR(NACIONAL!H10/NACIONAL!G10-1,"")</f>
        <v/>
      </c>
      <c r="H10" s="135" t="str">
        <f>IFERROR(NACIONAL!I10/NACIONAL!H10-1,"")</f>
        <v/>
      </c>
      <c r="I10" s="135">
        <f>IFERROR(NACIONAL!J10/NACIONAL!I10-1,"")</f>
        <v>0.70252917470071075</v>
      </c>
      <c r="J10" s="135">
        <f>IFERROR(NACIONAL!K10/NACIONAL!J10-1,"")</f>
        <v>-0.88983888460672378</v>
      </c>
      <c r="K10" s="135">
        <f>IFERROR(NACIONAL!L10/NACIONAL!K10-1,"")</f>
        <v>2.8740255912101573</v>
      </c>
      <c r="L10" s="135">
        <f>IFERROR(NACIONAL!M10/NACIONAL!L10-1,"")</f>
        <v>-0.96761954552530083</v>
      </c>
      <c r="M10" s="135">
        <f>IFERROR(NACIONAL!N10/NACIONAL!M10-1,"")</f>
        <v>-1</v>
      </c>
      <c r="N10" s="135" t="str">
        <f>IFERROR(NACIONAL!O10/NACIONAL!N10-1,"")</f>
        <v/>
      </c>
      <c r="O10" s="135" t="str">
        <f>IFERROR(NACIONAL!P10/NACIONAL!O10-1,"")</f>
        <v/>
      </c>
      <c r="P10" s="135" t="str">
        <f>IFERROR(NACIONAL!Q10/NACIONAL!P10-1,"")</f>
        <v/>
      </c>
      <c r="Q10" s="135" t="str">
        <f>IFERROR(NACIONAL!R10/NACIONAL!Q10-1,"")</f>
        <v/>
      </c>
      <c r="R10" s="135" t="str">
        <f>IFERROR(NACIONAL!S10/NACIONAL!R10-1,"")</f>
        <v/>
      </c>
      <c r="S10" s="135" t="str">
        <f>IFERROR(NACIONAL!T10/NACIONAL!S10-1,"")</f>
        <v/>
      </c>
    </row>
    <row r="11" spans="1:19">
      <c r="A11" s="89" t="s">
        <v>233</v>
      </c>
      <c r="B11" s="89" t="s">
        <v>150</v>
      </c>
      <c r="C11" s="135">
        <f>IFERROR(NACIONAL!D11/NACIONAL!C11-1,"")</f>
        <v>-0.11167808826395864</v>
      </c>
      <c r="D11" s="135">
        <f>IFERROR(NACIONAL!E11/NACIONAL!D11-1,"")</f>
        <v>6.0244901170547482E-3</v>
      </c>
      <c r="E11" s="135">
        <f>IFERROR(NACIONAL!F11/NACIONAL!E11-1,"")</f>
        <v>-0.41360526735511693</v>
      </c>
      <c r="F11" s="135">
        <f>IFERROR(NACIONAL!G11/NACIONAL!F11-1,"")</f>
        <v>-0.34852541324905029</v>
      </c>
      <c r="G11" s="135">
        <f>IFERROR(NACIONAL!H11/NACIONAL!G11-1,"")</f>
        <v>-0.23187947980902057</v>
      </c>
      <c r="H11" s="135">
        <f>IFERROR(NACIONAL!I11/NACIONAL!H11-1,"")</f>
        <v>0.10554583000377549</v>
      </c>
      <c r="I11" s="135">
        <f>IFERROR(NACIONAL!J11/NACIONAL!I11-1,"")</f>
        <v>2.8736155425598873</v>
      </c>
      <c r="J11" s="135">
        <f>IFERROR(NACIONAL!K11/NACIONAL!J11-1,"")</f>
        <v>-0.64270825852092139</v>
      </c>
      <c r="K11" s="135">
        <f>IFERROR(NACIONAL!L11/NACIONAL!K11-1,"")</f>
        <v>0.66580722032868533</v>
      </c>
      <c r="L11" s="135">
        <f>IFERROR(NACIONAL!M11/NACIONAL!L11-1,"")</f>
        <v>0.6322902551239018</v>
      </c>
      <c r="M11" s="135">
        <f>IFERROR(NACIONAL!N11/NACIONAL!M11-1,"")</f>
        <v>1.9406341856697629</v>
      </c>
      <c r="N11" s="135">
        <f>IFERROR(NACIONAL!O11/NACIONAL!N11-1,"")</f>
        <v>-0.71629967408050765</v>
      </c>
      <c r="O11" s="135">
        <f>IFERROR(NACIONAL!P11/NACIONAL!O11-1,"")</f>
        <v>-0.11120535086536265</v>
      </c>
      <c r="P11" s="135">
        <f>IFERROR(NACIONAL!Q11/NACIONAL!P11-1,"")</f>
        <v>0.65541012683496858</v>
      </c>
      <c r="Q11" s="135">
        <f>IFERROR(NACIONAL!R11/NACIONAL!Q11-1,"")</f>
        <v>-0.10809546596980479</v>
      </c>
      <c r="R11" s="135">
        <f>IFERROR(NACIONAL!S11/NACIONAL!R11-1,"")</f>
        <v>0.10247303510882011</v>
      </c>
      <c r="S11" s="135">
        <f>IFERROR(NACIONAL!T11/NACIONAL!S11-1,"")</f>
        <v>-0.50241585293884894</v>
      </c>
    </row>
    <row r="12" spans="1:19">
      <c r="A12" s="89" t="s">
        <v>527</v>
      </c>
      <c r="B12" s="89" t="s">
        <v>528</v>
      </c>
      <c r="C12" s="135" t="str">
        <f>IFERROR(NACIONAL!D12/NACIONAL!C12-1,"")</f>
        <v/>
      </c>
      <c r="D12" s="135" t="str">
        <f>IFERROR(NACIONAL!E12/NACIONAL!D12-1,"")</f>
        <v/>
      </c>
      <c r="E12" s="135" t="str">
        <f>IFERROR(NACIONAL!F12/NACIONAL!E12-1,"")</f>
        <v/>
      </c>
      <c r="F12" s="135" t="str">
        <f>IFERROR(NACIONAL!G12/NACIONAL!F12-1,"")</f>
        <v/>
      </c>
      <c r="G12" s="135" t="str">
        <f>IFERROR(NACIONAL!H12/NACIONAL!G12-1,"")</f>
        <v/>
      </c>
      <c r="H12" s="135" t="str">
        <f>IFERROR(NACIONAL!I12/NACIONAL!H12-1,"")</f>
        <v/>
      </c>
      <c r="I12" s="135" t="str">
        <f>IFERROR(NACIONAL!J12/NACIONAL!I12-1,"")</f>
        <v/>
      </c>
      <c r="J12" s="135" t="str">
        <f>IFERROR(NACIONAL!K12/NACIONAL!J12-1,"")</f>
        <v/>
      </c>
      <c r="K12" s="135" t="str">
        <f>IFERROR(NACIONAL!L12/NACIONAL!K12-1,"")</f>
        <v/>
      </c>
      <c r="L12" s="135" t="str">
        <f>IFERROR(NACIONAL!M12/NACIONAL!L12-1,"")</f>
        <v/>
      </c>
      <c r="M12" s="135" t="str">
        <f>IFERROR(NACIONAL!N12/NACIONAL!M12-1,"")</f>
        <v/>
      </c>
      <c r="N12" s="135">
        <f>IFERROR(NACIONAL!O12/NACIONAL!N12-1,"")</f>
        <v>-0.72983577083303119</v>
      </c>
      <c r="O12" s="135">
        <f>IFERROR(NACIONAL!P12/NACIONAL!O12-1,"")</f>
        <v>-9.7292020833801618E-2</v>
      </c>
      <c r="P12" s="135">
        <f>IFERROR(NACIONAL!Q12/NACIONAL!P12-1,"")</f>
        <v>-0.16659168215453879</v>
      </c>
      <c r="Q12" s="135">
        <f>IFERROR(NACIONAL!R12/NACIONAL!Q12-1,"")</f>
        <v>-0.32682349087810858</v>
      </c>
      <c r="R12" s="135">
        <f>IFERROR(NACIONAL!S12/NACIONAL!R12-1,"")</f>
        <v>3.7154353956030839E-2</v>
      </c>
      <c r="S12" s="135">
        <f>IFERROR(NACIONAL!T12/NACIONAL!S12-1,"")</f>
        <v>0.17363602086662566</v>
      </c>
    </row>
    <row r="13" spans="1:19">
      <c r="A13" s="89" t="s">
        <v>532</v>
      </c>
      <c r="B13" s="89" t="s">
        <v>533</v>
      </c>
      <c r="C13" s="135" t="str">
        <f>IFERROR(NACIONAL!D13/NACIONAL!C13-1,"")</f>
        <v/>
      </c>
      <c r="D13" s="135" t="str">
        <f>IFERROR(NACIONAL!E13/NACIONAL!D13-1,"")</f>
        <v/>
      </c>
      <c r="E13" s="135" t="str">
        <f>IFERROR(NACIONAL!F13/NACIONAL!E13-1,"")</f>
        <v/>
      </c>
      <c r="F13" s="135" t="str">
        <f>IFERROR(NACIONAL!G13/NACIONAL!F13-1,"")</f>
        <v/>
      </c>
      <c r="G13" s="135" t="str">
        <f>IFERROR(NACIONAL!H13/NACIONAL!G13-1,"")</f>
        <v/>
      </c>
      <c r="H13" s="135" t="str">
        <f>IFERROR(NACIONAL!I13/NACIONAL!H13-1,"")</f>
        <v/>
      </c>
      <c r="I13" s="135" t="str">
        <f>IFERROR(NACIONAL!J13/NACIONAL!I13-1,"")</f>
        <v/>
      </c>
      <c r="J13" s="135" t="str">
        <f>IFERROR(NACIONAL!K13/NACIONAL!J13-1,"")</f>
        <v/>
      </c>
      <c r="K13" s="135" t="str">
        <f>IFERROR(NACIONAL!L13/NACIONAL!K13-1,"")</f>
        <v/>
      </c>
      <c r="L13" s="135" t="str">
        <f>IFERROR(NACIONAL!M13/NACIONAL!L13-1,"")</f>
        <v/>
      </c>
      <c r="M13" s="135" t="str">
        <f>IFERROR(NACIONAL!N13/NACIONAL!M13-1,"")</f>
        <v/>
      </c>
      <c r="N13" s="135">
        <f>IFERROR(NACIONAL!O13/NACIONAL!N13-1,"")</f>
        <v>6.4295155415259098E-2</v>
      </c>
      <c r="O13" s="135">
        <f>IFERROR(NACIONAL!P13/NACIONAL!O13-1,"")</f>
        <v>-0.16018864595473203</v>
      </c>
      <c r="P13" s="135">
        <f>IFERROR(NACIONAL!Q13/NACIONAL!P13-1,"")</f>
        <v>-1.2686809098906182E-2</v>
      </c>
      <c r="Q13" s="135">
        <f>IFERROR(NACIONAL!R13/NACIONAL!Q13-1,"")</f>
        <v>2.2621266431738674E-2</v>
      </c>
      <c r="R13" s="135">
        <f>IFERROR(NACIONAL!S13/NACIONAL!R13-1,"")</f>
        <v>0.30267859418528564</v>
      </c>
      <c r="S13" s="135">
        <f>IFERROR(NACIONAL!T13/NACIONAL!S13-1,"")</f>
        <v>0.16928618833946385</v>
      </c>
    </row>
    <row r="14" spans="1:19">
      <c r="A14" s="89" t="s">
        <v>235</v>
      </c>
      <c r="B14" s="89" t="s">
        <v>149</v>
      </c>
      <c r="C14" s="135">
        <f>IFERROR(NACIONAL!D14/NACIONAL!C14-1,"")</f>
        <v>0.28996902612407061</v>
      </c>
      <c r="D14" s="135">
        <f>IFERROR(NACIONAL!E14/NACIONAL!D14-1,"")</f>
        <v>0.20673197766315443</v>
      </c>
      <c r="E14" s="135">
        <f>IFERROR(NACIONAL!F14/NACIONAL!E14-1,"")</f>
        <v>-6.4788718289515823E-2</v>
      </c>
      <c r="F14" s="135">
        <f>IFERROR(NACIONAL!G14/NACIONAL!F14-1,"")</f>
        <v>0.18645878630859802</v>
      </c>
      <c r="G14" s="135">
        <f>IFERROR(NACIONAL!H14/NACIONAL!G14-1,"")</f>
        <v>0.8859354547561773</v>
      </c>
      <c r="H14" s="135">
        <f>IFERROR(NACIONAL!I14/NACIONAL!H14-1,"")</f>
        <v>4.1615097662331957E-2</v>
      </c>
      <c r="I14" s="135">
        <f>IFERROR(NACIONAL!J14/NACIONAL!I14-1,"")</f>
        <v>3.119800224447955E-2</v>
      </c>
      <c r="J14" s="135">
        <f>IFERROR(NACIONAL!K14/NACIONAL!J14-1,"")</f>
        <v>0.12058657352070346</v>
      </c>
      <c r="K14" s="135">
        <f>IFERROR(NACIONAL!L14/NACIONAL!K14-1,"")</f>
        <v>7.3517554295833731E-2</v>
      </c>
      <c r="L14" s="135">
        <f>IFERROR(NACIONAL!M14/NACIONAL!L14-1,"")</f>
        <v>4.4499042364689601E-2</v>
      </c>
      <c r="M14" s="135">
        <f>IFERROR(NACIONAL!N14/NACIONAL!M14-1,"")</f>
        <v>-0.20059228931836126</v>
      </c>
      <c r="N14" s="135">
        <f>IFERROR(NACIONAL!O14/NACIONAL!N14-1,"")</f>
        <v>7.8243665129126283E-2</v>
      </c>
      <c r="O14" s="135">
        <f>IFERROR(NACIONAL!P14/NACIONAL!O14-1,"")</f>
        <v>0.14313787529486377</v>
      </c>
      <c r="P14" s="135">
        <f>IFERROR(NACIONAL!Q14/NACIONAL!P14-1,"")</f>
        <v>-8.4821902425512574E-3</v>
      </c>
      <c r="Q14" s="135">
        <f>IFERROR(NACIONAL!R14/NACIONAL!Q14-1,"")</f>
        <v>0.2184735989284825</v>
      </c>
      <c r="R14" s="135">
        <f>IFERROR(NACIONAL!S14/NACIONAL!R14-1,"")</f>
        <v>0.10560041863643499</v>
      </c>
      <c r="S14" s="135">
        <f>IFERROR(NACIONAL!T14/NACIONAL!S14-1,"")</f>
        <v>8.6649056329779706E-2</v>
      </c>
    </row>
    <row r="15" spans="1:19" ht="28">
      <c r="A15" s="89" t="s">
        <v>236</v>
      </c>
      <c r="B15" s="89" t="s">
        <v>148</v>
      </c>
      <c r="C15" s="135">
        <f>IFERROR(NACIONAL!D15/NACIONAL!C15-1,"")</f>
        <v>0.1912774459532478</v>
      </c>
      <c r="D15" s="135">
        <f>IFERROR(NACIONAL!E15/NACIONAL!D15-1,"")</f>
        <v>0.15937933896286527</v>
      </c>
      <c r="E15" s="135">
        <f>IFERROR(NACIONAL!F15/NACIONAL!E15-1,"")</f>
        <v>-6.1008354611286175E-2</v>
      </c>
      <c r="F15" s="135">
        <f>IFERROR(NACIONAL!G15/NACIONAL!F15-1,"")</f>
        <v>0.11598646134819401</v>
      </c>
      <c r="G15" s="135">
        <f>IFERROR(NACIONAL!H15/NACIONAL!G15-1,"")</f>
        <v>0.81833336367601839</v>
      </c>
      <c r="H15" s="135">
        <f>IFERROR(NACIONAL!I15/NACIONAL!H15-1,"")</f>
        <v>-0.10703628084089678</v>
      </c>
      <c r="I15" s="135">
        <f>IFERROR(NACIONAL!J15/NACIONAL!I15-1,"")</f>
        <v>-4.2146093404371254E-2</v>
      </c>
      <c r="J15" s="135">
        <f>IFERROR(NACIONAL!K15/NACIONAL!J15-1,"")</f>
        <v>8.4191291566035442E-2</v>
      </c>
      <c r="K15" s="135">
        <f>IFERROR(NACIONAL!L15/NACIONAL!K15-1,"")</f>
        <v>0.27023907479504539</v>
      </c>
      <c r="L15" s="135">
        <f>IFERROR(NACIONAL!M15/NACIONAL!L15-1,"")</f>
        <v>-1.0358464282710478E-2</v>
      </c>
      <c r="M15" s="135">
        <f>IFERROR(NACIONAL!N15/NACIONAL!M15-1,"")</f>
        <v>-1</v>
      </c>
      <c r="N15" s="135" t="str">
        <f>IFERROR(NACIONAL!O15/NACIONAL!N15-1,"")</f>
        <v/>
      </c>
      <c r="O15" s="135" t="str">
        <f>IFERROR(NACIONAL!P15/NACIONAL!O15-1,"")</f>
        <v/>
      </c>
      <c r="P15" s="135">
        <f>IFERROR(NACIONAL!Q15/NACIONAL!P15-1,"")</f>
        <v>-1</v>
      </c>
      <c r="Q15" s="135" t="str">
        <f>IFERROR(NACIONAL!R15/NACIONAL!Q15-1,"")</f>
        <v/>
      </c>
      <c r="R15" s="135" t="str">
        <f>IFERROR(NACIONAL!S15/NACIONAL!R15-1,"")</f>
        <v/>
      </c>
      <c r="S15" s="135" t="str">
        <f>IFERROR(NACIONAL!T15/NACIONAL!S15-1,"")</f>
        <v/>
      </c>
    </row>
    <row r="16" spans="1:19" ht="28">
      <c r="A16" s="89" t="s">
        <v>237</v>
      </c>
      <c r="B16" s="89" t="s">
        <v>147</v>
      </c>
      <c r="C16" s="135">
        <f>IFERROR(NACIONAL!D16/NACIONAL!C16-1,"")</f>
        <v>-0.53321260482378197</v>
      </c>
      <c r="D16" s="135">
        <f>IFERROR(NACIONAL!E16/NACIONAL!D16-1,"")</f>
        <v>1.013088751518866</v>
      </c>
      <c r="E16" s="135">
        <f>IFERROR(NACIONAL!F16/NACIONAL!E16-1,"")</f>
        <v>-0.15046029439691011</v>
      </c>
      <c r="F16" s="135">
        <f>IFERROR(NACIONAL!G16/NACIONAL!F16-1,"")</f>
        <v>0.27727603346438001</v>
      </c>
      <c r="G16" s="135">
        <f>IFERROR(NACIONAL!H16/NACIONAL!G16-1,"")</f>
        <v>0.43493844119476255</v>
      </c>
      <c r="H16" s="135">
        <f>IFERROR(NACIONAL!I16/NACIONAL!H16-1,"")</f>
        <v>-0.10766668481442287</v>
      </c>
      <c r="I16" s="135">
        <f>IFERROR(NACIONAL!J16/NACIONAL!I16-1,"")</f>
        <v>0.51516805254719755</v>
      </c>
      <c r="J16" s="135">
        <f>IFERROR(NACIONAL!K16/NACIONAL!J16-1,"")</f>
        <v>0.13483591989665378</v>
      </c>
      <c r="K16" s="135">
        <f>IFERROR(NACIONAL!L16/NACIONAL!K16-1,"")</f>
        <v>-0.31970920856123342</v>
      </c>
      <c r="L16" s="135">
        <f>IFERROR(NACIONAL!M16/NACIONAL!L16-1,"")</f>
        <v>0.5895559298875046</v>
      </c>
      <c r="M16" s="135">
        <f>IFERROR(NACIONAL!N16/NACIONAL!M16-1,"")</f>
        <v>-1</v>
      </c>
      <c r="N16" s="135" t="str">
        <f>IFERROR(NACIONAL!O16/NACIONAL!N16-1,"")</f>
        <v/>
      </c>
      <c r="O16" s="135" t="str">
        <f>IFERROR(NACIONAL!P16/NACIONAL!O16-1,"")</f>
        <v/>
      </c>
      <c r="P16" s="135" t="str">
        <f>IFERROR(NACIONAL!Q16/NACIONAL!P16-1,"")</f>
        <v/>
      </c>
      <c r="Q16" s="135" t="str">
        <f>IFERROR(NACIONAL!R16/NACIONAL!Q16-1,"")</f>
        <v/>
      </c>
      <c r="R16" s="135" t="str">
        <f>IFERROR(NACIONAL!S16/NACIONAL!R16-1,"")</f>
        <v/>
      </c>
      <c r="S16" s="135" t="str">
        <f>IFERROR(NACIONAL!T16/NACIONAL!S16-1,"")</f>
        <v/>
      </c>
    </row>
    <row r="17" spans="1:19">
      <c r="A17" s="89" t="s">
        <v>238</v>
      </c>
      <c r="B17" s="89" t="s">
        <v>146</v>
      </c>
      <c r="C17" s="135">
        <f>IFERROR(NACIONAL!D17/NACIONAL!C17-1,"")</f>
        <v>-0.56456974725387843</v>
      </c>
      <c r="D17" s="135">
        <f>IFERROR(NACIONAL!E17/NACIONAL!D17-1,"")</f>
        <v>-0.17212618817500591</v>
      </c>
      <c r="E17" s="135">
        <f>IFERROR(NACIONAL!F17/NACIONAL!E17-1,"")</f>
        <v>4.5440218387654108E-2</v>
      </c>
      <c r="F17" s="135">
        <f>IFERROR(NACIONAL!G17/NACIONAL!F17-1,"")</f>
        <v>0.1081125872097688</v>
      </c>
      <c r="G17" s="135">
        <f>IFERROR(NACIONAL!H17/NACIONAL!G17-1,"")</f>
        <v>72.57872136834159</v>
      </c>
      <c r="H17" s="135">
        <f>IFERROR(NACIONAL!I17/NACIONAL!H17-1,"")</f>
        <v>3.6640006690266791E-2</v>
      </c>
      <c r="I17" s="135">
        <f>IFERROR(NACIONAL!J17/NACIONAL!I17-1,"")</f>
        <v>0.20121021963924446</v>
      </c>
      <c r="J17" s="135">
        <f>IFERROR(NACIONAL!K17/NACIONAL!J17-1,"")</f>
        <v>-7.1941162171761164E-2</v>
      </c>
      <c r="K17" s="135">
        <f>IFERROR(NACIONAL!L17/NACIONAL!K17-1,"")</f>
        <v>-5.3056269853214433E-3</v>
      </c>
      <c r="L17" s="135">
        <f>IFERROR(NACIONAL!M17/NACIONAL!L17-1,"")</f>
        <v>-5.8729293482484013E-2</v>
      </c>
      <c r="M17" s="135">
        <f>IFERROR(NACIONAL!N17/NACIONAL!M17-1,"")</f>
        <v>-1</v>
      </c>
      <c r="N17" s="135" t="str">
        <f>IFERROR(NACIONAL!O17/NACIONAL!N17-1,"")</f>
        <v/>
      </c>
      <c r="O17" s="135" t="str">
        <f>IFERROR(NACIONAL!P17/NACIONAL!O17-1,"")</f>
        <v/>
      </c>
      <c r="P17" s="135">
        <f>IFERROR(NACIONAL!Q17/NACIONAL!P17-1,"")</f>
        <v>-1</v>
      </c>
      <c r="Q17" s="135" t="str">
        <f>IFERROR(NACIONAL!R17/NACIONAL!Q17-1,"")</f>
        <v/>
      </c>
      <c r="R17" s="135" t="str">
        <f>IFERROR(NACIONAL!S17/NACIONAL!R17-1,"")</f>
        <v/>
      </c>
      <c r="S17" s="135" t="str">
        <f>IFERROR(NACIONAL!T17/NACIONAL!S17-1,"")</f>
        <v/>
      </c>
    </row>
    <row r="18" spans="1:19" ht="28">
      <c r="A18" s="89" t="s">
        <v>239</v>
      </c>
      <c r="B18" s="89" t="s">
        <v>145</v>
      </c>
      <c r="C18" s="135">
        <f>IFERROR(NACIONAL!D18/NACIONAL!C18-1,"")</f>
        <v>-1.8575277831249988</v>
      </c>
      <c r="D18" s="135">
        <f>IFERROR(NACIONAL!E18/NACIONAL!D18-1,"")</f>
        <v>-17.680649550884201</v>
      </c>
      <c r="E18" s="135">
        <f>IFERROR(NACIONAL!F18/NACIONAL!E18-1,"")</f>
        <v>2.6379785223745311</v>
      </c>
      <c r="F18" s="135">
        <f>IFERROR(NACIONAL!G18/NACIONAL!F18-1,"")</f>
        <v>9.5981451429980602E-3</v>
      </c>
      <c r="G18" s="135">
        <f>IFERROR(NACIONAL!H18/NACIONAL!G18-1,"")</f>
        <v>0.30990614548791862</v>
      </c>
      <c r="H18" s="135">
        <f>IFERROR(NACIONAL!I18/NACIONAL!H18-1,"")</f>
        <v>-0.86978247298528166</v>
      </c>
      <c r="I18" s="135">
        <f>IFERROR(NACIONAL!J18/NACIONAL!I18-1,"")</f>
        <v>8.8953495838550047</v>
      </c>
      <c r="J18" s="135">
        <f>IFERROR(NACIONAL!K18/NACIONAL!J18-1,"")</f>
        <v>-0.4435844188277337</v>
      </c>
      <c r="K18" s="135">
        <f>IFERROR(NACIONAL!L18/NACIONAL!K18-1,"")</f>
        <v>0.41167192419096876</v>
      </c>
      <c r="L18" s="135">
        <f>IFERROR(NACIONAL!M18/NACIONAL!L18-1,"")</f>
        <v>-0.76011827601120951</v>
      </c>
      <c r="M18" s="135">
        <f>IFERROR(NACIONAL!N18/NACIONAL!M18-1,"")</f>
        <v>-1</v>
      </c>
      <c r="N18" s="135" t="str">
        <f>IFERROR(NACIONAL!O18/NACIONAL!N18-1,"")</f>
        <v/>
      </c>
      <c r="O18" s="135" t="str">
        <f>IFERROR(NACIONAL!P18/NACIONAL!O18-1,"")</f>
        <v/>
      </c>
      <c r="P18" s="135">
        <f>IFERROR(NACIONAL!Q18/NACIONAL!P18-1,"")</f>
        <v>-1</v>
      </c>
      <c r="Q18" s="135" t="str">
        <f>IFERROR(NACIONAL!R18/NACIONAL!Q18-1,"")</f>
        <v/>
      </c>
      <c r="R18" s="135" t="str">
        <f>IFERROR(NACIONAL!S18/NACIONAL!R18-1,"")</f>
        <v/>
      </c>
      <c r="S18" s="135" t="str">
        <f>IFERROR(NACIONAL!T18/NACIONAL!S18-1,"")</f>
        <v/>
      </c>
    </row>
    <row r="19" spans="1:19">
      <c r="A19" s="89" t="s">
        <v>240</v>
      </c>
      <c r="B19" s="89" t="s">
        <v>144</v>
      </c>
      <c r="C19" s="135">
        <f>IFERROR(NACIONAL!D19/NACIONAL!C19-1,"")</f>
        <v>-0.1407385131200164</v>
      </c>
      <c r="D19" s="135">
        <f>IFERROR(NACIONAL!E19/NACIONAL!D19-1,"")</f>
        <v>0.55825812475334025</v>
      </c>
      <c r="E19" s="135">
        <f>IFERROR(NACIONAL!F19/NACIONAL!E19-1,"")</f>
        <v>-0.31155699019868643</v>
      </c>
      <c r="F19" s="135">
        <f>IFERROR(NACIONAL!G19/NACIONAL!F19-1,"")</f>
        <v>5.4833332098551679E-2</v>
      </c>
      <c r="G19" s="135">
        <f>IFERROR(NACIONAL!H19/NACIONAL!G19-1,"")</f>
        <v>1.7768580137568213E-2</v>
      </c>
      <c r="H19" s="135">
        <f>IFERROR(NACIONAL!I19/NACIONAL!H19-1,"")</f>
        <v>9.5760571866621458E-2</v>
      </c>
      <c r="I19" s="135">
        <f>IFERROR(NACIONAL!J19/NACIONAL!I19-1,"")</f>
        <v>0.15375600080623819</v>
      </c>
      <c r="J19" s="135">
        <f>IFERROR(NACIONAL!K19/NACIONAL!J19-1,"")</f>
        <v>0.30591834741710344</v>
      </c>
      <c r="K19" s="135">
        <f>IFERROR(NACIONAL!L19/NACIONAL!K19-1,"")</f>
        <v>3.8799270916055173E-2</v>
      </c>
      <c r="L19" s="135">
        <f>IFERROR(NACIONAL!M19/NACIONAL!L19-1,"")</f>
        <v>0.59914187366297367</v>
      </c>
      <c r="M19" s="135">
        <f>IFERROR(NACIONAL!N19/NACIONAL!M19-1,"")</f>
        <v>-1</v>
      </c>
      <c r="N19" s="135" t="str">
        <f>IFERROR(NACIONAL!O19/NACIONAL!N19-1,"")</f>
        <v/>
      </c>
      <c r="O19" s="135" t="str">
        <f>IFERROR(NACIONAL!P19/NACIONAL!O19-1,"")</f>
        <v/>
      </c>
      <c r="P19" s="135" t="str">
        <f>IFERROR(NACIONAL!Q19/NACIONAL!P19-1,"")</f>
        <v/>
      </c>
      <c r="Q19" s="135" t="str">
        <f>IFERROR(NACIONAL!R19/NACIONAL!Q19-1,"")</f>
        <v/>
      </c>
      <c r="R19" s="135" t="str">
        <f>IFERROR(NACIONAL!S19/NACIONAL!R19-1,"")</f>
        <v/>
      </c>
      <c r="S19" s="135" t="str">
        <f>IFERROR(NACIONAL!T19/NACIONAL!S19-1,"")</f>
        <v/>
      </c>
    </row>
    <row r="20" spans="1:19">
      <c r="A20" s="89" t="s">
        <v>241</v>
      </c>
      <c r="B20" s="89" t="s">
        <v>143</v>
      </c>
      <c r="C20" s="135">
        <f>IFERROR(NACIONAL!D20/NACIONAL!C20-1,"")</f>
        <v>1.7631971479166437</v>
      </c>
      <c r="D20" s="135">
        <f>IFERROR(NACIONAL!E20/NACIONAL!D20-1,"")</f>
        <v>7.4673151683198213E-2</v>
      </c>
      <c r="E20" s="135">
        <f>IFERROR(NACIONAL!F20/NACIONAL!E20-1,"")</f>
        <v>0.2728928048220649</v>
      </c>
      <c r="F20" s="135">
        <f>IFERROR(NACIONAL!G20/NACIONAL!F20-1,"")</f>
        <v>0.41729353672751857</v>
      </c>
      <c r="G20" s="135">
        <f>IFERROR(NACIONAL!H20/NACIONAL!G20-1,"")</f>
        <v>0.10317616999151213</v>
      </c>
      <c r="H20" s="135">
        <f>IFERROR(NACIONAL!I20/NACIONAL!H20-1,"")</f>
        <v>0.5066544639795052</v>
      </c>
      <c r="I20" s="135">
        <f>IFERROR(NACIONAL!J20/NACIONAL!I20-1,"")</f>
        <v>-2.2113621958713359E-2</v>
      </c>
      <c r="J20" s="135">
        <f>IFERROR(NACIONAL!K20/NACIONAL!J20-1,"")</f>
        <v>0.32609702647477867</v>
      </c>
      <c r="K20" s="135">
        <f>IFERROR(NACIONAL!L20/NACIONAL!K20-1,"")</f>
        <v>-4.2979892983015633E-2</v>
      </c>
      <c r="L20" s="135">
        <f>IFERROR(NACIONAL!M20/NACIONAL!L20-1,"")</f>
        <v>3.036792875466432E-3</v>
      </c>
      <c r="M20" s="135">
        <f>IFERROR(NACIONAL!N20/NACIONAL!M20-1,"")</f>
        <v>-1</v>
      </c>
      <c r="N20" s="135" t="str">
        <f>IFERROR(NACIONAL!O20/NACIONAL!N20-1,"")</f>
        <v/>
      </c>
      <c r="O20" s="135" t="str">
        <f>IFERROR(NACIONAL!P20/NACIONAL!O20-1,"")</f>
        <v/>
      </c>
      <c r="P20" s="135" t="str">
        <f>IFERROR(NACIONAL!Q20/NACIONAL!P20-1,"")</f>
        <v/>
      </c>
      <c r="Q20" s="135" t="str">
        <f>IFERROR(NACIONAL!R20/NACIONAL!Q20-1,"")</f>
        <v/>
      </c>
      <c r="R20" s="135" t="str">
        <f>IFERROR(NACIONAL!S20/NACIONAL!R20-1,"")</f>
        <v/>
      </c>
      <c r="S20" s="135" t="str">
        <f>IFERROR(NACIONAL!T20/NACIONAL!S20-1,"")</f>
        <v/>
      </c>
    </row>
    <row r="21" spans="1:19" ht="42">
      <c r="A21" s="89" t="s">
        <v>242</v>
      </c>
      <c r="B21" s="89" t="s">
        <v>7662</v>
      </c>
      <c r="C21" s="135">
        <f>IFERROR(NACIONAL!D21/NACIONAL!C21-1,"")</f>
        <v>6.6406513906299161</v>
      </c>
      <c r="D21" s="135">
        <f>IFERROR(NACIONAL!E21/NACIONAL!D21-1,"")</f>
        <v>-2.7853204556744116E-2</v>
      </c>
      <c r="E21" s="135">
        <f>IFERROR(NACIONAL!F21/NACIONAL!E21-1,"")</f>
        <v>-0.77108549384323744</v>
      </c>
      <c r="F21" s="135">
        <f>IFERROR(NACIONAL!G21/NACIONAL!F21-1,"")</f>
        <v>-0.41633943894244096</v>
      </c>
      <c r="G21" s="135">
        <f>IFERROR(NACIONAL!H21/NACIONAL!G21-1,"")</f>
        <v>0.82320657788301177</v>
      </c>
      <c r="H21" s="135">
        <f>IFERROR(NACIONAL!I21/NACIONAL!H21-1,"")</f>
        <v>1.8347263593362535</v>
      </c>
      <c r="I21" s="135">
        <f>IFERROR(NACIONAL!J21/NACIONAL!I21-1,"")</f>
        <v>0.96277013456949967</v>
      </c>
      <c r="J21" s="135">
        <f>IFERROR(NACIONAL!K21/NACIONAL!J21-1,"")</f>
        <v>0.52660187018818072</v>
      </c>
      <c r="K21" s="135">
        <f>IFERROR(NACIONAL!L21/NACIONAL!K21-1,"")</f>
        <v>-0.99998838510624466</v>
      </c>
      <c r="L21" s="135">
        <f>IFERROR(NACIONAL!M21/NACIONAL!L21-1,"")</f>
        <v>5.2230239802941281E-2</v>
      </c>
      <c r="M21" s="135">
        <f>IFERROR(NACIONAL!N21/NACIONAL!M21-1,"")</f>
        <v>25951.516286703038</v>
      </c>
      <c r="N21" s="135">
        <f>IFERROR(NACIONAL!O21/NACIONAL!N21-1,"")</f>
        <v>-0.40599942410960843</v>
      </c>
      <c r="O21" s="135">
        <f>IFERROR(NACIONAL!P21/NACIONAL!O21-1,"")</f>
        <v>-1</v>
      </c>
      <c r="P21" s="135" t="str">
        <f>IFERROR(NACIONAL!Q21/NACIONAL!P21-1,"")</f>
        <v/>
      </c>
      <c r="Q21" s="135">
        <f>IFERROR(NACIONAL!R21/NACIONAL!Q21-1,"")</f>
        <v>0.66666666666666674</v>
      </c>
      <c r="R21" s="135">
        <f>IFERROR(NACIONAL!S21/NACIONAL!R21-1,"")</f>
        <v>4046.8478520199997</v>
      </c>
      <c r="S21" s="135">
        <f>IFERROR(NACIONAL!T21/NACIONAL!S21-1,"")</f>
        <v>-0.15487288069811134</v>
      </c>
    </row>
    <row r="22" spans="1:19">
      <c r="A22" s="89" t="s">
        <v>244</v>
      </c>
      <c r="B22" s="89" t="s">
        <v>578</v>
      </c>
      <c r="C22" s="135">
        <f>IFERROR(NACIONAL!D22/NACIONAL!C22-1,"")</f>
        <v>-0.70962672066954502</v>
      </c>
      <c r="D22" s="135">
        <f>IFERROR(NACIONAL!E22/NACIONAL!D22-1,"")</f>
        <v>-0.68378261494339998</v>
      </c>
      <c r="E22" s="135">
        <f>IFERROR(NACIONAL!F22/NACIONAL!E22-1,"")</f>
        <v>-0.3594318350030683</v>
      </c>
      <c r="F22" s="135">
        <f>IFERROR(NACIONAL!G22/NACIONAL!F22-1,"")</f>
        <v>0.22668629036871835</v>
      </c>
      <c r="G22" s="135">
        <f>IFERROR(NACIONAL!H22/NACIONAL!G22-1,"")</f>
        <v>-9.7603379505061261E-3</v>
      </c>
      <c r="H22" s="135">
        <f>IFERROR(NACIONAL!I22/NACIONAL!H22-1,"")</f>
        <v>3.230467249939073E-2</v>
      </c>
      <c r="I22" s="135">
        <f>IFERROR(NACIONAL!J22/NACIONAL!I22-1,"")</f>
        <v>-5.0381208814586187E-2</v>
      </c>
      <c r="J22" s="135">
        <f>IFERROR(NACIONAL!K22/NACIONAL!J22-1,"")</f>
        <v>0.56859694309922393</v>
      </c>
      <c r="K22" s="135">
        <f>IFERROR(NACIONAL!L22/NACIONAL!K22-1,"")</f>
        <v>-0.54990252352985936</v>
      </c>
      <c r="L22" s="135">
        <f>IFERROR(NACIONAL!M22/NACIONAL!L22-1,"")</f>
        <v>4.0273841940087207</v>
      </c>
      <c r="M22" s="135">
        <f>IFERROR(NACIONAL!N22/NACIONAL!M22-1,"")</f>
        <v>3.3021147684447323</v>
      </c>
      <c r="N22" s="135">
        <f>IFERROR(NACIONAL!O22/NACIONAL!N22-1,"")</f>
        <v>-1.4587921948874816E-2</v>
      </c>
      <c r="O22" s="135">
        <f>IFERROR(NACIONAL!P22/NACIONAL!O22-1,"")</f>
        <v>-1</v>
      </c>
      <c r="P22" s="135" t="str">
        <f>IFERROR(NACIONAL!Q22/NACIONAL!P22-1,"")</f>
        <v/>
      </c>
      <c r="Q22" s="135">
        <f>IFERROR(NACIONAL!R22/NACIONAL!Q22-1,"")</f>
        <v>2.0887684052087963E-2</v>
      </c>
      <c r="R22" s="135">
        <f>IFERROR(NACIONAL!S22/NACIONAL!R22-1,"")</f>
        <v>9.0677950643674343E-2</v>
      </c>
      <c r="S22" s="135">
        <f>IFERROR(NACIONAL!T22/NACIONAL!S22-1,"")</f>
        <v>4.8042896847853678E-2</v>
      </c>
    </row>
    <row r="23" spans="1:19" ht="28">
      <c r="A23" s="89" t="s">
        <v>245</v>
      </c>
      <c r="B23" s="89" t="s">
        <v>141</v>
      </c>
      <c r="C23" s="135">
        <f>IFERROR(NACIONAL!D23/NACIONAL!C23-1,"")</f>
        <v>-0.6424864500410874</v>
      </c>
      <c r="D23" s="135">
        <f>IFERROR(NACIONAL!E23/NACIONAL!D23-1,"")</f>
        <v>-1.0073882331451425</v>
      </c>
      <c r="E23" s="135">
        <f>IFERROR(NACIONAL!F23/NACIONAL!E23-1,"")</f>
        <v>117.94675775319887</v>
      </c>
      <c r="F23" s="135">
        <f>IFERROR(NACIONAL!G23/NACIONAL!F23-1,"")</f>
        <v>-0.81951488111788662</v>
      </c>
      <c r="G23" s="135">
        <f>IFERROR(NACIONAL!H23/NACIONAL!G23-1,"")</f>
        <v>6.2496224347026708</v>
      </c>
      <c r="H23" s="135">
        <f>IFERROR(NACIONAL!I23/NACIONAL!H23-1,"")</f>
        <v>-1</v>
      </c>
      <c r="I23" s="135" t="str">
        <f>IFERROR(NACIONAL!J23/NACIONAL!I23-1,"")</f>
        <v/>
      </c>
      <c r="J23" s="135">
        <f>IFERROR(NACIONAL!K23/NACIONAL!J23-1,"")</f>
        <v>0.59218150932000757</v>
      </c>
      <c r="K23" s="135">
        <f>IFERROR(NACIONAL!L23/NACIONAL!K23-1,"")</f>
        <v>1.2972787642484302</v>
      </c>
      <c r="L23" s="135">
        <f>IFERROR(NACIONAL!M23/NACIONAL!L23-1,"")</f>
        <v>-0.26534595550933415</v>
      </c>
      <c r="M23" s="135">
        <f>IFERROR(NACIONAL!N23/NACIONAL!M23-1,"")</f>
        <v>-1</v>
      </c>
      <c r="N23" s="135" t="str">
        <f>IFERROR(NACIONAL!O23/NACIONAL!N23-1,"")</f>
        <v/>
      </c>
      <c r="O23" s="135" t="str">
        <f>IFERROR(NACIONAL!P23/NACIONAL!O23-1,"")</f>
        <v/>
      </c>
      <c r="P23" s="135" t="str">
        <f>IFERROR(NACIONAL!Q23/NACIONAL!P23-1,"")</f>
        <v/>
      </c>
      <c r="Q23" s="135" t="str">
        <f>IFERROR(NACIONAL!R23/NACIONAL!Q23-1,"")</f>
        <v/>
      </c>
      <c r="R23" s="135" t="str">
        <f>IFERROR(NACIONAL!S23/NACIONAL!R23-1,"")</f>
        <v/>
      </c>
      <c r="S23" s="135" t="str">
        <f>IFERROR(NACIONAL!T23/NACIONAL!S23-1,"")</f>
        <v/>
      </c>
    </row>
    <row r="24" spans="1:19">
      <c r="A24" s="89" t="s">
        <v>246</v>
      </c>
      <c r="B24" s="89" t="s">
        <v>140</v>
      </c>
      <c r="C24" s="135">
        <f>IFERROR(NACIONAL!D24/NACIONAL!C24-1,"")</f>
        <v>124.66613846153847</v>
      </c>
      <c r="D24" s="135">
        <f>IFERROR(NACIONAL!E24/NACIONAL!D24-1,"")</f>
        <v>-1</v>
      </c>
      <c r="E24" s="135" t="str">
        <f>IFERROR(NACIONAL!F24/NACIONAL!E24-1,"")</f>
        <v/>
      </c>
      <c r="F24" s="135" t="str">
        <f>IFERROR(NACIONAL!G24/NACIONAL!F24-1,"")</f>
        <v/>
      </c>
      <c r="G24" s="135" t="str">
        <f>IFERROR(NACIONAL!H24/NACIONAL!G24-1,"")</f>
        <v/>
      </c>
      <c r="H24" s="135" t="str">
        <f>IFERROR(NACIONAL!I24/NACIONAL!H24-1,"")</f>
        <v/>
      </c>
      <c r="I24" s="135" t="str">
        <f>IFERROR(NACIONAL!J24/NACIONAL!I24-1,"")</f>
        <v/>
      </c>
      <c r="J24" s="135" t="str">
        <f>IFERROR(NACIONAL!K24/NACIONAL!J24-1,"")</f>
        <v/>
      </c>
      <c r="K24" s="135" t="str">
        <f>IFERROR(NACIONAL!L24/NACIONAL!K24-1,"")</f>
        <v/>
      </c>
      <c r="L24" s="135">
        <f>IFERROR(NACIONAL!M24/NACIONAL!L24-1,"")</f>
        <v>0.24824334136419979</v>
      </c>
      <c r="M24" s="135">
        <f>IFERROR(NACIONAL!N24/NACIONAL!M24-1,"")</f>
        <v>21.247426491144825</v>
      </c>
      <c r="N24" s="135">
        <f>IFERROR(NACIONAL!O24/NACIONAL!N24-1,"")</f>
        <v>1.4956107033957435</v>
      </c>
      <c r="O24" s="135">
        <f>IFERROR(NACIONAL!P24/NACIONAL!O24-1,"")</f>
        <v>-1</v>
      </c>
      <c r="P24" s="135" t="str">
        <f>IFERROR(NACIONAL!Q24/NACIONAL!P24-1,"")</f>
        <v/>
      </c>
      <c r="Q24" s="135">
        <f>IFERROR(NACIONAL!R24/NACIONAL!Q24-1,"")</f>
        <v>-1</v>
      </c>
      <c r="R24" s="135" t="str">
        <f>IFERROR(NACIONAL!S24/NACIONAL!R24-1,"")</f>
        <v/>
      </c>
      <c r="S24" s="135" t="str">
        <f>IFERROR(NACIONAL!T24/NACIONAL!S24-1,"")</f>
        <v/>
      </c>
    </row>
    <row r="25" spans="1:19" ht="42">
      <c r="A25" s="89" t="s">
        <v>595</v>
      </c>
      <c r="B25" s="89" t="s">
        <v>590</v>
      </c>
      <c r="C25" s="135" t="str">
        <f>IFERROR(NACIONAL!D25/NACIONAL!C25-1,"")</f>
        <v/>
      </c>
      <c r="D25" s="135" t="str">
        <f>IFERROR(NACIONAL!E25/NACIONAL!D25-1,"")</f>
        <v/>
      </c>
      <c r="E25" s="135" t="str">
        <f>IFERROR(NACIONAL!F25/NACIONAL!E25-1,"")</f>
        <v/>
      </c>
      <c r="F25" s="135" t="str">
        <f>IFERROR(NACIONAL!G25/NACIONAL!F25-1,"")</f>
        <v/>
      </c>
      <c r="G25" s="135" t="str">
        <f>IFERROR(NACIONAL!H25/NACIONAL!G25-1,"")</f>
        <v/>
      </c>
      <c r="H25" s="135" t="str">
        <f>IFERROR(NACIONAL!I25/NACIONAL!H25-1,"")</f>
        <v/>
      </c>
      <c r="I25" s="135" t="str">
        <f>IFERROR(NACIONAL!J25/NACIONAL!I25-1,"")</f>
        <v/>
      </c>
      <c r="J25" s="135" t="str">
        <f>IFERROR(NACIONAL!K25/NACIONAL!J25-1,"")</f>
        <v/>
      </c>
      <c r="K25" s="135" t="str">
        <f>IFERROR(NACIONAL!L25/NACIONAL!K25-1,"")</f>
        <v/>
      </c>
      <c r="L25" s="135" t="str">
        <f>IFERROR(NACIONAL!M25/NACIONAL!L25-1,"")</f>
        <v/>
      </c>
      <c r="M25" s="135" t="str">
        <f>IFERROR(NACIONAL!N25/NACIONAL!M25-1,"")</f>
        <v/>
      </c>
      <c r="N25" s="135">
        <f>IFERROR(NACIONAL!O25/NACIONAL!N25-1,"")</f>
        <v>-0.14279292982292091</v>
      </c>
      <c r="O25" s="135">
        <f>IFERROR(NACIONAL!P25/NACIONAL!O25-1,"")</f>
        <v>3.8340518616830188E-2</v>
      </c>
      <c r="P25" s="135">
        <f>IFERROR(NACIONAL!Q25/NACIONAL!P25-1,"")</f>
        <v>6.0243994519796118E-2</v>
      </c>
      <c r="Q25" s="135">
        <f>IFERROR(NACIONAL!R25/NACIONAL!Q25-1,"")</f>
        <v>0.14443446827206663</v>
      </c>
      <c r="R25" s="135">
        <f>IFERROR(NACIONAL!S25/NACIONAL!R25-1,"")</f>
        <v>3.0511466964465939E-2</v>
      </c>
      <c r="S25" s="135">
        <f>IFERROR(NACIONAL!T25/NACIONAL!S25-1,"")</f>
        <v>0.129580427653192</v>
      </c>
    </row>
    <row r="26" spans="1:19" ht="42">
      <c r="A26" s="89" t="s">
        <v>621</v>
      </c>
      <c r="B26" s="89" t="s">
        <v>592</v>
      </c>
      <c r="C26" s="135" t="str">
        <f>IFERROR(NACIONAL!D26/NACIONAL!C26-1,"")</f>
        <v/>
      </c>
      <c r="D26" s="135" t="str">
        <f>IFERROR(NACIONAL!E26/NACIONAL!D26-1,"")</f>
        <v/>
      </c>
      <c r="E26" s="135" t="str">
        <f>IFERROR(NACIONAL!F26/NACIONAL!E26-1,"")</f>
        <v/>
      </c>
      <c r="F26" s="135" t="str">
        <f>IFERROR(NACIONAL!G26/NACIONAL!F26-1,"")</f>
        <v/>
      </c>
      <c r="G26" s="135" t="str">
        <f>IFERROR(NACIONAL!H26/NACIONAL!G26-1,"")</f>
        <v/>
      </c>
      <c r="H26" s="135" t="str">
        <f>IFERROR(NACIONAL!I26/NACIONAL!H26-1,"")</f>
        <v/>
      </c>
      <c r="I26" s="135" t="str">
        <f>IFERROR(NACIONAL!J26/NACIONAL!I26-1,"")</f>
        <v/>
      </c>
      <c r="J26" s="135" t="str">
        <f>IFERROR(NACIONAL!K26/NACIONAL!J26-1,"")</f>
        <v/>
      </c>
      <c r="K26" s="135" t="str">
        <f>IFERROR(NACIONAL!L26/NACIONAL!K26-1,"")</f>
        <v/>
      </c>
      <c r="L26" s="135" t="str">
        <f>IFERROR(NACIONAL!M26/NACIONAL!L26-1,"")</f>
        <v/>
      </c>
      <c r="M26" s="135" t="str">
        <f>IFERROR(NACIONAL!N26/NACIONAL!M26-1,"")</f>
        <v/>
      </c>
      <c r="N26" s="135">
        <f>IFERROR(NACIONAL!O26/NACIONAL!N26-1,"")</f>
        <v>0.27675455290374207</v>
      </c>
      <c r="O26" s="135">
        <f>IFERROR(NACIONAL!P26/NACIONAL!O26-1,"")</f>
        <v>0.18248539097284233</v>
      </c>
      <c r="P26" s="135">
        <f>IFERROR(NACIONAL!Q26/NACIONAL!P26-1,"")</f>
        <v>0.14978952330681916</v>
      </c>
      <c r="Q26" s="135">
        <f>IFERROR(NACIONAL!R26/NACIONAL!Q26-1,"")</f>
        <v>0.10926618807179866</v>
      </c>
      <c r="R26" s="135">
        <f>IFERROR(NACIONAL!S26/NACIONAL!R26-1,"")</f>
        <v>-8.0969425551587815E-2</v>
      </c>
      <c r="S26" s="135">
        <f>IFERROR(NACIONAL!T26/NACIONAL!S26-1,"")</f>
        <v>0.21703720536049098</v>
      </c>
    </row>
    <row r="27" spans="1:19" ht="28">
      <c r="A27" s="89" t="s">
        <v>639</v>
      </c>
      <c r="B27" s="89" t="s">
        <v>640</v>
      </c>
      <c r="C27" s="135" t="str">
        <f>IFERROR(NACIONAL!D27/NACIONAL!C27-1,"")</f>
        <v/>
      </c>
      <c r="D27" s="135" t="str">
        <f>IFERROR(NACIONAL!E27/NACIONAL!D27-1,"")</f>
        <v/>
      </c>
      <c r="E27" s="135" t="str">
        <f>IFERROR(NACIONAL!F27/NACIONAL!E27-1,"")</f>
        <v/>
      </c>
      <c r="F27" s="135" t="str">
        <f>IFERROR(NACIONAL!G27/NACIONAL!F27-1,"")</f>
        <v/>
      </c>
      <c r="G27" s="135" t="str">
        <f>IFERROR(NACIONAL!H27/NACIONAL!G27-1,"")</f>
        <v/>
      </c>
      <c r="H27" s="135" t="str">
        <f>IFERROR(NACIONAL!I27/NACIONAL!H27-1,"")</f>
        <v/>
      </c>
      <c r="I27" s="135" t="str">
        <f>IFERROR(NACIONAL!J27/NACIONAL!I27-1,"")</f>
        <v/>
      </c>
      <c r="J27" s="135" t="str">
        <f>IFERROR(NACIONAL!K27/NACIONAL!J27-1,"")</f>
        <v/>
      </c>
      <c r="K27" s="135" t="str">
        <f>IFERROR(NACIONAL!L27/NACIONAL!K27-1,"")</f>
        <v/>
      </c>
      <c r="L27" s="135" t="str">
        <f>IFERROR(NACIONAL!M27/NACIONAL!L27-1,"")</f>
        <v/>
      </c>
      <c r="M27" s="135" t="str">
        <f>IFERROR(NACIONAL!N27/NACIONAL!M27-1,"")</f>
        <v/>
      </c>
      <c r="N27" s="135">
        <f>IFERROR(NACIONAL!O27/NACIONAL!N27-1,"")</f>
        <v>1.5625623780526179</v>
      </c>
      <c r="O27" s="135">
        <f>IFERROR(NACIONAL!P27/NACIONAL!O27-1,"")</f>
        <v>9.9403348085768783E-2</v>
      </c>
      <c r="P27" s="135">
        <f>IFERROR(NACIONAL!Q27/NACIONAL!P27-1,"")</f>
        <v>-5.1562373705013376E-2</v>
      </c>
      <c r="Q27" s="135">
        <f>IFERROR(NACIONAL!R27/NACIONAL!Q27-1,"")</f>
        <v>0.27879638359166914</v>
      </c>
      <c r="R27" s="135">
        <f>IFERROR(NACIONAL!S27/NACIONAL!R27-1,"")</f>
        <v>0.3522646025014915</v>
      </c>
      <c r="S27" s="135">
        <f>IFERROR(NACIONAL!T27/NACIONAL!S27-1,"")</f>
        <v>-0.20783892677357452</v>
      </c>
    </row>
    <row r="28" spans="1:19">
      <c r="A28" s="89" t="s">
        <v>655</v>
      </c>
      <c r="B28" s="89" t="s">
        <v>594</v>
      </c>
      <c r="C28" s="135" t="str">
        <f>IFERROR(NACIONAL!D28/NACIONAL!C28-1,"")</f>
        <v/>
      </c>
      <c r="D28" s="135" t="str">
        <f>IFERROR(NACIONAL!E28/NACIONAL!D28-1,"")</f>
        <v/>
      </c>
      <c r="E28" s="135" t="str">
        <f>IFERROR(NACIONAL!F28/NACIONAL!E28-1,"")</f>
        <v/>
      </c>
      <c r="F28" s="135" t="str">
        <f>IFERROR(NACIONAL!G28/NACIONAL!F28-1,"")</f>
        <v/>
      </c>
      <c r="G28" s="135" t="str">
        <f>IFERROR(NACIONAL!H28/NACIONAL!G28-1,"")</f>
        <v/>
      </c>
      <c r="H28" s="135" t="str">
        <f>IFERROR(NACIONAL!I28/NACIONAL!H28-1,"")</f>
        <v/>
      </c>
      <c r="I28" s="135" t="str">
        <f>IFERROR(NACIONAL!J28/NACIONAL!I28-1,"")</f>
        <v/>
      </c>
      <c r="J28" s="135" t="str">
        <f>IFERROR(NACIONAL!K28/NACIONAL!J28-1,"")</f>
        <v/>
      </c>
      <c r="K28" s="135" t="str">
        <f>IFERROR(NACIONAL!L28/NACIONAL!K28-1,"")</f>
        <v/>
      </c>
      <c r="L28" s="135" t="str">
        <f>IFERROR(NACIONAL!M28/NACIONAL!L28-1,"")</f>
        <v/>
      </c>
      <c r="M28" s="135" t="str">
        <f>IFERROR(NACIONAL!N28/NACIONAL!M28-1,"")</f>
        <v/>
      </c>
      <c r="N28" s="135">
        <f>IFERROR(NACIONAL!O28/NACIONAL!N28-1,"")</f>
        <v>4.9107253788524874E-2</v>
      </c>
      <c r="O28" s="135">
        <f>IFERROR(NACIONAL!P28/NACIONAL!O28-1,"")</f>
        <v>0.12908085174494288</v>
      </c>
      <c r="P28" s="135">
        <f>IFERROR(NACIONAL!Q28/NACIONAL!P28-1,"")</f>
        <v>0.11794851978261112</v>
      </c>
      <c r="Q28" s="135">
        <f>IFERROR(NACIONAL!R28/NACIONAL!Q28-1,"")</f>
        <v>0.369462845410097</v>
      </c>
      <c r="R28" s="135">
        <f>IFERROR(NACIONAL!S28/NACIONAL!R28-1,"")</f>
        <v>-0.13017477005831113</v>
      </c>
      <c r="S28" s="135">
        <f>IFERROR(NACIONAL!T28/NACIONAL!S28-1,"")</f>
        <v>0.1572030604061152</v>
      </c>
    </row>
    <row r="29" spans="1:19">
      <c r="A29" s="89" t="s">
        <v>676</v>
      </c>
      <c r="B29" s="89" t="s">
        <v>677</v>
      </c>
      <c r="C29" s="135" t="str">
        <f>IFERROR(NACIONAL!D29/NACIONAL!C29-1,"")</f>
        <v/>
      </c>
      <c r="D29" s="135" t="str">
        <f>IFERROR(NACIONAL!E29/NACIONAL!D29-1,"")</f>
        <v/>
      </c>
      <c r="E29" s="135" t="str">
        <f>IFERROR(NACIONAL!F29/NACIONAL!E29-1,"")</f>
        <v/>
      </c>
      <c r="F29" s="135" t="str">
        <f>IFERROR(NACIONAL!G29/NACIONAL!F29-1,"")</f>
        <v/>
      </c>
      <c r="G29" s="135" t="str">
        <f>IFERROR(NACIONAL!H29/NACIONAL!G29-1,"")</f>
        <v/>
      </c>
      <c r="H29" s="135" t="str">
        <f>IFERROR(NACIONAL!I29/NACIONAL!H29-1,"")</f>
        <v/>
      </c>
      <c r="I29" s="135" t="str">
        <f>IFERROR(NACIONAL!J29/NACIONAL!I29-1,"")</f>
        <v/>
      </c>
      <c r="J29" s="135" t="str">
        <f>IFERROR(NACIONAL!K29/NACIONAL!J29-1,"")</f>
        <v/>
      </c>
      <c r="K29" s="135" t="str">
        <f>IFERROR(NACIONAL!L29/NACIONAL!K29-1,"")</f>
        <v/>
      </c>
      <c r="L29" s="135" t="str">
        <f>IFERROR(NACIONAL!M29/NACIONAL!L29-1,"")</f>
        <v/>
      </c>
      <c r="M29" s="135" t="str">
        <f>IFERROR(NACIONAL!N29/NACIONAL!M29-1,"")</f>
        <v/>
      </c>
      <c r="N29" s="135">
        <f>IFERROR(NACIONAL!O29/NACIONAL!N29-1,"")</f>
        <v>9.3291124732788999E-2</v>
      </c>
      <c r="O29" s="135">
        <f>IFERROR(NACIONAL!P29/NACIONAL!O29-1,"")</f>
        <v>-0.79164996619376193</v>
      </c>
      <c r="P29" s="135">
        <f>IFERROR(NACIONAL!Q29/NACIONAL!P29-1,"")</f>
        <v>9.1534480210227365E-2</v>
      </c>
      <c r="Q29" s="135">
        <f>IFERROR(NACIONAL!R29/NACIONAL!Q29-1,"")</f>
        <v>0.19128507866977196</v>
      </c>
      <c r="R29" s="135">
        <f>IFERROR(NACIONAL!S29/NACIONAL!R29-1,"")</f>
        <v>-0.28515195121285586</v>
      </c>
      <c r="S29" s="135">
        <f>IFERROR(NACIONAL!T29/NACIONAL!S29-1,"")</f>
        <v>8.5692988210264831E-2</v>
      </c>
    </row>
    <row r="30" spans="1:19">
      <c r="A30" s="89" t="s">
        <v>682</v>
      </c>
      <c r="B30" s="89" t="s">
        <v>683</v>
      </c>
      <c r="C30" s="135" t="str">
        <f>IFERROR(NACIONAL!D30/NACIONAL!C30-1,"")</f>
        <v/>
      </c>
      <c r="D30" s="135" t="str">
        <f>IFERROR(NACIONAL!E30/NACIONAL!D30-1,"")</f>
        <v/>
      </c>
      <c r="E30" s="135" t="str">
        <f>IFERROR(NACIONAL!F30/NACIONAL!E30-1,"")</f>
        <v/>
      </c>
      <c r="F30" s="135" t="str">
        <f>IFERROR(NACIONAL!G30/NACIONAL!F30-1,"")</f>
        <v/>
      </c>
      <c r="G30" s="135" t="str">
        <f>IFERROR(NACIONAL!H30/NACIONAL!G30-1,"")</f>
        <v/>
      </c>
      <c r="H30" s="135" t="str">
        <f>IFERROR(NACIONAL!I30/NACIONAL!H30-1,"")</f>
        <v/>
      </c>
      <c r="I30" s="135" t="str">
        <f>IFERROR(NACIONAL!J30/NACIONAL!I30-1,"")</f>
        <v/>
      </c>
      <c r="J30" s="135" t="str">
        <f>IFERROR(NACIONAL!K30/NACIONAL!J30-1,"")</f>
        <v/>
      </c>
      <c r="K30" s="135" t="str">
        <f>IFERROR(NACIONAL!L30/NACIONAL!K30-1,"")</f>
        <v/>
      </c>
      <c r="L30" s="135" t="str">
        <f>IFERROR(NACIONAL!M30/NACIONAL!L30-1,"")</f>
        <v/>
      </c>
      <c r="M30" s="135" t="str">
        <f>IFERROR(NACIONAL!N30/NACIONAL!M30-1,"")</f>
        <v/>
      </c>
      <c r="N30" s="135" t="str">
        <f>IFERROR(NACIONAL!O30/NACIONAL!N30-1,"")</f>
        <v/>
      </c>
      <c r="O30" s="135" t="str">
        <f>IFERROR(NACIONAL!P30/NACIONAL!O30-1,"")</f>
        <v/>
      </c>
      <c r="P30" s="135" t="str">
        <f>IFERROR(NACIONAL!Q30/NACIONAL!P30-1,"")</f>
        <v/>
      </c>
      <c r="Q30" s="135">
        <f>IFERROR(NACIONAL!R30/NACIONAL!Q30-1,"")</f>
        <v>-1</v>
      </c>
      <c r="R30" s="135" t="str">
        <f>IFERROR(NACIONAL!S30/NACIONAL!R30-1,"")</f>
        <v/>
      </c>
      <c r="S30" s="135" t="str">
        <f>IFERROR(NACIONAL!T30/NACIONAL!S30-1,"")</f>
        <v/>
      </c>
    </row>
    <row r="31" spans="1:19" ht="28">
      <c r="A31" s="89" t="s">
        <v>685</v>
      </c>
      <c r="B31" s="89" t="s">
        <v>686</v>
      </c>
      <c r="C31" s="135" t="str">
        <f>IFERROR(NACIONAL!D31/NACIONAL!C31-1,"")</f>
        <v/>
      </c>
      <c r="D31" s="135" t="str">
        <f>IFERROR(NACIONAL!E31/NACIONAL!D31-1,"")</f>
        <v/>
      </c>
      <c r="E31" s="135" t="str">
        <f>IFERROR(NACIONAL!F31/NACIONAL!E31-1,"")</f>
        <v/>
      </c>
      <c r="F31" s="135" t="str">
        <f>IFERROR(NACIONAL!G31/NACIONAL!F31-1,"")</f>
        <v/>
      </c>
      <c r="G31" s="135" t="str">
        <f>IFERROR(NACIONAL!H31/NACIONAL!G31-1,"")</f>
        <v/>
      </c>
      <c r="H31" s="135" t="str">
        <f>IFERROR(NACIONAL!I31/NACIONAL!H31-1,"")</f>
        <v/>
      </c>
      <c r="I31" s="135" t="str">
        <f>IFERROR(NACIONAL!J31/NACIONAL!I31-1,"")</f>
        <v/>
      </c>
      <c r="J31" s="135" t="str">
        <f>IFERROR(NACIONAL!K31/NACIONAL!J31-1,"")</f>
        <v/>
      </c>
      <c r="K31" s="135" t="str">
        <f>IFERROR(NACIONAL!L31/NACIONAL!K31-1,"")</f>
        <v/>
      </c>
      <c r="L31" s="135" t="str">
        <f>IFERROR(NACIONAL!M31/NACIONAL!L31-1,"")</f>
        <v/>
      </c>
      <c r="M31" s="135" t="str">
        <f>IFERROR(NACIONAL!N31/NACIONAL!M31-1,"")</f>
        <v/>
      </c>
      <c r="N31" s="135">
        <f>IFERROR(NACIONAL!O31/NACIONAL!N31-1,"")</f>
        <v>0.44572572690297663</v>
      </c>
      <c r="O31" s="135">
        <f>IFERROR(NACIONAL!P31/NACIONAL!O31-1,"")</f>
        <v>0.39729857369582922</v>
      </c>
      <c r="P31" s="135">
        <f>IFERROR(NACIONAL!Q31/NACIONAL!P31-1,"")</f>
        <v>-0.10545611696774437</v>
      </c>
      <c r="Q31" s="135">
        <f>IFERROR(NACIONAL!R31/NACIONAL!Q31-1,"")</f>
        <v>0.29356305461987509</v>
      </c>
      <c r="R31" s="135">
        <f>IFERROR(NACIONAL!S31/NACIONAL!R31-1,"")</f>
        <v>-0.1873926284666968</v>
      </c>
      <c r="S31" s="135">
        <f>IFERROR(NACIONAL!T31/NACIONAL!S31-1,"")</f>
        <v>0.18061883026580561</v>
      </c>
    </row>
    <row r="32" spans="1:19">
      <c r="A32" s="89" t="s">
        <v>692</v>
      </c>
      <c r="B32" s="89" t="s">
        <v>693</v>
      </c>
      <c r="C32" s="135" t="str">
        <f>IFERROR(NACIONAL!D32/NACIONAL!C32-1,"")</f>
        <v/>
      </c>
      <c r="D32" s="135" t="str">
        <f>IFERROR(NACIONAL!E32/NACIONAL!D32-1,"")</f>
        <v/>
      </c>
      <c r="E32" s="135" t="str">
        <f>IFERROR(NACIONAL!F32/NACIONAL!E32-1,"")</f>
        <v/>
      </c>
      <c r="F32" s="135" t="str">
        <f>IFERROR(NACIONAL!G32/NACIONAL!F32-1,"")</f>
        <v/>
      </c>
      <c r="G32" s="135" t="str">
        <f>IFERROR(NACIONAL!H32/NACIONAL!G32-1,"")</f>
        <v/>
      </c>
      <c r="H32" s="135" t="str">
        <f>IFERROR(NACIONAL!I32/NACIONAL!H32-1,"")</f>
        <v/>
      </c>
      <c r="I32" s="135" t="str">
        <f>IFERROR(NACIONAL!J32/NACIONAL!I32-1,"")</f>
        <v/>
      </c>
      <c r="J32" s="135" t="str">
        <f>IFERROR(NACIONAL!K32/NACIONAL!J32-1,"")</f>
        <v/>
      </c>
      <c r="K32" s="135" t="str">
        <f>IFERROR(NACIONAL!L32/NACIONAL!K32-1,"")</f>
        <v/>
      </c>
      <c r="L32" s="135" t="str">
        <f>IFERROR(NACIONAL!M32/NACIONAL!L32-1,"")</f>
        <v/>
      </c>
      <c r="M32" s="135" t="str">
        <f>IFERROR(NACIONAL!N32/NACIONAL!M32-1,"")</f>
        <v/>
      </c>
      <c r="N32" s="135">
        <f>IFERROR(NACIONAL!O32/NACIONAL!N32-1,"")</f>
        <v>9.7904562800320338E-2</v>
      </c>
      <c r="O32" s="135">
        <f>IFERROR(NACIONAL!P32/NACIONAL!O32-1,"")</f>
        <v>-0.65035695402490279</v>
      </c>
      <c r="P32" s="135">
        <f>IFERROR(NACIONAL!Q32/NACIONAL!P32-1,"")</f>
        <v>-9.5684726288305377E-2</v>
      </c>
      <c r="Q32" s="135">
        <f>IFERROR(NACIONAL!R32/NACIONAL!Q32-1,"")</f>
        <v>0.16646248018889187</v>
      </c>
      <c r="R32" s="135">
        <f>IFERROR(NACIONAL!S32/NACIONAL!R32-1,"")</f>
        <v>0.20280287412695053</v>
      </c>
      <c r="S32" s="135">
        <f>IFERROR(NACIONAL!T32/NACIONAL!S32-1,"")</f>
        <v>-0.27288042438999283</v>
      </c>
    </row>
    <row r="33" spans="1:19">
      <c r="A33" s="89" t="s">
        <v>697</v>
      </c>
      <c r="B33" s="89" t="s">
        <v>698</v>
      </c>
      <c r="C33" s="135" t="str">
        <f>IFERROR(NACIONAL!D33/NACIONAL!C33-1,"")</f>
        <v/>
      </c>
      <c r="D33" s="135" t="str">
        <f>IFERROR(NACIONAL!E33/NACIONAL!D33-1,"")</f>
        <v/>
      </c>
      <c r="E33" s="135" t="str">
        <f>IFERROR(NACIONAL!F33/NACIONAL!E33-1,"")</f>
        <v/>
      </c>
      <c r="F33" s="135" t="str">
        <f>IFERROR(NACIONAL!G33/NACIONAL!F33-1,"")</f>
        <v/>
      </c>
      <c r="G33" s="135" t="str">
        <f>IFERROR(NACIONAL!H33/NACIONAL!G33-1,"")</f>
        <v/>
      </c>
      <c r="H33" s="135" t="str">
        <f>IFERROR(NACIONAL!I33/NACIONAL!H33-1,"")</f>
        <v/>
      </c>
      <c r="I33" s="135" t="str">
        <f>IFERROR(NACIONAL!J33/NACIONAL!I33-1,"")</f>
        <v/>
      </c>
      <c r="J33" s="135" t="str">
        <f>IFERROR(NACIONAL!K33/NACIONAL!J33-1,"")</f>
        <v/>
      </c>
      <c r="K33" s="135" t="str">
        <f>IFERROR(NACIONAL!L33/NACIONAL!K33-1,"")</f>
        <v/>
      </c>
      <c r="L33" s="135" t="str">
        <f>IFERROR(NACIONAL!M33/NACIONAL!L33-1,"")</f>
        <v/>
      </c>
      <c r="M33" s="135" t="str">
        <f>IFERROR(NACIONAL!N33/NACIONAL!M33-1,"")</f>
        <v/>
      </c>
      <c r="N33" s="135">
        <f>IFERROR(NACIONAL!O33/NACIONAL!N33-1,"")</f>
        <v>-6.5281182370924284E-7</v>
      </c>
      <c r="O33" s="135">
        <f>IFERROR(NACIONAL!P33/NACIONAL!O33-1,"")</f>
        <v>0</v>
      </c>
      <c r="P33" s="135">
        <f>IFERROR(NACIONAL!Q33/NACIONAL!P33-1,"")</f>
        <v>6.528122498128397E-7</v>
      </c>
      <c r="Q33" s="135">
        <f>IFERROR(NACIONAL!R33/NACIONAL!Q33-1,"")</f>
        <v>0</v>
      </c>
      <c r="R33" s="135">
        <f>IFERROR(NACIONAL!S33/NACIONAL!R33-1,"")</f>
        <v>9.7921773558606873E-6</v>
      </c>
      <c r="S33" s="135">
        <f>IFERROR(NACIONAL!T33/NACIONAL!S33-1,"")</f>
        <v>-1</v>
      </c>
    </row>
    <row r="34" spans="1:19" ht="28">
      <c r="A34" s="89" t="s">
        <v>701</v>
      </c>
      <c r="B34" s="89" t="s">
        <v>702</v>
      </c>
      <c r="C34" s="135" t="str">
        <f>IFERROR(NACIONAL!D34/NACIONAL!C34-1,"")</f>
        <v/>
      </c>
      <c r="D34" s="135" t="str">
        <f>IFERROR(NACIONAL!E34/NACIONAL!D34-1,"")</f>
        <v/>
      </c>
      <c r="E34" s="135" t="str">
        <f>IFERROR(NACIONAL!F34/NACIONAL!E34-1,"")</f>
        <v/>
      </c>
      <c r="F34" s="135" t="str">
        <f>IFERROR(NACIONAL!G34/NACIONAL!F34-1,"")</f>
        <v/>
      </c>
      <c r="G34" s="135" t="str">
        <f>IFERROR(NACIONAL!H34/NACIONAL!G34-1,"")</f>
        <v/>
      </c>
      <c r="H34" s="135" t="str">
        <f>IFERROR(NACIONAL!I34/NACIONAL!H34-1,"")</f>
        <v/>
      </c>
      <c r="I34" s="135" t="str">
        <f>IFERROR(NACIONAL!J34/NACIONAL!I34-1,"")</f>
        <v/>
      </c>
      <c r="J34" s="135" t="str">
        <f>IFERROR(NACIONAL!K34/NACIONAL!J34-1,"")</f>
        <v/>
      </c>
      <c r="K34" s="135" t="str">
        <f>IFERROR(NACIONAL!L34/NACIONAL!K34-1,"")</f>
        <v/>
      </c>
      <c r="L34" s="135" t="str">
        <f>IFERROR(NACIONAL!M34/NACIONAL!L34-1,"")</f>
        <v/>
      </c>
      <c r="M34" s="135" t="str">
        <f>IFERROR(NACIONAL!N34/NACIONAL!M34-1,"")</f>
        <v/>
      </c>
      <c r="N34" s="135">
        <f>IFERROR(NACIONAL!O34/NACIONAL!N34-1,"")</f>
        <v>-0.11254944178654769</v>
      </c>
      <c r="O34" s="135">
        <f>IFERROR(NACIONAL!P34/NACIONAL!O34-1,"")</f>
        <v>-8.6525144260028997E-3</v>
      </c>
      <c r="P34" s="135">
        <f>IFERROR(NACIONAL!Q34/NACIONAL!P34-1,"")</f>
        <v>6.5288616656040022E-2</v>
      </c>
      <c r="Q34" s="135">
        <f>IFERROR(NACIONAL!R34/NACIONAL!Q34-1,"")</f>
        <v>7.2442591085273511E-2</v>
      </c>
      <c r="R34" s="135">
        <f>IFERROR(NACIONAL!S34/NACIONAL!R34-1,"")</f>
        <v>-0.10900603538959108</v>
      </c>
      <c r="S34" s="135">
        <f>IFERROR(NACIONAL!T34/NACIONAL!S34-1,"")</f>
        <v>4.1583904148694506E-2</v>
      </c>
    </row>
    <row r="35" spans="1:19">
      <c r="A35" s="89" t="s">
        <v>708</v>
      </c>
      <c r="B35" s="89" t="s">
        <v>709</v>
      </c>
      <c r="C35" s="135" t="str">
        <f>IFERROR(NACIONAL!D35/NACIONAL!C35-1,"")</f>
        <v/>
      </c>
      <c r="D35" s="135" t="str">
        <f>IFERROR(NACIONAL!E35/NACIONAL!D35-1,"")</f>
        <v/>
      </c>
      <c r="E35" s="135" t="str">
        <f>IFERROR(NACIONAL!F35/NACIONAL!E35-1,"")</f>
        <v/>
      </c>
      <c r="F35" s="135" t="str">
        <f>IFERROR(NACIONAL!G35/NACIONAL!F35-1,"")</f>
        <v/>
      </c>
      <c r="G35" s="135" t="str">
        <f>IFERROR(NACIONAL!H35/NACIONAL!G35-1,"")</f>
        <v/>
      </c>
      <c r="H35" s="135" t="str">
        <f>IFERROR(NACIONAL!I35/NACIONAL!H35-1,"")</f>
        <v/>
      </c>
      <c r="I35" s="135" t="str">
        <f>IFERROR(NACIONAL!J35/NACIONAL!I35-1,"")</f>
        <v/>
      </c>
      <c r="J35" s="135" t="str">
        <f>IFERROR(NACIONAL!K35/NACIONAL!J35-1,"")</f>
        <v/>
      </c>
      <c r="K35" s="135" t="str">
        <f>IFERROR(NACIONAL!L35/NACIONAL!K35-1,"")</f>
        <v/>
      </c>
      <c r="L35" s="135" t="str">
        <f>IFERROR(NACIONAL!M35/NACIONAL!L35-1,"")</f>
        <v/>
      </c>
      <c r="M35" s="135" t="str">
        <f>IFERROR(NACIONAL!N35/NACIONAL!M35-1,"")</f>
        <v/>
      </c>
      <c r="N35" s="135">
        <f>IFERROR(NACIONAL!O35/NACIONAL!N35-1,"")</f>
        <v>3.1991821490617536</v>
      </c>
      <c r="O35" s="135">
        <f>IFERROR(NACIONAL!P35/NACIONAL!O35-1,"")</f>
        <v>-0.6970007206609885</v>
      </c>
      <c r="P35" s="135">
        <f>IFERROR(NACIONAL!Q35/NACIONAL!P35-1,"")</f>
        <v>0.87037285813467857</v>
      </c>
      <c r="Q35" s="135">
        <f>IFERROR(NACIONAL!R35/NACIONAL!Q35-1,"")</f>
        <v>1.1048083117309648E-2</v>
      </c>
      <c r="R35" s="135">
        <f>IFERROR(NACIONAL!S35/NACIONAL!R35-1,"")</f>
        <v>2.8142463776486757</v>
      </c>
      <c r="S35" s="135">
        <f>IFERROR(NACIONAL!T35/NACIONAL!S35-1,"")</f>
        <v>2.0447149597652357</v>
      </c>
    </row>
    <row r="36" spans="1:19">
      <c r="A36" s="89" t="s">
        <v>712</v>
      </c>
      <c r="B36" s="89" t="s">
        <v>713</v>
      </c>
      <c r="C36" s="135" t="str">
        <f>IFERROR(NACIONAL!D36/NACIONAL!C36-1,"")</f>
        <v/>
      </c>
      <c r="D36" s="135" t="str">
        <f>IFERROR(NACIONAL!E36/NACIONAL!D36-1,"")</f>
        <v/>
      </c>
      <c r="E36" s="135" t="str">
        <f>IFERROR(NACIONAL!F36/NACIONAL!E36-1,"")</f>
        <v/>
      </c>
      <c r="F36" s="135" t="str">
        <f>IFERROR(NACIONAL!G36/NACIONAL!F36-1,"")</f>
        <v/>
      </c>
      <c r="G36" s="135" t="str">
        <f>IFERROR(NACIONAL!H36/NACIONAL!G36-1,"")</f>
        <v/>
      </c>
      <c r="H36" s="135" t="str">
        <f>IFERROR(NACIONAL!I36/NACIONAL!H36-1,"")</f>
        <v/>
      </c>
      <c r="I36" s="135" t="str">
        <f>IFERROR(NACIONAL!J36/NACIONAL!I36-1,"")</f>
        <v/>
      </c>
      <c r="J36" s="135" t="str">
        <f>IFERROR(NACIONAL!K36/NACIONAL!J36-1,"")</f>
        <v/>
      </c>
      <c r="K36" s="135" t="str">
        <f>IFERROR(NACIONAL!L36/NACIONAL!K36-1,"")</f>
        <v/>
      </c>
      <c r="L36" s="135" t="str">
        <f>IFERROR(NACIONAL!M36/NACIONAL!L36-1,"")</f>
        <v/>
      </c>
      <c r="M36" s="135" t="str">
        <f>IFERROR(NACIONAL!N36/NACIONAL!M36-1,"")</f>
        <v/>
      </c>
      <c r="N36" s="135">
        <f>IFERROR(NACIONAL!O36/NACIONAL!N36-1,"")</f>
        <v>0</v>
      </c>
      <c r="O36" s="135">
        <f>IFERROR(NACIONAL!P36/NACIONAL!O36-1,"")</f>
        <v>0</v>
      </c>
      <c r="P36" s="135">
        <f>IFERROR(NACIONAL!Q36/NACIONAL!P36-1,"")</f>
        <v>0</v>
      </c>
      <c r="Q36" s="135">
        <f>IFERROR(NACIONAL!R36/NACIONAL!Q36-1,"")</f>
        <v>0</v>
      </c>
      <c r="R36" s="135">
        <f>IFERROR(NACIONAL!S36/NACIONAL!R36-1,"")</f>
        <v>0</v>
      </c>
      <c r="S36" s="135">
        <f>IFERROR(NACIONAL!T36/NACIONAL!S36-1,"")</f>
        <v>274.49200000000002</v>
      </c>
    </row>
    <row r="37" spans="1:19" ht="28">
      <c r="A37" s="89" t="s">
        <v>715</v>
      </c>
      <c r="B37" s="89" t="s">
        <v>716</v>
      </c>
      <c r="C37" s="135" t="str">
        <f>IFERROR(NACIONAL!D37/NACIONAL!C37-1,"")</f>
        <v/>
      </c>
      <c r="D37" s="135" t="str">
        <f>IFERROR(NACIONAL!E37/NACIONAL!D37-1,"")</f>
        <v/>
      </c>
      <c r="E37" s="135" t="str">
        <f>IFERROR(NACIONAL!F37/NACIONAL!E37-1,"")</f>
        <v/>
      </c>
      <c r="F37" s="135" t="str">
        <f>IFERROR(NACIONAL!G37/NACIONAL!F37-1,"")</f>
        <v/>
      </c>
      <c r="G37" s="135" t="str">
        <f>IFERROR(NACIONAL!H37/NACIONAL!G37-1,"")</f>
        <v/>
      </c>
      <c r="H37" s="135" t="str">
        <f>IFERROR(NACIONAL!I37/NACIONAL!H37-1,"")</f>
        <v/>
      </c>
      <c r="I37" s="135" t="str">
        <f>IFERROR(NACIONAL!J37/NACIONAL!I37-1,"")</f>
        <v/>
      </c>
      <c r="J37" s="135" t="str">
        <f>IFERROR(NACIONAL!K37/NACIONAL!J37-1,"")</f>
        <v/>
      </c>
      <c r="K37" s="135" t="str">
        <f>IFERROR(NACIONAL!L37/NACIONAL!K37-1,"")</f>
        <v/>
      </c>
      <c r="L37" s="135" t="str">
        <f>IFERROR(NACIONAL!M37/NACIONAL!L37-1,"")</f>
        <v/>
      </c>
      <c r="M37" s="135" t="str">
        <f>IFERROR(NACIONAL!N37/NACIONAL!M37-1,"")</f>
        <v/>
      </c>
      <c r="N37" s="135">
        <f>IFERROR(NACIONAL!O37/NACIONAL!N37-1,"")</f>
        <v>6.0730230600846147E-2</v>
      </c>
      <c r="O37" s="135">
        <f>IFERROR(NACIONAL!P37/NACIONAL!O37-1,"")</f>
        <v>4.1900382109438805E-3</v>
      </c>
      <c r="P37" s="135">
        <f>IFERROR(NACIONAL!Q37/NACIONAL!P37-1,"")</f>
        <v>-0.16391441921869621</v>
      </c>
      <c r="Q37" s="135">
        <f>IFERROR(NACIONAL!R37/NACIONAL!Q37-1,"")</f>
        <v>-0.3451616416790283</v>
      </c>
      <c r="R37" s="135">
        <f>IFERROR(NACIONAL!S37/NACIONAL!R37-1,"")</f>
        <v>-0.1054959003490864</v>
      </c>
      <c r="S37" s="135">
        <f>IFERROR(NACIONAL!T37/NACIONAL!S37-1,"")</f>
        <v>0.1336140592896311</v>
      </c>
    </row>
    <row r="38" spans="1:19">
      <c r="A38" s="89" t="s">
        <v>722</v>
      </c>
      <c r="B38" s="89" t="s">
        <v>723</v>
      </c>
      <c r="C38" s="135" t="str">
        <f>IFERROR(NACIONAL!D38/NACIONAL!C38-1,"")</f>
        <v/>
      </c>
      <c r="D38" s="135" t="str">
        <f>IFERROR(NACIONAL!E38/NACIONAL!D38-1,"")</f>
        <v/>
      </c>
      <c r="E38" s="135" t="str">
        <f>IFERROR(NACIONAL!F38/NACIONAL!E38-1,"")</f>
        <v/>
      </c>
      <c r="F38" s="135" t="str">
        <f>IFERROR(NACIONAL!G38/NACIONAL!F38-1,"")</f>
        <v/>
      </c>
      <c r="G38" s="135" t="str">
        <f>IFERROR(NACIONAL!H38/NACIONAL!G38-1,"")</f>
        <v/>
      </c>
      <c r="H38" s="135" t="str">
        <f>IFERROR(NACIONAL!I38/NACIONAL!H38-1,"")</f>
        <v/>
      </c>
      <c r="I38" s="135" t="str">
        <f>IFERROR(NACIONAL!J38/NACIONAL!I38-1,"")</f>
        <v/>
      </c>
      <c r="J38" s="135" t="str">
        <f>IFERROR(NACIONAL!K38/NACIONAL!J38-1,"")</f>
        <v/>
      </c>
      <c r="K38" s="135" t="str">
        <f>IFERROR(NACIONAL!L38/NACIONAL!K38-1,"")</f>
        <v/>
      </c>
      <c r="L38" s="135" t="str">
        <f>IFERROR(NACIONAL!M38/NACIONAL!L38-1,"")</f>
        <v/>
      </c>
      <c r="M38" s="135" t="str">
        <f>IFERROR(NACIONAL!N38/NACIONAL!M38-1,"")</f>
        <v/>
      </c>
      <c r="N38" s="135">
        <f>IFERROR(NACIONAL!O38/NACIONAL!N38-1,"")</f>
        <v>-0.43938182780850377</v>
      </c>
      <c r="O38" s="135">
        <f>IFERROR(NACIONAL!P38/NACIONAL!O38-1,"")</f>
        <v>-0.10917940331940768</v>
      </c>
      <c r="P38" s="135">
        <f>IFERROR(NACIONAL!Q38/NACIONAL!P38-1,"")</f>
        <v>1.8028351024782001</v>
      </c>
      <c r="Q38" s="135">
        <f>IFERROR(NACIONAL!R38/NACIONAL!Q38-1,"")</f>
        <v>-0.10484285638135249</v>
      </c>
      <c r="R38" s="135">
        <f>IFERROR(NACIONAL!S38/NACIONAL!R38-1,"")</f>
        <v>-0.60075069818700677</v>
      </c>
      <c r="S38" s="135">
        <f>IFERROR(NACIONAL!T38/NACIONAL!S38-1,"")</f>
        <v>1.652431608846006</v>
      </c>
    </row>
    <row r="39" spans="1:19" ht="28">
      <c r="A39" s="89" t="s">
        <v>738</v>
      </c>
      <c r="B39" s="89" t="s">
        <v>739</v>
      </c>
      <c r="C39" s="135" t="str">
        <f>IFERROR(NACIONAL!D39/NACIONAL!C39-1,"")</f>
        <v/>
      </c>
      <c r="D39" s="135" t="str">
        <f>IFERROR(NACIONAL!E39/NACIONAL!D39-1,"")</f>
        <v/>
      </c>
      <c r="E39" s="135" t="str">
        <f>IFERROR(NACIONAL!F39/NACIONAL!E39-1,"")</f>
        <v/>
      </c>
      <c r="F39" s="135" t="str">
        <f>IFERROR(NACIONAL!G39/NACIONAL!F39-1,"")</f>
        <v/>
      </c>
      <c r="G39" s="135" t="str">
        <f>IFERROR(NACIONAL!H39/NACIONAL!G39-1,"")</f>
        <v/>
      </c>
      <c r="H39" s="135" t="str">
        <f>IFERROR(NACIONAL!I39/NACIONAL!H39-1,"")</f>
        <v/>
      </c>
      <c r="I39" s="135" t="str">
        <f>IFERROR(NACIONAL!J39/NACIONAL!I39-1,"")</f>
        <v/>
      </c>
      <c r="J39" s="135" t="str">
        <f>IFERROR(NACIONAL!K39/NACIONAL!J39-1,"")</f>
        <v/>
      </c>
      <c r="K39" s="135" t="str">
        <f>IFERROR(NACIONAL!L39/NACIONAL!K39-1,"")</f>
        <v/>
      </c>
      <c r="L39" s="135" t="str">
        <f>IFERROR(NACIONAL!M39/NACIONAL!L39-1,"")</f>
        <v/>
      </c>
      <c r="M39" s="135" t="str">
        <f>IFERROR(NACIONAL!N39/NACIONAL!M39-1,"")</f>
        <v/>
      </c>
      <c r="N39" s="135" t="str">
        <f>IFERROR(NACIONAL!O39/NACIONAL!N39-1,"")</f>
        <v/>
      </c>
      <c r="O39" s="135" t="str">
        <f>IFERROR(NACIONAL!P39/NACIONAL!O39-1,"")</f>
        <v/>
      </c>
      <c r="P39" s="135" t="str">
        <f>IFERROR(NACIONAL!Q39/NACIONAL!P39-1,"")</f>
        <v/>
      </c>
      <c r="Q39" s="135" t="str">
        <f>IFERROR(NACIONAL!R39/NACIONAL!Q39-1,"")</f>
        <v/>
      </c>
      <c r="R39" s="135" t="str">
        <f>IFERROR(NACIONAL!S39/NACIONAL!R39-1,"")</f>
        <v/>
      </c>
      <c r="S39" s="135" t="str">
        <f>IFERROR(NACIONAL!T39/NACIONAL!S39-1,"")</f>
        <v/>
      </c>
    </row>
    <row r="40" spans="1:19" ht="28">
      <c r="A40" s="89" t="s">
        <v>742</v>
      </c>
      <c r="B40" s="89" t="s">
        <v>743</v>
      </c>
      <c r="C40" s="135" t="str">
        <f>IFERROR(NACIONAL!D40/NACIONAL!C40-1,"")</f>
        <v/>
      </c>
      <c r="D40" s="135" t="str">
        <f>IFERROR(NACIONAL!E40/NACIONAL!D40-1,"")</f>
        <v/>
      </c>
      <c r="E40" s="135" t="str">
        <f>IFERROR(NACIONAL!F40/NACIONAL!E40-1,"")</f>
        <v/>
      </c>
      <c r="F40" s="135" t="str">
        <f>IFERROR(NACIONAL!G40/NACIONAL!F40-1,"")</f>
        <v/>
      </c>
      <c r="G40" s="135" t="str">
        <f>IFERROR(NACIONAL!H40/NACIONAL!G40-1,"")</f>
        <v/>
      </c>
      <c r="H40" s="135" t="str">
        <f>IFERROR(NACIONAL!I40/NACIONAL!H40-1,"")</f>
        <v/>
      </c>
      <c r="I40" s="135" t="str">
        <f>IFERROR(NACIONAL!J40/NACIONAL!I40-1,"")</f>
        <v/>
      </c>
      <c r="J40" s="135" t="str">
        <f>IFERROR(NACIONAL!K40/NACIONAL!J40-1,"")</f>
        <v/>
      </c>
      <c r="K40" s="135" t="str">
        <f>IFERROR(NACIONAL!L40/NACIONAL!K40-1,"")</f>
        <v/>
      </c>
      <c r="L40" s="135" t="str">
        <f>IFERROR(NACIONAL!M40/NACIONAL!L40-1,"")</f>
        <v/>
      </c>
      <c r="M40" s="135" t="str">
        <f>IFERROR(NACIONAL!N40/NACIONAL!M40-1,"")</f>
        <v/>
      </c>
      <c r="N40" s="135">
        <f>IFERROR(NACIONAL!O40/NACIONAL!N40-1,"")</f>
        <v>-0.30454951887984849</v>
      </c>
      <c r="O40" s="135">
        <f>IFERROR(NACIONAL!P40/NACIONAL!O40-1,"")</f>
        <v>0.15686161915542618</v>
      </c>
      <c r="P40" s="135">
        <f>IFERROR(NACIONAL!Q40/NACIONAL!P40-1,"")</f>
        <v>-0.66760620886758437</v>
      </c>
      <c r="Q40" s="135">
        <f>IFERROR(NACIONAL!R40/NACIONAL!Q40-1,"")</f>
        <v>-0.3312461456640533</v>
      </c>
      <c r="R40" s="135">
        <f>IFERROR(NACIONAL!S40/NACIONAL!R40-1,"")</f>
        <v>4.3801389951124516</v>
      </c>
      <c r="S40" s="135">
        <f>IFERROR(NACIONAL!T40/NACIONAL!S40-1,"")</f>
        <v>-0.87439609071754631</v>
      </c>
    </row>
    <row r="41" spans="1:19">
      <c r="A41" s="89" t="s">
        <v>247</v>
      </c>
      <c r="B41" s="89" t="s">
        <v>751</v>
      </c>
      <c r="C41" s="135">
        <f>IFERROR(NACIONAL!D41/NACIONAL!C41-1,"")</f>
        <v>-0.46308780520118642</v>
      </c>
      <c r="D41" s="135">
        <f>IFERROR(NACIONAL!E41/NACIONAL!D41-1,"")</f>
        <v>-0.28715611315178902</v>
      </c>
      <c r="E41" s="135">
        <f>IFERROR(NACIONAL!F41/NACIONAL!E41-1,"")</f>
        <v>0.76596573727806194</v>
      </c>
      <c r="F41" s="135">
        <f>IFERROR(NACIONAL!G41/NACIONAL!F41-1,"")</f>
        <v>0.15014897996768695</v>
      </c>
      <c r="G41" s="135">
        <f>IFERROR(NACIONAL!H41/NACIONAL!G41-1,"")</f>
        <v>-0.26373460983204899</v>
      </c>
      <c r="H41" s="135">
        <f>IFERROR(NACIONAL!I41/NACIONAL!H41-1,"")</f>
        <v>0.12694368785142007</v>
      </c>
      <c r="I41" s="135">
        <f>IFERROR(NACIONAL!J41/NACIONAL!I41-1,"")</f>
        <v>0.38620941238040651</v>
      </c>
      <c r="J41" s="135">
        <f>IFERROR(NACIONAL!K41/NACIONAL!J41-1,"")</f>
        <v>0.55317433742156585</v>
      </c>
      <c r="K41" s="135">
        <f>IFERROR(NACIONAL!L41/NACIONAL!K41-1,"")</f>
        <v>0.49094898131839426</v>
      </c>
      <c r="L41" s="135">
        <f>IFERROR(NACIONAL!M41/NACIONAL!L41-1,"")</f>
        <v>-0.13544176983928014</v>
      </c>
      <c r="M41" s="135">
        <f>IFERROR(NACIONAL!N41/NACIONAL!M41-1,"")</f>
        <v>-9.9711207550968739E-2</v>
      </c>
      <c r="N41" s="135">
        <f>IFERROR(NACIONAL!O41/NACIONAL!N41-1,"")</f>
        <v>0.10934645511853835</v>
      </c>
      <c r="O41" s="135">
        <f>IFERROR(NACIONAL!P41/NACIONAL!O41-1,"")</f>
        <v>0.26084278391434901</v>
      </c>
      <c r="P41" s="135">
        <f>IFERROR(NACIONAL!Q41/NACIONAL!P41-1,"")</f>
        <v>-0.19264396343203205</v>
      </c>
      <c r="Q41" s="135">
        <f>IFERROR(NACIONAL!R41/NACIONAL!Q41-1,"")</f>
        <v>2.5084541013580264E-2</v>
      </c>
      <c r="R41" s="135">
        <f>IFERROR(NACIONAL!S41/NACIONAL!R41-1,"")</f>
        <v>9.5490351148892039E-2</v>
      </c>
      <c r="S41" s="135">
        <f>IFERROR(NACIONAL!T41/NACIONAL!S41-1,"")</f>
        <v>3.2766815147321937E-2</v>
      </c>
    </row>
    <row r="42" spans="1:19">
      <c r="A42" s="89" t="s">
        <v>248</v>
      </c>
      <c r="B42" s="89" t="s">
        <v>760</v>
      </c>
      <c r="C42" s="135">
        <f>IFERROR(NACIONAL!D42/NACIONAL!C42-1,"")</f>
        <v>-0.5245055708674049</v>
      </c>
      <c r="D42" s="135">
        <f>IFERROR(NACIONAL!E42/NACIONAL!D42-1,"")</f>
        <v>0.25778357860648682</v>
      </c>
      <c r="E42" s="135">
        <f>IFERROR(NACIONAL!F42/NACIONAL!E42-1,"")</f>
        <v>0.22605599223465744</v>
      </c>
      <c r="F42" s="135">
        <f>IFERROR(NACIONAL!G42/NACIONAL!F42-1,"")</f>
        <v>1.710723582861005</v>
      </c>
      <c r="G42" s="135">
        <f>IFERROR(NACIONAL!H42/NACIONAL!G42-1,"")</f>
        <v>-0.2826783593391734</v>
      </c>
      <c r="H42" s="135">
        <f>IFERROR(NACIONAL!I42/NACIONAL!H42-1,"")</f>
        <v>-0.27648120090210604</v>
      </c>
      <c r="I42" s="135">
        <f>IFERROR(NACIONAL!J42/NACIONAL!I42-1,"")</f>
        <v>-8.553382552650679E-2</v>
      </c>
      <c r="J42" s="135">
        <f>IFERROR(NACIONAL!K42/NACIONAL!J42-1,"")</f>
        <v>0.30975267334921353</v>
      </c>
      <c r="K42" s="135">
        <f>IFERROR(NACIONAL!L42/NACIONAL!K42-1,"")</f>
        <v>0.22603451040525946</v>
      </c>
      <c r="L42" s="135">
        <f>IFERROR(NACIONAL!M42/NACIONAL!L42-1,"")</f>
        <v>8.9001237436747482E-2</v>
      </c>
      <c r="M42" s="135">
        <f>IFERROR(NACIONAL!N42/NACIONAL!M42-1,"")</f>
        <v>2.3147111847865918</v>
      </c>
      <c r="N42" s="135">
        <f>IFERROR(NACIONAL!O42/NACIONAL!N42-1,"")</f>
        <v>-2.7815238209527027E-2</v>
      </c>
      <c r="O42" s="135">
        <f>IFERROR(NACIONAL!P42/NACIONAL!O42-1,"")</f>
        <v>-3.4701370411498123E-2</v>
      </c>
      <c r="P42" s="135">
        <f>IFERROR(NACIONAL!Q42/NACIONAL!P42-1,"")</f>
        <v>0.35167736217137957</v>
      </c>
      <c r="Q42" s="135">
        <f>IFERROR(NACIONAL!R42/NACIONAL!Q42-1,"")</f>
        <v>0.32048159301206636</v>
      </c>
      <c r="R42" s="135">
        <f>IFERROR(NACIONAL!S42/NACIONAL!R42-1,"")</f>
        <v>9.3418969530708607E-2</v>
      </c>
      <c r="S42" s="135">
        <f>IFERROR(NACIONAL!T42/NACIONAL!S42-1,"")</f>
        <v>-7.0316211457993605E-2</v>
      </c>
    </row>
    <row r="43" spans="1:19" ht="28">
      <c r="A43" s="89" t="s">
        <v>249</v>
      </c>
      <c r="B43" s="89" t="s">
        <v>761</v>
      </c>
      <c r="C43" s="135">
        <f>IFERROR(NACIONAL!D43/NACIONAL!C43-1,"")</f>
        <v>-0.35766492778683068</v>
      </c>
      <c r="D43" s="135">
        <f>IFERROR(NACIONAL!E43/NACIONAL!D43-1,"")</f>
        <v>2.3137082132782094E-2</v>
      </c>
      <c r="E43" s="135">
        <f>IFERROR(NACIONAL!F43/NACIONAL!E43-1,"")</f>
        <v>-0.26418785891168983</v>
      </c>
      <c r="F43" s="135">
        <f>IFERROR(NACIONAL!G43/NACIONAL!F43-1,"")</f>
        <v>4.61797095661115</v>
      </c>
      <c r="G43" s="135">
        <f>IFERROR(NACIONAL!H43/NACIONAL!G43-1,"")</f>
        <v>-0.81840976297347723</v>
      </c>
      <c r="H43" s="135">
        <f>IFERROR(NACIONAL!I43/NACIONAL!H43-1,"")</f>
        <v>6.460364158076537E-2</v>
      </c>
      <c r="I43" s="135">
        <f>IFERROR(NACIONAL!J43/NACIONAL!I43-1,"")</f>
        <v>0.21004907706283915</v>
      </c>
      <c r="J43" s="135">
        <f>IFERROR(NACIONAL!K43/NACIONAL!J43-1,"")</f>
        <v>0.56342594732951445</v>
      </c>
      <c r="K43" s="135">
        <f>IFERROR(NACIONAL!L43/NACIONAL!K43-1,"")</f>
        <v>-0.11325176783097957</v>
      </c>
      <c r="L43" s="135">
        <f>IFERROR(NACIONAL!M43/NACIONAL!L43-1,"")</f>
        <v>9.2983836039032486E-2</v>
      </c>
      <c r="M43" s="135">
        <f>IFERROR(NACIONAL!N43/NACIONAL!M43-1,"")</f>
        <v>2.0621400455753451</v>
      </c>
      <c r="N43" s="135">
        <f>IFERROR(NACIONAL!O43/NACIONAL!N43-1,"")</f>
        <v>0.10940845602105154</v>
      </c>
      <c r="O43" s="135">
        <f>IFERROR(NACIONAL!P43/NACIONAL!O43-1,"")</f>
        <v>-4.7613782989196496E-3</v>
      </c>
      <c r="P43" s="135">
        <f>IFERROR(NACIONAL!Q43/NACIONAL!P43-1,"")</f>
        <v>0.22332040366209327</v>
      </c>
      <c r="Q43" s="135">
        <f>IFERROR(NACIONAL!R43/NACIONAL!Q43-1,"")</f>
        <v>5.271471916395476E-2</v>
      </c>
      <c r="R43" s="135">
        <f>IFERROR(NACIONAL!S43/NACIONAL!R43-1,"")</f>
        <v>0.2511213780654129</v>
      </c>
      <c r="S43" s="135">
        <f>IFERROR(NACIONAL!T43/NACIONAL!S43-1,"")</f>
        <v>0.25367535823806842</v>
      </c>
    </row>
    <row r="44" spans="1:19">
      <c r="A44" s="89" t="s">
        <v>250</v>
      </c>
      <c r="B44" s="89" t="s">
        <v>136</v>
      </c>
      <c r="C44" s="135">
        <f>IFERROR(NACIONAL!D44/NACIONAL!C44-1,"")</f>
        <v>-0.73431138058700329</v>
      </c>
      <c r="D44" s="135">
        <f>IFERROR(NACIONAL!E44/NACIONAL!D44-1,"")</f>
        <v>0.97115944421080047</v>
      </c>
      <c r="E44" s="135">
        <f>IFERROR(NACIONAL!F44/NACIONAL!E44-1,"")</f>
        <v>0.99967755098498001</v>
      </c>
      <c r="F44" s="135">
        <f>IFERROR(NACIONAL!G44/NACIONAL!F44-1,"")</f>
        <v>2.2595580652809755E-2</v>
      </c>
      <c r="G44" s="135">
        <f>IFERROR(NACIONAL!H44/NACIONAL!G44-1,"")</f>
        <v>1.4263374094510137</v>
      </c>
      <c r="H44" s="135">
        <f>IFERROR(NACIONAL!I44/NACIONAL!H44-1,"")</f>
        <v>-0.35791462318243261</v>
      </c>
      <c r="I44" s="135">
        <f>IFERROR(NACIONAL!J44/NACIONAL!I44-1,"")</f>
        <v>-0.20254160678916777</v>
      </c>
      <c r="J44" s="135">
        <f>IFERROR(NACIONAL!K44/NACIONAL!J44-1,"")</f>
        <v>0.1573806971678775</v>
      </c>
      <c r="K44" s="135">
        <f>IFERROR(NACIONAL!L44/NACIONAL!K44-1,"")</f>
        <v>0.50132915463423777</v>
      </c>
      <c r="L44" s="135">
        <f>IFERROR(NACIONAL!M44/NACIONAL!L44-1,"")</f>
        <v>8.7092604488916425E-2</v>
      </c>
      <c r="M44" s="135">
        <f>IFERROR(NACIONAL!N44/NACIONAL!M44-1,"")</f>
        <v>-1</v>
      </c>
      <c r="N44" s="135" t="str">
        <f>IFERROR(NACIONAL!O44/NACIONAL!N44-1,"")</f>
        <v/>
      </c>
      <c r="O44" s="135" t="str">
        <f>IFERROR(NACIONAL!P44/NACIONAL!O44-1,"")</f>
        <v/>
      </c>
      <c r="P44" s="135" t="str">
        <f>IFERROR(NACIONAL!Q44/NACIONAL!P44-1,"")</f>
        <v/>
      </c>
      <c r="Q44" s="135" t="str">
        <f>IFERROR(NACIONAL!R44/NACIONAL!Q44-1,"")</f>
        <v/>
      </c>
      <c r="R44" s="135" t="str">
        <f>IFERROR(NACIONAL!S44/NACIONAL!R44-1,"")</f>
        <v/>
      </c>
      <c r="S44" s="135" t="str">
        <f>IFERROR(NACIONAL!T44/NACIONAL!S44-1,"")</f>
        <v/>
      </c>
    </row>
    <row r="45" spans="1:19">
      <c r="A45" s="89" t="s">
        <v>860</v>
      </c>
      <c r="B45" s="89" t="s">
        <v>861</v>
      </c>
      <c r="C45" s="135" t="str">
        <f>IFERROR(NACIONAL!D45/NACIONAL!C45-1,"")</f>
        <v/>
      </c>
      <c r="D45" s="135" t="str">
        <f>IFERROR(NACIONAL!E45/NACIONAL!D45-1,"")</f>
        <v/>
      </c>
      <c r="E45" s="135" t="str">
        <f>IFERROR(NACIONAL!F45/NACIONAL!E45-1,"")</f>
        <v/>
      </c>
      <c r="F45" s="135" t="str">
        <f>IFERROR(NACIONAL!G45/NACIONAL!F45-1,"")</f>
        <v/>
      </c>
      <c r="G45" s="135" t="str">
        <f>IFERROR(NACIONAL!H45/NACIONAL!G45-1,"")</f>
        <v/>
      </c>
      <c r="H45" s="135" t="str">
        <f>IFERROR(NACIONAL!I45/NACIONAL!H45-1,"")</f>
        <v/>
      </c>
      <c r="I45" s="135" t="str">
        <f>IFERROR(NACIONAL!J45/NACIONAL!I45-1,"")</f>
        <v/>
      </c>
      <c r="J45" s="135" t="str">
        <f>IFERROR(NACIONAL!K45/NACIONAL!J45-1,"")</f>
        <v/>
      </c>
      <c r="K45" s="135" t="str">
        <f>IFERROR(NACIONAL!L45/NACIONAL!K45-1,"")</f>
        <v/>
      </c>
      <c r="L45" s="135" t="str">
        <f>IFERROR(NACIONAL!M45/NACIONAL!L45-1,"")</f>
        <v/>
      </c>
      <c r="M45" s="135" t="str">
        <f>IFERROR(NACIONAL!N45/NACIONAL!M45-1,"")</f>
        <v/>
      </c>
      <c r="N45" s="135">
        <f>IFERROR(NACIONAL!O45/NACIONAL!N45-1,"")</f>
        <v>0.30571203785416246</v>
      </c>
      <c r="O45" s="135">
        <f>IFERROR(NACIONAL!P45/NACIONAL!O45-1,"")</f>
        <v>-0.81209414858803364</v>
      </c>
      <c r="P45" s="135">
        <f>IFERROR(NACIONAL!Q45/NACIONAL!P45-1,"")</f>
        <v>0.1754618699689785</v>
      </c>
      <c r="Q45" s="135">
        <f>IFERROR(NACIONAL!R45/NACIONAL!Q45-1,"")</f>
        <v>-0.10240822244640635</v>
      </c>
      <c r="R45" s="135">
        <f>IFERROR(NACIONAL!S45/NACIONAL!R45-1,"")</f>
        <v>0.41960574866703504</v>
      </c>
      <c r="S45" s="135">
        <f>IFERROR(NACIONAL!T45/NACIONAL!S45-1,"")</f>
        <v>0.27849047646618419</v>
      </c>
    </row>
    <row r="46" spans="1:19">
      <c r="A46" s="89" t="s">
        <v>934</v>
      </c>
      <c r="B46" s="89" t="s">
        <v>133</v>
      </c>
      <c r="C46" s="135" t="str">
        <f>IFERROR(NACIONAL!D46/NACIONAL!C46-1,"")</f>
        <v/>
      </c>
      <c r="D46" s="135" t="str">
        <f>IFERROR(NACIONAL!E46/NACIONAL!D46-1,"")</f>
        <v/>
      </c>
      <c r="E46" s="135" t="str">
        <f>IFERROR(NACIONAL!F46/NACIONAL!E46-1,"")</f>
        <v/>
      </c>
      <c r="F46" s="135" t="str">
        <f>IFERROR(NACIONAL!G46/NACIONAL!F46-1,"")</f>
        <v/>
      </c>
      <c r="G46" s="135" t="str">
        <f>IFERROR(NACIONAL!H46/NACIONAL!G46-1,"")</f>
        <v/>
      </c>
      <c r="H46" s="135" t="str">
        <f>IFERROR(NACIONAL!I46/NACIONAL!H46-1,"")</f>
        <v/>
      </c>
      <c r="I46" s="135" t="str">
        <f>IFERROR(NACIONAL!J46/NACIONAL!I46-1,"")</f>
        <v/>
      </c>
      <c r="J46" s="135" t="str">
        <f>IFERROR(NACIONAL!K46/NACIONAL!J46-1,"")</f>
        <v/>
      </c>
      <c r="K46" s="135" t="str">
        <f>IFERROR(NACIONAL!L46/NACIONAL!K46-1,"")</f>
        <v/>
      </c>
      <c r="L46" s="135" t="str">
        <f>IFERROR(NACIONAL!M46/NACIONAL!L46-1,"")</f>
        <v/>
      </c>
      <c r="M46" s="135" t="str">
        <f>IFERROR(NACIONAL!N46/NACIONAL!M46-1,"")</f>
        <v/>
      </c>
      <c r="N46" s="135">
        <f>IFERROR(NACIONAL!O46/NACIONAL!N46-1,"")</f>
        <v>1.4250102806274478E-2</v>
      </c>
      <c r="O46" s="135">
        <f>IFERROR(NACIONAL!P46/NACIONAL!O46-1,"")</f>
        <v>-0.10908753681629069</v>
      </c>
      <c r="P46" s="135">
        <f>IFERROR(NACIONAL!Q46/NACIONAL!P46-1,"")</f>
        <v>-7.1917474557633754E-2</v>
      </c>
      <c r="Q46" s="135">
        <f>IFERROR(NACIONAL!R46/NACIONAL!Q46-1,"")</f>
        <v>0.18678438346398796</v>
      </c>
      <c r="R46" s="135">
        <f>IFERROR(NACIONAL!S46/NACIONAL!R46-1,"")</f>
        <v>0.10069954609463938</v>
      </c>
      <c r="S46" s="135">
        <f>IFERROR(NACIONAL!T46/NACIONAL!S46-1,"")</f>
        <v>-0.10868968686580249</v>
      </c>
    </row>
    <row r="47" spans="1:19">
      <c r="A47" s="89" t="s">
        <v>943</v>
      </c>
      <c r="B47" s="89" t="s">
        <v>166</v>
      </c>
      <c r="C47" s="135" t="str">
        <f>IFERROR(NACIONAL!D47/NACIONAL!C47-1,"")</f>
        <v/>
      </c>
      <c r="D47" s="135" t="str">
        <f>IFERROR(NACIONAL!E47/NACIONAL!D47-1,"")</f>
        <v/>
      </c>
      <c r="E47" s="135" t="str">
        <f>IFERROR(NACIONAL!F47/NACIONAL!E47-1,"")</f>
        <v/>
      </c>
      <c r="F47" s="135" t="str">
        <f>IFERROR(NACIONAL!G47/NACIONAL!F47-1,"")</f>
        <v/>
      </c>
      <c r="G47" s="135" t="str">
        <f>IFERROR(NACIONAL!H47/NACIONAL!G47-1,"")</f>
        <v/>
      </c>
      <c r="H47" s="135" t="str">
        <f>IFERROR(NACIONAL!I47/NACIONAL!H47-1,"")</f>
        <v/>
      </c>
      <c r="I47" s="135" t="str">
        <f>IFERROR(NACIONAL!J47/NACIONAL!I47-1,"")</f>
        <v/>
      </c>
      <c r="J47" s="135" t="str">
        <f>IFERROR(NACIONAL!K47/NACIONAL!J47-1,"")</f>
        <v/>
      </c>
      <c r="K47" s="135" t="str">
        <f>IFERROR(NACIONAL!L47/NACIONAL!K47-1,"")</f>
        <v/>
      </c>
      <c r="L47" s="135" t="str">
        <f>IFERROR(NACIONAL!M47/NACIONAL!L47-1,"")</f>
        <v/>
      </c>
      <c r="M47" s="135" t="str">
        <f>IFERROR(NACIONAL!N47/NACIONAL!M47-1,"")</f>
        <v/>
      </c>
      <c r="N47" s="135" t="str">
        <f>IFERROR(NACIONAL!O47/NACIONAL!N47-1,"")</f>
        <v/>
      </c>
      <c r="O47" s="135">
        <f>IFERROR(NACIONAL!P47/NACIONAL!O47-1,"")</f>
        <v>0.28611344898969771</v>
      </c>
      <c r="P47" s="135">
        <f>IFERROR(NACIONAL!Q47/NACIONAL!P47-1,"")</f>
        <v>0.46687381982527731</v>
      </c>
      <c r="Q47" s="135">
        <f>IFERROR(NACIONAL!R47/NACIONAL!Q47-1,"")</f>
        <v>-4.4204577863570127E-2</v>
      </c>
      <c r="R47" s="135">
        <f>IFERROR(NACIONAL!S47/NACIONAL!R47-1,"")</f>
        <v>0.45392965192949442</v>
      </c>
      <c r="S47" s="135">
        <f>IFERROR(NACIONAL!T47/NACIONAL!S47-1,"")</f>
        <v>0.19836277342840458</v>
      </c>
    </row>
    <row r="48" spans="1:19">
      <c r="A48" s="89" t="s">
        <v>949</v>
      </c>
      <c r="B48" s="89" t="s">
        <v>132</v>
      </c>
      <c r="C48" s="135" t="str">
        <f>IFERROR(NACIONAL!D48/NACIONAL!C48-1,"")</f>
        <v/>
      </c>
      <c r="D48" s="135" t="str">
        <f>IFERROR(NACIONAL!E48/NACIONAL!D48-1,"")</f>
        <v/>
      </c>
      <c r="E48" s="135" t="str">
        <f>IFERROR(NACIONAL!F48/NACIONAL!E48-1,"")</f>
        <v/>
      </c>
      <c r="F48" s="135" t="str">
        <f>IFERROR(NACIONAL!G48/NACIONAL!F48-1,"")</f>
        <v/>
      </c>
      <c r="G48" s="135" t="str">
        <f>IFERROR(NACIONAL!H48/NACIONAL!G48-1,"")</f>
        <v/>
      </c>
      <c r="H48" s="135" t="str">
        <f>IFERROR(NACIONAL!I48/NACIONAL!H48-1,"")</f>
        <v/>
      </c>
      <c r="I48" s="135" t="str">
        <f>IFERROR(NACIONAL!J48/NACIONAL!I48-1,"")</f>
        <v/>
      </c>
      <c r="J48" s="135" t="str">
        <f>IFERROR(NACIONAL!K48/NACIONAL!J48-1,"")</f>
        <v/>
      </c>
      <c r="K48" s="135" t="str">
        <f>IFERROR(NACIONAL!L48/NACIONAL!K48-1,"")</f>
        <v/>
      </c>
      <c r="L48" s="135" t="str">
        <f>IFERROR(NACIONAL!M48/NACIONAL!L48-1,"")</f>
        <v/>
      </c>
      <c r="M48" s="135" t="str">
        <f>IFERROR(NACIONAL!N48/NACIONAL!M48-1,"")</f>
        <v/>
      </c>
      <c r="N48" s="135">
        <f>IFERROR(NACIONAL!O48/NACIONAL!N48-1,"")</f>
        <v>0.10133408132025945</v>
      </c>
      <c r="O48" s="135">
        <f>IFERROR(NACIONAL!P48/NACIONAL!O48-1,"")</f>
        <v>-0.11831944768641589</v>
      </c>
      <c r="P48" s="135">
        <f>IFERROR(NACIONAL!Q48/NACIONAL!P48-1,"")</f>
        <v>0.51897372220878868</v>
      </c>
      <c r="Q48" s="135">
        <f>IFERROR(NACIONAL!R48/NACIONAL!Q48-1,"")</f>
        <v>0.13042636325820922</v>
      </c>
      <c r="R48" s="135">
        <f>IFERROR(NACIONAL!S48/NACIONAL!R48-1,"")</f>
        <v>6.26334599285856E-2</v>
      </c>
      <c r="S48" s="135">
        <f>IFERROR(NACIONAL!T48/NACIONAL!S48-1,"")</f>
        <v>-9.6111492627425354E-3</v>
      </c>
    </row>
    <row r="49" spans="1:19">
      <c r="A49" s="89" t="s">
        <v>962</v>
      </c>
      <c r="B49" s="89" t="s">
        <v>131</v>
      </c>
      <c r="C49" s="135" t="str">
        <f>IFERROR(NACIONAL!D49/NACIONAL!C49-1,"")</f>
        <v/>
      </c>
      <c r="D49" s="135" t="str">
        <f>IFERROR(NACIONAL!E49/NACIONAL!D49-1,"")</f>
        <v/>
      </c>
      <c r="E49" s="135" t="str">
        <f>IFERROR(NACIONAL!F49/NACIONAL!E49-1,"")</f>
        <v/>
      </c>
      <c r="F49" s="135" t="str">
        <f>IFERROR(NACIONAL!G49/NACIONAL!F49-1,"")</f>
        <v/>
      </c>
      <c r="G49" s="135" t="str">
        <f>IFERROR(NACIONAL!H49/NACIONAL!G49-1,"")</f>
        <v/>
      </c>
      <c r="H49" s="135" t="str">
        <f>IFERROR(NACIONAL!I49/NACIONAL!H49-1,"")</f>
        <v/>
      </c>
      <c r="I49" s="135" t="str">
        <f>IFERROR(NACIONAL!J49/NACIONAL!I49-1,"")</f>
        <v/>
      </c>
      <c r="J49" s="135" t="str">
        <f>IFERROR(NACIONAL!K49/NACIONAL!J49-1,"")</f>
        <v/>
      </c>
      <c r="K49" s="135" t="str">
        <f>IFERROR(NACIONAL!L49/NACIONAL!K49-1,"")</f>
        <v/>
      </c>
      <c r="L49" s="135" t="str">
        <f>IFERROR(NACIONAL!M49/NACIONAL!L49-1,"")</f>
        <v/>
      </c>
      <c r="M49" s="135" t="str">
        <f>IFERROR(NACIONAL!N49/NACIONAL!M49-1,"")</f>
        <v/>
      </c>
      <c r="N49" s="135">
        <f>IFERROR(NACIONAL!O49/NACIONAL!N49-1,"")</f>
        <v>1.7585390605912909E-2</v>
      </c>
      <c r="O49" s="135">
        <f>IFERROR(NACIONAL!P49/NACIONAL!O49-1,"")</f>
        <v>0.16206131997621642</v>
      </c>
      <c r="P49" s="135">
        <f>IFERROR(NACIONAL!Q49/NACIONAL!P49-1,"")</f>
        <v>3.4037468973348473E-2</v>
      </c>
      <c r="Q49" s="135">
        <f>IFERROR(NACIONAL!R49/NACIONAL!Q49-1,"")</f>
        <v>0.10429085922989212</v>
      </c>
      <c r="R49" s="135">
        <f>IFERROR(NACIONAL!S49/NACIONAL!R49-1,"")</f>
        <v>0.17694610245444387</v>
      </c>
      <c r="S49" s="135">
        <f>IFERROR(NACIONAL!T49/NACIONAL!S49-1,"")</f>
        <v>0.29167131842589833</v>
      </c>
    </row>
    <row r="50" spans="1:19">
      <c r="A50" s="89" t="s">
        <v>1021</v>
      </c>
      <c r="B50" s="89" t="s">
        <v>1022</v>
      </c>
      <c r="C50" s="135" t="str">
        <f>IFERROR(NACIONAL!D50/NACIONAL!C50-1,"")</f>
        <v/>
      </c>
      <c r="D50" s="135" t="str">
        <f>IFERROR(NACIONAL!E50/NACIONAL!D50-1,"")</f>
        <v/>
      </c>
      <c r="E50" s="135" t="str">
        <f>IFERROR(NACIONAL!F50/NACIONAL!E50-1,"")</f>
        <v/>
      </c>
      <c r="F50" s="135" t="str">
        <f>IFERROR(NACIONAL!G50/NACIONAL!F50-1,"")</f>
        <v/>
      </c>
      <c r="G50" s="135" t="str">
        <f>IFERROR(NACIONAL!H50/NACIONAL!G50-1,"")</f>
        <v/>
      </c>
      <c r="H50" s="135" t="str">
        <f>IFERROR(NACIONAL!I50/NACIONAL!H50-1,"")</f>
        <v/>
      </c>
      <c r="I50" s="135" t="str">
        <f>IFERROR(NACIONAL!J50/NACIONAL!I50-1,"")</f>
        <v/>
      </c>
      <c r="J50" s="135" t="str">
        <f>IFERROR(NACIONAL!K50/NACIONAL!J50-1,"")</f>
        <v/>
      </c>
      <c r="K50" s="135" t="str">
        <f>IFERROR(NACIONAL!L50/NACIONAL!K50-1,"")</f>
        <v/>
      </c>
      <c r="L50" s="135" t="str">
        <f>IFERROR(NACIONAL!M50/NACIONAL!L50-1,"")</f>
        <v/>
      </c>
      <c r="M50" s="135" t="str">
        <f>IFERROR(NACIONAL!N50/NACIONAL!M50-1,"")</f>
        <v/>
      </c>
      <c r="N50" s="135">
        <f>IFERROR(NACIONAL!O50/NACIONAL!N50-1,"")</f>
        <v>-2.0106464325547746E-3</v>
      </c>
      <c r="O50" s="135">
        <f>IFERROR(NACIONAL!P50/NACIONAL!O50-1,"")</f>
        <v>-5.0224679131582795E-2</v>
      </c>
      <c r="P50" s="135">
        <f>IFERROR(NACIONAL!Q50/NACIONAL!P50-1,"")</f>
        <v>0.16864915061899155</v>
      </c>
      <c r="Q50" s="135">
        <f>IFERROR(NACIONAL!R50/NACIONAL!Q50-1,"")</f>
        <v>0.33249551050626813</v>
      </c>
      <c r="R50" s="135">
        <f>IFERROR(NACIONAL!S50/NACIONAL!R50-1,"")</f>
        <v>0.36419400856987072</v>
      </c>
      <c r="S50" s="135">
        <f>IFERROR(NACIONAL!T50/NACIONAL!S50-1,"")</f>
        <v>5.7381647992791329E-2</v>
      </c>
    </row>
    <row r="51" spans="1:19">
      <c r="A51" s="89" t="s">
        <v>1047</v>
      </c>
      <c r="B51" s="89" t="s">
        <v>1048</v>
      </c>
      <c r="C51" s="135" t="str">
        <f>IFERROR(NACIONAL!D51/NACIONAL!C51-1,"")</f>
        <v/>
      </c>
      <c r="D51" s="135" t="str">
        <f>IFERROR(NACIONAL!E51/NACIONAL!D51-1,"")</f>
        <v/>
      </c>
      <c r="E51" s="135" t="str">
        <f>IFERROR(NACIONAL!F51/NACIONAL!E51-1,"")</f>
        <v/>
      </c>
      <c r="F51" s="135" t="str">
        <f>IFERROR(NACIONAL!G51/NACIONAL!F51-1,"")</f>
        <v/>
      </c>
      <c r="G51" s="135" t="str">
        <f>IFERROR(NACIONAL!H51/NACIONAL!G51-1,"")</f>
        <v/>
      </c>
      <c r="H51" s="135" t="str">
        <f>IFERROR(NACIONAL!I51/NACIONAL!H51-1,"")</f>
        <v/>
      </c>
      <c r="I51" s="135" t="str">
        <f>IFERROR(NACIONAL!J51/NACIONAL!I51-1,"")</f>
        <v/>
      </c>
      <c r="J51" s="135" t="str">
        <f>IFERROR(NACIONAL!K51/NACIONAL!J51-1,"")</f>
        <v/>
      </c>
      <c r="K51" s="135" t="str">
        <f>IFERROR(NACIONAL!L51/NACIONAL!K51-1,"")</f>
        <v/>
      </c>
      <c r="L51" s="135" t="str">
        <f>IFERROR(NACIONAL!M51/NACIONAL!L51-1,"")</f>
        <v/>
      </c>
      <c r="M51" s="135" t="str">
        <f>IFERROR(NACIONAL!N51/NACIONAL!M51-1,"")</f>
        <v/>
      </c>
      <c r="N51" s="135">
        <f>IFERROR(NACIONAL!O51/NACIONAL!N51-1,"")</f>
        <v>-8.1506017848859025E-2</v>
      </c>
      <c r="O51" s="135">
        <f>IFERROR(NACIONAL!P51/NACIONAL!O51-1,"")</f>
        <v>-0.17454204326793599</v>
      </c>
      <c r="P51" s="135">
        <f>IFERROR(NACIONAL!Q51/NACIONAL!P51-1,"")</f>
        <v>-0.14268454176085388</v>
      </c>
      <c r="Q51" s="135">
        <f>IFERROR(NACIONAL!R51/NACIONAL!Q51-1,"")</f>
        <v>0.14730743628675125</v>
      </c>
      <c r="R51" s="135">
        <f>IFERROR(NACIONAL!S51/NACIONAL!R51-1,"")</f>
        <v>0.1948557210824049</v>
      </c>
      <c r="S51" s="135">
        <f>IFERROR(NACIONAL!T51/NACIONAL!S51-1,"")</f>
        <v>0.27071312910069345</v>
      </c>
    </row>
    <row r="52" spans="1:19" ht="28">
      <c r="A52" s="89" t="s">
        <v>1113</v>
      </c>
      <c r="B52" s="89" t="s">
        <v>1114</v>
      </c>
      <c r="C52" s="135" t="str">
        <f>IFERROR(NACIONAL!D52/NACIONAL!C52-1,"")</f>
        <v/>
      </c>
      <c r="D52" s="135" t="str">
        <f>IFERROR(NACIONAL!E52/NACIONAL!D52-1,"")</f>
        <v/>
      </c>
      <c r="E52" s="135" t="str">
        <f>IFERROR(NACIONAL!F52/NACIONAL!E52-1,"")</f>
        <v/>
      </c>
      <c r="F52" s="135" t="str">
        <f>IFERROR(NACIONAL!G52/NACIONAL!F52-1,"")</f>
        <v/>
      </c>
      <c r="G52" s="135" t="str">
        <f>IFERROR(NACIONAL!H52/NACIONAL!G52-1,"")</f>
        <v/>
      </c>
      <c r="H52" s="135" t="str">
        <f>IFERROR(NACIONAL!I52/NACIONAL!H52-1,"")</f>
        <v/>
      </c>
      <c r="I52" s="135" t="str">
        <f>IFERROR(NACIONAL!J52/NACIONAL!I52-1,"")</f>
        <v/>
      </c>
      <c r="J52" s="135" t="str">
        <f>IFERROR(NACIONAL!K52/NACIONAL!J52-1,"")</f>
        <v/>
      </c>
      <c r="K52" s="135" t="str">
        <f>IFERROR(NACIONAL!L52/NACIONAL!K52-1,"")</f>
        <v/>
      </c>
      <c r="L52" s="135" t="str">
        <f>IFERROR(NACIONAL!M52/NACIONAL!L52-1,"")</f>
        <v/>
      </c>
      <c r="M52" s="135" t="str">
        <f>IFERROR(NACIONAL!N52/NACIONAL!M52-1,"")</f>
        <v/>
      </c>
      <c r="N52" s="135">
        <f>IFERROR(NACIONAL!O52/NACIONAL!N52-1,"")</f>
        <v>1.7956091598509456</v>
      </c>
      <c r="O52" s="135">
        <f>IFERROR(NACIONAL!P52/NACIONAL!O52-1,"")</f>
        <v>-0.85698785146110579</v>
      </c>
      <c r="P52" s="135">
        <f>IFERROR(NACIONAL!Q52/NACIONAL!P52-1,"")</f>
        <v>-0.92225271044225376</v>
      </c>
      <c r="Q52" s="135">
        <f>IFERROR(NACIONAL!R52/NACIONAL!Q52-1,"")</f>
        <v>-0.98000754670757662</v>
      </c>
      <c r="R52" s="135">
        <f>IFERROR(NACIONAL!S52/NACIONAL!R52-1,"")</f>
        <v>-0.86560622079004435</v>
      </c>
      <c r="S52" s="135">
        <f>IFERROR(NACIONAL!T52/NACIONAL!S52-1,"")</f>
        <v>32.749827018897051</v>
      </c>
    </row>
    <row r="53" spans="1:19">
      <c r="A53" s="89" t="s">
        <v>1125</v>
      </c>
      <c r="B53" s="89" t="s">
        <v>176</v>
      </c>
      <c r="C53" s="135" t="str">
        <f>IFERROR(NACIONAL!D53/NACIONAL!C53-1,"")</f>
        <v/>
      </c>
      <c r="D53" s="135" t="str">
        <f>IFERROR(NACIONAL!E53/NACIONAL!D53-1,"")</f>
        <v/>
      </c>
      <c r="E53" s="135" t="str">
        <f>IFERROR(NACIONAL!F53/NACIONAL!E53-1,"")</f>
        <v/>
      </c>
      <c r="F53" s="135" t="str">
        <f>IFERROR(NACIONAL!G53/NACIONAL!F53-1,"")</f>
        <v/>
      </c>
      <c r="G53" s="135" t="str">
        <f>IFERROR(NACIONAL!H53/NACIONAL!G53-1,"")</f>
        <v/>
      </c>
      <c r="H53" s="135" t="str">
        <f>IFERROR(NACIONAL!I53/NACIONAL!H53-1,"")</f>
        <v/>
      </c>
      <c r="I53" s="135" t="str">
        <f>IFERROR(NACIONAL!J53/NACIONAL!I53-1,"")</f>
        <v/>
      </c>
      <c r="J53" s="135" t="str">
        <f>IFERROR(NACIONAL!K53/NACIONAL!J53-1,"")</f>
        <v/>
      </c>
      <c r="K53" s="135" t="str">
        <f>IFERROR(NACIONAL!L53/NACIONAL!K53-1,"")</f>
        <v/>
      </c>
      <c r="L53" s="135" t="str">
        <f>IFERROR(NACIONAL!M53/NACIONAL!L53-1,"")</f>
        <v/>
      </c>
      <c r="M53" s="135" t="str">
        <f>IFERROR(NACIONAL!N53/NACIONAL!M53-1,"")</f>
        <v/>
      </c>
      <c r="N53" s="135">
        <f>IFERROR(NACIONAL!O53/NACIONAL!N53-1,"")</f>
        <v>-3.6193565427898977E-2</v>
      </c>
      <c r="O53" s="135">
        <f>IFERROR(NACIONAL!P53/NACIONAL!O53-1,"")</f>
        <v>-0.17902996726959897</v>
      </c>
      <c r="P53" s="135">
        <f>IFERROR(NACIONAL!Q53/NACIONAL!P53-1,"")</f>
        <v>9.0405206783955805E-2</v>
      </c>
      <c r="Q53" s="135">
        <f>IFERROR(NACIONAL!R53/NACIONAL!Q53-1,"")</f>
        <v>-0.67546154312132511</v>
      </c>
      <c r="R53" s="135">
        <f>IFERROR(NACIONAL!S53/NACIONAL!R53-1,"")</f>
        <v>2.1591610982418468</v>
      </c>
      <c r="S53" s="135">
        <f>IFERROR(NACIONAL!T53/NACIONAL!S53-1,"")</f>
        <v>-0.84496032724293602</v>
      </c>
    </row>
    <row r="54" spans="1:19">
      <c r="A54" s="89" t="s">
        <v>1168</v>
      </c>
      <c r="B54" s="89" t="s">
        <v>1169</v>
      </c>
      <c r="C54" s="135" t="str">
        <f>IFERROR(NACIONAL!D54/NACIONAL!C54-1,"")</f>
        <v/>
      </c>
      <c r="D54" s="135" t="str">
        <f>IFERROR(NACIONAL!E54/NACIONAL!D54-1,"")</f>
        <v/>
      </c>
      <c r="E54" s="135" t="str">
        <f>IFERROR(NACIONAL!F54/NACIONAL!E54-1,"")</f>
        <v/>
      </c>
      <c r="F54" s="135" t="str">
        <f>IFERROR(NACIONAL!G54/NACIONAL!F54-1,"")</f>
        <v/>
      </c>
      <c r="G54" s="135" t="str">
        <f>IFERROR(NACIONAL!H54/NACIONAL!G54-1,"")</f>
        <v/>
      </c>
      <c r="H54" s="135" t="str">
        <f>IFERROR(NACIONAL!I54/NACIONAL!H54-1,"")</f>
        <v/>
      </c>
      <c r="I54" s="135" t="str">
        <f>IFERROR(NACIONAL!J54/NACIONAL!I54-1,"")</f>
        <v/>
      </c>
      <c r="J54" s="135" t="str">
        <f>IFERROR(NACIONAL!K54/NACIONAL!J54-1,"")</f>
        <v/>
      </c>
      <c r="K54" s="135" t="str">
        <f>IFERROR(NACIONAL!L54/NACIONAL!K54-1,"")</f>
        <v/>
      </c>
      <c r="L54" s="135" t="str">
        <f>IFERROR(NACIONAL!M54/NACIONAL!L54-1,"")</f>
        <v/>
      </c>
      <c r="M54" s="135" t="str">
        <f>IFERROR(NACIONAL!N54/NACIONAL!M54-1,"")</f>
        <v/>
      </c>
      <c r="N54" s="135">
        <f>IFERROR(NACIONAL!O54/NACIONAL!N54-1,"")</f>
        <v>2.1520198174235845</v>
      </c>
      <c r="O54" s="135">
        <f>IFERROR(NACIONAL!P54/NACIONAL!O54-1,"")</f>
        <v>1.0828431392569065</v>
      </c>
      <c r="P54" s="135">
        <f>IFERROR(NACIONAL!Q54/NACIONAL!P54-1,"")</f>
        <v>-0.38705405187602993</v>
      </c>
      <c r="Q54" s="135">
        <f>IFERROR(NACIONAL!R54/NACIONAL!Q54-1,"")</f>
        <v>-0.45210708979460568</v>
      </c>
      <c r="R54" s="135">
        <f>IFERROR(NACIONAL!S54/NACIONAL!R54-1,"")</f>
        <v>-0.16333869939635803</v>
      </c>
      <c r="S54" s="135">
        <f>IFERROR(NACIONAL!T54/NACIONAL!S54-1,"")</f>
        <v>-4.5461499913689085E-2</v>
      </c>
    </row>
    <row r="55" spans="1:19" ht="28">
      <c r="A55" s="89" t="s">
        <v>1176</v>
      </c>
      <c r="B55" s="89" t="s">
        <v>7663</v>
      </c>
      <c r="C55" s="135" t="str">
        <f>IFERROR(NACIONAL!D55/NACIONAL!C55-1,"")</f>
        <v/>
      </c>
      <c r="D55" s="135" t="str">
        <f>IFERROR(NACIONAL!E55/NACIONAL!D55-1,"")</f>
        <v/>
      </c>
      <c r="E55" s="135" t="str">
        <f>IFERROR(NACIONAL!F55/NACIONAL!E55-1,"")</f>
        <v/>
      </c>
      <c r="F55" s="135" t="str">
        <f>IFERROR(NACIONAL!G55/NACIONAL!F55-1,"")</f>
        <v/>
      </c>
      <c r="G55" s="135" t="str">
        <f>IFERROR(NACIONAL!H55/NACIONAL!G55-1,"")</f>
        <v/>
      </c>
      <c r="H55" s="135" t="str">
        <f>IFERROR(NACIONAL!I55/NACIONAL!H55-1,"")</f>
        <v/>
      </c>
      <c r="I55" s="135" t="str">
        <f>IFERROR(NACIONAL!J55/NACIONAL!I55-1,"")</f>
        <v/>
      </c>
      <c r="J55" s="135" t="str">
        <f>IFERROR(NACIONAL!K55/NACIONAL!J55-1,"")</f>
        <v/>
      </c>
      <c r="K55" s="135" t="str">
        <f>IFERROR(NACIONAL!L55/NACIONAL!K55-1,"")</f>
        <v/>
      </c>
      <c r="L55" s="135" t="str">
        <f>IFERROR(NACIONAL!M55/NACIONAL!L55-1,"")</f>
        <v/>
      </c>
      <c r="M55" s="135" t="str">
        <f>IFERROR(NACIONAL!N55/NACIONAL!M55-1,"")</f>
        <v/>
      </c>
      <c r="N55" s="135">
        <f>IFERROR(NACIONAL!O55/NACIONAL!N55-1,"")</f>
        <v>-0.19327971884097994</v>
      </c>
      <c r="O55" s="135">
        <f>IFERROR(NACIONAL!P55/NACIONAL!O55-1,"")</f>
        <v>8.5556941189272706E-2</v>
      </c>
      <c r="P55" s="135">
        <f>IFERROR(NACIONAL!Q55/NACIONAL!P55-1,"")</f>
        <v>1.1074586513016427</v>
      </c>
      <c r="Q55" s="135">
        <f>IFERROR(NACIONAL!R55/NACIONAL!Q55-1,"")</f>
        <v>0.1407292264163349</v>
      </c>
      <c r="R55" s="135">
        <f>IFERROR(NACIONAL!S55/NACIONAL!R55-1,"")</f>
        <v>0.14764017103625404</v>
      </c>
      <c r="S55" s="135">
        <f>IFERROR(NACIONAL!T55/NACIONAL!S55-1,"")</f>
        <v>0.1481212930913971</v>
      </c>
    </row>
    <row r="56" spans="1:19" ht="28">
      <c r="A56" s="89" t="s">
        <v>1185</v>
      </c>
      <c r="B56" s="89" t="s">
        <v>1186</v>
      </c>
      <c r="C56" s="135" t="str">
        <f>IFERROR(NACIONAL!D56/NACIONAL!C56-1,"")</f>
        <v/>
      </c>
      <c r="D56" s="135" t="str">
        <f>IFERROR(NACIONAL!E56/NACIONAL!D56-1,"")</f>
        <v/>
      </c>
      <c r="E56" s="135" t="str">
        <f>IFERROR(NACIONAL!F56/NACIONAL!E56-1,"")</f>
        <v/>
      </c>
      <c r="F56" s="135" t="str">
        <f>IFERROR(NACIONAL!G56/NACIONAL!F56-1,"")</f>
        <v/>
      </c>
      <c r="G56" s="135" t="str">
        <f>IFERROR(NACIONAL!H56/NACIONAL!G56-1,"")</f>
        <v/>
      </c>
      <c r="H56" s="135" t="str">
        <f>IFERROR(NACIONAL!I56/NACIONAL!H56-1,"")</f>
        <v/>
      </c>
      <c r="I56" s="135" t="str">
        <f>IFERROR(NACIONAL!J56/NACIONAL!I56-1,"")</f>
        <v/>
      </c>
      <c r="J56" s="135" t="str">
        <f>IFERROR(NACIONAL!K56/NACIONAL!J56-1,"")</f>
        <v/>
      </c>
      <c r="K56" s="135" t="str">
        <f>IFERROR(NACIONAL!L56/NACIONAL!K56-1,"")</f>
        <v/>
      </c>
      <c r="L56" s="135" t="str">
        <f>IFERROR(NACIONAL!M56/NACIONAL!L56-1,"")</f>
        <v/>
      </c>
      <c r="M56" s="135" t="str">
        <f>IFERROR(NACIONAL!N56/NACIONAL!M56-1,"")</f>
        <v/>
      </c>
      <c r="N56" s="135">
        <f>IFERROR(NACIONAL!O56/NACIONAL!N56-1,"")</f>
        <v>-0.16723954237382577</v>
      </c>
      <c r="O56" s="135">
        <f>IFERROR(NACIONAL!P56/NACIONAL!O56-1,"")</f>
        <v>9.4124176323926445E-2</v>
      </c>
      <c r="P56" s="135">
        <f>IFERROR(NACIONAL!Q56/NACIONAL!P56-1,"")</f>
        <v>0.22807257083660004</v>
      </c>
      <c r="Q56" s="135">
        <f>IFERROR(NACIONAL!R56/NACIONAL!Q56-1,"")</f>
        <v>7.6600070896013728E-2</v>
      </c>
      <c r="R56" s="135">
        <f>IFERROR(NACIONAL!S56/NACIONAL!R56-1,"")</f>
        <v>0.28839411712296803</v>
      </c>
      <c r="S56" s="135">
        <f>IFERROR(NACIONAL!T56/NACIONAL!S56-1,"")</f>
        <v>5.2062911309334492E-2</v>
      </c>
    </row>
    <row r="57" spans="1:19">
      <c r="A57" s="89" t="s">
        <v>1194</v>
      </c>
      <c r="B57" s="89" t="s">
        <v>1195</v>
      </c>
      <c r="C57" s="135" t="str">
        <f>IFERROR(NACIONAL!D57/NACIONAL!C57-1,"")</f>
        <v/>
      </c>
      <c r="D57" s="135" t="str">
        <f>IFERROR(NACIONAL!E57/NACIONAL!D57-1,"")</f>
        <v/>
      </c>
      <c r="E57" s="135" t="str">
        <f>IFERROR(NACIONAL!F57/NACIONAL!E57-1,"")</f>
        <v/>
      </c>
      <c r="F57" s="135" t="str">
        <f>IFERROR(NACIONAL!G57/NACIONAL!F57-1,"")</f>
        <v/>
      </c>
      <c r="G57" s="135" t="str">
        <f>IFERROR(NACIONAL!H57/NACIONAL!G57-1,"")</f>
        <v/>
      </c>
      <c r="H57" s="135" t="str">
        <f>IFERROR(NACIONAL!I57/NACIONAL!H57-1,"")</f>
        <v/>
      </c>
      <c r="I57" s="135" t="str">
        <f>IFERROR(NACIONAL!J57/NACIONAL!I57-1,"")</f>
        <v/>
      </c>
      <c r="J57" s="135" t="str">
        <f>IFERROR(NACIONAL!K57/NACIONAL!J57-1,"")</f>
        <v/>
      </c>
      <c r="K57" s="135" t="str">
        <f>IFERROR(NACIONAL!L57/NACIONAL!K57-1,"")</f>
        <v/>
      </c>
      <c r="L57" s="135" t="str">
        <f>IFERROR(NACIONAL!M57/NACIONAL!L57-1,"")</f>
        <v/>
      </c>
      <c r="M57" s="135" t="str">
        <f>IFERROR(NACIONAL!N57/NACIONAL!M57-1,"")</f>
        <v/>
      </c>
      <c r="N57" s="135">
        <f>IFERROR(NACIONAL!O57/NACIONAL!N57-1,"")</f>
        <v>-1</v>
      </c>
      <c r="O57" s="135" t="str">
        <f>IFERROR(NACIONAL!P57/NACIONAL!O57-1,"")</f>
        <v/>
      </c>
      <c r="P57" s="135" t="str">
        <f>IFERROR(NACIONAL!Q57/NACIONAL!P57-1,"")</f>
        <v/>
      </c>
      <c r="Q57" s="135" t="str">
        <f>IFERROR(NACIONAL!R57/NACIONAL!Q57-1,"")</f>
        <v/>
      </c>
      <c r="R57" s="135" t="str">
        <f>IFERROR(NACIONAL!S57/NACIONAL!R57-1,"")</f>
        <v/>
      </c>
      <c r="S57" s="135" t="str">
        <f>IFERROR(NACIONAL!T57/NACIONAL!S57-1,"")</f>
        <v/>
      </c>
    </row>
    <row r="58" spans="1:19">
      <c r="A58" s="89" t="s">
        <v>1197</v>
      </c>
      <c r="B58" s="89" t="s">
        <v>210</v>
      </c>
      <c r="C58" s="135" t="str">
        <f>IFERROR(NACIONAL!D58/NACIONAL!C58-1,"")</f>
        <v/>
      </c>
      <c r="D58" s="135" t="str">
        <f>IFERROR(NACIONAL!E58/NACIONAL!D58-1,"")</f>
        <v/>
      </c>
      <c r="E58" s="135" t="str">
        <f>IFERROR(NACIONAL!F58/NACIONAL!E58-1,"")</f>
        <v/>
      </c>
      <c r="F58" s="135" t="str">
        <f>IFERROR(NACIONAL!G58/NACIONAL!F58-1,"")</f>
        <v/>
      </c>
      <c r="G58" s="135" t="str">
        <f>IFERROR(NACIONAL!H58/NACIONAL!G58-1,"")</f>
        <v/>
      </c>
      <c r="H58" s="135" t="str">
        <f>IFERROR(NACIONAL!I58/NACIONAL!H58-1,"")</f>
        <v/>
      </c>
      <c r="I58" s="135" t="str">
        <f>IFERROR(NACIONAL!J58/NACIONAL!I58-1,"")</f>
        <v/>
      </c>
      <c r="J58" s="135" t="str">
        <f>IFERROR(NACIONAL!K58/NACIONAL!J58-1,"")</f>
        <v/>
      </c>
      <c r="K58" s="135" t="str">
        <f>IFERROR(NACIONAL!L58/NACIONAL!K58-1,"")</f>
        <v/>
      </c>
      <c r="L58" s="135" t="str">
        <f>IFERROR(NACIONAL!M58/NACIONAL!L58-1,"")</f>
        <v/>
      </c>
      <c r="M58" s="135" t="str">
        <f>IFERROR(NACIONAL!N58/NACIONAL!M58-1,"")</f>
        <v/>
      </c>
      <c r="N58" s="135">
        <f>IFERROR(NACIONAL!O58/NACIONAL!N58-1,"")</f>
        <v>2.8356580521995634E-2</v>
      </c>
      <c r="O58" s="135">
        <f>IFERROR(NACIONAL!P58/NACIONAL!O58-1,"")</f>
        <v>0.28614405757817374</v>
      </c>
      <c r="P58" s="135">
        <f>IFERROR(NACIONAL!Q58/NACIONAL!P58-1,"")</f>
        <v>5.0764614679063458E-2</v>
      </c>
      <c r="Q58" s="135">
        <f>IFERROR(NACIONAL!R58/NACIONAL!Q58-1,"")</f>
        <v>0.13336949548745536</v>
      </c>
      <c r="R58" s="135">
        <f>IFERROR(NACIONAL!S58/NACIONAL!R58-1,"")</f>
        <v>0.17180239354895943</v>
      </c>
      <c r="S58" s="135">
        <f>IFERROR(NACIONAL!T58/NACIONAL!S58-1,"")</f>
        <v>4.7119493045018945E-2</v>
      </c>
    </row>
    <row r="59" spans="1:19" ht="28">
      <c r="A59" s="89" t="s">
        <v>1202</v>
      </c>
      <c r="B59" s="89" t="s">
        <v>185</v>
      </c>
      <c r="C59" s="135" t="str">
        <f>IFERROR(NACIONAL!D59/NACIONAL!C59-1,"")</f>
        <v/>
      </c>
      <c r="D59" s="135" t="str">
        <f>IFERROR(NACIONAL!E59/NACIONAL!D59-1,"")</f>
        <v/>
      </c>
      <c r="E59" s="135" t="str">
        <f>IFERROR(NACIONAL!F59/NACIONAL!E59-1,"")</f>
        <v/>
      </c>
      <c r="F59" s="135" t="str">
        <f>IFERROR(NACIONAL!G59/NACIONAL!F59-1,"")</f>
        <v/>
      </c>
      <c r="G59" s="135" t="str">
        <f>IFERROR(NACIONAL!H59/NACIONAL!G59-1,"")</f>
        <v/>
      </c>
      <c r="H59" s="135" t="str">
        <f>IFERROR(NACIONAL!I59/NACIONAL!H59-1,"")</f>
        <v/>
      </c>
      <c r="I59" s="135" t="str">
        <f>IFERROR(NACIONAL!J59/NACIONAL!I59-1,"")</f>
        <v/>
      </c>
      <c r="J59" s="135" t="str">
        <f>IFERROR(NACIONAL!K59/NACIONAL!J59-1,"")</f>
        <v/>
      </c>
      <c r="K59" s="135" t="str">
        <f>IFERROR(NACIONAL!L59/NACIONAL!K59-1,"")</f>
        <v/>
      </c>
      <c r="L59" s="135" t="str">
        <f>IFERROR(NACIONAL!M59/NACIONAL!L59-1,"")</f>
        <v/>
      </c>
      <c r="M59" s="135" t="str">
        <f>IFERROR(NACIONAL!N59/NACIONAL!M59-1,"")</f>
        <v/>
      </c>
      <c r="N59" s="135">
        <f>IFERROR(NACIONAL!O59/NACIONAL!N59-1,"")</f>
        <v>10854.886998312468</v>
      </c>
      <c r="O59" s="135">
        <f>IFERROR(NACIONAL!P59/NACIONAL!O59-1,"")</f>
        <v>-0.99996670421016343</v>
      </c>
      <c r="P59" s="135">
        <f>IFERROR(NACIONAL!Q59/NACIONAL!P59-1,"")</f>
        <v>37609.513267107883</v>
      </c>
      <c r="Q59" s="135">
        <f>IFERROR(NACIONAL!R59/NACIONAL!Q59-1,"")</f>
        <v>-0.99994682337925578</v>
      </c>
      <c r="R59" s="135">
        <f>IFERROR(NACIONAL!S59/NACIONAL!R59-1,"")</f>
        <v>6.8743047069562095</v>
      </c>
      <c r="S59" s="135">
        <f>IFERROR(NACIONAL!T59/NACIONAL!S59-1,"")</f>
        <v>-0.59525834269941236</v>
      </c>
    </row>
    <row r="60" spans="1:19">
      <c r="A60" s="89" t="s">
        <v>1207</v>
      </c>
      <c r="B60" s="89" t="s">
        <v>126</v>
      </c>
      <c r="C60" s="135" t="str">
        <f>IFERROR(NACIONAL!D60/NACIONAL!C60-1,"")</f>
        <v/>
      </c>
      <c r="D60" s="135" t="str">
        <f>IFERROR(NACIONAL!E60/NACIONAL!D60-1,"")</f>
        <v/>
      </c>
      <c r="E60" s="135" t="str">
        <f>IFERROR(NACIONAL!F60/NACIONAL!E60-1,"")</f>
        <v/>
      </c>
      <c r="F60" s="135" t="str">
        <f>IFERROR(NACIONAL!G60/NACIONAL!F60-1,"")</f>
        <v/>
      </c>
      <c r="G60" s="135" t="str">
        <f>IFERROR(NACIONAL!H60/NACIONAL!G60-1,"")</f>
        <v/>
      </c>
      <c r="H60" s="135" t="str">
        <f>IFERROR(NACIONAL!I60/NACIONAL!H60-1,"")</f>
        <v/>
      </c>
      <c r="I60" s="135" t="str">
        <f>IFERROR(NACIONAL!J60/NACIONAL!I60-1,"")</f>
        <v/>
      </c>
      <c r="J60" s="135" t="str">
        <f>IFERROR(NACIONAL!K60/NACIONAL!J60-1,"")</f>
        <v/>
      </c>
      <c r="K60" s="135" t="str">
        <f>IFERROR(NACIONAL!L60/NACIONAL!K60-1,"")</f>
        <v/>
      </c>
      <c r="L60" s="135" t="str">
        <f>IFERROR(NACIONAL!M60/NACIONAL!L60-1,"")</f>
        <v/>
      </c>
      <c r="M60" s="135" t="str">
        <f>IFERROR(NACIONAL!N60/NACIONAL!M60-1,"")</f>
        <v/>
      </c>
      <c r="N60" s="135">
        <f>IFERROR(NACIONAL!O60/NACIONAL!N60-1,"")</f>
        <v>0.14345729192983603</v>
      </c>
      <c r="O60" s="135">
        <f>IFERROR(NACIONAL!P60/NACIONAL!O60-1,"")</f>
        <v>0.11891616810109196</v>
      </c>
      <c r="P60" s="135">
        <f>IFERROR(NACIONAL!Q60/NACIONAL!P60-1,"")</f>
        <v>0.53956679206505331</v>
      </c>
      <c r="Q60" s="135">
        <f>IFERROR(NACIONAL!R60/NACIONAL!Q60-1,"")</f>
        <v>-0.17155761641185441</v>
      </c>
      <c r="R60" s="135">
        <f>IFERROR(NACIONAL!S60/NACIONAL!R60-1,"")</f>
        <v>0.46922514349587607</v>
      </c>
      <c r="S60" s="135">
        <f>IFERROR(NACIONAL!T60/NACIONAL!S60-1,"")</f>
        <v>0.13359270010707402</v>
      </c>
    </row>
    <row r="61" spans="1:19" ht="28">
      <c r="A61" s="89" t="s">
        <v>7654</v>
      </c>
      <c r="B61" s="89" t="s">
        <v>7655</v>
      </c>
      <c r="C61" s="135" t="str">
        <f>IFERROR(NACIONAL!D61/NACIONAL!C61-1,"")</f>
        <v/>
      </c>
      <c r="D61" s="135" t="str">
        <f>IFERROR(NACIONAL!E61/NACIONAL!D61-1,"")</f>
        <v/>
      </c>
      <c r="E61" s="135" t="str">
        <f>IFERROR(NACIONAL!F61/NACIONAL!E61-1,"")</f>
        <v/>
      </c>
      <c r="F61" s="135" t="str">
        <f>IFERROR(NACIONAL!G61/NACIONAL!F61-1,"")</f>
        <v/>
      </c>
      <c r="G61" s="135" t="str">
        <f>IFERROR(NACIONAL!H61/NACIONAL!G61-1,"")</f>
        <v/>
      </c>
      <c r="H61" s="135" t="str">
        <f>IFERROR(NACIONAL!I61/NACIONAL!H61-1,"")</f>
        <v/>
      </c>
      <c r="I61" s="135" t="str">
        <f>IFERROR(NACIONAL!J61/NACIONAL!I61-1,"")</f>
        <v/>
      </c>
      <c r="J61" s="135" t="str">
        <f>IFERROR(NACIONAL!K61/NACIONAL!J61-1,"")</f>
        <v/>
      </c>
      <c r="K61" s="135" t="str">
        <f>IFERROR(NACIONAL!L61/NACIONAL!K61-1,"")</f>
        <v/>
      </c>
      <c r="L61" s="135" t="str">
        <f>IFERROR(NACIONAL!M61/NACIONAL!L61-1,"")</f>
        <v/>
      </c>
      <c r="M61" s="135" t="str">
        <f>IFERROR(NACIONAL!N61/NACIONAL!M61-1,"")</f>
        <v/>
      </c>
      <c r="N61" s="135" t="str">
        <f>IFERROR(NACIONAL!O61/NACIONAL!N61-1,"")</f>
        <v/>
      </c>
      <c r="O61" s="135" t="str">
        <f>IFERROR(NACIONAL!P61/NACIONAL!O61-1,"")</f>
        <v/>
      </c>
      <c r="P61" s="135" t="str">
        <f>IFERROR(NACIONAL!Q61/NACIONAL!P61-1,"")</f>
        <v/>
      </c>
      <c r="Q61" s="135">
        <f>IFERROR(NACIONAL!R61/NACIONAL!Q61-1,"")</f>
        <v>0.23699105972002066</v>
      </c>
      <c r="R61" s="135">
        <f>IFERROR(NACIONAL!S61/NACIONAL!R61-1,"")</f>
        <v>-0.26219217441114961</v>
      </c>
      <c r="S61" s="135">
        <f>IFERROR(NACIONAL!T61/NACIONAL!S61-1,"")</f>
        <v>0.71079292124571247</v>
      </c>
    </row>
    <row r="62" spans="1:19">
      <c r="A62" s="89" t="s">
        <v>1231</v>
      </c>
      <c r="B62" s="89" t="s">
        <v>1232</v>
      </c>
      <c r="C62" s="135" t="str">
        <f>IFERROR(NACIONAL!D62/NACIONAL!C62-1,"")</f>
        <v/>
      </c>
      <c r="D62" s="135" t="str">
        <f>IFERROR(NACIONAL!E62/NACIONAL!D62-1,"")</f>
        <v/>
      </c>
      <c r="E62" s="135" t="str">
        <f>IFERROR(NACIONAL!F62/NACIONAL!E62-1,"")</f>
        <v/>
      </c>
      <c r="F62" s="135" t="str">
        <f>IFERROR(NACIONAL!G62/NACIONAL!F62-1,"")</f>
        <v/>
      </c>
      <c r="G62" s="135" t="str">
        <f>IFERROR(NACIONAL!H62/NACIONAL!G62-1,"")</f>
        <v/>
      </c>
      <c r="H62" s="135" t="str">
        <f>IFERROR(NACIONAL!I62/NACIONAL!H62-1,"")</f>
        <v/>
      </c>
      <c r="I62" s="135" t="str">
        <f>IFERROR(NACIONAL!J62/NACIONAL!I62-1,"")</f>
        <v/>
      </c>
      <c r="J62" s="135" t="str">
        <f>IFERROR(NACIONAL!K62/NACIONAL!J62-1,"")</f>
        <v/>
      </c>
      <c r="K62" s="135" t="str">
        <f>IFERROR(NACIONAL!L62/NACIONAL!K62-1,"")</f>
        <v/>
      </c>
      <c r="L62" s="135" t="str">
        <f>IFERROR(NACIONAL!M62/NACIONAL!L62-1,"")</f>
        <v/>
      </c>
      <c r="M62" s="135" t="str">
        <f>IFERROR(NACIONAL!N62/NACIONAL!M62-1,"")</f>
        <v/>
      </c>
      <c r="N62" s="135">
        <f>IFERROR(NACIONAL!O62/NACIONAL!N62-1,"")</f>
        <v>-0.1767960178201452</v>
      </c>
      <c r="O62" s="135">
        <f>IFERROR(NACIONAL!P62/NACIONAL!O62-1,"")</f>
        <v>-4.4267811593424744E-2</v>
      </c>
      <c r="P62" s="135">
        <f>IFERROR(NACIONAL!Q62/NACIONAL!P62-1,"")</f>
        <v>0.42612869717149415</v>
      </c>
      <c r="Q62" s="135">
        <f>IFERROR(NACIONAL!R62/NACIONAL!Q62-1,"")</f>
        <v>1.1739349063918909</v>
      </c>
      <c r="R62" s="135">
        <f>IFERROR(NACIONAL!S62/NACIONAL!R62-1,"")</f>
        <v>-8.2227815298236306E-2</v>
      </c>
      <c r="S62" s="135">
        <f>IFERROR(NACIONAL!T62/NACIONAL!S62-1,"")</f>
        <v>-0.42556214304520779</v>
      </c>
    </row>
    <row r="63" spans="1:19">
      <c r="A63" s="89" t="s">
        <v>1320</v>
      </c>
      <c r="B63" s="89" t="s">
        <v>1321</v>
      </c>
      <c r="C63" s="135" t="str">
        <f>IFERROR(NACIONAL!D63/NACIONAL!C63-1,"")</f>
        <v/>
      </c>
      <c r="D63" s="135" t="str">
        <f>IFERROR(NACIONAL!E63/NACIONAL!D63-1,"")</f>
        <v/>
      </c>
      <c r="E63" s="135" t="str">
        <f>IFERROR(NACIONAL!F63/NACIONAL!E63-1,"")</f>
        <v/>
      </c>
      <c r="F63" s="135" t="str">
        <f>IFERROR(NACIONAL!G63/NACIONAL!F63-1,"")</f>
        <v/>
      </c>
      <c r="G63" s="135" t="str">
        <f>IFERROR(NACIONAL!H63/NACIONAL!G63-1,"")</f>
        <v/>
      </c>
      <c r="H63" s="135" t="str">
        <f>IFERROR(NACIONAL!I63/NACIONAL!H63-1,"")</f>
        <v/>
      </c>
      <c r="I63" s="135" t="str">
        <f>IFERROR(NACIONAL!J63/NACIONAL!I63-1,"")</f>
        <v/>
      </c>
      <c r="J63" s="135" t="str">
        <f>IFERROR(NACIONAL!K63/NACIONAL!J63-1,"")</f>
        <v/>
      </c>
      <c r="K63" s="135" t="str">
        <f>IFERROR(NACIONAL!L63/NACIONAL!K63-1,"")</f>
        <v/>
      </c>
      <c r="L63" s="135" t="str">
        <f>IFERROR(NACIONAL!M63/NACIONAL!L63-1,"")</f>
        <v/>
      </c>
      <c r="M63" s="135" t="str">
        <f>IFERROR(NACIONAL!N63/NACIONAL!M63-1,"")</f>
        <v/>
      </c>
      <c r="N63" s="135">
        <f>IFERROR(NACIONAL!O63/NACIONAL!N63-1,"")</f>
        <v>-0.21005073560645393</v>
      </c>
      <c r="O63" s="135">
        <f>IFERROR(NACIONAL!P63/NACIONAL!O63-1,"")</f>
        <v>0.22081244375164566</v>
      </c>
      <c r="P63" s="135">
        <f>IFERROR(NACIONAL!Q63/NACIONAL!P63-1,"")</f>
        <v>1.459605424465368</v>
      </c>
      <c r="Q63" s="135">
        <f>IFERROR(NACIONAL!R63/NACIONAL!Q63-1,"")</f>
        <v>0.12784775741272592</v>
      </c>
      <c r="R63" s="135">
        <f>IFERROR(NACIONAL!S63/NACIONAL!R63-1,"")</f>
        <v>-1.9685030186856745E-3</v>
      </c>
      <c r="S63" s="135">
        <f>IFERROR(NACIONAL!T63/NACIONAL!S63-1,"")</f>
        <v>6.1326570158566129E-2</v>
      </c>
    </row>
    <row r="64" spans="1:19">
      <c r="A64" s="89" t="s">
        <v>1340</v>
      </c>
      <c r="B64" s="89" t="s">
        <v>1341</v>
      </c>
      <c r="C64" s="135" t="str">
        <f>IFERROR(NACIONAL!D64/NACIONAL!C64-1,"")</f>
        <v/>
      </c>
      <c r="D64" s="135" t="str">
        <f>IFERROR(NACIONAL!E64/NACIONAL!D64-1,"")</f>
        <v/>
      </c>
      <c r="E64" s="135" t="str">
        <f>IFERROR(NACIONAL!F64/NACIONAL!E64-1,"")</f>
        <v/>
      </c>
      <c r="F64" s="135" t="str">
        <f>IFERROR(NACIONAL!G64/NACIONAL!F64-1,"")</f>
        <v/>
      </c>
      <c r="G64" s="135" t="str">
        <f>IFERROR(NACIONAL!H64/NACIONAL!G64-1,"")</f>
        <v/>
      </c>
      <c r="H64" s="135" t="str">
        <f>IFERROR(NACIONAL!I64/NACIONAL!H64-1,"")</f>
        <v/>
      </c>
      <c r="I64" s="135" t="str">
        <f>IFERROR(NACIONAL!J64/NACIONAL!I64-1,"")</f>
        <v/>
      </c>
      <c r="J64" s="135" t="str">
        <f>IFERROR(NACIONAL!K64/NACIONAL!J64-1,"")</f>
        <v/>
      </c>
      <c r="K64" s="135" t="str">
        <f>IFERROR(NACIONAL!L64/NACIONAL!K64-1,"")</f>
        <v/>
      </c>
      <c r="L64" s="135" t="str">
        <f>IFERROR(NACIONAL!M64/NACIONAL!L64-1,"")</f>
        <v/>
      </c>
      <c r="M64" s="135" t="str">
        <f>IFERROR(NACIONAL!N64/NACIONAL!M64-1,"")</f>
        <v/>
      </c>
      <c r="N64" s="135">
        <f>IFERROR(NACIONAL!O64/NACIONAL!N64-1,"")</f>
        <v>0.35027935547832545</v>
      </c>
      <c r="O64" s="135">
        <f>IFERROR(NACIONAL!P64/NACIONAL!O64-1,"")</f>
        <v>-0.86375988851822205</v>
      </c>
      <c r="P64" s="135">
        <f>IFERROR(NACIONAL!Q64/NACIONAL!P64-1,"")</f>
        <v>0.43593619575890097</v>
      </c>
      <c r="Q64" s="135">
        <f>IFERROR(NACIONAL!R64/NACIONAL!Q64-1,"")</f>
        <v>0.19912494398499758</v>
      </c>
      <c r="R64" s="135">
        <f>IFERROR(NACIONAL!S64/NACIONAL!R64-1,"")</f>
        <v>0.21064645020076544</v>
      </c>
      <c r="S64" s="135">
        <f>IFERROR(NACIONAL!T64/NACIONAL!S64-1,"")</f>
        <v>0.36419386424154254</v>
      </c>
    </row>
    <row r="65" spans="1:19">
      <c r="A65" s="89" t="s">
        <v>1359</v>
      </c>
      <c r="B65" s="89" t="s">
        <v>1360</v>
      </c>
      <c r="C65" s="135" t="str">
        <f>IFERROR(NACIONAL!D65/NACIONAL!C65-1,"")</f>
        <v/>
      </c>
      <c r="D65" s="135" t="str">
        <f>IFERROR(NACIONAL!E65/NACIONAL!D65-1,"")</f>
        <v/>
      </c>
      <c r="E65" s="135" t="str">
        <f>IFERROR(NACIONAL!F65/NACIONAL!E65-1,"")</f>
        <v/>
      </c>
      <c r="F65" s="135" t="str">
        <f>IFERROR(NACIONAL!G65/NACIONAL!F65-1,"")</f>
        <v/>
      </c>
      <c r="G65" s="135" t="str">
        <f>IFERROR(NACIONAL!H65/NACIONAL!G65-1,"")</f>
        <v/>
      </c>
      <c r="H65" s="135" t="str">
        <f>IFERROR(NACIONAL!I65/NACIONAL!H65-1,"")</f>
        <v/>
      </c>
      <c r="I65" s="135" t="str">
        <f>IFERROR(NACIONAL!J65/NACIONAL!I65-1,"")</f>
        <v/>
      </c>
      <c r="J65" s="135" t="str">
        <f>IFERROR(NACIONAL!K65/NACIONAL!J65-1,"")</f>
        <v/>
      </c>
      <c r="K65" s="135" t="str">
        <f>IFERROR(NACIONAL!L65/NACIONAL!K65-1,"")</f>
        <v/>
      </c>
      <c r="L65" s="135" t="str">
        <f>IFERROR(NACIONAL!M65/NACIONAL!L65-1,"")</f>
        <v/>
      </c>
      <c r="M65" s="135" t="str">
        <f>IFERROR(NACIONAL!N65/NACIONAL!M65-1,"")</f>
        <v/>
      </c>
      <c r="N65" s="135">
        <f>IFERROR(NACIONAL!O65/NACIONAL!N65-1,"")</f>
        <v>-1</v>
      </c>
      <c r="O65" s="135" t="str">
        <f>IFERROR(NACIONAL!P65/NACIONAL!O65-1,"")</f>
        <v/>
      </c>
      <c r="P65" s="135" t="str">
        <f>IFERROR(NACIONAL!Q65/NACIONAL!P65-1,"")</f>
        <v/>
      </c>
      <c r="Q65" s="135" t="str">
        <f>IFERROR(NACIONAL!R65/NACIONAL!Q65-1,"")</f>
        <v/>
      </c>
      <c r="R65" s="135" t="str">
        <f>IFERROR(NACIONAL!S65/NACIONAL!R65-1,"")</f>
        <v/>
      </c>
      <c r="S65" s="135" t="str">
        <f>IFERROR(NACIONAL!T65/NACIONAL!S65-1,"")</f>
        <v/>
      </c>
    </row>
    <row r="66" spans="1:19" ht="28">
      <c r="A66" s="89" t="s">
        <v>1372</v>
      </c>
      <c r="B66" s="89" t="s">
        <v>1373</v>
      </c>
      <c r="C66" s="135" t="str">
        <f>IFERROR(NACIONAL!D66/NACIONAL!C66-1,"")</f>
        <v/>
      </c>
      <c r="D66" s="135" t="str">
        <f>IFERROR(NACIONAL!E66/NACIONAL!D66-1,"")</f>
        <v/>
      </c>
      <c r="E66" s="135" t="str">
        <f>IFERROR(NACIONAL!F66/NACIONAL!E66-1,"")</f>
        <v/>
      </c>
      <c r="F66" s="135" t="str">
        <f>IFERROR(NACIONAL!G66/NACIONAL!F66-1,"")</f>
        <v/>
      </c>
      <c r="G66" s="135" t="str">
        <f>IFERROR(NACIONAL!H66/NACIONAL!G66-1,"")</f>
        <v/>
      </c>
      <c r="H66" s="135" t="str">
        <f>IFERROR(NACIONAL!I66/NACIONAL!H66-1,"")</f>
        <v/>
      </c>
      <c r="I66" s="135" t="str">
        <f>IFERROR(NACIONAL!J66/NACIONAL!I66-1,"")</f>
        <v/>
      </c>
      <c r="J66" s="135" t="str">
        <f>IFERROR(NACIONAL!K66/NACIONAL!J66-1,"")</f>
        <v/>
      </c>
      <c r="K66" s="135" t="str">
        <f>IFERROR(NACIONAL!L66/NACIONAL!K66-1,"")</f>
        <v/>
      </c>
      <c r="L66" s="135" t="str">
        <f>IFERROR(NACIONAL!M66/NACIONAL!L66-1,"")</f>
        <v/>
      </c>
      <c r="M66" s="135" t="str">
        <f>IFERROR(NACIONAL!N66/NACIONAL!M66-1,"")</f>
        <v/>
      </c>
      <c r="N66" s="135">
        <f>IFERROR(NACIONAL!O66/NACIONAL!N66-1,"")</f>
        <v>0.23853229743774773</v>
      </c>
      <c r="O66" s="135">
        <f>IFERROR(NACIONAL!P66/NACIONAL!O66-1,"")</f>
        <v>-0.10452170864820842</v>
      </c>
      <c r="P66" s="135">
        <f>IFERROR(NACIONAL!Q66/NACIONAL!P66-1,"")</f>
        <v>0.27574572734604019</v>
      </c>
      <c r="Q66" s="135">
        <f>IFERROR(NACIONAL!R66/NACIONAL!Q66-1,"")</f>
        <v>0.55896693672481668</v>
      </c>
      <c r="R66" s="135">
        <f>IFERROR(NACIONAL!S66/NACIONAL!R66-1,"")</f>
        <v>0.13329083758983651</v>
      </c>
      <c r="S66" s="135">
        <f>IFERROR(NACIONAL!T66/NACIONAL!S66-1,"")</f>
        <v>-0.15190091892689395</v>
      </c>
    </row>
    <row r="67" spans="1:19">
      <c r="A67" s="89" t="s">
        <v>251</v>
      </c>
      <c r="B67" s="89" t="s">
        <v>1383</v>
      </c>
      <c r="C67" s="135">
        <f>IFERROR(NACIONAL!D67/NACIONAL!C67-1,"")</f>
        <v>-4.2421240460334797E-2</v>
      </c>
      <c r="D67" s="135">
        <f>IFERROR(NACIONAL!E67/NACIONAL!D67-1,"")</f>
        <v>0.12320274546642684</v>
      </c>
      <c r="E67" s="135">
        <f>IFERROR(NACIONAL!F67/NACIONAL!E67-1,"")</f>
        <v>0.35805392101508859</v>
      </c>
      <c r="F67" s="135">
        <f>IFERROR(NACIONAL!G67/NACIONAL!F67-1,"")</f>
        <v>-0.1449833436894602</v>
      </c>
      <c r="G67" s="135">
        <f>IFERROR(NACIONAL!H67/NACIONAL!G67-1,"")</f>
        <v>0.34914664227780445</v>
      </c>
      <c r="H67" s="135">
        <f>IFERROR(NACIONAL!I67/NACIONAL!H67-1,"")</f>
        <v>6.679944791932324E-2</v>
      </c>
      <c r="I67" s="135">
        <f>IFERROR(NACIONAL!J67/NACIONAL!I67-1,"")</f>
        <v>4.8212324955638985E-2</v>
      </c>
      <c r="J67" s="135">
        <f>IFERROR(NACIONAL!K67/NACIONAL!J67-1,"")</f>
        <v>0.15776016044594554</v>
      </c>
      <c r="K67" s="135">
        <f>IFERROR(NACIONAL!L67/NACIONAL!K67-1,"")</f>
        <v>4.9782596878656715E-2</v>
      </c>
      <c r="L67" s="135">
        <f>IFERROR(NACIONAL!M67/NACIONAL!L67-1,"")</f>
        <v>7.5306968881625469E-2</v>
      </c>
      <c r="M67" s="135">
        <f>IFERROR(NACIONAL!N67/NACIONAL!M67-1,"")</f>
        <v>-0.60140172130989411</v>
      </c>
      <c r="N67" s="135">
        <f>IFERROR(NACIONAL!O67/NACIONAL!N67-1,"")</f>
        <v>-2.5477691521418988E-2</v>
      </c>
      <c r="O67" s="135">
        <f>IFERROR(NACIONAL!P67/NACIONAL!O67-1,"")</f>
        <v>9.1277556374226076E-2</v>
      </c>
      <c r="P67" s="135">
        <f>IFERROR(NACIONAL!Q67/NACIONAL!P67-1,"")</f>
        <v>-4.3899103577358378E-2</v>
      </c>
      <c r="Q67" s="135">
        <f>IFERROR(NACIONAL!R67/NACIONAL!Q67-1,"")</f>
        <v>0.17385972676606176</v>
      </c>
      <c r="R67" s="135">
        <f>IFERROR(NACIONAL!S67/NACIONAL!R67-1,"")</f>
        <v>0.10607587130137897</v>
      </c>
      <c r="S67" s="135">
        <f>IFERROR(NACIONAL!T67/NACIONAL!S67-1,"")</f>
        <v>4.0258597465410828E-2</v>
      </c>
    </row>
    <row r="68" spans="1:19">
      <c r="A68" s="89" t="s">
        <v>252</v>
      </c>
      <c r="B68" s="89" t="s">
        <v>134</v>
      </c>
      <c r="C68" s="135">
        <f>IFERROR(NACIONAL!D68/NACIONAL!C68-1,"")</f>
        <v>0.11928682411681057</v>
      </c>
      <c r="D68" s="135">
        <f>IFERROR(NACIONAL!E68/NACIONAL!D68-1,"")</f>
        <v>0.21893846597635402</v>
      </c>
      <c r="E68" s="135">
        <f>IFERROR(NACIONAL!F68/NACIONAL!E68-1,"")</f>
        <v>1.699865492648045E-2</v>
      </c>
      <c r="F68" s="135">
        <f>IFERROR(NACIONAL!G68/NACIONAL!F68-1,"")</f>
        <v>8.6228035300249806E-2</v>
      </c>
      <c r="G68" s="135">
        <f>IFERROR(NACIONAL!H68/NACIONAL!G68-1,"")</f>
        <v>1.9789355458227345</v>
      </c>
      <c r="H68" s="135">
        <f>IFERROR(NACIONAL!I68/NACIONAL!H68-1,"")</f>
        <v>3.6138907137874599E-2</v>
      </c>
      <c r="I68" s="135">
        <f>IFERROR(NACIONAL!J68/NACIONAL!I68-1,"")</f>
        <v>0.17379117822824308</v>
      </c>
      <c r="J68" s="135">
        <f>IFERROR(NACIONAL!K68/NACIONAL!J68-1,"")</f>
        <v>0.1032512370504084</v>
      </c>
      <c r="K68" s="135">
        <f>IFERROR(NACIONAL!L68/NACIONAL!K68-1,"")</f>
        <v>0.11779308102546926</v>
      </c>
      <c r="L68" s="135">
        <f>IFERROR(NACIONAL!M68/NACIONAL!L68-1,"")</f>
        <v>0.13418458049548532</v>
      </c>
      <c r="M68" s="135">
        <f>IFERROR(NACIONAL!N68/NACIONAL!M68-1,"")</f>
        <v>-1</v>
      </c>
      <c r="N68" s="135" t="str">
        <f>IFERROR(NACIONAL!O68/NACIONAL!N68-1,"")</f>
        <v/>
      </c>
      <c r="O68" s="135" t="str">
        <f>IFERROR(NACIONAL!P68/NACIONAL!O68-1,"")</f>
        <v/>
      </c>
      <c r="P68" s="135" t="str">
        <f>IFERROR(NACIONAL!Q68/NACIONAL!P68-1,"")</f>
        <v/>
      </c>
      <c r="Q68" s="135" t="str">
        <f>IFERROR(NACIONAL!R68/NACIONAL!Q68-1,"")</f>
        <v/>
      </c>
      <c r="R68" s="135" t="str">
        <f>IFERROR(NACIONAL!S68/NACIONAL!R68-1,"")</f>
        <v/>
      </c>
      <c r="S68" s="135" t="str">
        <f>IFERROR(NACIONAL!T68/NACIONAL!S68-1,"")</f>
        <v/>
      </c>
    </row>
    <row r="69" spans="1:19">
      <c r="A69" s="89" t="s">
        <v>253</v>
      </c>
      <c r="B69" s="89" t="s">
        <v>133</v>
      </c>
      <c r="C69" s="135">
        <f>IFERROR(NACIONAL!D69/NACIONAL!C69-1,"")</f>
        <v>-3.8255295241843679E-2</v>
      </c>
      <c r="D69" s="135">
        <f>IFERROR(NACIONAL!E69/NACIONAL!D69-1,"")</f>
        <v>-2.7945384467437551E-2</v>
      </c>
      <c r="E69" s="135">
        <f>IFERROR(NACIONAL!F69/NACIONAL!E69-1,"")</f>
        <v>-0.29674872791369089</v>
      </c>
      <c r="F69" s="135">
        <f>IFERROR(NACIONAL!G69/NACIONAL!F69-1,"")</f>
        <v>2.3768399835613518E-2</v>
      </c>
      <c r="G69" s="135">
        <f>IFERROR(NACIONAL!H69/NACIONAL!G69-1,"")</f>
        <v>3.2685480564852876E-2</v>
      </c>
      <c r="H69" s="135">
        <f>IFERROR(NACIONAL!I69/NACIONAL!H69-1,"")</f>
        <v>-0.14298473064255646</v>
      </c>
      <c r="I69" s="135">
        <f>IFERROR(NACIONAL!J69/NACIONAL!I69-1,"")</f>
        <v>-0.10048785898867607</v>
      </c>
      <c r="J69" s="135">
        <f>IFERROR(NACIONAL!K69/NACIONAL!J69-1,"")</f>
        <v>-0.15707006568061721</v>
      </c>
      <c r="K69" s="135">
        <f>IFERROR(NACIONAL!L69/NACIONAL!K69-1,"")</f>
        <v>1.5727510809119889</v>
      </c>
      <c r="L69" s="135">
        <f>IFERROR(NACIONAL!M69/NACIONAL!L69-1,"")</f>
        <v>-0.28302896167663238</v>
      </c>
      <c r="M69" s="135">
        <f>IFERROR(NACIONAL!N69/NACIONAL!M69-1,"")</f>
        <v>-1</v>
      </c>
      <c r="N69" s="135" t="str">
        <f>IFERROR(NACIONAL!O69/NACIONAL!N69-1,"")</f>
        <v/>
      </c>
      <c r="O69" s="135" t="str">
        <f>IFERROR(NACIONAL!P69/NACIONAL!O69-1,"")</f>
        <v/>
      </c>
      <c r="P69" s="135" t="str">
        <f>IFERROR(NACIONAL!Q69/NACIONAL!P69-1,"")</f>
        <v/>
      </c>
      <c r="Q69" s="135" t="str">
        <f>IFERROR(NACIONAL!R69/NACIONAL!Q69-1,"")</f>
        <v/>
      </c>
      <c r="R69" s="135" t="str">
        <f>IFERROR(NACIONAL!S69/NACIONAL!R69-1,"")</f>
        <v/>
      </c>
      <c r="S69" s="135" t="str">
        <f>IFERROR(NACIONAL!T69/NACIONAL!S69-1,"")</f>
        <v/>
      </c>
    </row>
    <row r="70" spans="1:19">
      <c r="A70" s="89" t="s">
        <v>254</v>
      </c>
      <c r="B70" s="89" t="s">
        <v>166</v>
      </c>
      <c r="C70" s="135">
        <f>IFERROR(NACIONAL!D70/NACIONAL!C70-1,"")</f>
        <v>-0.97380605865482228</v>
      </c>
      <c r="D70" s="135">
        <f>IFERROR(NACIONAL!E70/NACIONAL!D70-1,"")</f>
        <v>-0.99949831936988909</v>
      </c>
      <c r="E70" s="135">
        <f>IFERROR(NACIONAL!F70/NACIONAL!E70-1,"")</f>
        <v>-1</v>
      </c>
      <c r="F70" s="135" t="str">
        <f>IFERROR(NACIONAL!G70/NACIONAL!F70-1,"")</f>
        <v/>
      </c>
      <c r="G70" s="135">
        <f>IFERROR(NACIONAL!H70/NACIONAL!G70-1,"")</f>
        <v>0</v>
      </c>
      <c r="H70" s="135">
        <f>IFERROR(NACIONAL!I70/NACIONAL!H70-1,"")</f>
        <v>-1</v>
      </c>
      <c r="I70" s="135" t="str">
        <f>IFERROR(NACIONAL!J70/NACIONAL!I70-1,"")</f>
        <v/>
      </c>
      <c r="J70" s="135">
        <f>IFERROR(NACIONAL!K70/NACIONAL!J70-1,"")</f>
        <v>0</v>
      </c>
      <c r="K70" s="135">
        <f>IFERROR(NACIONAL!L70/NACIONAL!K70-1,"")</f>
        <v>0.7594357390387223</v>
      </c>
      <c r="L70" s="135">
        <f>IFERROR(NACIONAL!M70/NACIONAL!L70-1,"")</f>
        <v>0.84386602297177227</v>
      </c>
      <c r="M70" s="135">
        <f>IFERROR(NACIONAL!N70/NACIONAL!M70-1,"")</f>
        <v>-1</v>
      </c>
      <c r="N70" s="135" t="str">
        <f>IFERROR(NACIONAL!O70/NACIONAL!N70-1,"")</f>
        <v/>
      </c>
      <c r="O70" s="135" t="str">
        <f>IFERROR(NACIONAL!P70/NACIONAL!O70-1,"")</f>
        <v/>
      </c>
      <c r="P70" s="135" t="str">
        <f>IFERROR(NACIONAL!Q70/NACIONAL!P70-1,"")</f>
        <v/>
      </c>
      <c r="Q70" s="135" t="str">
        <f>IFERROR(NACIONAL!R70/NACIONAL!Q70-1,"")</f>
        <v/>
      </c>
      <c r="R70" s="135" t="str">
        <f>IFERROR(NACIONAL!S70/NACIONAL!R70-1,"")</f>
        <v/>
      </c>
      <c r="S70" s="135" t="str">
        <f>IFERROR(NACIONAL!T70/NACIONAL!S70-1,"")</f>
        <v/>
      </c>
    </row>
    <row r="71" spans="1:19">
      <c r="A71" s="89" t="s">
        <v>255</v>
      </c>
      <c r="B71" s="89" t="s">
        <v>154</v>
      </c>
      <c r="C71" s="135" t="str">
        <f>IFERROR(NACIONAL!D71/NACIONAL!C71-1,"")</f>
        <v/>
      </c>
      <c r="D71" s="135" t="str">
        <f>IFERROR(NACIONAL!E71/NACIONAL!D71-1,"")</f>
        <v/>
      </c>
      <c r="E71" s="135" t="str">
        <f>IFERROR(NACIONAL!F71/NACIONAL!E71-1,"")</f>
        <v/>
      </c>
      <c r="F71" s="135" t="str">
        <f>IFERROR(NACIONAL!G71/NACIONAL!F71-1,"")</f>
        <v/>
      </c>
      <c r="G71" s="135" t="str">
        <f>IFERROR(NACIONAL!H71/NACIONAL!G71-1,"")</f>
        <v/>
      </c>
      <c r="H71" s="135">
        <f>IFERROR(NACIONAL!I71/NACIONAL!H71-1,"")</f>
        <v>-0.99755127314450598</v>
      </c>
      <c r="I71" s="135">
        <f>IFERROR(NACIONAL!J71/NACIONAL!I71-1,"")</f>
        <v>9.9553593934422953</v>
      </c>
      <c r="J71" s="135">
        <f>IFERROR(NACIONAL!K71/NACIONAL!J71-1,"")</f>
        <v>-0.92046009662380923</v>
      </c>
      <c r="K71" s="135">
        <f>IFERROR(NACIONAL!L71/NACIONAL!K71-1,"")</f>
        <v>0.23617162524368807</v>
      </c>
      <c r="L71" s="135">
        <f>IFERROR(NACIONAL!M71/NACIONAL!L71-1,"")</f>
        <v>-0.8783122320253467</v>
      </c>
      <c r="M71" s="135">
        <f>IFERROR(NACIONAL!N71/NACIONAL!M71-1,"")</f>
        <v>-1</v>
      </c>
      <c r="N71" s="135" t="str">
        <f>IFERROR(NACIONAL!O71/NACIONAL!N71-1,"")</f>
        <v/>
      </c>
      <c r="O71" s="135" t="str">
        <f>IFERROR(NACIONAL!P71/NACIONAL!O71-1,"")</f>
        <v/>
      </c>
      <c r="P71" s="135" t="str">
        <f>IFERROR(NACIONAL!Q71/NACIONAL!P71-1,"")</f>
        <v/>
      </c>
      <c r="Q71" s="135" t="str">
        <f>IFERROR(NACIONAL!R71/NACIONAL!Q71-1,"")</f>
        <v/>
      </c>
      <c r="R71" s="135" t="str">
        <f>IFERROR(NACIONAL!S71/NACIONAL!R71-1,"")</f>
        <v/>
      </c>
      <c r="S71" s="135" t="str">
        <f>IFERROR(NACIONAL!T71/NACIONAL!S71-1,"")</f>
        <v/>
      </c>
    </row>
    <row r="72" spans="1:19">
      <c r="A72" s="89" t="s">
        <v>256</v>
      </c>
      <c r="B72" s="89" t="s">
        <v>132</v>
      </c>
      <c r="C72" s="135">
        <f>IFERROR(NACIONAL!D72/NACIONAL!C72-1,"")</f>
        <v>-0.24407905376238115</v>
      </c>
      <c r="D72" s="135">
        <f>IFERROR(NACIONAL!E72/NACIONAL!D72-1,"")</f>
        <v>0.75425988603492744</v>
      </c>
      <c r="E72" s="135">
        <f>IFERROR(NACIONAL!F72/NACIONAL!E72-1,"")</f>
        <v>0.16657581499230778</v>
      </c>
      <c r="F72" s="135">
        <f>IFERROR(NACIONAL!G72/NACIONAL!F72-1,"")</f>
        <v>0.47804392022241826</v>
      </c>
      <c r="G72" s="135">
        <f>IFERROR(NACIONAL!H72/NACIONAL!G72-1,"")</f>
        <v>5.2419853317697607E-2</v>
      </c>
      <c r="H72" s="135">
        <f>IFERROR(NACIONAL!I72/NACIONAL!H72-1,"")</f>
        <v>0.2254797119523646</v>
      </c>
      <c r="I72" s="135">
        <f>IFERROR(NACIONAL!J72/NACIONAL!I72-1,"")</f>
        <v>-0.33280407143082424</v>
      </c>
      <c r="J72" s="135">
        <f>IFERROR(NACIONAL!K72/NACIONAL!J72-1,"")</f>
        <v>-0.11442264909134181</v>
      </c>
      <c r="K72" s="135">
        <f>IFERROR(NACIONAL!L72/NACIONAL!K72-1,"")</f>
        <v>-0.14924466760001587</v>
      </c>
      <c r="L72" s="135">
        <f>IFERROR(NACIONAL!M72/NACIONAL!L72-1,"")</f>
        <v>0.54912763723634761</v>
      </c>
      <c r="M72" s="135">
        <f>IFERROR(NACIONAL!N72/NACIONAL!M72-1,"")</f>
        <v>-1</v>
      </c>
      <c r="N72" s="135" t="str">
        <f>IFERROR(NACIONAL!O72/NACIONAL!N72-1,"")</f>
        <v/>
      </c>
      <c r="O72" s="135" t="str">
        <f>IFERROR(NACIONAL!P72/NACIONAL!O72-1,"")</f>
        <v/>
      </c>
      <c r="P72" s="135" t="str">
        <f>IFERROR(NACIONAL!Q72/NACIONAL!P72-1,"")</f>
        <v/>
      </c>
      <c r="Q72" s="135" t="str">
        <f>IFERROR(NACIONAL!R72/NACIONAL!Q72-1,"")</f>
        <v/>
      </c>
      <c r="R72" s="135" t="str">
        <f>IFERROR(NACIONAL!S72/NACIONAL!R72-1,"")</f>
        <v/>
      </c>
      <c r="S72" s="135" t="str">
        <f>IFERROR(NACIONAL!T72/NACIONAL!S72-1,"")</f>
        <v/>
      </c>
    </row>
    <row r="73" spans="1:19">
      <c r="A73" s="89" t="s">
        <v>257</v>
      </c>
      <c r="B73" s="89" t="s">
        <v>131</v>
      </c>
      <c r="C73" s="135">
        <f>IFERROR(NACIONAL!D73/NACIONAL!C73-1,"")</f>
        <v>4.4931417998876899E-2</v>
      </c>
      <c r="D73" s="135">
        <f>IFERROR(NACIONAL!E73/NACIONAL!D73-1,"")</f>
        <v>0.19911653224852177</v>
      </c>
      <c r="E73" s="135">
        <f>IFERROR(NACIONAL!F73/NACIONAL!E73-1,"")</f>
        <v>-0.10108869559780431</v>
      </c>
      <c r="F73" s="135">
        <f>IFERROR(NACIONAL!G73/NACIONAL!F73-1,"")</f>
        <v>0.20621136321444111</v>
      </c>
      <c r="G73" s="135">
        <f>IFERROR(NACIONAL!H73/NACIONAL!G73-1,"")</f>
        <v>-0.25088659694008997</v>
      </c>
      <c r="H73" s="135">
        <f>IFERROR(NACIONAL!I73/NACIONAL!H73-1,"")</f>
        <v>0.10465553184742205</v>
      </c>
      <c r="I73" s="135">
        <f>IFERROR(NACIONAL!J73/NACIONAL!I73-1,"")</f>
        <v>0.19769256739861052</v>
      </c>
      <c r="J73" s="135">
        <f>IFERROR(NACIONAL!K73/NACIONAL!J73-1,"")</f>
        <v>3.3659178742190932E-2</v>
      </c>
      <c r="K73" s="135">
        <f>IFERROR(NACIONAL!L73/NACIONAL!K73-1,"")</f>
        <v>0.54534824953351313</v>
      </c>
      <c r="L73" s="135">
        <f>IFERROR(NACIONAL!M73/NACIONAL!L73-1,"")</f>
        <v>0.14508253048100328</v>
      </c>
      <c r="M73" s="135">
        <f>IFERROR(NACIONAL!N73/NACIONAL!M73-1,"")</f>
        <v>-1</v>
      </c>
      <c r="N73" s="135" t="str">
        <f>IFERROR(NACIONAL!O73/NACIONAL!N73-1,"")</f>
        <v/>
      </c>
      <c r="O73" s="135" t="str">
        <f>IFERROR(NACIONAL!P73/NACIONAL!O73-1,"")</f>
        <v/>
      </c>
      <c r="P73" s="135" t="str">
        <f>IFERROR(NACIONAL!Q73/NACIONAL!P73-1,"")</f>
        <v/>
      </c>
      <c r="Q73" s="135" t="str">
        <f>IFERROR(NACIONAL!R73/NACIONAL!Q73-1,"")</f>
        <v/>
      </c>
      <c r="R73" s="135" t="str">
        <f>IFERROR(NACIONAL!S73/NACIONAL!R73-1,"")</f>
        <v/>
      </c>
      <c r="S73" s="135" t="str">
        <f>IFERROR(NACIONAL!T73/NACIONAL!S73-1,"")</f>
        <v/>
      </c>
    </row>
    <row r="74" spans="1:19">
      <c r="A74" s="89" t="s">
        <v>258</v>
      </c>
      <c r="B74" s="89" t="s">
        <v>130</v>
      </c>
      <c r="C74" s="135">
        <f>IFERROR(NACIONAL!D74/NACIONAL!C74-1,"")</f>
        <v>8.4452029974549703E-2</v>
      </c>
      <c r="D74" s="135">
        <f>IFERROR(NACIONAL!E74/NACIONAL!D74-1,"")</f>
        <v>8.5097235877687583E-2</v>
      </c>
      <c r="E74" s="135">
        <f>IFERROR(NACIONAL!F74/NACIONAL!E74-1,"")</f>
        <v>-3.2329959640550188E-3</v>
      </c>
      <c r="F74" s="135">
        <f>IFERROR(NACIONAL!G74/NACIONAL!F74-1,"")</f>
        <v>9.6970315497387105E-2</v>
      </c>
      <c r="G74" s="135">
        <f>IFERROR(NACIONAL!H74/NACIONAL!G74-1,"")</f>
        <v>-0.25183804457352166</v>
      </c>
      <c r="H74" s="135">
        <f>IFERROR(NACIONAL!I74/NACIONAL!H74-1,"")</f>
        <v>-2.443442732115364E-2</v>
      </c>
      <c r="I74" s="135">
        <f>IFERROR(NACIONAL!J74/NACIONAL!I74-1,"")</f>
        <v>6.1510100044493976E-2</v>
      </c>
      <c r="J74" s="135">
        <f>IFERROR(NACIONAL!K74/NACIONAL!J74-1,"")</f>
        <v>0.37405464280092793</v>
      </c>
      <c r="K74" s="135">
        <f>IFERROR(NACIONAL!L74/NACIONAL!K74-1,"")</f>
        <v>-0.38337833061296522</v>
      </c>
      <c r="L74" s="135">
        <f>IFERROR(NACIONAL!M74/NACIONAL!L74-1,"")</f>
        <v>-3.0819873228326911E-2</v>
      </c>
      <c r="M74" s="135">
        <f>IFERROR(NACIONAL!N74/NACIONAL!M74-1,"")</f>
        <v>-1</v>
      </c>
      <c r="N74" s="135" t="str">
        <f>IFERROR(NACIONAL!O74/NACIONAL!N74-1,"")</f>
        <v/>
      </c>
      <c r="O74" s="135" t="str">
        <f>IFERROR(NACIONAL!P74/NACIONAL!O74-1,"")</f>
        <v/>
      </c>
      <c r="P74" s="135" t="str">
        <f>IFERROR(NACIONAL!Q74/NACIONAL!P74-1,"")</f>
        <v/>
      </c>
      <c r="Q74" s="135" t="str">
        <f>IFERROR(NACIONAL!R74/NACIONAL!Q74-1,"")</f>
        <v/>
      </c>
      <c r="R74" s="135" t="str">
        <f>IFERROR(NACIONAL!S74/NACIONAL!R74-1,"")</f>
        <v/>
      </c>
      <c r="S74" s="135" t="str">
        <f>IFERROR(NACIONAL!T74/NACIONAL!S74-1,"")</f>
        <v/>
      </c>
    </row>
    <row r="75" spans="1:19">
      <c r="A75" s="89" t="s">
        <v>259</v>
      </c>
      <c r="B75" s="89" t="s">
        <v>129</v>
      </c>
      <c r="C75" s="135">
        <f>IFERROR(NACIONAL!D75/NACIONAL!C75-1,"")</f>
        <v>0.28819281206511271</v>
      </c>
      <c r="D75" s="135">
        <f>IFERROR(NACIONAL!E75/NACIONAL!D75-1,"")</f>
        <v>0.25739437071820004</v>
      </c>
      <c r="E75" s="135">
        <f>IFERROR(NACIONAL!F75/NACIONAL!E75-1,"")</f>
        <v>0.32118836907152315</v>
      </c>
      <c r="F75" s="135">
        <f>IFERROR(NACIONAL!G75/NACIONAL!F75-1,"")</f>
        <v>0.22285402522349518</v>
      </c>
      <c r="G75" s="135">
        <f>IFERROR(NACIONAL!H75/NACIONAL!G75-1,"")</f>
        <v>-0.11369661088590188</v>
      </c>
      <c r="H75" s="135">
        <f>IFERROR(NACIONAL!I75/NACIONAL!H75-1,"")</f>
        <v>-0.11722585423108411</v>
      </c>
      <c r="I75" s="135">
        <f>IFERROR(NACIONAL!J75/NACIONAL!I75-1,"")</f>
        <v>-0.10684684833041769</v>
      </c>
      <c r="J75" s="135">
        <f>IFERROR(NACIONAL!K75/NACIONAL!J75-1,"")</f>
        <v>-0.23433144623743996</v>
      </c>
      <c r="K75" s="135">
        <f>IFERROR(NACIONAL!L75/NACIONAL!K75-1,"")</f>
        <v>0.33492640214496294</v>
      </c>
      <c r="L75" s="135">
        <f>IFERROR(NACIONAL!M75/NACIONAL!L75-1,"")</f>
        <v>-0.51572946722591539</v>
      </c>
      <c r="M75" s="135">
        <f>IFERROR(NACIONAL!N75/NACIONAL!M75-1,"")</f>
        <v>-1</v>
      </c>
      <c r="N75" s="135" t="str">
        <f>IFERROR(NACIONAL!O75/NACIONAL!N75-1,"")</f>
        <v/>
      </c>
      <c r="O75" s="135" t="str">
        <f>IFERROR(NACIONAL!P75/NACIONAL!O75-1,"")</f>
        <v/>
      </c>
      <c r="P75" s="135" t="str">
        <f>IFERROR(NACIONAL!Q75/NACIONAL!P75-1,"")</f>
        <v/>
      </c>
      <c r="Q75" s="135" t="str">
        <f>IFERROR(NACIONAL!R75/NACIONAL!Q75-1,"")</f>
        <v/>
      </c>
      <c r="R75" s="135" t="str">
        <f>IFERROR(NACIONAL!S75/NACIONAL!R75-1,"")</f>
        <v/>
      </c>
      <c r="S75" s="135" t="str">
        <f>IFERROR(NACIONAL!T75/NACIONAL!S75-1,"")</f>
        <v/>
      </c>
    </row>
    <row r="76" spans="1:19">
      <c r="A76" s="89" t="s">
        <v>260</v>
      </c>
      <c r="B76" s="89" t="s">
        <v>128</v>
      </c>
      <c r="C76" s="135">
        <f>IFERROR(NACIONAL!D76/NACIONAL!C76-1,"")</f>
        <v>1.3817336132382785E-2</v>
      </c>
      <c r="D76" s="135">
        <f>IFERROR(NACIONAL!E76/NACIONAL!D76-1,"")</f>
        <v>0.20715342222425215</v>
      </c>
      <c r="E76" s="135">
        <f>IFERROR(NACIONAL!F76/NACIONAL!E76-1,"")</f>
        <v>-0.99819538139111208</v>
      </c>
      <c r="F76" s="135">
        <f>IFERROR(NACIONAL!G76/NACIONAL!F76-1,"")</f>
        <v>-1</v>
      </c>
      <c r="G76" s="135" t="str">
        <f>IFERROR(NACIONAL!H76/NACIONAL!G76-1,"")</f>
        <v/>
      </c>
      <c r="H76" s="135" t="str">
        <f>IFERROR(NACIONAL!I76/NACIONAL!H76-1,"")</f>
        <v/>
      </c>
      <c r="I76" s="135">
        <f>IFERROR(NACIONAL!J76/NACIONAL!I76-1,"")</f>
        <v>-1</v>
      </c>
      <c r="J76" s="135" t="str">
        <f>IFERROR(NACIONAL!K76/NACIONAL!J76-1,"")</f>
        <v/>
      </c>
      <c r="K76" s="135" t="str">
        <f>IFERROR(NACIONAL!L76/NACIONAL!K76-1,"")</f>
        <v/>
      </c>
      <c r="L76" s="135" t="str">
        <f>IFERROR(NACIONAL!M76/NACIONAL!L76-1,"")</f>
        <v/>
      </c>
      <c r="M76" s="135" t="str">
        <f>IFERROR(NACIONAL!N76/NACIONAL!M76-1,"")</f>
        <v/>
      </c>
      <c r="N76" s="135" t="str">
        <f>IFERROR(NACIONAL!O76/NACIONAL!N76-1,"")</f>
        <v/>
      </c>
      <c r="O76" s="135" t="str">
        <f>IFERROR(NACIONAL!P76/NACIONAL!O76-1,"")</f>
        <v/>
      </c>
      <c r="P76" s="135" t="str">
        <f>IFERROR(NACIONAL!Q76/NACIONAL!P76-1,"")</f>
        <v/>
      </c>
      <c r="Q76" s="135" t="str">
        <f>IFERROR(NACIONAL!R76/NACIONAL!Q76-1,"")</f>
        <v/>
      </c>
      <c r="R76" s="135" t="str">
        <f>IFERROR(NACIONAL!S76/NACIONAL!R76-1,"")</f>
        <v/>
      </c>
      <c r="S76" s="135" t="str">
        <f>IFERROR(NACIONAL!T76/NACIONAL!S76-1,"")</f>
        <v/>
      </c>
    </row>
    <row r="77" spans="1:19" ht="28">
      <c r="A77" s="89" t="s">
        <v>261</v>
      </c>
      <c r="B77" s="89" t="s">
        <v>127</v>
      </c>
      <c r="C77" s="135">
        <f>IFERROR(NACIONAL!D77/NACIONAL!C77-1,"")</f>
        <v>-4.3280558134761282E-2</v>
      </c>
      <c r="D77" s="135">
        <f>IFERROR(NACIONAL!E77/NACIONAL!D77-1,"")</f>
        <v>0.46993120245347209</v>
      </c>
      <c r="E77" s="135">
        <f>IFERROR(NACIONAL!F77/NACIONAL!E77-1,"")</f>
        <v>0.44798044870101639</v>
      </c>
      <c r="F77" s="135">
        <f>IFERROR(NACIONAL!G77/NACIONAL!F77-1,"")</f>
        <v>-0.1917478337108286</v>
      </c>
      <c r="G77" s="135">
        <f>IFERROR(NACIONAL!H77/NACIONAL!G77-1,"")</f>
        <v>4.8026581192802897E-2</v>
      </c>
      <c r="H77" s="135">
        <f>IFERROR(NACIONAL!I77/NACIONAL!H77-1,"")</f>
        <v>-0.21636769087602392</v>
      </c>
      <c r="I77" s="135">
        <f>IFERROR(NACIONAL!J77/NACIONAL!I77-1,"")</f>
        <v>-1.2104641896124924E-2</v>
      </c>
      <c r="J77" s="135">
        <f>IFERROR(NACIONAL!K77/NACIONAL!J77-1,"")</f>
        <v>0.74127108623996341</v>
      </c>
      <c r="K77" s="135">
        <f>IFERROR(NACIONAL!L77/NACIONAL!K77-1,"")</f>
        <v>-0.42995015567509021</v>
      </c>
      <c r="L77" s="135">
        <f>IFERROR(NACIONAL!M77/NACIONAL!L77-1,"")</f>
        <v>-0.78564137745904039</v>
      </c>
      <c r="M77" s="135">
        <f>IFERROR(NACIONAL!N77/NACIONAL!M77-1,"")</f>
        <v>-1</v>
      </c>
      <c r="N77" s="135" t="str">
        <f>IFERROR(NACIONAL!O77/NACIONAL!N77-1,"")</f>
        <v/>
      </c>
      <c r="O77" s="135" t="str">
        <f>IFERROR(NACIONAL!P77/NACIONAL!O77-1,"")</f>
        <v/>
      </c>
      <c r="P77" s="135" t="str">
        <f>IFERROR(NACIONAL!Q77/NACIONAL!P77-1,"")</f>
        <v/>
      </c>
      <c r="Q77" s="135" t="str">
        <f>IFERROR(NACIONAL!R77/NACIONAL!Q77-1,"")</f>
        <v/>
      </c>
      <c r="R77" s="135" t="str">
        <f>IFERROR(NACIONAL!S77/NACIONAL!R77-1,"")</f>
        <v/>
      </c>
      <c r="S77" s="135" t="str">
        <f>IFERROR(NACIONAL!T77/NACIONAL!S77-1,"")</f>
        <v/>
      </c>
    </row>
    <row r="78" spans="1:19">
      <c r="A78" s="89" t="s">
        <v>262</v>
      </c>
      <c r="B78" s="89" t="s">
        <v>126</v>
      </c>
      <c r="C78" s="135">
        <f>IFERROR(NACIONAL!D78/NACIONAL!C78-1,"")</f>
        <v>7.2358669917144347E-2</v>
      </c>
      <c r="D78" s="135">
        <f>IFERROR(NACIONAL!E78/NACIONAL!D78-1,"")</f>
        <v>0.23433058970146936</v>
      </c>
      <c r="E78" s="135">
        <f>IFERROR(NACIONAL!F78/NACIONAL!E78-1,"")</f>
        <v>6.3177019770215503E-2</v>
      </c>
      <c r="F78" s="135">
        <f>IFERROR(NACIONAL!G78/NACIONAL!F78-1,"")</f>
        <v>0.95013994020295378</v>
      </c>
      <c r="G78" s="135">
        <f>IFERROR(NACIONAL!H78/NACIONAL!G78-1,"")</f>
        <v>0.11969890701202024</v>
      </c>
      <c r="H78" s="135">
        <f>IFERROR(NACIONAL!I78/NACIONAL!H78-1,"")</f>
        <v>0.20650664453309764</v>
      </c>
      <c r="I78" s="135">
        <f>IFERROR(NACIONAL!J78/NACIONAL!I78-1,"")</f>
        <v>3.9836583117889068</v>
      </c>
      <c r="J78" s="135">
        <f>IFERROR(NACIONAL!K78/NACIONAL!J78-1,"")</f>
        <v>-0.79950363939628377</v>
      </c>
      <c r="K78" s="135">
        <f>IFERROR(NACIONAL!L78/NACIONAL!K78-1,"")</f>
        <v>-0.68052991594876711</v>
      </c>
      <c r="L78" s="135">
        <f>IFERROR(NACIONAL!M78/NACIONAL!L78-1,"")</f>
        <v>-0.16357825792239977</v>
      </c>
      <c r="M78" s="135">
        <f>IFERROR(NACIONAL!N78/NACIONAL!M78-1,"")</f>
        <v>-1</v>
      </c>
      <c r="N78" s="135" t="str">
        <f>IFERROR(NACIONAL!O78/NACIONAL!N78-1,"")</f>
        <v/>
      </c>
      <c r="O78" s="135" t="str">
        <f>IFERROR(NACIONAL!P78/NACIONAL!O78-1,"")</f>
        <v/>
      </c>
      <c r="P78" s="135" t="str">
        <f>IFERROR(NACIONAL!Q78/NACIONAL!P78-1,"")</f>
        <v/>
      </c>
      <c r="Q78" s="135" t="str">
        <f>IFERROR(NACIONAL!R78/NACIONAL!Q78-1,"")</f>
        <v/>
      </c>
      <c r="R78" s="135" t="str">
        <f>IFERROR(NACIONAL!S78/NACIONAL!R78-1,"")</f>
        <v/>
      </c>
      <c r="S78" s="135" t="str">
        <f>IFERROR(NACIONAL!T78/NACIONAL!S78-1,"")</f>
        <v/>
      </c>
    </row>
    <row r="79" spans="1:19">
      <c r="A79" s="89" t="s">
        <v>263</v>
      </c>
      <c r="B79" s="89" t="s">
        <v>125</v>
      </c>
      <c r="C79" s="135">
        <f>IFERROR(NACIONAL!D79/NACIONAL!C79-1,"")</f>
        <v>0.22298604898377494</v>
      </c>
      <c r="D79" s="135">
        <f>IFERROR(NACIONAL!E79/NACIONAL!D79-1,"")</f>
        <v>5.8549596466070275E-2</v>
      </c>
      <c r="E79" s="135">
        <f>IFERROR(NACIONAL!F79/NACIONAL!E79-1,"")</f>
        <v>2.2300677328523255E-2</v>
      </c>
      <c r="F79" s="135">
        <f>IFERROR(NACIONAL!G79/NACIONAL!F79-1,"")</f>
        <v>0.24208936159288452</v>
      </c>
      <c r="G79" s="135">
        <f>IFERROR(NACIONAL!H79/NACIONAL!G79-1,"")</f>
        <v>5.5218675987509735E-2</v>
      </c>
      <c r="H79" s="135">
        <f>IFERROR(NACIONAL!I79/NACIONAL!H79-1,"")</f>
        <v>0.10487676598398599</v>
      </c>
      <c r="I79" s="135">
        <f>IFERROR(NACIONAL!J79/NACIONAL!I79-1,"")</f>
        <v>5.0431291270506939E-2</v>
      </c>
      <c r="J79" s="135">
        <f>IFERROR(NACIONAL!K79/NACIONAL!J79-1,"")</f>
        <v>9.6043395659995978E-2</v>
      </c>
      <c r="K79" s="135">
        <f>IFERROR(NACIONAL!L79/NACIONAL!K79-1,"")</f>
        <v>0.12638794264233888</v>
      </c>
      <c r="L79" s="135">
        <f>IFERROR(NACIONAL!M79/NACIONAL!L79-1,"")</f>
        <v>4.4684480215600786E-2</v>
      </c>
      <c r="M79" s="135">
        <f>IFERROR(NACIONAL!N79/NACIONAL!M79-1,"")</f>
        <v>0.42168394436982837</v>
      </c>
      <c r="N79" s="135">
        <f>IFERROR(NACIONAL!O79/NACIONAL!N79-1,"")</f>
        <v>-5.1205900242869418E-2</v>
      </c>
      <c r="O79" s="135">
        <f>IFERROR(NACIONAL!P79/NACIONAL!O79-1,"")</f>
        <v>0.14540252953912813</v>
      </c>
      <c r="P79" s="135">
        <f>IFERROR(NACIONAL!Q79/NACIONAL!P79-1,"")</f>
        <v>-6.8329058979302859E-3</v>
      </c>
      <c r="Q79" s="135">
        <f>IFERROR(NACIONAL!R79/NACIONAL!Q79-1,"")</f>
        <v>0.13510651973982313</v>
      </c>
      <c r="R79" s="135">
        <f>IFERROR(NACIONAL!S79/NACIONAL!R79-1,"")</f>
        <v>0.12570491253744942</v>
      </c>
      <c r="S79" s="135">
        <f>IFERROR(NACIONAL!T79/NACIONAL!S79-1,"")</f>
        <v>5.2923881203069234E-2</v>
      </c>
    </row>
    <row r="80" spans="1:19">
      <c r="A80" s="89" t="s">
        <v>264</v>
      </c>
      <c r="B80" s="89" t="s">
        <v>124</v>
      </c>
      <c r="C80" s="135">
        <f>IFERROR(NACIONAL!D80/NACIONAL!C80-1,"")</f>
        <v>3.527145149600952E-2</v>
      </c>
      <c r="D80" s="135">
        <f>IFERROR(NACIONAL!E80/NACIONAL!D80-1,"")</f>
        <v>3.3210989485948694E-2</v>
      </c>
      <c r="E80" s="135">
        <f>IFERROR(NACIONAL!F80/NACIONAL!E80-1,"")</f>
        <v>-0.24219200292561494</v>
      </c>
      <c r="F80" s="135">
        <f>IFERROR(NACIONAL!G80/NACIONAL!F80-1,"")</f>
        <v>1.6977478926551992E-3</v>
      </c>
      <c r="G80" s="135">
        <f>IFERROR(NACIONAL!H80/NACIONAL!G80-1,"")</f>
        <v>8.8807587747057326E-3</v>
      </c>
      <c r="H80" s="135">
        <f>IFERROR(NACIONAL!I80/NACIONAL!H80-1,"")</f>
        <v>2.0719376944251522E-3</v>
      </c>
      <c r="I80" s="135">
        <f>IFERROR(NACIONAL!J80/NACIONAL!I80-1,"")</f>
        <v>-2.371137216832131E-3</v>
      </c>
      <c r="J80" s="135">
        <f>IFERROR(NACIONAL!K80/NACIONAL!J80-1,"")</f>
        <v>0.1491961617673021</v>
      </c>
      <c r="K80" s="135">
        <f>IFERROR(NACIONAL!L80/NACIONAL!K80-1,"")</f>
        <v>1.590978598125159E-2</v>
      </c>
      <c r="L80" s="135">
        <f>IFERROR(NACIONAL!M80/NACIONAL!L80-1,"")</f>
        <v>2.7126383614252791E-2</v>
      </c>
      <c r="M80" s="135">
        <f>IFERROR(NACIONAL!N80/NACIONAL!M80-1,"")</f>
        <v>3.9286299570516769E-2</v>
      </c>
      <c r="N80" s="135">
        <f>IFERROR(NACIONAL!O80/NACIONAL!N80-1,"")</f>
        <v>0.22154624202781092</v>
      </c>
      <c r="O80" s="135">
        <f>IFERROR(NACIONAL!P80/NACIONAL!O80-1,"")</f>
        <v>-0.18506386413156595</v>
      </c>
      <c r="P80" s="135">
        <f>IFERROR(NACIONAL!Q80/NACIONAL!P80-1,"")</f>
        <v>1.7276386464001092E-2</v>
      </c>
      <c r="Q80" s="135">
        <f>IFERROR(NACIONAL!R80/NACIONAL!Q80-1,"")</f>
        <v>1.4941831739598621E-2</v>
      </c>
      <c r="R80" s="135">
        <f>IFERROR(NACIONAL!S80/NACIONAL!R80-1,"")</f>
        <v>-1.3051816969017471E-3</v>
      </c>
      <c r="S80" s="135">
        <f>IFERROR(NACIONAL!T80/NACIONAL!S80-1,"")</f>
        <v>-2.0917448477368206E-2</v>
      </c>
    </row>
    <row r="81" spans="1:19">
      <c r="A81" s="89" t="s">
        <v>265</v>
      </c>
      <c r="B81" s="89" t="s">
        <v>184</v>
      </c>
      <c r="C81" s="135">
        <f>IFERROR(NACIONAL!D81/NACIONAL!C81-1,"")</f>
        <v>2.0439963837771833</v>
      </c>
      <c r="D81" s="135">
        <f>IFERROR(NACIONAL!E81/NACIONAL!D81-1,"")</f>
        <v>0.24640087643845399</v>
      </c>
      <c r="E81" s="135">
        <f>IFERROR(NACIONAL!F81/NACIONAL!E81-1,"")</f>
        <v>0.17524726026688442</v>
      </c>
      <c r="F81" s="135">
        <f>IFERROR(NACIONAL!G81/NACIONAL!F81-1,"")</f>
        <v>7.8305367970927353E-2</v>
      </c>
      <c r="G81" s="135">
        <f>IFERROR(NACIONAL!H81/NACIONAL!G81-1,"")</f>
        <v>0.21101018041262209</v>
      </c>
      <c r="H81" s="135">
        <f>IFERROR(NACIONAL!I81/NACIONAL!H81-1,"")</f>
        <v>-0.41955124349959627</v>
      </c>
      <c r="I81" s="135">
        <f>IFERROR(NACIONAL!J81/NACIONAL!I81-1,"")</f>
        <v>-0.11749983213140369</v>
      </c>
      <c r="J81" s="135">
        <f>IFERROR(NACIONAL!K81/NACIONAL!J81-1,"")</f>
        <v>-5.7530171576087419E-2</v>
      </c>
      <c r="K81" s="135">
        <f>IFERROR(NACIONAL!L81/NACIONAL!K81-1,"")</f>
        <v>9.1010089516663228E-4</v>
      </c>
      <c r="L81" s="135">
        <f>IFERROR(NACIONAL!M81/NACIONAL!L81-1,"")</f>
        <v>0.12229106691015645</v>
      </c>
      <c r="M81" s="135">
        <f>IFERROR(NACIONAL!N81/NACIONAL!M81-1,"")</f>
        <v>-1</v>
      </c>
      <c r="N81" s="135" t="str">
        <f>IFERROR(NACIONAL!O81/NACIONAL!N81-1,"")</f>
        <v/>
      </c>
      <c r="O81" s="135" t="str">
        <f>IFERROR(NACIONAL!P81/NACIONAL!O81-1,"")</f>
        <v/>
      </c>
      <c r="P81" s="135" t="str">
        <f>IFERROR(NACIONAL!Q81/NACIONAL!P81-1,"")</f>
        <v/>
      </c>
      <c r="Q81" s="135" t="str">
        <f>IFERROR(NACIONAL!R81/NACIONAL!Q81-1,"")</f>
        <v/>
      </c>
      <c r="R81" s="135" t="str">
        <f>IFERROR(NACIONAL!S81/NACIONAL!R81-1,"")</f>
        <v/>
      </c>
      <c r="S81" s="135" t="str">
        <f>IFERROR(NACIONAL!T81/NACIONAL!S81-1,"")</f>
        <v/>
      </c>
    </row>
    <row r="82" spans="1:19" ht="28">
      <c r="A82" s="89" t="s">
        <v>266</v>
      </c>
      <c r="B82" s="89" t="s">
        <v>123</v>
      </c>
      <c r="C82" s="135">
        <f>IFERROR(NACIONAL!D82/NACIONAL!C82-1,"")</f>
        <v>-0.40230117457355308</v>
      </c>
      <c r="D82" s="135">
        <f>IFERROR(NACIONAL!E82/NACIONAL!D82-1,"")</f>
        <v>-0.76631187768927311</v>
      </c>
      <c r="E82" s="135">
        <f>IFERROR(NACIONAL!F82/NACIONAL!E82-1,"")</f>
        <v>19.994342461519096</v>
      </c>
      <c r="F82" s="135">
        <f>IFERROR(NACIONAL!G82/NACIONAL!F82-1,"")</f>
        <v>-0.10105047414116908</v>
      </c>
      <c r="G82" s="135">
        <f>IFERROR(NACIONAL!H82/NACIONAL!G82-1,"")</f>
        <v>-0.11778543060300428</v>
      </c>
      <c r="H82" s="135">
        <f>IFERROR(NACIONAL!I82/NACIONAL!H82-1,"")</f>
        <v>6.8222881476210473E-2</v>
      </c>
      <c r="I82" s="135">
        <f>IFERROR(NACIONAL!J82/NACIONAL!I82-1,"")</f>
        <v>0.92004094067611253</v>
      </c>
      <c r="J82" s="135">
        <f>IFERROR(NACIONAL!K82/NACIONAL!J82-1,"")</f>
        <v>-0.30561980314055748</v>
      </c>
      <c r="K82" s="135">
        <f>IFERROR(NACIONAL!L82/NACIONAL!K82-1,"")</f>
        <v>-5.6844024349481215E-2</v>
      </c>
      <c r="L82" s="135">
        <f>IFERROR(NACIONAL!M82/NACIONAL!L82-1,"")</f>
        <v>-9.8368417652626716E-2</v>
      </c>
      <c r="M82" s="135">
        <f>IFERROR(NACIONAL!N82/NACIONAL!M82-1,"")</f>
        <v>-1</v>
      </c>
      <c r="N82" s="135" t="str">
        <f>IFERROR(NACIONAL!O82/NACIONAL!N82-1,"")</f>
        <v/>
      </c>
      <c r="O82" s="135" t="str">
        <f>IFERROR(NACIONAL!P82/NACIONAL!O82-1,"")</f>
        <v/>
      </c>
      <c r="P82" s="135" t="str">
        <f>IFERROR(NACIONAL!Q82/NACIONAL!P82-1,"")</f>
        <v/>
      </c>
      <c r="Q82" s="135" t="str">
        <f>IFERROR(NACIONAL!R82/NACIONAL!Q82-1,"")</f>
        <v/>
      </c>
      <c r="R82" s="135" t="str">
        <f>IFERROR(NACIONAL!S82/NACIONAL!R82-1,"")</f>
        <v/>
      </c>
      <c r="S82" s="135" t="str">
        <f>IFERROR(NACIONAL!T82/NACIONAL!S82-1,"")</f>
        <v/>
      </c>
    </row>
    <row r="83" spans="1:19">
      <c r="A83" s="89" t="s">
        <v>267</v>
      </c>
      <c r="B83" s="89" t="s">
        <v>122</v>
      </c>
      <c r="C83" s="135">
        <f>IFERROR(NACIONAL!D83/NACIONAL!C83-1,"")</f>
        <v>6.5954601828222437E-2</v>
      </c>
      <c r="D83" s="135">
        <f>IFERROR(NACIONAL!E83/NACIONAL!D83-1,"")</f>
        <v>0.10666251095651891</v>
      </c>
      <c r="E83" s="135">
        <f>IFERROR(NACIONAL!F83/NACIONAL!E83-1,"")</f>
        <v>0.19199667587013436</v>
      </c>
      <c r="F83" s="135">
        <f>IFERROR(NACIONAL!G83/NACIONAL!F83-1,"")</f>
        <v>-0.1671813868241252</v>
      </c>
      <c r="G83" s="135">
        <f>IFERROR(NACIONAL!H83/NACIONAL!G83-1,"")</f>
        <v>-4.4620181354524835E-2</v>
      </c>
      <c r="H83" s="135">
        <f>IFERROR(NACIONAL!I83/NACIONAL!H83-1,"")</f>
        <v>0.42198272946202753</v>
      </c>
      <c r="I83" s="135">
        <f>IFERROR(NACIONAL!J83/NACIONAL!I83-1,"")</f>
        <v>0.17754103917928066</v>
      </c>
      <c r="J83" s="135">
        <f>IFERROR(NACIONAL!K83/NACIONAL!J83-1,"")</f>
        <v>-0.45746063914295509</v>
      </c>
      <c r="K83" s="135">
        <f>IFERROR(NACIONAL!L83/NACIONAL!K83-1,"")</f>
        <v>-7.7059657160172046E-2</v>
      </c>
      <c r="L83" s="135">
        <f>IFERROR(NACIONAL!M83/NACIONAL!L83-1,"")</f>
        <v>3.927332915753734E-2</v>
      </c>
      <c r="M83" s="135">
        <f>IFERROR(NACIONAL!N83/NACIONAL!M83-1,"")</f>
        <v>-1</v>
      </c>
      <c r="N83" s="135" t="str">
        <f>IFERROR(NACIONAL!O83/NACIONAL!N83-1,"")</f>
        <v/>
      </c>
      <c r="O83" s="135" t="str">
        <f>IFERROR(NACIONAL!P83/NACIONAL!O83-1,"")</f>
        <v/>
      </c>
      <c r="P83" s="135" t="str">
        <f>IFERROR(NACIONAL!Q83/NACIONAL!P83-1,"")</f>
        <v/>
      </c>
      <c r="Q83" s="135" t="str">
        <f>IFERROR(NACIONAL!R83/NACIONAL!Q83-1,"")</f>
        <v/>
      </c>
      <c r="R83" s="135" t="str">
        <f>IFERROR(NACIONAL!S83/NACIONAL!R83-1,"")</f>
        <v/>
      </c>
      <c r="S83" s="135" t="str">
        <f>IFERROR(NACIONAL!T83/NACIONAL!S83-1,"")</f>
        <v/>
      </c>
    </row>
    <row r="84" spans="1:19" ht="28">
      <c r="A84" s="89" t="s">
        <v>268</v>
      </c>
      <c r="B84" s="89" t="s">
        <v>121</v>
      </c>
      <c r="C84" s="135">
        <f>IFERROR(NACIONAL!D84/NACIONAL!C84-1,"")</f>
        <v>0.19454842128027217</v>
      </c>
      <c r="D84" s="135">
        <f>IFERROR(NACIONAL!E84/NACIONAL!D84-1,"")</f>
        <v>0.44845058866647625</v>
      </c>
      <c r="E84" s="135">
        <f>IFERROR(NACIONAL!F84/NACIONAL!E84-1,"")</f>
        <v>-0.86419942027045282</v>
      </c>
      <c r="F84" s="135">
        <f>IFERROR(NACIONAL!G84/NACIONAL!F84-1,"")</f>
        <v>2.3278315505997957</v>
      </c>
      <c r="G84" s="135">
        <f>IFERROR(NACIONAL!H84/NACIONAL!G84-1,"")</f>
        <v>0.20567165658925068</v>
      </c>
      <c r="H84" s="135">
        <f>IFERROR(NACIONAL!I84/NACIONAL!H84-1,"")</f>
        <v>1.4931113664179798</v>
      </c>
      <c r="I84" s="135">
        <f>IFERROR(NACIONAL!J84/NACIONAL!I84-1,"")</f>
        <v>-0.43720425133657492</v>
      </c>
      <c r="J84" s="135">
        <f>IFERROR(NACIONAL!K84/NACIONAL!J84-1,"")</f>
        <v>0.27390098161065701</v>
      </c>
      <c r="K84" s="135">
        <f>IFERROR(NACIONAL!L84/NACIONAL!K84-1,"")</f>
        <v>-0.54023043988590713</v>
      </c>
      <c r="L84" s="135">
        <f>IFERROR(NACIONAL!M84/NACIONAL!L84-1,"")</f>
        <v>-7.9628081631593073E-3</v>
      </c>
      <c r="M84" s="135">
        <f>IFERROR(NACIONAL!N84/NACIONAL!M84-1,"")</f>
        <v>-1</v>
      </c>
      <c r="N84" s="135" t="str">
        <f>IFERROR(NACIONAL!O84/NACIONAL!N84-1,"")</f>
        <v/>
      </c>
      <c r="O84" s="135" t="str">
        <f>IFERROR(NACIONAL!P84/NACIONAL!O84-1,"")</f>
        <v/>
      </c>
      <c r="P84" s="135" t="str">
        <f>IFERROR(NACIONAL!Q84/NACIONAL!P84-1,"")</f>
        <v/>
      </c>
      <c r="Q84" s="135" t="str">
        <f>IFERROR(NACIONAL!R84/NACIONAL!Q84-1,"")</f>
        <v/>
      </c>
      <c r="R84" s="135" t="str">
        <f>IFERROR(NACIONAL!S84/NACIONAL!R84-1,"")</f>
        <v/>
      </c>
      <c r="S84" s="135" t="str">
        <f>IFERROR(NACIONAL!T84/NACIONAL!S84-1,"")</f>
        <v/>
      </c>
    </row>
    <row r="85" spans="1:19">
      <c r="A85" s="89" t="s">
        <v>269</v>
      </c>
      <c r="B85" s="89" t="s">
        <v>120</v>
      </c>
      <c r="C85" s="135">
        <f>IFERROR(NACIONAL!D85/NACIONAL!C85-1,"")</f>
        <v>-0.546325415694765</v>
      </c>
      <c r="D85" s="135">
        <f>IFERROR(NACIONAL!E85/NACIONAL!D85-1,"")</f>
        <v>-0.15041284777853947</v>
      </c>
      <c r="E85" s="135">
        <f>IFERROR(NACIONAL!F85/NACIONAL!E85-1,"")</f>
        <v>3.1256024850426778</v>
      </c>
      <c r="F85" s="135">
        <f>IFERROR(NACIONAL!G85/NACIONAL!F85-1,"")</f>
        <v>-0.59080990379438192</v>
      </c>
      <c r="G85" s="135">
        <f>IFERROR(NACIONAL!H85/NACIONAL!G85-1,"")</f>
        <v>0.27071648142436477</v>
      </c>
      <c r="H85" s="135">
        <f>IFERROR(NACIONAL!I85/NACIONAL!H85-1,"")</f>
        <v>-4.6664261288567044E-2</v>
      </c>
      <c r="I85" s="135">
        <f>IFERROR(NACIONAL!J85/NACIONAL!I85-1,"")</f>
        <v>-0.13434411491343112</v>
      </c>
      <c r="J85" s="135">
        <f>IFERROR(NACIONAL!K85/NACIONAL!J85-1,"")</f>
        <v>1.3907296239127946</v>
      </c>
      <c r="K85" s="135">
        <f>IFERROR(NACIONAL!L85/NACIONAL!K85-1,"")</f>
        <v>-9.1317975774309446E-2</v>
      </c>
      <c r="L85" s="135">
        <f>IFERROR(NACIONAL!M85/NACIONAL!L85-1,"")</f>
        <v>2.8223298111830886E-2</v>
      </c>
      <c r="M85" s="135">
        <f>IFERROR(NACIONAL!N85/NACIONAL!M85-1,"")</f>
        <v>-1</v>
      </c>
      <c r="N85" s="135" t="str">
        <f>IFERROR(NACIONAL!O85/NACIONAL!N85-1,"")</f>
        <v/>
      </c>
      <c r="O85" s="135" t="str">
        <f>IFERROR(NACIONAL!P85/NACIONAL!O85-1,"")</f>
        <v/>
      </c>
      <c r="P85" s="135" t="str">
        <f>IFERROR(NACIONAL!Q85/NACIONAL!P85-1,"")</f>
        <v/>
      </c>
      <c r="Q85" s="135" t="str">
        <f>IFERROR(NACIONAL!R85/NACIONAL!Q85-1,"")</f>
        <v/>
      </c>
      <c r="R85" s="135" t="str">
        <f>IFERROR(NACIONAL!S85/NACIONAL!R85-1,"")</f>
        <v/>
      </c>
      <c r="S85" s="135" t="str">
        <f>IFERROR(NACIONAL!T85/NACIONAL!S85-1,"")</f>
        <v/>
      </c>
    </row>
    <row r="86" spans="1:19">
      <c r="A86" s="89" t="s">
        <v>270</v>
      </c>
      <c r="B86" s="89" t="s">
        <v>119</v>
      </c>
      <c r="C86" s="135">
        <f>IFERROR(NACIONAL!D86/NACIONAL!C86-1,"")</f>
        <v>2.6315566275785685E-2</v>
      </c>
      <c r="D86" s="135">
        <f>IFERROR(NACIONAL!E86/NACIONAL!D86-1,"")</f>
        <v>-6.7244509553031961E-2</v>
      </c>
      <c r="E86" s="135">
        <f>IFERROR(NACIONAL!F86/NACIONAL!E86-1,"")</f>
        <v>0.14591543054866207</v>
      </c>
      <c r="F86" s="135">
        <f>IFERROR(NACIONAL!G86/NACIONAL!F86-1,"")</f>
        <v>0.41158313961071813</v>
      </c>
      <c r="G86" s="135">
        <f>IFERROR(NACIONAL!H86/NACIONAL!G86-1,"")</f>
        <v>0.16123320325566404</v>
      </c>
      <c r="H86" s="135">
        <f>IFERROR(NACIONAL!I86/NACIONAL!H86-1,"")</f>
        <v>0.10651213161206341</v>
      </c>
      <c r="I86" s="135">
        <f>IFERROR(NACIONAL!J86/NACIONAL!I86-1,"")</f>
        <v>0.28383659180006982</v>
      </c>
      <c r="J86" s="135">
        <f>IFERROR(NACIONAL!K86/NACIONAL!J86-1,"")</f>
        <v>0.17157845620286327</v>
      </c>
      <c r="K86" s="135">
        <f>IFERROR(NACIONAL!L86/NACIONAL!K86-1,"")</f>
        <v>-5.1504206817012399E-3</v>
      </c>
      <c r="L86" s="135">
        <f>IFERROR(NACIONAL!M86/NACIONAL!L86-1,"")</f>
        <v>0.20428838150545681</v>
      </c>
      <c r="M86" s="135">
        <f>IFERROR(NACIONAL!N86/NACIONAL!M86-1,"")</f>
        <v>-1</v>
      </c>
      <c r="N86" s="135" t="str">
        <f>IFERROR(NACIONAL!O86/NACIONAL!N86-1,"")</f>
        <v/>
      </c>
      <c r="O86" s="135" t="str">
        <f>IFERROR(NACIONAL!P86/NACIONAL!O86-1,"")</f>
        <v/>
      </c>
      <c r="P86" s="135" t="str">
        <f>IFERROR(NACIONAL!Q86/NACIONAL!P86-1,"")</f>
        <v/>
      </c>
      <c r="Q86" s="135" t="str">
        <f>IFERROR(NACIONAL!R86/NACIONAL!Q86-1,"")</f>
        <v/>
      </c>
      <c r="R86" s="135" t="str">
        <f>IFERROR(NACIONAL!S86/NACIONAL!R86-1,"")</f>
        <v/>
      </c>
      <c r="S86" s="135" t="str">
        <f>IFERROR(NACIONAL!T86/NACIONAL!S86-1,"")</f>
        <v/>
      </c>
    </row>
    <row r="87" spans="1:19">
      <c r="A87" s="89" t="s">
        <v>272</v>
      </c>
      <c r="B87" s="89" t="s">
        <v>210</v>
      </c>
      <c r="C87" s="135">
        <f>IFERROR(NACIONAL!D87/NACIONAL!C87-1,"")</f>
        <v>0.15781850620206739</v>
      </c>
      <c r="D87" s="135">
        <f>IFERROR(NACIONAL!E87/NACIONAL!D87-1,"")</f>
        <v>0.54763771052982824</v>
      </c>
      <c r="E87" s="135">
        <f>IFERROR(NACIONAL!F87/NACIONAL!E87-1,"")</f>
        <v>9.0006630603523945</v>
      </c>
      <c r="F87" s="135">
        <f>IFERROR(NACIONAL!G87/NACIONAL!F87-1,"")</f>
        <v>1.6442363871763233E-2</v>
      </c>
      <c r="G87" s="135">
        <f>IFERROR(NACIONAL!H87/NACIONAL!G87-1,"")</f>
        <v>0.1765729571152943</v>
      </c>
      <c r="H87" s="135">
        <f>IFERROR(NACIONAL!I87/NACIONAL!H87-1,"")</f>
        <v>0.19103335668340971</v>
      </c>
      <c r="I87" s="135">
        <f>IFERROR(NACIONAL!J87/NACIONAL!I87-1,"")</f>
        <v>0.91954444980971184</v>
      </c>
      <c r="J87" s="135">
        <f>IFERROR(NACIONAL!K87/NACIONAL!J87-1,"")</f>
        <v>0.14465420368692783</v>
      </c>
      <c r="K87" s="135">
        <f>IFERROR(NACIONAL!L87/NACIONAL!K87-1,"")</f>
        <v>4.1341794929965259E-2</v>
      </c>
      <c r="L87" s="135">
        <f>IFERROR(NACIONAL!M87/NACIONAL!L87-1,"")</f>
        <v>0.12882383548746668</v>
      </c>
      <c r="M87" s="135">
        <f>IFERROR(NACIONAL!N87/NACIONAL!M87-1,"")</f>
        <v>-1</v>
      </c>
      <c r="N87" s="135" t="str">
        <f>IFERROR(NACIONAL!O87/NACIONAL!N87-1,"")</f>
        <v/>
      </c>
      <c r="O87" s="135" t="str">
        <f>IFERROR(NACIONAL!P87/NACIONAL!O87-1,"")</f>
        <v/>
      </c>
      <c r="P87" s="135" t="str">
        <f>IFERROR(NACIONAL!Q87/NACIONAL!P87-1,"")</f>
        <v/>
      </c>
      <c r="Q87" s="135" t="str">
        <f>IFERROR(NACIONAL!R87/NACIONAL!Q87-1,"")</f>
        <v/>
      </c>
      <c r="R87" s="135" t="str">
        <f>IFERROR(NACIONAL!S87/NACIONAL!R87-1,"")</f>
        <v/>
      </c>
      <c r="S87" s="135" t="str">
        <f>IFERROR(NACIONAL!T87/NACIONAL!S87-1,"")</f>
        <v/>
      </c>
    </row>
    <row r="88" spans="1:19">
      <c r="A88" s="89" t="s">
        <v>274</v>
      </c>
      <c r="B88" s="89" t="s">
        <v>118</v>
      </c>
      <c r="C88" s="135">
        <f>IFERROR(NACIONAL!D88/NACIONAL!C88-1,"")</f>
        <v>0.15598214042217107</v>
      </c>
      <c r="D88" s="135">
        <f>IFERROR(NACIONAL!E88/NACIONAL!D88-1,"")</f>
        <v>0.28809802018008224</v>
      </c>
      <c r="E88" s="135">
        <f>IFERROR(NACIONAL!F88/NACIONAL!E88-1,"")</f>
        <v>0.36045995560584898</v>
      </c>
      <c r="F88" s="135">
        <f>IFERROR(NACIONAL!G88/NACIONAL!F88-1,"")</f>
        <v>-0.16918255506746072</v>
      </c>
      <c r="G88" s="135">
        <f>IFERROR(NACIONAL!H88/NACIONAL!G88-1,"")</f>
        <v>2.8292941996626686E-2</v>
      </c>
      <c r="H88" s="135">
        <f>IFERROR(NACIONAL!I88/NACIONAL!H88-1,"")</f>
        <v>2.3929148062604932E-2</v>
      </c>
      <c r="I88" s="135">
        <f>IFERROR(NACIONAL!J88/NACIONAL!I88-1,"")</f>
        <v>0.12792300534441514</v>
      </c>
      <c r="J88" s="135">
        <f>IFERROR(NACIONAL!K88/NACIONAL!J88-1,"")</f>
        <v>-1.9061373970589379E-2</v>
      </c>
      <c r="K88" s="135">
        <f>IFERROR(NACIONAL!L88/NACIONAL!K88-1,"")</f>
        <v>0.17938241946498668</v>
      </c>
      <c r="L88" s="135">
        <f>IFERROR(NACIONAL!M88/NACIONAL!L88-1,"")</f>
        <v>-5.7697824988429236E-2</v>
      </c>
      <c r="M88" s="135">
        <f>IFERROR(NACIONAL!N88/NACIONAL!M88-1,"")</f>
        <v>-1</v>
      </c>
      <c r="N88" s="135" t="str">
        <f>IFERROR(NACIONAL!O88/NACIONAL!N88-1,"")</f>
        <v/>
      </c>
      <c r="O88" s="135" t="str">
        <f>IFERROR(NACIONAL!P88/NACIONAL!O88-1,"")</f>
        <v/>
      </c>
      <c r="P88" s="135" t="str">
        <f>IFERROR(NACIONAL!Q88/NACIONAL!P88-1,"")</f>
        <v/>
      </c>
      <c r="Q88" s="135" t="str">
        <f>IFERROR(NACIONAL!R88/NACIONAL!Q88-1,"")</f>
        <v/>
      </c>
      <c r="R88" s="135" t="str">
        <f>IFERROR(NACIONAL!S88/NACIONAL!R88-1,"")</f>
        <v/>
      </c>
      <c r="S88" s="135" t="str">
        <f>IFERROR(NACIONAL!T88/NACIONAL!S88-1,"")</f>
        <v/>
      </c>
    </row>
    <row r="89" spans="1:19">
      <c r="A89" s="89" t="s">
        <v>275</v>
      </c>
      <c r="B89" s="89" t="s">
        <v>155</v>
      </c>
      <c r="C89" s="135">
        <f>IFERROR(NACIONAL!D89/NACIONAL!C89-1,"")</f>
        <v>3.7048616602276319E-2</v>
      </c>
      <c r="D89" s="135">
        <f>IFERROR(NACIONAL!E89/NACIONAL!D89-1,"")</f>
        <v>0.22050378636897316</v>
      </c>
      <c r="E89" s="135">
        <f>IFERROR(NACIONAL!F89/NACIONAL!E89-1,"")</f>
        <v>0.29136305537413243</v>
      </c>
      <c r="F89" s="135">
        <f>IFERROR(NACIONAL!G89/NACIONAL!F89-1,"")</f>
        <v>5.9149775344687461E-2</v>
      </c>
      <c r="G89" s="135">
        <f>IFERROR(NACIONAL!H89/NACIONAL!G89-1,"")</f>
        <v>0.1129917989345115</v>
      </c>
      <c r="H89" s="135">
        <f>IFERROR(NACIONAL!I89/NACIONAL!H89-1,"")</f>
        <v>0.12526794494842819</v>
      </c>
      <c r="I89" s="135">
        <f>IFERROR(NACIONAL!J89/NACIONAL!I89-1,"")</f>
        <v>0.21659259089215621</v>
      </c>
      <c r="J89" s="135">
        <f>IFERROR(NACIONAL!K89/NACIONAL!J89-1,"")</f>
        <v>-4.84235658099329E-2</v>
      </c>
      <c r="K89" s="135">
        <f>IFERROR(NACIONAL!L89/NACIONAL!K89-1,"")</f>
        <v>-0.26282051462577571</v>
      </c>
      <c r="L89" s="135">
        <f>IFERROR(NACIONAL!M89/NACIONAL!L89-1,"")</f>
        <v>0.57535741053941347</v>
      </c>
      <c r="M89" s="135">
        <f>IFERROR(NACIONAL!N89/NACIONAL!M89-1,"")</f>
        <v>-1</v>
      </c>
      <c r="N89" s="135" t="str">
        <f>IFERROR(NACIONAL!O89/NACIONAL!N89-1,"")</f>
        <v/>
      </c>
      <c r="O89" s="135" t="str">
        <f>IFERROR(NACIONAL!P89/NACIONAL!O89-1,"")</f>
        <v/>
      </c>
      <c r="P89" s="135" t="str">
        <f>IFERROR(NACIONAL!Q89/NACIONAL!P89-1,"")</f>
        <v/>
      </c>
      <c r="Q89" s="135" t="str">
        <f>IFERROR(NACIONAL!R89/NACIONAL!Q89-1,"")</f>
        <v/>
      </c>
      <c r="R89" s="135" t="str">
        <f>IFERROR(NACIONAL!S89/NACIONAL!R89-1,"")</f>
        <v/>
      </c>
      <c r="S89" s="135" t="str">
        <f>IFERROR(NACIONAL!T89/NACIONAL!S89-1,"")</f>
        <v/>
      </c>
    </row>
    <row r="90" spans="1:19">
      <c r="A90" s="89" t="s">
        <v>276</v>
      </c>
      <c r="B90" s="89" t="s">
        <v>167</v>
      </c>
      <c r="C90" s="135">
        <f>IFERROR(NACIONAL!D90/NACIONAL!C90-1,"")</f>
        <v>0.63098239422819646</v>
      </c>
      <c r="D90" s="135">
        <f>IFERROR(NACIONAL!E90/NACIONAL!D90-1,"")</f>
        <v>0.75048846808252923</v>
      </c>
      <c r="E90" s="135">
        <f>IFERROR(NACIONAL!F90/NACIONAL!E90-1,"")</f>
        <v>9.3742362953005198E-2</v>
      </c>
      <c r="F90" s="135">
        <f>IFERROR(NACIONAL!G90/NACIONAL!F90-1,"")</f>
        <v>4.3017368296262459E-2</v>
      </c>
      <c r="G90" s="135">
        <f>IFERROR(NACIONAL!H90/NACIONAL!G90-1,"")</f>
        <v>0.16977382574818423</v>
      </c>
      <c r="H90" s="135">
        <f>IFERROR(NACIONAL!I90/NACIONAL!H90-1,"")</f>
        <v>0.49179051480035341</v>
      </c>
      <c r="I90" s="135">
        <f>IFERROR(NACIONAL!J90/NACIONAL!I90-1,"")</f>
        <v>-2.0168018500294926E-2</v>
      </c>
      <c r="J90" s="135">
        <f>IFERROR(NACIONAL!K90/NACIONAL!J90-1,"")</f>
        <v>-0.97661853469731574</v>
      </c>
      <c r="K90" s="135">
        <f>IFERROR(NACIONAL!L90/NACIONAL!K90-1,"")</f>
        <v>-9.2298409370482282E-2</v>
      </c>
      <c r="L90" s="135">
        <f>IFERROR(NACIONAL!M90/NACIONAL!L90-1,"")</f>
        <v>-8.7898857132263308E-2</v>
      </c>
      <c r="M90" s="135">
        <f>IFERROR(NACIONAL!N90/NACIONAL!M90-1,"")</f>
        <v>-1</v>
      </c>
      <c r="N90" s="135" t="str">
        <f>IFERROR(NACIONAL!O90/NACIONAL!N90-1,"")</f>
        <v/>
      </c>
      <c r="O90" s="135" t="str">
        <f>IFERROR(NACIONAL!P90/NACIONAL!O90-1,"")</f>
        <v/>
      </c>
      <c r="P90" s="135" t="str">
        <f>IFERROR(NACIONAL!Q90/NACIONAL!P90-1,"")</f>
        <v/>
      </c>
      <c r="Q90" s="135" t="str">
        <f>IFERROR(NACIONAL!R90/NACIONAL!Q90-1,"")</f>
        <v/>
      </c>
      <c r="R90" s="135" t="str">
        <f>IFERROR(NACIONAL!S90/NACIONAL!R90-1,"")</f>
        <v/>
      </c>
      <c r="S90" s="135" t="str">
        <f>IFERROR(NACIONAL!T90/NACIONAL!S90-1,"")</f>
        <v/>
      </c>
    </row>
    <row r="91" spans="1:19">
      <c r="A91" s="89" t="s">
        <v>1427</v>
      </c>
      <c r="B91" s="89" t="s">
        <v>1428</v>
      </c>
      <c r="C91" s="135" t="str">
        <f>IFERROR(NACIONAL!D91/NACIONAL!C91-1,"")</f>
        <v/>
      </c>
      <c r="D91" s="135" t="str">
        <f>IFERROR(NACIONAL!E91/NACIONAL!D91-1,"")</f>
        <v/>
      </c>
      <c r="E91" s="135" t="str">
        <f>IFERROR(NACIONAL!F91/NACIONAL!E91-1,"")</f>
        <v/>
      </c>
      <c r="F91" s="135" t="str">
        <f>IFERROR(NACIONAL!G91/NACIONAL!F91-1,"")</f>
        <v/>
      </c>
      <c r="G91" s="135" t="str">
        <f>IFERROR(NACIONAL!H91/NACIONAL!G91-1,"")</f>
        <v/>
      </c>
      <c r="H91" s="135" t="str">
        <f>IFERROR(NACIONAL!I91/NACIONAL!H91-1,"")</f>
        <v/>
      </c>
      <c r="I91" s="135" t="str">
        <f>IFERROR(NACIONAL!J91/NACIONAL!I91-1,"")</f>
        <v/>
      </c>
      <c r="J91" s="135" t="str">
        <f>IFERROR(NACIONAL!K91/NACIONAL!J91-1,"")</f>
        <v/>
      </c>
      <c r="K91" s="135" t="str">
        <f>IFERROR(NACIONAL!L91/NACIONAL!K91-1,"")</f>
        <v/>
      </c>
      <c r="L91" s="135" t="str">
        <f>IFERROR(NACIONAL!M91/NACIONAL!L91-1,"")</f>
        <v/>
      </c>
      <c r="M91" s="135" t="str">
        <f>IFERROR(NACIONAL!N91/NACIONAL!M91-1,"")</f>
        <v/>
      </c>
      <c r="N91" s="135">
        <f>IFERROR(NACIONAL!O91/NACIONAL!N91-1,"")</f>
        <v>0.40091102549096358</v>
      </c>
      <c r="O91" s="135">
        <f>IFERROR(NACIONAL!P91/NACIONAL!O91-1,"")</f>
        <v>9.3877888187194998</v>
      </c>
      <c r="P91" s="135">
        <f>IFERROR(NACIONAL!Q91/NACIONAL!P91-1,"")</f>
        <v>2.549691225385442E-2</v>
      </c>
      <c r="Q91" s="135">
        <f>IFERROR(NACIONAL!R91/NACIONAL!Q91-1,"")</f>
        <v>5.1529832475765147E-3</v>
      </c>
      <c r="R91" s="135">
        <f>IFERROR(NACIONAL!S91/NACIONAL!R91-1,"")</f>
        <v>1.0052916492938158E-2</v>
      </c>
      <c r="S91" s="135">
        <f>IFERROR(NACIONAL!T91/NACIONAL!S91-1,"")</f>
        <v>6.0923302309441318E-3</v>
      </c>
    </row>
    <row r="92" spans="1:19">
      <c r="A92" s="89" t="s">
        <v>277</v>
      </c>
      <c r="B92" s="89" t="s">
        <v>1431</v>
      </c>
      <c r="C92" s="135">
        <f>IFERROR(NACIONAL!D92/NACIONAL!C92-1,"")</f>
        <v>-2.2454144999800585E-2</v>
      </c>
      <c r="D92" s="135">
        <f>IFERROR(NACIONAL!E92/NACIONAL!D92-1,"")</f>
        <v>9.8160657207032598E-2</v>
      </c>
      <c r="E92" s="135">
        <f>IFERROR(NACIONAL!F92/NACIONAL!E92-1,"")</f>
        <v>0.21544350207264262</v>
      </c>
      <c r="F92" s="135">
        <f>IFERROR(NACIONAL!G92/NACIONAL!F92-1,"")</f>
        <v>0.21027361734865679</v>
      </c>
      <c r="G92" s="135">
        <f>IFERROR(NACIONAL!H92/NACIONAL!G92-1,"")</f>
        <v>4.767785923678014E-2</v>
      </c>
      <c r="H92" s="135">
        <f>IFERROR(NACIONAL!I92/NACIONAL!H92-1,"")</f>
        <v>8.3715990547466035E-3</v>
      </c>
      <c r="I92" s="135">
        <f>IFERROR(NACIONAL!J92/NACIONAL!I92-1,"")</f>
        <v>0.17740754687135851</v>
      </c>
      <c r="J92" s="135">
        <f>IFERROR(NACIONAL!K92/NACIONAL!J92-1,"")</f>
        <v>3.5779979697784903E-2</v>
      </c>
      <c r="K92" s="135">
        <f>IFERROR(NACIONAL!L92/NACIONAL!K92-1,"")</f>
        <v>2.019617825983544E-2</v>
      </c>
      <c r="L92" s="135">
        <f>IFERROR(NACIONAL!M92/NACIONAL!L92-1,"")</f>
        <v>-6.2745681881817617E-2</v>
      </c>
      <c r="M92" s="135">
        <f>IFERROR(NACIONAL!N92/NACIONAL!M92-1,"")</f>
        <v>-0.59808504589903144</v>
      </c>
      <c r="N92" s="135">
        <f>IFERROR(NACIONAL!O92/NACIONAL!N92-1,"")</f>
        <v>0.11506718939994176</v>
      </c>
      <c r="O92" s="135">
        <f>IFERROR(NACIONAL!P92/NACIONAL!O92-1,"")</f>
        <v>1.5441216897110168</v>
      </c>
      <c r="P92" s="135">
        <f>IFERROR(NACIONAL!Q92/NACIONAL!P92-1,"")</f>
        <v>0.29033879249072103</v>
      </c>
      <c r="Q92" s="135">
        <f>IFERROR(NACIONAL!R92/NACIONAL!Q92-1,"")</f>
        <v>-0.1986453032607044</v>
      </c>
      <c r="R92" s="135">
        <f>IFERROR(NACIONAL!S92/NACIONAL!R92-1,"")</f>
        <v>0.11126568578580009</v>
      </c>
      <c r="S92" s="135">
        <f>IFERROR(NACIONAL!T92/NACIONAL!S92-1,"")</f>
        <v>7.3544378259457588E-2</v>
      </c>
    </row>
    <row r="93" spans="1:19">
      <c r="A93" s="89" t="s">
        <v>278</v>
      </c>
      <c r="B93" s="89" t="s">
        <v>116</v>
      </c>
      <c r="C93" s="135">
        <f>IFERROR(NACIONAL!D93/NACIONAL!C93-1,"")</f>
        <v>-0.1124235843752226</v>
      </c>
      <c r="D93" s="135">
        <f>IFERROR(NACIONAL!E93/NACIONAL!D93-1,"")</f>
        <v>4.7257902278898811E-2</v>
      </c>
      <c r="E93" s="135">
        <f>IFERROR(NACIONAL!F93/NACIONAL!E93-1,"")</f>
        <v>0.31421661868325512</v>
      </c>
      <c r="F93" s="135">
        <f>IFERROR(NACIONAL!G93/NACIONAL!F93-1,"")</f>
        <v>0.16817085856683156</v>
      </c>
      <c r="G93" s="135">
        <f>IFERROR(NACIONAL!H93/NACIONAL!G93-1,"")</f>
        <v>9.7752096320164128E-2</v>
      </c>
      <c r="H93" s="135">
        <f>IFERROR(NACIONAL!I93/NACIONAL!H93-1,"")</f>
        <v>9.2769810135877373E-2</v>
      </c>
      <c r="I93" s="135">
        <f>IFERROR(NACIONAL!J93/NACIONAL!I93-1,"")</f>
        <v>5.0039298233295559E-2</v>
      </c>
      <c r="J93" s="135">
        <f>IFERROR(NACIONAL!K93/NACIONAL!J93-1,"")</f>
        <v>1.7279629563153431E-2</v>
      </c>
      <c r="K93" s="135">
        <f>IFERROR(NACIONAL!L93/NACIONAL!K93-1,"")</f>
        <v>8.5852503643590872E-3</v>
      </c>
      <c r="L93" s="135">
        <f>IFERROR(NACIONAL!M93/NACIONAL!L93-1,"")</f>
        <v>0.13614635907005912</v>
      </c>
      <c r="M93" s="135">
        <f>IFERROR(NACIONAL!N93/NACIONAL!M93-1,"")</f>
        <v>0.38255432969093262</v>
      </c>
      <c r="N93" s="135">
        <f>IFERROR(NACIONAL!O93/NACIONAL!N93-1,"")</f>
        <v>0.15547669526399255</v>
      </c>
      <c r="O93" s="135">
        <f>IFERROR(NACIONAL!P93/NACIONAL!O93-1,"")</f>
        <v>4.554504923111935E-3</v>
      </c>
      <c r="P93" s="135">
        <f>IFERROR(NACIONAL!Q93/NACIONAL!P93-1,"")</f>
        <v>0.28954562702524611</v>
      </c>
      <c r="Q93" s="135">
        <f>IFERROR(NACIONAL!R93/NACIONAL!Q93-1,"")</f>
        <v>0.17931374314307647</v>
      </c>
      <c r="R93" s="135">
        <f>IFERROR(NACIONAL!S93/NACIONAL!R93-1,"")</f>
        <v>-8.7755959505662173E-2</v>
      </c>
      <c r="S93" s="135">
        <f>IFERROR(NACIONAL!T93/NACIONAL!S93-1,"")</f>
        <v>5.8024895247365649E-2</v>
      </c>
    </row>
    <row r="94" spans="1:19">
      <c r="A94" s="89" t="s">
        <v>279</v>
      </c>
      <c r="B94" s="89" t="s">
        <v>115</v>
      </c>
      <c r="C94" s="135">
        <f>IFERROR(NACIONAL!D94/NACIONAL!C94-1,"")</f>
        <v>0.11194149261079733</v>
      </c>
      <c r="D94" s="135">
        <f>IFERROR(NACIONAL!E94/NACIONAL!D94-1,"")</f>
        <v>0.26677208389994278</v>
      </c>
      <c r="E94" s="135">
        <f>IFERROR(NACIONAL!F94/NACIONAL!E94-1,"")</f>
        <v>0.6188150826754788</v>
      </c>
      <c r="F94" s="135">
        <f>IFERROR(NACIONAL!G94/NACIONAL!F94-1,"")</f>
        <v>0.23502244178382403</v>
      </c>
      <c r="G94" s="135">
        <f>IFERROR(NACIONAL!H94/NACIONAL!G94-1,"")</f>
        <v>1.7122138030973844E-3</v>
      </c>
      <c r="H94" s="135">
        <f>IFERROR(NACIONAL!I94/NACIONAL!H94-1,"")</f>
        <v>6.190937208226166E-2</v>
      </c>
      <c r="I94" s="135">
        <f>IFERROR(NACIONAL!J94/NACIONAL!I94-1,"")</f>
        <v>-5.7560363441816365E-2</v>
      </c>
      <c r="J94" s="135">
        <f>IFERROR(NACIONAL!K94/NACIONAL!J94-1,"")</f>
        <v>-2.6226934770958055E-2</v>
      </c>
      <c r="K94" s="135">
        <f>IFERROR(NACIONAL!L94/NACIONAL!K94-1,"")</f>
        <v>-0.63218900829969393</v>
      </c>
      <c r="L94" s="135">
        <f>IFERROR(NACIONAL!M94/NACIONAL!L94-1,"")</f>
        <v>0.14194749659027384</v>
      </c>
      <c r="M94" s="135">
        <f>IFERROR(NACIONAL!N94/NACIONAL!M94-1,"")</f>
        <v>-0.10477447819325003</v>
      </c>
      <c r="N94" s="135">
        <f>IFERROR(NACIONAL!O94/NACIONAL!N94-1,"")</f>
        <v>0.65005375627329687</v>
      </c>
      <c r="O94" s="135">
        <f>IFERROR(NACIONAL!P94/NACIONAL!O94-1,"")</f>
        <v>-0.51775734130673201</v>
      </c>
      <c r="P94" s="135">
        <f>IFERROR(NACIONAL!Q94/NACIONAL!P94-1,"")</f>
        <v>1.1055559023987676</v>
      </c>
      <c r="Q94" s="135">
        <f>IFERROR(NACIONAL!R94/NACIONAL!Q94-1,"")</f>
        <v>0.18327458710310274</v>
      </c>
      <c r="R94" s="135">
        <f>IFERROR(NACIONAL!S94/NACIONAL!R94-1,"")</f>
        <v>-9.0023628884576712E-2</v>
      </c>
      <c r="S94" s="135">
        <f>IFERROR(NACIONAL!T94/NACIONAL!S94-1,"")</f>
        <v>3.0483667107952028E-2</v>
      </c>
    </row>
    <row r="95" spans="1:19">
      <c r="A95" s="89" t="s">
        <v>280</v>
      </c>
      <c r="B95" s="89" t="s">
        <v>114</v>
      </c>
      <c r="C95" s="135">
        <f>IFERROR(NACIONAL!D95/NACIONAL!C95-1,"")</f>
        <v>-3.4435124843748666E-2</v>
      </c>
      <c r="D95" s="135">
        <f>IFERROR(NACIONAL!E95/NACIONAL!D95-1,"")</f>
        <v>-0.28728070837297914</v>
      </c>
      <c r="E95" s="135">
        <f>IFERROR(NACIONAL!F95/NACIONAL!E95-1,"")</f>
        <v>9.0082743100951435E-2</v>
      </c>
      <c r="F95" s="135">
        <f>IFERROR(NACIONAL!G95/NACIONAL!F95-1,"")</f>
        <v>4.5694651058911795E-3</v>
      </c>
      <c r="G95" s="135">
        <f>IFERROR(NACIONAL!H95/NACIONAL!G95-1,"")</f>
        <v>0.45306963141774181</v>
      </c>
      <c r="H95" s="135">
        <f>IFERROR(NACIONAL!I95/NACIONAL!H95-1,"")</f>
        <v>0.2322211671399903</v>
      </c>
      <c r="I95" s="135">
        <f>IFERROR(NACIONAL!J95/NACIONAL!I95-1,"")</f>
        <v>0.10536946534032365</v>
      </c>
      <c r="J95" s="135">
        <f>IFERROR(NACIONAL!K95/NACIONAL!J95-1,"")</f>
        <v>-6.2172652365532377E-2</v>
      </c>
      <c r="K95" s="135">
        <f>IFERROR(NACIONAL!L95/NACIONAL!K95-1,"")</f>
        <v>0.15387703738694269</v>
      </c>
      <c r="L95" s="135">
        <f>IFERROR(NACIONAL!M95/NACIONAL!L95-1,"")</f>
        <v>3.2734470089053946E-2</v>
      </c>
      <c r="M95" s="135">
        <f>IFERROR(NACIONAL!N95/NACIONAL!M95-1,"")</f>
        <v>-0.27051911018884622</v>
      </c>
      <c r="N95" s="135">
        <f>IFERROR(NACIONAL!O95/NACIONAL!N95-1,"")</f>
        <v>1.0800972908548312E-2</v>
      </c>
      <c r="O95" s="135">
        <f>IFERROR(NACIONAL!P95/NACIONAL!O95-1,"")</f>
        <v>6.3677302894894927E-2</v>
      </c>
      <c r="P95" s="135">
        <f>IFERROR(NACIONAL!Q95/NACIONAL!P95-1,"")</f>
        <v>0.20504452567367215</v>
      </c>
      <c r="Q95" s="135">
        <f>IFERROR(NACIONAL!R95/NACIONAL!Q95-1,"")</f>
        <v>-4.7186057460266384E-2</v>
      </c>
      <c r="R95" s="135">
        <f>IFERROR(NACIONAL!S95/NACIONAL!R95-1,"")</f>
        <v>1.2793096201598075E-2</v>
      </c>
      <c r="S95" s="135">
        <f>IFERROR(NACIONAL!T95/NACIONAL!S95-1,"")</f>
        <v>0.29769594345706318</v>
      </c>
    </row>
    <row r="96" spans="1:19">
      <c r="A96" s="89" t="s">
        <v>1517</v>
      </c>
      <c r="B96" s="89" t="s">
        <v>1518</v>
      </c>
      <c r="C96" s="135" t="str">
        <f>IFERROR(NACIONAL!D96/NACIONAL!C96-1,"")</f>
        <v/>
      </c>
      <c r="D96" s="135" t="str">
        <f>IFERROR(NACIONAL!E96/NACIONAL!D96-1,"")</f>
        <v/>
      </c>
      <c r="E96" s="135" t="str">
        <f>IFERROR(NACIONAL!F96/NACIONAL!E96-1,"")</f>
        <v/>
      </c>
      <c r="F96" s="135" t="str">
        <f>IFERROR(NACIONAL!G96/NACIONAL!F96-1,"")</f>
        <v/>
      </c>
      <c r="G96" s="135" t="str">
        <f>IFERROR(NACIONAL!H96/NACIONAL!G96-1,"")</f>
        <v/>
      </c>
      <c r="H96" s="135" t="str">
        <f>IFERROR(NACIONAL!I96/NACIONAL!H96-1,"")</f>
        <v/>
      </c>
      <c r="I96" s="135" t="str">
        <f>IFERROR(NACIONAL!J96/NACIONAL!I96-1,"")</f>
        <v/>
      </c>
      <c r="J96" s="135" t="str">
        <f>IFERROR(NACIONAL!K96/NACIONAL!J96-1,"")</f>
        <v/>
      </c>
      <c r="K96" s="135" t="str">
        <f>IFERROR(NACIONAL!L96/NACIONAL!K96-1,"")</f>
        <v/>
      </c>
      <c r="L96" s="135" t="str">
        <f>IFERROR(NACIONAL!M96/NACIONAL!L96-1,"")</f>
        <v/>
      </c>
      <c r="M96" s="135" t="str">
        <f>IFERROR(NACIONAL!N96/NACIONAL!M96-1,"")</f>
        <v/>
      </c>
      <c r="N96" s="135">
        <f>IFERROR(NACIONAL!O96/NACIONAL!N96-1,"")</f>
        <v>-0.50420938587688158</v>
      </c>
      <c r="O96" s="135">
        <f>IFERROR(NACIONAL!P96/NACIONAL!O96-1,"")</f>
        <v>-0.99472909331337411</v>
      </c>
      <c r="P96" s="135">
        <f>IFERROR(NACIONAL!Q96/NACIONAL!P96-1,"")</f>
        <v>260.42735307436431</v>
      </c>
      <c r="Q96" s="135">
        <f>IFERROR(NACIONAL!R96/NACIONAL!Q96-1,"")</f>
        <v>4.8484869757497373</v>
      </c>
      <c r="R96" s="135">
        <f>IFERROR(NACIONAL!S96/NACIONAL!R96-1,"")</f>
        <v>0.12329066193705063</v>
      </c>
      <c r="S96" s="135">
        <f>IFERROR(NACIONAL!T96/NACIONAL!S96-1,"")</f>
        <v>0.37762597977463508</v>
      </c>
    </row>
    <row r="97" spans="1:19">
      <c r="A97" s="89" t="s">
        <v>281</v>
      </c>
      <c r="B97" s="89" t="s">
        <v>113</v>
      </c>
      <c r="C97" s="135">
        <f>IFERROR(NACIONAL!D97/NACIONAL!C97-1,"")</f>
        <v>-1.8081722250985033E-2</v>
      </c>
      <c r="D97" s="135">
        <f>IFERROR(NACIONAL!E97/NACIONAL!D97-1,"")</f>
        <v>0.48475144499498679</v>
      </c>
      <c r="E97" s="135">
        <f>IFERROR(NACIONAL!F97/NACIONAL!E97-1,"")</f>
        <v>7.9958188563704402E-2</v>
      </c>
      <c r="F97" s="135">
        <f>IFERROR(NACIONAL!G97/NACIONAL!F97-1,"")</f>
        <v>0.16058871698768806</v>
      </c>
      <c r="G97" s="135">
        <f>IFERROR(NACIONAL!H97/NACIONAL!G97-1,"")</f>
        <v>-8.8953479147489634E-2</v>
      </c>
      <c r="H97" s="135">
        <f>IFERROR(NACIONAL!I97/NACIONAL!H97-1,"")</f>
        <v>0.24417909069396559</v>
      </c>
      <c r="I97" s="135">
        <f>IFERROR(NACIONAL!J97/NACIONAL!I97-1,"")</f>
        <v>-5.0928129266411326E-2</v>
      </c>
      <c r="J97" s="135">
        <f>IFERROR(NACIONAL!K97/NACIONAL!J97-1,"")</f>
        <v>0.13802033079543974</v>
      </c>
      <c r="K97" s="135">
        <f>IFERROR(NACIONAL!L97/NACIONAL!K97-1,"")</f>
        <v>0.14264395075597736</v>
      </c>
      <c r="L97" s="135">
        <f>IFERROR(NACIONAL!M97/NACIONAL!L97-1,"")</f>
        <v>0.24296208670971842</v>
      </c>
      <c r="M97" s="135">
        <f>IFERROR(NACIONAL!N97/NACIONAL!M97-1,"")</f>
        <v>-5.9462029516127335E-2</v>
      </c>
      <c r="N97" s="135">
        <f>IFERROR(NACIONAL!O97/NACIONAL!N97-1,"")</f>
        <v>1.7359605962826485E-2</v>
      </c>
      <c r="O97" s="135">
        <f>IFERROR(NACIONAL!P97/NACIONAL!O97-1,"")</f>
        <v>4.034475310819996E-2</v>
      </c>
      <c r="P97" s="135">
        <f>IFERROR(NACIONAL!Q97/NACIONAL!P97-1,"")</f>
        <v>0.33856359438295547</v>
      </c>
      <c r="Q97" s="135">
        <f>IFERROR(NACIONAL!R97/NACIONAL!Q97-1,"")</f>
        <v>0.64542020225719154</v>
      </c>
      <c r="R97" s="135">
        <f>IFERROR(NACIONAL!S97/NACIONAL!R97-1,"")</f>
        <v>-0.29834140624633665</v>
      </c>
      <c r="S97" s="135">
        <f>IFERROR(NACIONAL!T97/NACIONAL!S97-1,"")</f>
        <v>1.2356620386687167E-2</v>
      </c>
    </row>
    <row r="98" spans="1:19">
      <c r="A98" s="89" t="s">
        <v>1526</v>
      </c>
      <c r="B98" s="89" t="s">
        <v>1527</v>
      </c>
      <c r="C98" s="135" t="str">
        <f>IFERROR(NACIONAL!D98/NACIONAL!C98-1,"")</f>
        <v/>
      </c>
      <c r="D98" s="135" t="str">
        <f>IFERROR(NACIONAL!E98/NACIONAL!D98-1,"")</f>
        <v/>
      </c>
      <c r="E98" s="135" t="str">
        <f>IFERROR(NACIONAL!F98/NACIONAL!E98-1,"")</f>
        <v/>
      </c>
      <c r="F98" s="135" t="str">
        <f>IFERROR(NACIONAL!G98/NACIONAL!F98-1,"")</f>
        <v/>
      </c>
      <c r="G98" s="135" t="str">
        <f>IFERROR(NACIONAL!H98/NACIONAL!G98-1,"")</f>
        <v/>
      </c>
      <c r="H98" s="135" t="str">
        <f>IFERROR(NACIONAL!I98/NACIONAL!H98-1,"")</f>
        <v/>
      </c>
      <c r="I98" s="135" t="str">
        <f>IFERROR(NACIONAL!J98/NACIONAL!I98-1,"")</f>
        <v/>
      </c>
      <c r="J98" s="135" t="str">
        <f>IFERROR(NACIONAL!K98/NACIONAL!J98-1,"")</f>
        <v/>
      </c>
      <c r="K98" s="135" t="str">
        <f>IFERROR(NACIONAL!L98/NACIONAL!K98-1,"")</f>
        <v/>
      </c>
      <c r="L98" s="135" t="str">
        <f>IFERROR(NACIONAL!M98/NACIONAL!L98-1,"")</f>
        <v/>
      </c>
      <c r="M98" s="135" t="str">
        <f>IFERROR(NACIONAL!N98/NACIONAL!M98-1,"")</f>
        <v/>
      </c>
      <c r="N98" s="135">
        <f>IFERROR(NACIONAL!O98/NACIONAL!N98-1,"")</f>
        <v>0.10425599235276195</v>
      </c>
      <c r="O98" s="135">
        <f>IFERROR(NACIONAL!P98/NACIONAL!O98-1,"")</f>
        <v>0.12031744663906108</v>
      </c>
      <c r="P98" s="135">
        <f>IFERROR(NACIONAL!Q98/NACIONAL!P98-1,"")</f>
        <v>4.2695157467270928E-2</v>
      </c>
      <c r="Q98" s="135">
        <f>IFERROR(NACIONAL!R98/NACIONAL!Q98-1,"")</f>
        <v>7.0592009924311583E-2</v>
      </c>
      <c r="R98" s="135">
        <f>IFERROR(NACIONAL!S98/NACIONAL!R98-1,"")</f>
        <v>1.3784343911086072E-2</v>
      </c>
      <c r="S98" s="135">
        <f>IFERROR(NACIONAL!T98/NACIONAL!S98-1,"")</f>
        <v>-3.1798195412272356E-2</v>
      </c>
    </row>
    <row r="99" spans="1:19">
      <c r="A99" s="89" t="s">
        <v>282</v>
      </c>
      <c r="B99" s="89" t="s">
        <v>112</v>
      </c>
      <c r="C99" s="135">
        <f>IFERROR(NACIONAL!D99/NACIONAL!C99-1,"")</f>
        <v>-0.66037995585238152</v>
      </c>
      <c r="D99" s="135">
        <f>IFERROR(NACIONAL!E99/NACIONAL!D99-1,"")</f>
        <v>0.40029042313008434</v>
      </c>
      <c r="E99" s="135">
        <f>IFERROR(NACIONAL!F99/NACIONAL!E99-1,"")</f>
        <v>8.8398196533119311E-2</v>
      </c>
      <c r="F99" s="135">
        <f>IFERROR(NACIONAL!G99/NACIONAL!F99-1,"")</f>
        <v>4.2989943333735292E-2</v>
      </c>
      <c r="G99" s="135">
        <f>IFERROR(NACIONAL!H99/NACIONAL!G99-1,"")</f>
        <v>0.15968792206721449</v>
      </c>
      <c r="H99" s="135">
        <f>IFERROR(NACIONAL!I99/NACIONAL!H99-1,"")</f>
        <v>-3.8361548959449543E-2</v>
      </c>
      <c r="I99" s="135">
        <f>IFERROR(NACIONAL!J99/NACIONAL!I99-1,"")</f>
        <v>8.7951193356577084E-2</v>
      </c>
      <c r="J99" s="135">
        <f>IFERROR(NACIONAL!K99/NACIONAL!J99-1,"")</f>
        <v>-5.0568521948019196E-2</v>
      </c>
      <c r="K99" s="135">
        <f>IFERROR(NACIONAL!L99/NACIONAL!K99-1,"")</f>
        <v>0.14922045546695739</v>
      </c>
      <c r="L99" s="135">
        <f>IFERROR(NACIONAL!M99/NACIONAL!L99-1,"")</f>
        <v>-0.36405814599990882</v>
      </c>
      <c r="M99" s="135">
        <f>IFERROR(NACIONAL!N99/NACIONAL!M99-1,"")</f>
        <v>-1</v>
      </c>
      <c r="N99" s="135" t="str">
        <f>IFERROR(NACIONAL!O99/NACIONAL!N99-1,"")</f>
        <v/>
      </c>
      <c r="O99" s="135" t="str">
        <f>IFERROR(NACIONAL!P99/NACIONAL!O99-1,"")</f>
        <v/>
      </c>
      <c r="P99" s="135" t="str">
        <f>IFERROR(NACIONAL!Q99/NACIONAL!P99-1,"")</f>
        <v/>
      </c>
      <c r="Q99" s="135" t="str">
        <f>IFERROR(NACIONAL!R99/NACIONAL!Q99-1,"")</f>
        <v/>
      </c>
      <c r="R99" s="135" t="str">
        <f>IFERROR(NACIONAL!S99/NACIONAL!R99-1,"")</f>
        <v/>
      </c>
      <c r="S99" s="135" t="str">
        <f>IFERROR(NACIONAL!T99/NACIONAL!S99-1,"")</f>
        <v/>
      </c>
    </row>
    <row r="100" spans="1:19">
      <c r="A100" s="89" t="s">
        <v>283</v>
      </c>
      <c r="B100" s="89" t="s">
        <v>111</v>
      </c>
      <c r="C100" s="135">
        <f>IFERROR(NACIONAL!D100/NACIONAL!C100-1,"")</f>
        <v>0.40960255201607132</v>
      </c>
      <c r="D100" s="135">
        <f>IFERROR(NACIONAL!E100/NACIONAL!D100-1,"")</f>
        <v>-0.18260208245161558</v>
      </c>
      <c r="E100" s="135">
        <f>IFERROR(NACIONAL!F100/NACIONAL!E100-1,"")</f>
        <v>4.4082663809368539E-2</v>
      </c>
      <c r="F100" s="135">
        <f>IFERROR(NACIONAL!G100/NACIONAL!F100-1,"")</f>
        <v>0.23896258524277481</v>
      </c>
      <c r="G100" s="135">
        <f>IFERROR(NACIONAL!H100/NACIONAL!G100-1,"")</f>
        <v>6.0624903724454615E-2</v>
      </c>
      <c r="H100" s="135">
        <f>IFERROR(NACIONAL!I100/NACIONAL!H100-1,"")</f>
        <v>0.17418508506556951</v>
      </c>
      <c r="I100" s="135">
        <f>IFERROR(NACIONAL!J100/NACIONAL!I100-1,"")</f>
        <v>4.5050779254721247</v>
      </c>
      <c r="J100" s="135">
        <f>IFERROR(NACIONAL!K100/NACIONAL!J100-1,"")</f>
        <v>5.0868007488037881E-2</v>
      </c>
      <c r="K100" s="135">
        <f>IFERROR(NACIONAL!L100/NACIONAL!K100-1,"")</f>
        <v>-0.61426866045469053</v>
      </c>
      <c r="L100" s="135">
        <f>IFERROR(NACIONAL!M100/NACIONAL!L100-1,"")</f>
        <v>0.57863855768724193</v>
      </c>
      <c r="M100" s="135">
        <f>IFERROR(NACIONAL!N100/NACIONAL!M100-1,"")</f>
        <v>-1</v>
      </c>
      <c r="N100" s="135" t="str">
        <f>IFERROR(NACIONAL!O100/NACIONAL!N100-1,"")</f>
        <v/>
      </c>
      <c r="O100" s="135" t="str">
        <f>IFERROR(NACIONAL!P100/NACIONAL!O100-1,"")</f>
        <v/>
      </c>
      <c r="P100" s="135" t="str">
        <f>IFERROR(NACIONAL!Q100/NACIONAL!P100-1,"")</f>
        <v/>
      </c>
      <c r="Q100" s="135" t="str">
        <f>IFERROR(NACIONAL!R100/NACIONAL!Q100-1,"")</f>
        <v/>
      </c>
      <c r="R100" s="135" t="str">
        <f>IFERROR(NACIONAL!S100/NACIONAL!R100-1,"")</f>
        <v/>
      </c>
      <c r="S100" s="135" t="str">
        <f>IFERROR(NACIONAL!T100/NACIONAL!S100-1,"")</f>
        <v/>
      </c>
    </row>
    <row r="101" spans="1:19">
      <c r="A101" s="89" t="s">
        <v>284</v>
      </c>
      <c r="B101" s="89" t="s">
        <v>110</v>
      </c>
      <c r="C101" s="135">
        <f>IFERROR(NACIONAL!D101/NACIONAL!C101-1,"")</f>
        <v>-0.11370082171169649</v>
      </c>
      <c r="D101" s="135">
        <f>IFERROR(NACIONAL!E101/NACIONAL!D101-1,"")</f>
        <v>-4.057206431896887E-2</v>
      </c>
      <c r="E101" s="135">
        <f>IFERROR(NACIONAL!F101/NACIONAL!E101-1,"")</f>
        <v>1.2766736743307527E-2</v>
      </c>
      <c r="F101" s="135">
        <f>IFERROR(NACIONAL!G101/NACIONAL!F101-1,"")</f>
        <v>0.20447746203378458</v>
      </c>
      <c r="G101" s="135">
        <f>IFERROR(NACIONAL!H101/NACIONAL!G101-1,"")</f>
        <v>5.728185429552779E-3</v>
      </c>
      <c r="H101" s="135">
        <f>IFERROR(NACIONAL!I101/NACIONAL!H101-1,"")</f>
        <v>2.4171062522059916E-2</v>
      </c>
      <c r="I101" s="135">
        <f>IFERROR(NACIONAL!J101/NACIONAL!I101-1,"")</f>
        <v>0.20792729866837645</v>
      </c>
      <c r="J101" s="135">
        <f>IFERROR(NACIONAL!K101/NACIONAL!J101-1,"")</f>
        <v>0.25279020992666901</v>
      </c>
      <c r="K101" s="135">
        <f>IFERROR(NACIONAL!L101/NACIONAL!K101-1,"")</f>
        <v>1.6640909934133186</v>
      </c>
      <c r="L101" s="135">
        <f>IFERROR(NACIONAL!M101/NACIONAL!L101-1,"")</f>
        <v>-0.25270674331871079</v>
      </c>
      <c r="M101" s="135">
        <f>IFERROR(NACIONAL!N101/NACIONAL!M101-1,"")</f>
        <v>-1</v>
      </c>
      <c r="N101" s="135" t="str">
        <f>IFERROR(NACIONAL!O101/NACIONAL!N101-1,"")</f>
        <v/>
      </c>
      <c r="O101" s="135" t="str">
        <f>IFERROR(NACIONAL!P101/NACIONAL!O101-1,"")</f>
        <v/>
      </c>
      <c r="P101" s="135" t="str">
        <f>IFERROR(NACIONAL!Q101/NACIONAL!P101-1,"")</f>
        <v/>
      </c>
      <c r="Q101" s="135" t="str">
        <f>IFERROR(NACIONAL!R101/NACIONAL!Q101-1,"")</f>
        <v/>
      </c>
      <c r="R101" s="135" t="str">
        <f>IFERROR(NACIONAL!S101/NACIONAL!R101-1,"")</f>
        <v/>
      </c>
      <c r="S101" s="135" t="str">
        <f>IFERROR(NACIONAL!T101/NACIONAL!S101-1,"")</f>
        <v/>
      </c>
    </row>
    <row r="102" spans="1:19">
      <c r="A102" s="89" t="s">
        <v>286</v>
      </c>
      <c r="B102" s="89" t="s">
        <v>109</v>
      </c>
      <c r="C102" s="135">
        <f>IFERROR(NACIONAL!D102/NACIONAL!C102-1,"")</f>
        <v>0.22987049297221218</v>
      </c>
      <c r="D102" s="135">
        <f>IFERROR(NACIONAL!E102/NACIONAL!D102-1,"")</f>
        <v>0.47561063999305442</v>
      </c>
      <c r="E102" s="135">
        <f>IFERROR(NACIONAL!F102/NACIONAL!E102-1,"")</f>
        <v>0.3300496150231822</v>
      </c>
      <c r="F102" s="135">
        <f>IFERROR(NACIONAL!G102/NACIONAL!F102-1,"")</f>
        <v>0.21512338009435839</v>
      </c>
      <c r="G102" s="135">
        <f>IFERROR(NACIONAL!H102/NACIONAL!G102-1,"")</f>
        <v>7.2472914035358382E-2</v>
      </c>
      <c r="H102" s="135">
        <f>IFERROR(NACIONAL!I102/NACIONAL!H102-1,"")</f>
        <v>-0.21338365258055392</v>
      </c>
      <c r="I102" s="135">
        <f>IFERROR(NACIONAL!J102/NACIONAL!I102-1,"")</f>
        <v>-0.13589557673407493</v>
      </c>
      <c r="J102" s="135">
        <f>IFERROR(NACIONAL!K102/NACIONAL!J102-1,"")</f>
        <v>0.29304928320804358</v>
      </c>
      <c r="K102" s="135">
        <f>IFERROR(NACIONAL!L102/NACIONAL!K102-1,"")</f>
        <v>-0.23846633795926775</v>
      </c>
      <c r="L102" s="135">
        <f>IFERROR(NACIONAL!M102/NACIONAL!L102-1,"")</f>
        <v>0.35177988597793708</v>
      </c>
      <c r="M102" s="135">
        <f>IFERROR(NACIONAL!N102/NACIONAL!M102-1,"")</f>
        <v>0.39259399058185918</v>
      </c>
      <c r="N102" s="135">
        <f>IFERROR(NACIONAL!O102/NACIONAL!N102-1,"")</f>
        <v>0.56291023259933093</v>
      </c>
      <c r="O102" s="135">
        <f>IFERROR(NACIONAL!P102/NACIONAL!O102-1,"")</f>
        <v>0.47228648054333111</v>
      </c>
      <c r="P102" s="135">
        <f>IFERROR(NACIONAL!Q102/NACIONAL!P102-1,"")</f>
        <v>0.4610259463036952</v>
      </c>
      <c r="Q102" s="135">
        <f>IFERROR(NACIONAL!R102/NACIONAL!Q102-1,"")</f>
        <v>0.14962633023689165</v>
      </c>
      <c r="R102" s="135">
        <f>IFERROR(NACIONAL!S102/NACIONAL!R102-1,"")</f>
        <v>-0.21158510768106709</v>
      </c>
      <c r="S102" s="135">
        <f>IFERROR(NACIONAL!T102/NACIONAL!S102-1,"")</f>
        <v>4.3673480379044838E-2</v>
      </c>
    </row>
    <row r="103" spans="1:19">
      <c r="A103" s="89" t="s">
        <v>287</v>
      </c>
      <c r="B103" s="89" t="s">
        <v>156</v>
      </c>
      <c r="C103" s="135">
        <f>IFERROR(NACIONAL!D103/NACIONAL!C103-1,"")</f>
        <v>-6.7783490885409248E-2</v>
      </c>
      <c r="D103" s="135">
        <f>IFERROR(NACIONAL!E103/NACIONAL!D103-1,"")</f>
        <v>0.63178214630945528</v>
      </c>
      <c r="E103" s="135">
        <f>IFERROR(NACIONAL!F103/NACIONAL!E103-1,"")</f>
        <v>-0.11904398792797477</v>
      </c>
      <c r="F103" s="135">
        <f>IFERROR(NACIONAL!G103/NACIONAL!F103-1,"")</f>
        <v>0.19595316646503202</v>
      </c>
      <c r="G103" s="135">
        <f>IFERROR(NACIONAL!H103/NACIONAL!G103-1,"")</f>
        <v>-9.5963742111853545E-2</v>
      </c>
      <c r="H103" s="135">
        <f>IFERROR(NACIONAL!I103/NACIONAL!H103-1,"")</f>
        <v>0.12243127147085109</v>
      </c>
      <c r="I103" s="135">
        <f>IFERROR(NACIONAL!J103/NACIONAL!I103-1,"")</f>
        <v>-5.2397950301626639E-2</v>
      </c>
      <c r="J103" s="135">
        <f>IFERROR(NACIONAL!K103/NACIONAL!J103-1,"")</f>
        <v>-0.13042392953050252</v>
      </c>
      <c r="K103" s="135">
        <f>IFERROR(NACIONAL!L103/NACIONAL!K103-1,"")</f>
        <v>1.9884598805777567</v>
      </c>
      <c r="L103" s="135">
        <f>IFERROR(NACIONAL!M103/NACIONAL!L103-1,"")</f>
        <v>3.0149301004716706</v>
      </c>
      <c r="M103" s="135">
        <f>IFERROR(NACIONAL!N103/NACIONAL!M103-1,"")</f>
        <v>-0.84662142661608852</v>
      </c>
      <c r="N103" s="135">
        <f>IFERROR(NACIONAL!O103/NACIONAL!N103-1,"")</f>
        <v>0.39867233534451829</v>
      </c>
      <c r="O103" s="135">
        <f>IFERROR(NACIONAL!P103/NACIONAL!O103-1,"")</f>
        <v>-0.12554443614010469</v>
      </c>
      <c r="P103" s="135">
        <f>IFERROR(NACIONAL!Q103/NACIONAL!P103-1,"")</f>
        <v>1.3883242796088386</v>
      </c>
      <c r="Q103" s="135">
        <f>IFERROR(NACIONAL!R103/NACIONAL!Q103-1,"")</f>
        <v>-0.16448774564912705</v>
      </c>
      <c r="R103" s="135">
        <f>IFERROR(NACIONAL!S103/NACIONAL!R103-1,"")</f>
        <v>-0.36418250327351709</v>
      </c>
      <c r="S103" s="135">
        <f>IFERROR(NACIONAL!T103/NACIONAL!S103-1,"")</f>
        <v>1.9645597590303292</v>
      </c>
    </row>
    <row r="104" spans="1:19">
      <c r="A104" s="89" t="s">
        <v>288</v>
      </c>
      <c r="B104" s="89" t="s">
        <v>108</v>
      </c>
      <c r="C104" s="135">
        <f>IFERROR(NACIONAL!D104/NACIONAL!C104-1,"")</f>
        <v>-0.83167849999331944</v>
      </c>
      <c r="D104" s="135">
        <f>IFERROR(NACIONAL!E104/NACIONAL!D104-1,"")</f>
        <v>-0.31426146476623174</v>
      </c>
      <c r="E104" s="135">
        <f>IFERROR(NACIONAL!F104/NACIONAL!E104-1,"")</f>
        <v>-0.31741989568483864</v>
      </c>
      <c r="F104" s="135">
        <f>IFERROR(NACIONAL!G104/NACIONAL!F104-1,"")</f>
        <v>1.8197766080099376E-2</v>
      </c>
      <c r="G104" s="135">
        <f>IFERROR(NACIONAL!H104/NACIONAL!G104-1,"")</f>
        <v>0.23965104404857152</v>
      </c>
      <c r="H104" s="135">
        <f>IFERROR(NACIONAL!I104/NACIONAL!H104-1,"")</f>
        <v>9.1863478360419304E-2</v>
      </c>
      <c r="I104" s="135">
        <f>IFERROR(NACIONAL!J104/NACIONAL!I104-1,"")</f>
        <v>0.55142948170782025</v>
      </c>
      <c r="J104" s="135">
        <f>IFERROR(NACIONAL!K104/NACIONAL!J104-1,"")</f>
        <v>0.54877493058180615</v>
      </c>
      <c r="K104" s="135">
        <f>IFERROR(NACIONAL!L104/NACIONAL!K104-1,"")</f>
        <v>5.9152531104603083</v>
      </c>
      <c r="L104" s="135">
        <f>IFERROR(NACIONAL!M104/NACIONAL!L104-1,"")</f>
        <v>0.20111342422841738</v>
      </c>
      <c r="M104" s="135">
        <f>IFERROR(NACIONAL!N104/NACIONAL!M104-1,"")</f>
        <v>0.29626625798719797</v>
      </c>
      <c r="N104" s="135">
        <f>IFERROR(NACIONAL!O104/NACIONAL!N104-1,"")</f>
        <v>8.4948726092035631E-2</v>
      </c>
      <c r="O104" s="135">
        <f>IFERROR(NACIONAL!P104/NACIONAL!O104-1,"")</f>
        <v>-0.15890612721927255</v>
      </c>
      <c r="P104" s="135">
        <f>IFERROR(NACIONAL!Q104/NACIONAL!P104-1,"")</f>
        <v>0.77613316273279431</v>
      </c>
      <c r="Q104" s="135">
        <f>IFERROR(NACIONAL!R104/NACIONAL!Q104-1,"")</f>
        <v>0.37887633238299201</v>
      </c>
      <c r="R104" s="135">
        <f>IFERROR(NACIONAL!S104/NACIONAL!R104-1,"")</f>
        <v>-0.19613409517735492</v>
      </c>
      <c r="S104" s="135">
        <f>IFERROR(NACIONAL!T104/NACIONAL!S104-1,"")</f>
        <v>1.0837989185976893E-2</v>
      </c>
    </row>
    <row r="105" spans="1:19">
      <c r="A105" s="89" t="s">
        <v>289</v>
      </c>
      <c r="B105" s="89" t="s">
        <v>1624</v>
      </c>
      <c r="C105" s="135">
        <f>IFERROR(NACIONAL!D105/NACIONAL!C105-1,"")</f>
        <v>7.6625058489731002E-2</v>
      </c>
      <c r="D105" s="135">
        <f>IFERROR(NACIONAL!E105/NACIONAL!D105-1,"")</f>
        <v>-0.60531674092668619</v>
      </c>
      <c r="E105" s="135">
        <f>IFERROR(NACIONAL!F105/NACIONAL!E105-1,"")</f>
        <v>-0.41603344769882189</v>
      </c>
      <c r="F105" s="135">
        <f>IFERROR(NACIONAL!G105/NACIONAL!F105-1,"")</f>
        <v>-0.10453922577345476</v>
      </c>
      <c r="G105" s="135">
        <f>IFERROR(NACIONAL!H105/NACIONAL!G105-1,"")</f>
        <v>0.534038088382631</v>
      </c>
      <c r="H105" s="135">
        <f>IFERROR(NACIONAL!I105/NACIONAL!H105-1,"")</f>
        <v>6.0505432378777257E-2</v>
      </c>
      <c r="I105" s="135">
        <f>IFERROR(NACIONAL!J105/NACIONAL!I105-1,"")</f>
        <v>1.9482140857029084</v>
      </c>
      <c r="J105" s="135">
        <f>IFERROR(NACIONAL!K105/NACIONAL!J105-1,"")</f>
        <v>0.16547527970040665</v>
      </c>
      <c r="K105" s="135">
        <f>IFERROR(NACIONAL!L105/NACIONAL!K105-1,"")</f>
        <v>0.35723644920266517</v>
      </c>
      <c r="L105" s="135">
        <f>IFERROR(NACIONAL!M105/NACIONAL!L105-1,"")</f>
        <v>-0.1937903624045122</v>
      </c>
      <c r="M105" s="135">
        <f>IFERROR(NACIONAL!N105/NACIONAL!M105-1,"")</f>
        <v>-0.49329786446577906</v>
      </c>
      <c r="N105" s="135">
        <f>IFERROR(NACIONAL!O105/NACIONAL!N105-1,"")</f>
        <v>0.48236888782829035</v>
      </c>
      <c r="O105" s="135">
        <f>IFERROR(NACIONAL!P105/NACIONAL!O105-1,"")</f>
        <v>0.54207847227997519</v>
      </c>
      <c r="P105" s="135">
        <f>IFERROR(NACIONAL!Q105/NACIONAL!P105-1,"")</f>
        <v>1.43828502831798</v>
      </c>
      <c r="Q105" s="135">
        <f>IFERROR(NACIONAL!R105/NACIONAL!Q105-1,"")</f>
        <v>0.14901543211349821</v>
      </c>
      <c r="R105" s="135">
        <f>IFERROR(NACIONAL!S105/NACIONAL!R105-1,"")</f>
        <v>-0.30591084151893477</v>
      </c>
      <c r="S105" s="135">
        <f>IFERROR(NACIONAL!T105/NACIONAL!S105-1,"")</f>
        <v>0.28134331265322765</v>
      </c>
    </row>
    <row r="106" spans="1:19">
      <c r="A106" s="89" t="s">
        <v>290</v>
      </c>
      <c r="B106" s="89" t="s">
        <v>193</v>
      </c>
      <c r="C106" s="135">
        <f>IFERROR(NACIONAL!D106/NACIONAL!C106-1,"")</f>
        <v>3.3802866193941794E-2</v>
      </c>
      <c r="D106" s="135">
        <f>IFERROR(NACIONAL!E106/NACIONAL!D106-1,"")</f>
        <v>0.33599628519831182</v>
      </c>
      <c r="E106" s="135">
        <f>IFERROR(NACIONAL!F106/NACIONAL!E106-1,"")</f>
        <v>0.13871917155537705</v>
      </c>
      <c r="F106" s="135">
        <f>IFERROR(NACIONAL!G106/NACIONAL!F106-1,"")</f>
        <v>0.20398043252363252</v>
      </c>
      <c r="G106" s="135">
        <f>IFERROR(NACIONAL!H106/NACIONAL!G106-1,"")</f>
        <v>0.14846497128481762</v>
      </c>
      <c r="H106" s="135">
        <f>IFERROR(NACIONAL!I106/NACIONAL!H106-1,"")</f>
        <v>0.16554738251798562</v>
      </c>
      <c r="I106" s="135">
        <f>IFERROR(NACIONAL!J106/NACIONAL!I106-1,"")</f>
        <v>9.7291772188727421E-2</v>
      </c>
      <c r="J106" s="135">
        <f>IFERROR(NACIONAL!K106/NACIONAL!J106-1,"")</f>
        <v>0.18678509018625045</v>
      </c>
      <c r="K106" s="135">
        <f>IFERROR(NACIONAL!L106/NACIONAL!K106-1,"")</f>
        <v>-3.3994432728931656E-2</v>
      </c>
      <c r="L106" s="135">
        <f>IFERROR(NACIONAL!M106/NACIONAL!L106-1,"")</f>
        <v>2.4598092595553123E-2</v>
      </c>
      <c r="M106" s="135">
        <f>IFERROR(NACIONAL!N106/NACIONAL!M106-1,"")</f>
        <v>0.60425189396922274</v>
      </c>
      <c r="N106" s="135">
        <f>IFERROR(NACIONAL!O106/NACIONAL!N106-1,"")</f>
        <v>8.9406304014409965E-3</v>
      </c>
      <c r="O106" s="135">
        <f>IFERROR(NACIONAL!P106/NACIONAL!O106-1,"")</f>
        <v>3.4140325420565443E-2</v>
      </c>
      <c r="P106" s="135">
        <f>IFERROR(NACIONAL!Q106/NACIONAL!P106-1,"")</f>
        <v>5.2519506965282625E-2</v>
      </c>
      <c r="Q106" s="135">
        <f>IFERROR(NACIONAL!R106/NACIONAL!Q106-1,"")</f>
        <v>7.6999383101383323E-2</v>
      </c>
      <c r="R106" s="135">
        <f>IFERROR(NACIONAL!S106/NACIONAL!R106-1,"")</f>
        <v>-1.2527978239989523E-2</v>
      </c>
      <c r="S106" s="135">
        <f>IFERROR(NACIONAL!T106/NACIONAL!S106-1,"")</f>
        <v>6.4506679407179135E-2</v>
      </c>
    </row>
    <row r="107" spans="1:19">
      <c r="A107" s="89" t="s">
        <v>291</v>
      </c>
      <c r="B107" s="89" t="s">
        <v>106</v>
      </c>
      <c r="C107" s="135">
        <f>IFERROR(NACIONAL!D107/NACIONAL!C107-1,"")</f>
        <v>-2.8361453279123428E-2</v>
      </c>
      <c r="D107" s="135">
        <f>IFERROR(NACIONAL!E107/NACIONAL!D107-1,"")</f>
        <v>9.3058171517316657E-2</v>
      </c>
      <c r="E107" s="135">
        <f>IFERROR(NACIONAL!F107/NACIONAL!E107-1,"")</f>
        <v>9.718892346184238E-2</v>
      </c>
      <c r="F107" s="135">
        <f>IFERROR(NACIONAL!G107/NACIONAL!F107-1,"")</f>
        <v>0.12647721760009634</v>
      </c>
      <c r="G107" s="135">
        <f>IFERROR(NACIONAL!H107/NACIONAL!G107-1,"")</f>
        <v>8.3903687441704955E-2</v>
      </c>
      <c r="H107" s="135">
        <f>IFERROR(NACIONAL!I107/NACIONAL!H107-1,"")</f>
        <v>0.10411129809839603</v>
      </c>
      <c r="I107" s="135">
        <f>IFERROR(NACIONAL!J107/NACIONAL!I107-1,"")</f>
        <v>9.3863764676159089E-2</v>
      </c>
      <c r="J107" s="135">
        <f>IFERROR(NACIONAL!K107/NACIONAL!J107-1,"")</f>
        <v>0.6542404493441083</v>
      </c>
      <c r="K107" s="135">
        <f>IFERROR(NACIONAL!L107/NACIONAL!K107-1,"")</f>
        <v>9.4208818454053711E-2</v>
      </c>
      <c r="L107" s="135">
        <f>IFERROR(NACIONAL!M107/NACIONAL!L107-1,"")</f>
        <v>7.1782415312515058E-2</v>
      </c>
      <c r="M107" s="135">
        <f>IFERROR(NACIONAL!N107/NACIONAL!M107-1,"")</f>
        <v>3.9338978464251424</v>
      </c>
      <c r="N107" s="135">
        <f>IFERROR(NACIONAL!O107/NACIONAL!N107-1,"")</f>
        <v>-2.6656578555025789E-2</v>
      </c>
      <c r="O107" s="135">
        <f>IFERROR(NACIONAL!P107/NACIONAL!O107-1,"")</f>
        <v>-5.0992630409412154E-3</v>
      </c>
      <c r="P107" s="135">
        <f>IFERROR(NACIONAL!Q107/NACIONAL!P107-1,"")</f>
        <v>-5.5951774552237543E-3</v>
      </c>
      <c r="Q107" s="135">
        <f>IFERROR(NACIONAL!R107/NACIONAL!Q107-1,"")</f>
        <v>2.2524269074782222E-2</v>
      </c>
      <c r="R107" s="135">
        <f>IFERROR(NACIONAL!S107/NACIONAL!R107-1,"")</f>
        <v>-7.0031446103482331E-3</v>
      </c>
      <c r="S107" s="135">
        <f>IFERROR(NACIONAL!T107/NACIONAL!S107-1,"")</f>
        <v>8.0803170660428414E-3</v>
      </c>
    </row>
    <row r="108" spans="1:19">
      <c r="A108" s="89" t="s">
        <v>292</v>
      </c>
      <c r="B108" s="89" t="s">
        <v>1648</v>
      </c>
      <c r="C108" s="135">
        <f>IFERROR(NACIONAL!D108/NACIONAL!C108-1,"")</f>
        <v>0.39470607895533782</v>
      </c>
      <c r="D108" s="135">
        <f>IFERROR(NACIONAL!E108/NACIONAL!D108-1,"")</f>
        <v>0.45708511452926515</v>
      </c>
      <c r="E108" s="135">
        <f>IFERROR(NACIONAL!F108/NACIONAL!E108-1,"")</f>
        <v>0.13312771371998666</v>
      </c>
      <c r="F108" s="135">
        <f>IFERROR(NACIONAL!G108/NACIONAL!F108-1,"")</f>
        <v>2.8110266923679683E-2</v>
      </c>
      <c r="G108" s="135">
        <f>IFERROR(NACIONAL!H108/NACIONAL!G108-1,"")</f>
        <v>3.0271015303488413E-2</v>
      </c>
      <c r="H108" s="135">
        <f>IFERROR(NACIONAL!I108/NACIONAL!H108-1,"")</f>
        <v>-2.8724784544816639E-2</v>
      </c>
      <c r="I108" s="135">
        <f>IFERROR(NACIONAL!J108/NACIONAL!I108-1,"")</f>
        <v>6.5822730137646168E-2</v>
      </c>
      <c r="J108" s="135">
        <f>IFERROR(NACIONAL!K108/NACIONAL!J108-1,"")</f>
        <v>-2.2346999830646919E-4</v>
      </c>
      <c r="K108" s="135">
        <f>IFERROR(NACIONAL!L108/NACIONAL!K108-1,"")</f>
        <v>2.6713079211298618E-2</v>
      </c>
      <c r="L108" s="135">
        <f>IFERROR(NACIONAL!M108/NACIONAL!L108-1,"")</f>
        <v>-2.5457242256000545E-2</v>
      </c>
      <c r="M108" s="135">
        <f>IFERROR(NACIONAL!N108/NACIONAL!M108-1,"")</f>
        <v>0.48453580513883643</v>
      </c>
      <c r="N108" s="135">
        <f>IFERROR(NACIONAL!O108/NACIONAL!N108-1,"")</f>
        <v>3.950891786099775E-2</v>
      </c>
      <c r="O108" s="135">
        <f>IFERROR(NACIONAL!P108/NACIONAL!O108-1,"")</f>
        <v>-2.058585267884494E-3</v>
      </c>
      <c r="P108" s="135">
        <f>IFERROR(NACIONAL!Q108/NACIONAL!P108-1,"")</f>
        <v>0.32441390153641492</v>
      </c>
      <c r="Q108" s="135">
        <f>IFERROR(NACIONAL!R108/NACIONAL!Q108-1,"")</f>
        <v>-2.2892404334282968E-2</v>
      </c>
      <c r="R108" s="135">
        <f>IFERROR(NACIONAL!S108/NACIONAL!R108-1,"")</f>
        <v>-1.2192770218048765E-2</v>
      </c>
      <c r="S108" s="135">
        <f>IFERROR(NACIONAL!T108/NACIONAL!S108-1,"")</f>
        <v>9.6934901807941287E-3</v>
      </c>
    </row>
    <row r="109" spans="1:19">
      <c r="A109" s="89" t="s">
        <v>293</v>
      </c>
      <c r="B109" s="89" t="s">
        <v>1661</v>
      </c>
      <c r="C109" s="135">
        <f>IFERROR(NACIONAL!D109/NACIONAL!C109-1,"")</f>
        <v>8.58717659755317E-2</v>
      </c>
      <c r="D109" s="135">
        <f>IFERROR(NACIONAL!E109/NACIONAL!D109-1,"")</f>
        <v>0.53358969510338206</v>
      </c>
      <c r="E109" s="135">
        <f>IFERROR(NACIONAL!F109/NACIONAL!E109-1,"")</f>
        <v>0.87724529112772953</v>
      </c>
      <c r="F109" s="135">
        <f>IFERROR(NACIONAL!G109/NACIONAL!F109-1,"")</f>
        <v>0.27693946099239319</v>
      </c>
      <c r="G109" s="135">
        <f>IFERROR(NACIONAL!H109/NACIONAL!G109-1,"")</f>
        <v>0.8635077806447875</v>
      </c>
      <c r="H109" s="135">
        <f>IFERROR(NACIONAL!I109/NACIONAL!H109-1,"")</f>
        <v>0.39646248589596356</v>
      </c>
      <c r="I109" s="135">
        <f>IFERROR(NACIONAL!J109/NACIONAL!I109-1,"")</f>
        <v>-0.40563770834918866</v>
      </c>
      <c r="J109" s="135">
        <f>IFERROR(NACIONAL!K109/NACIONAL!J109-1,"")</f>
        <v>0.20071562592120551</v>
      </c>
      <c r="K109" s="135">
        <f>IFERROR(NACIONAL!L109/NACIONAL!K109-1,"")</f>
        <v>0.38666160446039899</v>
      </c>
      <c r="L109" s="135">
        <f>IFERROR(NACIONAL!M109/NACIONAL!L109-1,"")</f>
        <v>0.1123315161219709</v>
      </c>
      <c r="M109" s="135">
        <f>IFERROR(NACIONAL!N109/NACIONAL!M109-1,"")</f>
        <v>-6.6063866927585702E-2</v>
      </c>
      <c r="N109" s="135">
        <f>IFERROR(NACIONAL!O109/NACIONAL!N109-1,"")</f>
        <v>-0.99015277651204836</v>
      </c>
      <c r="O109" s="135">
        <f>IFERROR(NACIONAL!P109/NACIONAL!O109-1,"")</f>
        <v>1.2227130667297414E-2</v>
      </c>
      <c r="P109" s="135">
        <f>IFERROR(NACIONAL!Q109/NACIONAL!P109-1,"")</f>
        <v>-2.5990201365435062E-2</v>
      </c>
      <c r="Q109" s="135">
        <f>IFERROR(NACIONAL!R109/NACIONAL!Q109-1,"")</f>
        <v>5.0595379750159264E-2</v>
      </c>
      <c r="R109" s="135">
        <f>IFERROR(NACIONAL!S109/NACIONAL!R109-1,"")</f>
        <v>-0.76594740417938267</v>
      </c>
      <c r="S109" s="135">
        <f>IFERROR(NACIONAL!T109/NACIONAL!S109-1,"")</f>
        <v>0</v>
      </c>
    </row>
    <row r="110" spans="1:19">
      <c r="A110" s="89" t="s">
        <v>294</v>
      </c>
      <c r="B110" s="89" t="s">
        <v>103</v>
      </c>
      <c r="C110" s="135">
        <f>IFERROR(NACIONAL!D110/NACIONAL!C110-1,"")</f>
        <v>0.76917597692197326</v>
      </c>
      <c r="D110" s="135">
        <f>IFERROR(NACIONAL!E110/NACIONAL!D110-1,"")</f>
        <v>1.0605213433898411</v>
      </c>
      <c r="E110" s="135">
        <f>IFERROR(NACIONAL!F110/NACIONAL!E110-1,"")</f>
        <v>3.7359480404943746E-3</v>
      </c>
      <c r="F110" s="135">
        <f>IFERROR(NACIONAL!G110/NACIONAL!F110-1,"")</f>
        <v>0.76551348877007364</v>
      </c>
      <c r="G110" s="135">
        <f>IFERROR(NACIONAL!H110/NACIONAL!G110-1,"")</f>
        <v>0.32060237074379283</v>
      </c>
      <c r="H110" s="135">
        <f>IFERROR(NACIONAL!I110/NACIONAL!H110-1,"")</f>
        <v>0.36830843117424394</v>
      </c>
      <c r="I110" s="135">
        <f>IFERROR(NACIONAL!J110/NACIONAL!I110-1,"")</f>
        <v>4.9003825263450596E-2</v>
      </c>
      <c r="J110" s="135">
        <f>IFERROR(NACIONAL!K110/NACIONAL!J110-1,"")</f>
        <v>-0.50027674867975636</v>
      </c>
      <c r="K110" s="135">
        <f>IFERROR(NACIONAL!L110/NACIONAL!K110-1,"")</f>
        <v>-0.32733235026357932</v>
      </c>
      <c r="L110" s="135">
        <f>IFERROR(NACIONAL!M110/NACIONAL!L110-1,"")</f>
        <v>3.8974787303741154E-2</v>
      </c>
      <c r="M110" s="135">
        <f>IFERROR(NACIONAL!N110/NACIONAL!M110-1,"")</f>
        <v>0.10390937002088885</v>
      </c>
      <c r="N110" s="135">
        <f>IFERROR(NACIONAL!O110/NACIONAL!N110-1,"")</f>
        <v>3.9741787520968685E-2</v>
      </c>
      <c r="O110" s="135">
        <f>IFERROR(NACIONAL!P110/NACIONAL!O110-1,"")</f>
        <v>0.18617039661631529</v>
      </c>
      <c r="P110" s="135">
        <f>IFERROR(NACIONAL!Q110/NACIONAL!P110-1,"")</f>
        <v>2.7877501976319108E-2</v>
      </c>
      <c r="Q110" s="135">
        <f>IFERROR(NACIONAL!R110/NACIONAL!Q110-1,"")</f>
        <v>0.19974941027210202</v>
      </c>
      <c r="R110" s="135">
        <f>IFERROR(NACIONAL!S110/NACIONAL!R110-1,"")</f>
        <v>5.6279706680016472E-2</v>
      </c>
      <c r="S110" s="135">
        <f>IFERROR(NACIONAL!T110/NACIONAL!S110-1,"")</f>
        <v>9.5239917334271285E-2</v>
      </c>
    </row>
    <row r="111" spans="1:19">
      <c r="A111" s="89" t="s">
        <v>295</v>
      </c>
      <c r="B111" s="89" t="s">
        <v>102</v>
      </c>
      <c r="C111" s="135">
        <f>IFERROR(NACIONAL!D111/NACIONAL!C111-1,"")</f>
        <v>-0.31339972965245733</v>
      </c>
      <c r="D111" s="135">
        <f>IFERROR(NACIONAL!E111/NACIONAL!D111-1,"")</f>
        <v>1.861359465973087</v>
      </c>
      <c r="E111" s="135">
        <f>IFERROR(NACIONAL!F111/NACIONAL!E111-1,"")</f>
        <v>2.1724402772004079</v>
      </c>
      <c r="F111" s="135">
        <f>IFERROR(NACIONAL!G111/NACIONAL!F111-1,"")</f>
        <v>0.34594412116282025</v>
      </c>
      <c r="G111" s="135">
        <f>IFERROR(NACIONAL!H111/NACIONAL!G111-1,"")</f>
        <v>5.663596986138475E-2</v>
      </c>
      <c r="H111" s="135">
        <f>IFERROR(NACIONAL!I111/NACIONAL!H111-1,"")</f>
        <v>-0.27256930898963461</v>
      </c>
      <c r="I111" s="135">
        <f>IFERROR(NACIONAL!J111/NACIONAL!I111-1,"")</f>
        <v>0.21943290980580388</v>
      </c>
      <c r="J111" s="135">
        <f>IFERROR(NACIONAL!K111/NACIONAL!J111-1,"")</f>
        <v>9.1183868038254623E-2</v>
      </c>
      <c r="K111" s="135">
        <f>IFERROR(NACIONAL!L111/NACIONAL!K111-1,"")</f>
        <v>0.64424813275582338</v>
      </c>
      <c r="L111" s="135">
        <f>IFERROR(NACIONAL!M111/NACIONAL!L111-1,"")</f>
        <v>-0.24653507773281003</v>
      </c>
      <c r="M111" s="135">
        <f>IFERROR(NACIONAL!N111/NACIONAL!M111-1,"")</f>
        <v>-0.42744576180914928</v>
      </c>
      <c r="N111" s="135">
        <f>IFERROR(NACIONAL!O111/NACIONAL!N111-1,"")</f>
        <v>0.30805512833562321</v>
      </c>
      <c r="O111" s="135">
        <f>IFERROR(NACIONAL!P111/NACIONAL!O111-1,"")</f>
        <v>0.26021019025024406</v>
      </c>
      <c r="P111" s="135">
        <f>IFERROR(NACIONAL!Q111/NACIONAL!P111-1,"")</f>
        <v>0.53908152446927349</v>
      </c>
      <c r="Q111" s="135">
        <f>IFERROR(NACIONAL!R111/NACIONAL!Q111-1,"")</f>
        <v>0.27531734664224738</v>
      </c>
      <c r="R111" s="135">
        <f>IFERROR(NACIONAL!S111/NACIONAL!R111-1,"")</f>
        <v>0.2934495238235082</v>
      </c>
      <c r="S111" s="135">
        <f>IFERROR(NACIONAL!T111/NACIONAL!S111-1,"")</f>
        <v>-5.1429517428196014E-2</v>
      </c>
    </row>
    <row r="112" spans="1:19">
      <c r="A112" s="89" t="s">
        <v>296</v>
      </c>
      <c r="B112" s="89" t="s">
        <v>194</v>
      </c>
      <c r="C112" s="135">
        <f>IFERROR(NACIONAL!D112/NACIONAL!C112-1,"")</f>
        <v>-0.33124385028726744</v>
      </c>
      <c r="D112" s="135">
        <f>IFERROR(NACIONAL!E112/NACIONAL!D112-1,"")</f>
        <v>-2.4035632701658094E-2</v>
      </c>
      <c r="E112" s="135">
        <f>IFERROR(NACIONAL!F112/NACIONAL!E112-1,"")</f>
        <v>-0.16484892819928154</v>
      </c>
      <c r="F112" s="135">
        <f>IFERROR(NACIONAL!G112/NACIONAL!F112-1,"")</f>
        <v>-0.31778046952861128</v>
      </c>
      <c r="G112" s="135">
        <f>IFERROR(NACIONAL!H112/NACIONAL!G112-1,"")</f>
        <v>-0.19719614076090874</v>
      </c>
      <c r="H112" s="135">
        <f>IFERROR(NACIONAL!I112/NACIONAL!H112-1,"")</f>
        <v>1.2555827117715088</v>
      </c>
      <c r="I112" s="135">
        <f>IFERROR(NACIONAL!J112/NACIONAL!I112-1,"")</f>
        <v>0.46592441658363182</v>
      </c>
      <c r="J112" s="135">
        <f>IFERROR(NACIONAL!K112/NACIONAL!J112-1,"")</f>
        <v>0.106039953558136</v>
      </c>
      <c r="K112" s="135">
        <f>IFERROR(NACIONAL!L112/NACIONAL!K112-1,"")</f>
        <v>-0.86035446091933154</v>
      </c>
      <c r="L112" s="135">
        <f>IFERROR(NACIONAL!M112/NACIONAL!L112-1,"")</f>
        <v>-1.5300886727565466E-2</v>
      </c>
      <c r="M112" s="135">
        <f>IFERROR(NACIONAL!N112/NACIONAL!M112-1,"")</f>
        <v>-0.14212118747797753</v>
      </c>
      <c r="N112" s="135">
        <f>IFERROR(NACIONAL!O112/NACIONAL!N112-1,"")</f>
        <v>-0.32242594160967897</v>
      </c>
      <c r="O112" s="135">
        <f>IFERROR(NACIONAL!P112/NACIONAL!O112-1,"")</f>
        <v>-0.18264389694329874</v>
      </c>
      <c r="P112" s="135">
        <f>IFERROR(NACIONAL!Q112/NACIONAL!P112-1,"")</f>
        <v>3.0108950115488771</v>
      </c>
      <c r="Q112" s="135">
        <f>IFERROR(NACIONAL!R112/NACIONAL!Q112-1,"")</f>
        <v>-0.31252199389428459</v>
      </c>
      <c r="R112" s="135">
        <f>IFERROR(NACIONAL!S112/NACIONAL!R112-1,"")</f>
        <v>0.93410439209978047</v>
      </c>
      <c r="S112" s="135">
        <f>IFERROR(NACIONAL!T112/NACIONAL!S112-1,"")</f>
        <v>-0.48951602727395194</v>
      </c>
    </row>
    <row r="113" spans="1:19">
      <c r="A113" s="89" t="s">
        <v>297</v>
      </c>
      <c r="B113" s="89" t="s">
        <v>101</v>
      </c>
      <c r="C113" s="135">
        <f>IFERROR(NACIONAL!D113/NACIONAL!C113-1,"")</f>
        <v>0.11453033504226284</v>
      </c>
      <c r="D113" s="135">
        <f>IFERROR(NACIONAL!E113/NACIONAL!D113-1,"")</f>
        <v>0.18819476281448644</v>
      </c>
      <c r="E113" s="135">
        <f>IFERROR(NACIONAL!F113/NACIONAL!E113-1,"")</f>
        <v>3.6575438477259858E-2</v>
      </c>
      <c r="F113" s="135">
        <f>IFERROR(NACIONAL!G113/NACIONAL!F113-1,"")</f>
        <v>-1.6532013475081486E-2</v>
      </c>
      <c r="G113" s="135">
        <f>IFERROR(NACIONAL!H113/NACIONAL!G113-1,"")</f>
        <v>0.1939003563028765</v>
      </c>
      <c r="H113" s="135">
        <f>IFERROR(NACIONAL!I113/NACIONAL!H113-1,"")</f>
        <v>0.27389756299363421</v>
      </c>
      <c r="I113" s="135">
        <f>IFERROR(NACIONAL!J113/NACIONAL!I113-1,"")</f>
        <v>-6.2753117445683015E-2</v>
      </c>
      <c r="J113" s="135">
        <f>IFERROR(NACIONAL!K113/NACIONAL!J113-1,"")</f>
        <v>-0.15950933757213803</v>
      </c>
      <c r="K113" s="135">
        <f>IFERROR(NACIONAL!L113/NACIONAL!K113-1,"")</f>
        <v>-7.2236521900078565E-2</v>
      </c>
      <c r="L113" s="135">
        <f>IFERROR(NACIONAL!M113/NACIONAL!L113-1,"")</f>
        <v>-0.12335875068441682</v>
      </c>
      <c r="M113" s="135">
        <f>IFERROR(NACIONAL!N113/NACIONAL!M113-1,"")</f>
        <v>-0.56381430665482779</v>
      </c>
      <c r="N113" s="135">
        <f>IFERROR(NACIONAL!O113/NACIONAL!N113-1,"")</f>
        <v>-1.027788975612165E-2</v>
      </c>
      <c r="O113" s="135">
        <f>IFERROR(NACIONAL!P113/NACIONAL!O113-1,"")</f>
        <v>8.3347488563688898E-2</v>
      </c>
      <c r="P113" s="135">
        <f>IFERROR(NACIONAL!Q113/NACIONAL!P113-1,"")</f>
        <v>0.24522906613070261</v>
      </c>
      <c r="Q113" s="135">
        <f>IFERROR(NACIONAL!R113/NACIONAL!Q113-1,"")</f>
        <v>0.20788668157740631</v>
      </c>
      <c r="R113" s="135">
        <f>IFERROR(NACIONAL!S113/NACIONAL!R113-1,"")</f>
        <v>2.7906042192862746E-2</v>
      </c>
      <c r="S113" s="135">
        <f>IFERROR(NACIONAL!T113/NACIONAL!S113-1,"")</f>
        <v>8.2400660870854292E-2</v>
      </c>
    </row>
    <row r="114" spans="1:19">
      <c r="A114" s="89" t="s">
        <v>298</v>
      </c>
      <c r="B114" s="89" t="s">
        <v>100</v>
      </c>
      <c r="C114" s="135">
        <f>IFERROR(NACIONAL!D114/NACIONAL!C114-1,"")</f>
        <v>0.30601463900113113</v>
      </c>
      <c r="D114" s="135">
        <f>IFERROR(NACIONAL!E114/NACIONAL!D114-1,"")</f>
        <v>1.3960042205429715</v>
      </c>
      <c r="E114" s="135">
        <f>IFERROR(NACIONAL!F114/NACIONAL!E114-1,"")</f>
        <v>1.9839726922231407</v>
      </c>
      <c r="F114" s="135">
        <f>IFERROR(NACIONAL!G114/NACIONAL!F114-1,"")</f>
        <v>0.36521680730822936</v>
      </c>
      <c r="G114" s="135">
        <f>IFERROR(NACIONAL!H114/NACIONAL!G114-1,"")</f>
        <v>0.11698331504482318</v>
      </c>
      <c r="H114" s="135">
        <f>IFERROR(NACIONAL!I114/NACIONAL!H114-1,"")</f>
        <v>-0.17971839635679798</v>
      </c>
      <c r="I114" s="135">
        <f>IFERROR(NACIONAL!J114/NACIONAL!I114-1,"")</f>
        <v>-7.2379613346945315E-2</v>
      </c>
      <c r="J114" s="135">
        <f>IFERROR(NACIONAL!K114/NACIONAL!J114-1,"")</f>
        <v>1.6419793858532872E-2</v>
      </c>
      <c r="K114" s="135">
        <f>IFERROR(NACIONAL!L114/NACIONAL!K114-1,"")</f>
        <v>-0.11090924004619884</v>
      </c>
      <c r="L114" s="135">
        <f>IFERROR(NACIONAL!M114/NACIONAL!L114-1,"")</f>
        <v>0.25764975840030746</v>
      </c>
      <c r="M114" s="135">
        <f>IFERROR(NACIONAL!N114/NACIONAL!M114-1,"")</f>
        <v>-0.27035075702707401</v>
      </c>
      <c r="N114" s="135">
        <f>IFERROR(NACIONAL!O114/NACIONAL!N114-1,"")</f>
        <v>0.16944508446952988</v>
      </c>
      <c r="O114" s="135">
        <f>IFERROR(NACIONAL!P114/NACIONAL!O114-1,"")</f>
        <v>0.22258908013288625</v>
      </c>
      <c r="P114" s="135">
        <f>IFERROR(NACIONAL!Q114/NACIONAL!P114-1,"")</f>
        <v>0.10841996121483555</v>
      </c>
      <c r="Q114" s="135">
        <f>IFERROR(NACIONAL!R114/NACIONAL!Q114-1,"")</f>
        <v>-1.6211479814581931E-2</v>
      </c>
      <c r="R114" s="135">
        <f>IFERROR(NACIONAL!S114/NACIONAL!R114-1,"")</f>
        <v>8.8445464775787297E-2</v>
      </c>
      <c r="S114" s="135">
        <f>IFERROR(NACIONAL!T114/NACIONAL!S114-1,"")</f>
        <v>4.9636984602279721E-2</v>
      </c>
    </row>
    <row r="115" spans="1:19">
      <c r="A115" s="89" t="s">
        <v>299</v>
      </c>
      <c r="B115" s="89" t="s">
        <v>99</v>
      </c>
      <c r="C115" s="135">
        <f>IFERROR(NACIONAL!D115/NACIONAL!C115-1,"")</f>
        <v>0.373523788565991</v>
      </c>
      <c r="D115" s="135">
        <f>IFERROR(NACIONAL!E115/NACIONAL!D115-1,"")</f>
        <v>0.12033902932996132</v>
      </c>
      <c r="E115" s="135">
        <f>IFERROR(NACIONAL!F115/NACIONAL!E115-1,"")</f>
        <v>0.22213554055414897</v>
      </c>
      <c r="F115" s="135">
        <f>IFERROR(NACIONAL!G115/NACIONAL!F115-1,"")</f>
        <v>0.49743992082866617</v>
      </c>
      <c r="G115" s="135">
        <f>IFERROR(NACIONAL!H115/NACIONAL!G115-1,"")</f>
        <v>0.27202243637243062</v>
      </c>
      <c r="H115" s="135">
        <f>IFERROR(NACIONAL!I115/NACIONAL!H115-1,"")</f>
        <v>-8.2019414693863424E-2</v>
      </c>
      <c r="I115" s="135">
        <f>IFERROR(NACIONAL!J115/NACIONAL!I115-1,"")</f>
        <v>0.13710415683194399</v>
      </c>
      <c r="J115" s="135">
        <f>IFERROR(NACIONAL!K115/NACIONAL!J115-1,"")</f>
        <v>3.5633824809131465E-2</v>
      </c>
      <c r="K115" s="135">
        <f>IFERROR(NACIONAL!L115/NACIONAL!K115-1,"")</f>
        <v>9.6188476704531789E-2</v>
      </c>
      <c r="L115" s="135">
        <f>IFERROR(NACIONAL!M115/NACIONAL!L115-1,"")</f>
        <v>3.4150814117537731E-2</v>
      </c>
      <c r="M115" s="135">
        <f>IFERROR(NACIONAL!N115/NACIONAL!M115-1,"")</f>
        <v>9.3402374424780721E-2</v>
      </c>
      <c r="N115" s="135">
        <f>IFERROR(NACIONAL!O115/NACIONAL!N115-1,"")</f>
        <v>-6.9033891658250357E-2</v>
      </c>
      <c r="O115" s="135">
        <f>IFERROR(NACIONAL!P115/NACIONAL!O115-1,"")</f>
        <v>0.10701450510500576</v>
      </c>
      <c r="P115" s="135">
        <f>IFERROR(NACIONAL!Q115/NACIONAL!P115-1,"")</f>
        <v>0.18944965297124372</v>
      </c>
      <c r="Q115" s="135">
        <f>IFERROR(NACIONAL!R115/NACIONAL!Q115-1,"")</f>
        <v>0.4019132919322721</v>
      </c>
      <c r="R115" s="135">
        <f>IFERROR(NACIONAL!S115/NACIONAL!R115-1,"")</f>
        <v>0.21683472940202675</v>
      </c>
      <c r="S115" s="135">
        <f>IFERROR(NACIONAL!T115/NACIONAL!S115-1,"")</f>
        <v>4.6055417811828425E-2</v>
      </c>
    </row>
    <row r="116" spans="1:19">
      <c r="A116" s="89" t="s">
        <v>300</v>
      </c>
      <c r="B116" s="89" t="s">
        <v>98</v>
      </c>
      <c r="C116" s="135">
        <f>IFERROR(NACIONAL!D116/NACIONAL!C116-1,"")</f>
        <v>4.7200486974990907E-2</v>
      </c>
      <c r="D116" s="135">
        <f>IFERROR(NACIONAL!E116/NACIONAL!D116-1,"")</f>
        <v>7.2434050474438294E-2</v>
      </c>
      <c r="E116" s="135">
        <f>IFERROR(NACIONAL!F116/NACIONAL!E116-1,"")</f>
        <v>0.20741417767611225</v>
      </c>
      <c r="F116" s="135">
        <f>IFERROR(NACIONAL!G116/NACIONAL!F116-1,"")</f>
        <v>0.14759936981207633</v>
      </c>
      <c r="G116" s="135">
        <f>IFERROR(NACIONAL!H116/NACIONAL!G116-1,"")</f>
        <v>0.10019826474483851</v>
      </c>
      <c r="H116" s="135">
        <f>IFERROR(NACIONAL!I116/NACIONAL!H116-1,"")</f>
        <v>6.7793360190181229E-2</v>
      </c>
      <c r="I116" s="135">
        <f>IFERROR(NACIONAL!J116/NACIONAL!I116-1,"")</f>
        <v>0.10991519651557002</v>
      </c>
      <c r="J116" s="135">
        <f>IFERROR(NACIONAL!K116/NACIONAL!J116-1,"")</f>
        <v>9.0553609219786724E-2</v>
      </c>
      <c r="K116" s="135">
        <f>IFERROR(NACIONAL!L116/NACIONAL!K116-1,"")</f>
        <v>0.1340495987846293</v>
      </c>
      <c r="L116" s="135">
        <f>IFERROR(NACIONAL!M116/NACIONAL!L116-1,"")</f>
        <v>0.11543385567807052</v>
      </c>
      <c r="M116" s="135">
        <f>IFERROR(NACIONAL!N116/NACIONAL!M116-1,"")</f>
        <v>0.57364748565280199</v>
      </c>
      <c r="N116" s="135">
        <f>IFERROR(NACIONAL!O116/NACIONAL!N116-1,"")</f>
        <v>2.4123628276091491E-2</v>
      </c>
      <c r="O116" s="135">
        <f>IFERROR(NACIONAL!P116/NACIONAL!O116-1,"")</f>
        <v>2.2828777050472482E-2</v>
      </c>
      <c r="P116" s="135">
        <f>IFERROR(NACIONAL!Q116/NACIONAL!P116-1,"")</f>
        <v>4.1388699255559436E-2</v>
      </c>
      <c r="Q116" s="135">
        <f>IFERROR(NACIONAL!R116/NACIONAL!Q116-1,"")</f>
        <v>0.19530633707027034</v>
      </c>
      <c r="R116" s="135">
        <f>IFERROR(NACIONAL!S116/NACIONAL!R116-1,"")</f>
        <v>4.0257766708817755E-2</v>
      </c>
      <c r="S116" s="135">
        <f>IFERROR(NACIONAL!T116/NACIONAL!S116-1,"")</f>
        <v>7.9520922061702581E-2</v>
      </c>
    </row>
    <row r="117" spans="1:19">
      <c r="A117" s="89" t="s">
        <v>1780</v>
      </c>
      <c r="B117" s="89" t="s">
        <v>1540</v>
      </c>
      <c r="C117" s="135" t="str">
        <f>IFERROR(NACIONAL!D117/NACIONAL!C117-1,"")</f>
        <v/>
      </c>
      <c r="D117" s="135" t="str">
        <f>IFERROR(NACIONAL!E117/NACIONAL!D117-1,"")</f>
        <v/>
      </c>
      <c r="E117" s="135" t="str">
        <f>IFERROR(NACIONAL!F117/NACIONAL!E117-1,"")</f>
        <v/>
      </c>
      <c r="F117" s="135" t="str">
        <f>IFERROR(NACIONAL!G117/NACIONAL!F117-1,"")</f>
        <v/>
      </c>
      <c r="G117" s="135" t="str">
        <f>IFERROR(NACIONAL!H117/NACIONAL!G117-1,"")</f>
        <v/>
      </c>
      <c r="H117" s="135" t="str">
        <f>IFERROR(NACIONAL!I117/NACIONAL!H117-1,"")</f>
        <v/>
      </c>
      <c r="I117" s="135" t="str">
        <f>IFERROR(NACIONAL!J117/NACIONAL!I117-1,"")</f>
        <v/>
      </c>
      <c r="J117" s="135" t="str">
        <f>IFERROR(NACIONAL!K117/NACIONAL!J117-1,"")</f>
        <v/>
      </c>
      <c r="K117" s="135" t="str">
        <f>IFERROR(NACIONAL!L117/NACIONAL!K117-1,"")</f>
        <v/>
      </c>
      <c r="L117" s="135" t="str">
        <f>IFERROR(NACIONAL!M117/NACIONAL!L117-1,"")</f>
        <v/>
      </c>
      <c r="M117" s="135" t="str">
        <f>IFERROR(NACIONAL!N117/NACIONAL!M117-1,"")</f>
        <v/>
      </c>
      <c r="N117" s="135">
        <f>IFERROR(NACIONAL!O117/NACIONAL!N117-1,"")</f>
        <v>3.2265838967201921E-2</v>
      </c>
      <c r="O117" s="135">
        <f>IFERROR(NACIONAL!P117/NACIONAL!O117-1,"")</f>
        <v>0.20598850437575766</v>
      </c>
      <c r="P117" s="135">
        <f>IFERROR(NACIONAL!Q117/NACIONAL!P117-1,"")</f>
        <v>-1.7396711549358734E-2</v>
      </c>
      <c r="Q117" s="135">
        <f>IFERROR(NACIONAL!R117/NACIONAL!Q117-1,"")</f>
        <v>-0.12215784017480424</v>
      </c>
      <c r="R117" s="135">
        <f>IFERROR(NACIONAL!S117/NACIONAL!R117-1,"")</f>
        <v>0.12121338296236761</v>
      </c>
      <c r="S117" s="135">
        <f>IFERROR(NACIONAL!T117/NACIONAL!S117-1,"")</f>
        <v>6.4876408018078147E-2</v>
      </c>
    </row>
    <row r="118" spans="1:19">
      <c r="A118" s="89" t="s">
        <v>301</v>
      </c>
      <c r="B118" s="89" t="s">
        <v>195</v>
      </c>
      <c r="C118" s="135">
        <f>IFERROR(NACIONAL!D118/NACIONAL!C118-1,"")</f>
        <v>2.8496140233912337E-2</v>
      </c>
      <c r="D118" s="135">
        <f>IFERROR(NACIONAL!E118/NACIONAL!D118-1,"")</f>
        <v>0.70981659097730798</v>
      </c>
      <c r="E118" s="135">
        <f>IFERROR(NACIONAL!F118/NACIONAL!E118-1,"")</f>
        <v>4.9492447742041978E-2</v>
      </c>
      <c r="F118" s="135">
        <f>IFERROR(NACIONAL!G118/NACIONAL!F118-1,"")</f>
        <v>9.7271606215651341E-2</v>
      </c>
      <c r="G118" s="135">
        <f>IFERROR(NACIONAL!H118/NACIONAL!G118-1,"")</f>
        <v>5.6933421689393526E-2</v>
      </c>
      <c r="H118" s="135">
        <f>IFERROR(NACIONAL!I118/NACIONAL!H118-1,"")</f>
        <v>-1.8138654810850863E-2</v>
      </c>
      <c r="I118" s="135">
        <f>IFERROR(NACIONAL!J118/NACIONAL!I118-1,"")</f>
        <v>0.14627609783167905</v>
      </c>
      <c r="J118" s="135">
        <f>IFERROR(NACIONAL!K118/NACIONAL!J118-1,"")</f>
        <v>7.5252009911648043E-2</v>
      </c>
      <c r="K118" s="135">
        <f>IFERROR(NACIONAL!L118/NACIONAL!K118-1,"")</f>
        <v>-0.25767179560599685</v>
      </c>
      <c r="L118" s="135">
        <f>IFERROR(NACIONAL!M118/NACIONAL!L118-1,"")</f>
        <v>7.9291785410996241E-2</v>
      </c>
      <c r="M118" s="135">
        <f>IFERROR(NACIONAL!N118/NACIONAL!M118-1,"")</f>
        <v>0.2905296280451346</v>
      </c>
      <c r="N118" s="135">
        <f>IFERROR(NACIONAL!O118/NACIONAL!N118-1,"")</f>
        <v>7.9095790437044844E-3</v>
      </c>
      <c r="O118" s="135">
        <f>IFERROR(NACIONAL!P118/NACIONAL!O118-1,"")</f>
        <v>6.6084786988319211E-2</v>
      </c>
      <c r="P118" s="135">
        <f>IFERROR(NACIONAL!Q118/NACIONAL!P118-1,"")</f>
        <v>0.17062695851640419</v>
      </c>
      <c r="Q118" s="135">
        <f>IFERROR(NACIONAL!R118/NACIONAL!Q118-1,"")</f>
        <v>7.130664618510596E-2</v>
      </c>
      <c r="R118" s="135">
        <f>IFERROR(NACIONAL!S118/NACIONAL!R118-1,"")</f>
        <v>-2.6607259727821186E-2</v>
      </c>
      <c r="S118" s="135">
        <f>IFERROR(NACIONAL!T118/NACIONAL!S118-1,"")</f>
        <v>8.2713743005559559E-2</v>
      </c>
    </row>
    <row r="119" spans="1:19">
      <c r="A119" s="89" t="s">
        <v>302</v>
      </c>
      <c r="B119" s="89" t="s">
        <v>97</v>
      </c>
      <c r="C119" s="135">
        <f>IFERROR(NACIONAL!D119/NACIONAL!C119-1,"")</f>
        <v>-9.5181508843367513E-2</v>
      </c>
      <c r="D119" s="135">
        <f>IFERROR(NACIONAL!E119/NACIONAL!D119-1,"")</f>
        <v>-5.4584597848794325E-2</v>
      </c>
      <c r="E119" s="135">
        <f>IFERROR(NACIONAL!F119/NACIONAL!E119-1,"")</f>
        <v>0.16311012565161964</v>
      </c>
      <c r="F119" s="135">
        <f>IFERROR(NACIONAL!G119/NACIONAL!F119-1,"")</f>
        <v>0.14899157444946587</v>
      </c>
      <c r="G119" s="135">
        <f>IFERROR(NACIONAL!H119/NACIONAL!G119-1,"")</f>
        <v>4.3212773204247767E-2</v>
      </c>
      <c r="H119" s="135">
        <f>IFERROR(NACIONAL!I119/NACIONAL!H119-1,"")</f>
        <v>0.22768229094146397</v>
      </c>
      <c r="I119" s="135">
        <f>IFERROR(NACIONAL!J119/NACIONAL!I119-1,"")</f>
        <v>-0.2022310591357992</v>
      </c>
      <c r="J119" s="135">
        <f>IFERROR(NACIONAL!K119/NACIONAL!J119-1,"")</f>
        <v>0.11455292524968352</v>
      </c>
      <c r="K119" s="135">
        <f>IFERROR(NACIONAL!L119/NACIONAL!K119-1,"")</f>
        <v>0.28695910607077679</v>
      </c>
      <c r="L119" s="135">
        <f>IFERROR(NACIONAL!M119/NACIONAL!L119-1,"")</f>
        <v>0.22499452547497745</v>
      </c>
      <c r="M119" s="135">
        <f>IFERROR(NACIONAL!N119/NACIONAL!M119-1,"")</f>
        <v>0.99449552596080415</v>
      </c>
      <c r="N119" s="135">
        <f>IFERROR(NACIONAL!O119/NACIONAL!N119-1,"")</f>
        <v>3.5946040411376057E-2</v>
      </c>
      <c r="O119" s="135">
        <f>IFERROR(NACIONAL!P119/NACIONAL!O119-1,"")</f>
        <v>8.7939332464365139E-2</v>
      </c>
      <c r="P119" s="135">
        <f>IFERROR(NACIONAL!Q119/NACIONAL!P119-1,"")</f>
        <v>8.4100451565289225E-2</v>
      </c>
      <c r="Q119" s="135">
        <f>IFERROR(NACIONAL!R119/NACIONAL!Q119-1,"")</f>
        <v>5.9648571998909716E-2</v>
      </c>
      <c r="R119" s="135">
        <f>IFERROR(NACIONAL!S119/NACIONAL!R119-1,"")</f>
        <v>6.0307345784603061E-2</v>
      </c>
      <c r="S119" s="135">
        <f>IFERROR(NACIONAL!T119/NACIONAL!S119-1,"")</f>
        <v>4.8037469349935913E-2</v>
      </c>
    </row>
    <row r="120" spans="1:19">
      <c r="A120" s="89" t="s">
        <v>303</v>
      </c>
      <c r="B120" s="89" t="s">
        <v>196</v>
      </c>
      <c r="C120" s="135">
        <f>IFERROR(NACIONAL!D120/NACIONAL!C120-1,"")</f>
        <v>4.1563642997568317E-2</v>
      </c>
      <c r="D120" s="135">
        <f>IFERROR(NACIONAL!E120/NACIONAL!D120-1,"")</f>
        <v>0.20700121411776706</v>
      </c>
      <c r="E120" s="135">
        <f>IFERROR(NACIONAL!F120/NACIONAL!E120-1,"")</f>
        <v>0.17503718338695307</v>
      </c>
      <c r="F120" s="135">
        <f>IFERROR(NACIONAL!G120/NACIONAL!F120-1,"")</f>
        <v>4.1186455149365253E-2</v>
      </c>
      <c r="G120" s="135">
        <f>IFERROR(NACIONAL!H120/NACIONAL!G120-1,"")</f>
        <v>8.404669677148191E-2</v>
      </c>
      <c r="H120" s="135">
        <f>IFERROR(NACIONAL!I120/NACIONAL!H120-1,"")</f>
        <v>-1.764162405039027E-2</v>
      </c>
      <c r="I120" s="135">
        <f>IFERROR(NACIONAL!J120/NACIONAL!I120-1,"")</f>
        <v>5.7291079773088116E-2</v>
      </c>
      <c r="J120" s="135">
        <f>IFERROR(NACIONAL!K120/NACIONAL!J120-1,"")</f>
        <v>0.85565520077786661</v>
      </c>
      <c r="K120" s="135">
        <f>IFERROR(NACIONAL!L120/NACIONAL!K120-1,"")</f>
        <v>0.17074412971759845</v>
      </c>
      <c r="L120" s="135">
        <f>IFERROR(NACIONAL!M120/NACIONAL!L120-1,"")</f>
        <v>9.495062512953667E-2</v>
      </c>
      <c r="M120" s="135">
        <f>IFERROR(NACIONAL!N120/NACIONAL!M120-1,"")</f>
        <v>5.3869278936659493E-2</v>
      </c>
      <c r="N120" s="135">
        <f>IFERROR(NACIONAL!O120/NACIONAL!N120-1,"")</f>
        <v>3.7045315892216379E-2</v>
      </c>
      <c r="O120" s="135">
        <f>IFERROR(NACIONAL!P120/NACIONAL!O120-1,"")</f>
        <v>5.1885074823718291E-2</v>
      </c>
      <c r="P120" s="135">
        <f>IFERROR(NACIONAL!Q120/NACIONAL!P120-1,"")</f>
        <v>9.8917603188819037E-2</v>
      </c>
      <c r="Q120" s="135">
        <f>IFERROR(NACIONAL!R120/NACIONAL!Q120-1,"")</f>
        <v>7.4854940949583781E-2</v>
      </c>
      <c r="R120" s="135">
        <f>IFERROR(NACIONAL!S120/NACIONAL!R120-1,"")</f>
        <v>-0.10301788141711221</v>
      </c>
      <c r="S120" s="135">
        <f>IFERROR(NACIONAL!T120/NACIONAL!S120-1,"")</f>
        <v>0.125377063569168</v>
      </c>
    </row>
    <row r="121" spans="1:19">
      <c r="A121" s="89" t="s">
        <v>304</v>
      </c>
      <c r="B121" s="89" t="s">
        <v>96</v>
      </c>
      <c r="C121" s="135">
        <f>IFERROR(NACIONAL!D121/NACIONAL!C121-1,"")</f>
        <v>-7.2531177331352836E-2</v>
      </c>
      <c r="D121" s="135">
        <f>IFERROR(NACIONAL!E121/NACIONAL!D121-1,"")</f>
        <v>7.7731894215130382E-2</v>
      </c>
      <c r="E121" s="135">
        <f>IFERROR(NACIONAL!F121/NACIONAL!E121-1,"")</f>
        <v>5.138587753130075E-2</v>
      </c>
      <c r="F121" s="135">
        <f>IFERROR(NACIONAL!G121/NACIONAL!F121-1,"")</f>
        <v>8.2456356249873908E-2</v>
      </c>
      <c r="G121" s="135">
        <f>IFERROR(NACIONAL!H121/NACIONAL!G121-1,"")</f>
        <v>7.5888821654327643E-2</v>
      </c>
      <c r="H121" s="135">
        <f>IFERROR(NACIONAL!I121/NACIONAL!H121-1,"")</f>
        <v>0.12499901209098985</v>
      </c>
      <c r="I121" s="135">
        <f>IFERROR(NACIONAL!J121/NACIONAL!I121-1,"")</f>
        <v>9.542576234365141E-2</v>
      </c>
      <c r="J121" s="135">
        <f>IFERROR(NACIONAL!K121/NACIONAL!J121-1,"")</f>
        <v>0.24341226127765858</v>
      </c>
      <c r="K121" s="135">
        <f>IFERROR(NACIONAL!L121/NACIONAL!K121-1,"")</f>
        <v>0.13313785254286747</v>
      </c>
      <c r="L121" s="135">
        <f>IFERROR(NACIONAL!M121/NACIONAL!L121-1,"")</f>
        <v>6.3166414956954409E-2</v>
      </c>
      <c r="M121" s="135">
        <f>IFERROR(NACIONAL!N121/NACIONAL!M121-1,"")</f>
        <v>-6.7270882136472254E-2</v>
      </c>
      <c r="N121" s="135">
        <f>IFERROR(NACIONAL!O121/NACIONAL!N121-1,"")</f>
        <v>5.1327860698377803E-2</v>
      </c>
      <c r="O121" s="135">
        <f>IFERROR(NACIONAL!P121/NACIONAL!O121-1,"")</f>
        <v>0.10749233751395981</v>
      </c>
      <c r="P121" s="135">
        <f>IFERROR(NACIONAL!Q121/NACIONAL!P121-1,"")</f>
        <v>8.339746075621024E-2</v>
      </c>
      <c r="Q121" s="135">
        <f>IFERROR(NACIONAL!R121/NACIONAL!Q121-1,"")</f>
        <v>0.10366408190927001</v>
      </c>
      <c r="R121" s="135">
        <f>IFERROR(NACIONAL!S121/NACIONAL!R121-1,"")</f>
        <v>3.8463134140793276E-2</v>
      </c>
      <c r="S121" s="135">
        <f>IFERROR(NACIONAL!T121/NACIONAL!S121-1,"")</f>
        <v>1.1290758577849891E-2</v>
      </c>
    </row>
    <row r="122" spans="1:19">
      <c r="A122" s="89" t="s">
        <v>305</v>
      </c>
      <c r="B122" s="89" t="s">
        <v>197</v>
      </c>
      <c r="C122" s="135">
        <f>IFERROR(NACIONAL!D122/NACIONAL!C122-1,"")</f>
        <v>6.355964794489033E-2</v>
      </c>
      <c r="D122" s="135">
        <f>IFERROR(NACIONAL!E122/NACIONAL!D122-1,"")</f>
        <v>0.13595764816011102</v>
      </c>
      <c r="E122" s="135">
        <f>IFERROR(NACIONAL!F122/NACIONAL!E122-1,"")</f>
        <v>0.1209718554451682</v>
      </c>
      <c r="F122" s="135">
        <f>IFERROR(NACIONAL!G122/NACIONAL!F122-1,"")</f>
        <v>0.11638739058035075</v>
      </c>
      <c r="G122" s="135">
        <f>IFERROR(NACIONAL!H122/NACIONAL!G122-1,"")</f>
        <v>0.13087775904099597</v>
      </c>
      <c r="H122" s="135">
        <f>IFERROR(NACIONAL!I122/NACIONAL!H122-1,"")</f>
        <v>0.13508977870839955</v>
      </c>
      <c r="I122" s="135">
        <f>IFERROR(NACIONAL!J122/NACIONAL!I122-1,"")</f>
        <v>5.6442870621284058E-2</v>
      </c>
      <c r="J122" s="135">
        <f>IFERROR(NACIONAL!K122/NACIONAL!J122-1,"")</f>
        <v>4.275082533579555E-2</v>
      </c>
      <c r="K122" s="135">
        <f>IFERROR(NACIONAL!L122/NACIONAL!K122-1,"")</f>
        <v>4.2374931147241668E-2</v>
      </c>
      <c r="L122" s="135">
        <f>IFERROR(NACIONAL!M122/NACIONAL!L122-1,"")</f>
        <v>1.989074933275603E-2</v>
      </c>
      <c r="M122" s="135">
        <f>IFERROR(NACIONAL!N122/NACIONAL!M122-1,"")</f>
        <v>-0.30791684245402506</v>
      </c>
      <c r="N122" s="135">
        <f>IFERROR(NACIONAL!O122/NACIONAL!N122-1,"")</f>
        <v>1.717866753246966E-2</v>
      </c>
      <c r="O122" s="135">
        <f>IFERROR(NACIONAL!P122/NACIONAL!O122-1,"")</f>
        <v>6.2501132518249403E-2</v>
      </c>
      <c r="P122" s="135">
        <f>IFERROR(NACIONAL!Q122/NACIONAL!P122-1,"")</f>
        <v>6.4136616051010398E-2</v>
      </c>
      <c r="Q122" s="135">
        <f>IFERROR(NACIONAL!R122/NACIONAL!Q122-1,"")</f>
        <v>7.6133005408558274E-2</v>
      </c>
      <c r="R122" s="135">
        <f>IFERROR(NACIONAL!S122/NACIONAL!R122-1,"")</f>
        <v>9.6044617063044235E-2</v>
      </c>
      <c r="S122" s="135">
        <f>IFERROR(NACIONAL!T122/NACIONAL!S122-1,"")</f>
        <v>8.7532891151313796E-2</v>
      </c>
    </row>
    <row r="123" spans="1:19">
      <c r="A123" s="89" t="s">
        <v>306</v>
      </c>
      <c r="B123" s="89" t="s">
        <v>95</v>
      </c>
      <c r="C123" s="135">
        <f>IFERROR(NACIONAL!D123/NACIONAL!C123-1,"")</f>
        <v>6.4939367024129391E-2</v>
      </c>
      <c r="D123" s="135">
        <f>IFERROR(NACIONAL!E123/NACIONAL!D123-1,"")</f>
        <v>9.3909811700537249E-2</v>
      </c>
      <c r="E123" s="135">
        <f>IFERROR(NACIONAL!F123/NACIONAL!E123-1,"")</f>
        <v>0.10905869003909574</v>
      </c>
      <c r="F123" s="135">
        <f>IFERROR(NACIONAL!G123/NACIONAL!F123-1,"")</f>
        <v>-4.3532775516685884E-4</v>
      </c>
      <c r="G123" s="135">
        <f>IFERROR(NACIONAL!H123/NACIONAL!G123-1,"")</f>
        <v>5.2078545059603965E-2</v>
      </c>
      <c r="H123" s="135">
        <f>IFERROR(NACIONAL!I123/NACIONAL!H123-1,"")</f>
        <v>5.9861545746169531E-2</v>
      </c>
      <c r="I123" s="135">
        <f>IFERROR(NACIONAL!J123/NACIONAL!I123-1,"")</f>
        <v>7.0637520597210068E-2</v>
      </c>
      <c r="J123" s="135">
        <f>IFERROR(NACIONAL!K123/NACIONAL!J123-1,"")</f>
        <v>9.1215445459448263E-2</v>
      </c>
      <c r="K123" s="135">
        <f>IFERROR(NACIONAL!L123/NACIONAL!K123-1,"")</f>
        <v>4.2841911951573941E-2</v>
      </c>
      <c r="L123" s="135">
        <f>IFERROR(NACIONAL!M123/NACIONAL!L123-1,"")</f>
        <v>3.5298077218965496E-2</v>
      </c>
      <c r="M123" s="135">
        <f>IFERROR(NACIONAL!N123/NACIONAL!M123-1,"")</f>
        <v>-0.12668198981674683</v>
      </c>
      <c r="N123" s="135">
        <f>IFERROR(NACIONAL!O123/NACIONAL!N123-1,"")</f>
        <v>4.3831221313537894E-2</v>
      </c>
      <c r="O123" s="135">
        <f>IFERROR(NACIONAL!P123/NACIONAL!O123-1,"")</f>
        <v>0.12329970620675135</v>
      </c>
      <c r="P123" s="135">
        <f>IFERROR(NACIONAL!Q123/NACIONAL!P123-1,"")</f>
        <v>8.6976469959385794E-2</v>
      </c>
      <c r="Q123" s="135">
        <f>IFERROR(NACIONAL!R123/NACIONAL!Q123-1,"")</f>
        <v>5.9274140962281674E-2</v>
      </c>
      <c r="R123" s="135">
        <f>IFERROR(NACIONAL!S123/NACIONAL!R123-1,"")</f>
        <v>8.9314350043802504E-2</v>
      </c>
      <c r="S123" s="135">
        <f>IFERROR(NACIONAL!T123/NACIONAL!S123-1,"")</f>
        <v>7.3915040585004199E-2</v>
      </c>
    </row>
    <row r="124" spans="1:19">
      <c r="A124" s="89" t="s">
        <v>307</v>
      </c>
      <c r="B124" s="89" t="s">
        <v>2022</v>
      </c>
      <c r="C124" s="135">
        <f>IFERROR(NACIONAL!D124/NACIONAL!C124-1,"")</f>
        <v>0.19564628588163391</v>
      </c>
      <c r="D124" s="135">
        <f>IFERROR(NACIONAL!E124/NACIONAL!D124-1,"")</f>
        <v>0.23116615657802675</v>
      </c>
      <c r="E124" s="135">
        <f>IFERROR(NACIONAL!F124/NACIONAL!E124-1,"")</f>
        <v>-8.2686281219643831E-3</v>
      </c>
      <c r="F124" s="135">
        <f>IFERROR(NACIONAL!G124/NACIONAL!F124-1,"")</f>
        <v>2.2417375899114855E-2</v>
      </c>
      <c r="G124" s="135">
        <f>IFERROR(NACIONAL!H124/NACIONAL!G124-1,"")</f>
        <v>2.4009871697202145E-2</v>
      </c>
      <c r="H124" s="135">
        <f>IFERROR(NACIONAL!I124/NACIONAL!H124-1,"")</f>
        <v>0.29897856119619748</v>
      </c>
      <c r="I124" s="135">
        <f>IFERROR(NACIONAL!J124/NACIONAL!I124-1,"")</f>
        <v>0.13420264048469832</v>
      </c>
      <c r="J124" s="135">
        <f>IFERROR(NACIONAL!K124/NACIONAL!J124-1,"")</f>
        <v>8.8815763898487443E-2</v>
      </c>
      <c r="K124" s="135">
        <f>IFERROR(NACIONAL!L124/NACIONAL!K124-1,"")</f>
        <v>-0.10911594895724952</v>
      </c>
      <c r="L124" s="135">
        <f>IFERROR(NACIONAL!M124/NACIONAL!L124-1,"")</f>
        <v>-0.49963523883733674</v>
      </c>
      <c r="M124" s="135">
        <f>IFERROR(NACIONAL!N124/NACIONAL!M124-1,"")</f>
        <v>-0.16046587282072255</v>
      </c>
      <c r="N124" s="135">
        <f>IFERROR(NACIONAL!O124/NACIONAL!N124-1,"")</f>
        <v>7.0226515505951159E-3</v>
      </c>
      <c r="O124" s="135">
        <f>IFERROR(NACIONAL!P124/NACIONAL!O124-1,"")</f>
        <v>0.10085751007145505</v>
      </c>
      <c r="P124" s="135">
        <f>IFERROR(NACIONAL!Q124/NACIONAL!P124-1,"")</f>
        <v>8.1884508143774681E-2</v>
      </c>
      <c r="Q124" s="135">
        <f>IFERROR(NACIONAL!R124/NACIONAL!Q124-1,"")</f>
        <v>2.4817604675573923E-2</v>
      </c>
      <c r="R124" s="135">
        <f>IFERROR(NACIONAL!S124/NACIONAL!R124-1,"")</f>
        <v>9.290267561193466E-2</v>
      </c>
      <c r="S124" s="135">
        <f>IFERROR(NACIONAL!T124/NACIONAL!S124-1,"")</f>
        <v>8.7547117019850518E-2</v>
      </c>
    </row>
    <row r="125" spans="1:19">
      <c r="A125" s="89" t="s">
        <v>308</v>
      </c>
      <c r="B125" s="89" t="s">
        <v>94</v>
      </c>
      <c r="C125" s="135">
        <f>IFERROR(NACIONAL!D125/NACIONAL!C125-1,"")</f>
        <v>8.466179367814064E-2</v>
      </c>
      <c r="D125" s="135">
        <f>IFERROR(NACIONAL!E125/NACIONAL!D125-1,"")</f>
        <v>9.8966282860204258E-2</v>
      </c>
      <c r="E125" s="135">
        <f>IFERROR(NACIONAL!F125/NACIONAL!E125-1,"")</f>
        <v>0.16501154511387806</v>
      </c>
      <c r="F125" s="135">
        <f>IFERROR(NACIONAL!G125/NACIONAL!F125-1,"")</f>
        <v>8.8038065401073284E-2</v>
      </c>
      <c r="G125" s="135">
        <f>IFERROR(NACIONAL!H125/NACIONAL!G125-1,"")</f>
        <v>0.10282279148688245</v>
      </c>
      <c r="H125" s="135">
        <f>IFERROR(NACIONAL!I125/NACIONAL!H125-1,"")</f>
        <v>6.2394946817090791E-2</v>
      </c>
      <c r="I125" s="135">
        <f>IFERROR(NACIONAL!J125/NACIONAL!I125-1,"")</f>
        <v>0.20744533401397947</v>
      </c>
      <c r="J125" s="135">
        <f>IFERROR(NACIONAL!K125/NACIONAL!J125-1,"")</f>
        <v>6.5350935357550766E-2</v>
      </c>
      <c r="K125" s="135">
        <f>IFERROR(NACIONAL!L125/NACIONAL!K125-1,"")</f>
        <v>2.1322069461991777E-2</v>
      </c>
      <c r="L125" s="135">
        <f>IFERROR(NACIONAL!M125/NACIONAL!L125-1,"")</f>
        <v>5.4978874040660708E-2</v>
      </c>
      <c r="M125" s="135">
        <f>IFERROR(NACIONAL!N125/NACIONAL!M125-1,"")</f>
        <v>-0.23061107041842177</v>
      </c>
      <c r="N125" s="135">
        <f>IFERROR(NACIONAL!O125/NACIONAL!N125-1,"")</f>
        <v>8.3565807130586256E-2</v>
      </c>
      <c r="O125" s="135">
        <f>IFERROR(NACIONAL!P125/NACIONAL!O125-1,"")</f>
        <v>3.772213552039827E-2</v>
      </c>
      <c r="P125" s="135">
        <f>IFERROR(NACIONAL!Q125/NACIONAL!P125-1,"")</f>
        <v>2.5336736050046271E-2</v>
      </c>
      <c r="Q125" s="135">
        <f>IFERROR(NACIONAL!R125/NACIONAL!Q125-1,"")</f>
        <v>4.3313946989921082E-2</v>
      </c>
      <c r="R125" s="135">
        <f>IFERROR(NACIONAL!S125/NACIONAL!R125-1,"")</f>
        <v>7.0942156747699991E-2</v>
      </c>
      <c r="S125" s="135">
        <f>IFERROR(NACIONAL!T125/NACIONAL!S125-1,"")</f>
        <v>6.7511096250277847E-2</v>
      </c>
    </row>
    <row r="126" spans="1:19">
      <c r="A126" s="89" t="s">
        <v>1963</v>
      </c>
      <c r="B126" s="89" t="s">
        <v>70</v>
      </c>
      <c r="C126" s="135" t="str">
        <f>IFERROR(NACIONAL!D126/NACIONAL!C126-1,"")</f>
        <v/>
      </c>
      <c r="D126" s="135" t="str">
        <f>IFERROR(NACIONAL!E126/NACIONAL!D126-1,"")</f>
        <v/>
      </c>
      <c r="E126" s="135" t="str">
        <f>IFERROR(NACIONAL!F126/NACIONAL!E126-1,"")</f>
        <v/>
      </c>
      <c r="F126" s="135" t="str">
        <f>IFERROR(NACIONAL!G126/NACIONAL!F126-1,"")</f>
        <v/>
      </c>
      <c r="G126" s="135" t="str">
        <f>IFERROR(NACIONAL!H126/NACIONAL!G126-1,"")</f>
        <v/>
      </c>
      <c r="H126" s="135" t="str">
        <f>IFERROR(NACIONAL!I126/NACIONAL!H126-1,"")</f>
        <v/>
      </c>
      <c r="I126" s="135" t="str">
        <f>IFERROR(NACIONAL!J126/NACIONAL!I126-1,"")</f>
        <v/>
      </c>
      <c r="J126" s="135" t="str">
        <f>IFERROR(NACIONAL!K126/NACIONAL!J126-1,"")</f>
        <v/>
      </c>
      <c r="K126" s="135" t="str">
        <f>IFERROR(NACIONAL!L126/NACIONAL!K126-1,"")</f>
        <v/>
      </c>
      <c r="L126" s="135" t="str">
        <f>IFERROR(NACIONAL!M126/NACIONAL!L126-1,"")</f>
        <v/>
      </c>
      <c r="M126" s="135" t="str">
        <f>IFERROR(NACIONAL!N126/NACIONAL!M126-1,"")</f>
        <v/>
      </c>
      <c r="N126" s="135">
        <f>IFERROR(NACIONAL!O126/NACIONAL!N126-1,"")</f>
        <v>7.5742870171788157E-2</v>
      </c>
      <c r="O126" s="135">
        <f>IFERROR(NACIONAL!P126/NACIONAL!O126-1,"")</f>
        <v>3.3292609252876249E-2</v>
      </c>
      <c r="P126" s="135">
        <f>IFERROR(NACIONAL!Q126/NACIONAL!P126-1,"")</f>
        <v>-2.0623698163069082E-2</v>
      </c>
      <c r="Q126" s="135">
        <f>IFERROR(NACIONAL!R126/NACIONAL!Q126-1,"")</f>
        <v>2.0070565429977094E-2</v>
      </c>
      <c r="R126" s="135">
        <f>IFERROR(NACIONAL!S126/NACIONAL!R126-1,"")</f>
        <v>5.422002028168782E-2</v>
      </c>
      <c r="S126" s="135">
        <f>IFERROR(NACIONAL!T126/NACIONAL!S126-1,"")</f>
        <v>0.12944378305718263</v>
      </c>
    </row>
    <row r="127" spans="1:19">
      <c r="A127" s="89" t="s">
        <v>309</v>
      </c>
      <c r="B127" s="89" t="s">
        <v>93</v>
      </c>
      <c r="C127" s="135">
        <f>IFERROR(NACIONAL!D127/NACIONAL!C127-1,"")</f>
        <v>3.1747542639587234E-2</v>
      </c>
      <c r="D127" s="135">
        <f>IFERROR(NACIONAL!E127/NACIONAL!D127-1,"")</f>
        <v>1.5026432798985967E-2</v>
      </c>
      <c r="E127" s="135">
        <f>IFERROR(NACIONAL!F127/NACIONAL!E127-1,"")</f>
        <v>1.0299387165169906</v>
      </c>
      <c r="F127" s="135">
        <f>IFERROR(NACIONAL!G127/NACIONAL!F127-1,"")</f>
        <v>-0.55020663154955551</v>
      </c>
      <c r="G127" s="135">
        <f>IFERROR(NACIONAL!H127/NACIONAL!G127-1,"")</f>
        <v>0.4540172747857556</v>
      </c>
      <c r="H127" s="135">
        <f>IFERROR(NACIONAL!I127/NACIONAL!H127-1,"")</f>
        <v>0.21161466550363128</v>
      </c>
      <c r="I127" s="135">
        <f>IFERROR(NACIONAL!J127/NACIONAL!I127-1,"")</f>
        <v>0.27063748784701791</v>
      </c>
      <c r="J127" s="135">
        <f>IFERROR(NACIONAL!K127/NACIONAL!J127-1,"")</f>
        <v>0.44173337605462182</v>
      </c>
      <c r="K127" s="135">
        <f>IFERROR(NACIONAL!L127/NACIONAL!K127-1,"")</f>
        <v>0.29524741910624197</v>
      </c>
      <c r="L127" s="135">
        <f>IFERROR(NACIONAL!M127/NACIONAL!L127-1,"")</f>
        <v>-1.664234125836328E-2</v>
      </c>
      <c r="M127" s="135">
        <f>IFERROR(NACIONAL!N127/NACIONAL!M127-1,"")</f>
        <v>-1</v>
      </c>
      <c r="N127" s="135" t="str">
        <f>IFERROR(NACIONAL!O127/NACIONAL!N127-1,"")</f>
        <v/>
      </c>
      <c r="O127" s="135" t="str">
        <f>IFERROR(NACIONAL!P127/NACIONAL!O127-1,"")</f>
        <v/>
      </c>
      <c r="P127" s="135" t="str">
        <f>IFERROR(NACIONAL!Q127/NACIONAL!P127-1,"")</f>
        <v/>
      </c>
      <c r="Q127" s="135" t="str">
        <f>IFERROR(NACIONAL!R127/NACIONAL!Q127-1,"")</f>
        <v/>
      </c>
      <c r="R127" s="135" t="str">
        <f>IFERROR(NACIONAL!S127/NACIONAL!R127-1,"")</f>
        <v/>
      </c>
      <c r="S127" s="135" t="str">
        <f>IFERROR(NACIONAL!T127/NACIONAL!S127-1,"")</f>
        <v/>
      </c>
    </row>
    <row r="128" spans="1:19">
      <c r="A128" s="89" t="s">
        <v>1978</v>
      </c>
      <c r="B128" s="89" t="s">
        <v>1979</v>
      </c>
      <c r="C128" s="135" t="str">
        <f>IFERROR(NACIONAL!D128/NACIONAL!C128-1,"")</f>
        <v/>
      </c>
      <c r="D128" s="135" t="str">
        <f>IFERROR(NACIONAL!E128/NACIONAL!D128-1,"")</f>
        <v/>
      </c>
      <c r="E128" s="135" t="str">
        <f>IFERROR(NACIONAL!F128/NACIONAL!E128-1,"")</f>
        <v/>
      </c>
      <c r="F128" s="135" t="str">
        <f>IFERROR(NACIONAL!G128/NACIONAL!F128-1,"")</f>
        <v/>
      </c>
      <c r="G128" s="135" t="str">
        <f>IFERROR(NACIONAL!H128/NACIONAL!G128-1,"")</f>
        <v/>
      </c>
      <c r="H128" s="135" t="str">
        <f>IFERROR(NACIONAL!I128/NACIONAL!H128-1,"")</f>
        <v/>
      </c>
      <c r="I128" s="135" t="str">
        <f>IFERROR(NACIONAL!J128/NACIONAL!I128-1,"")</f>
        <v/>
      </c>
      <c r="J128" s="135" t="str">
        <f>IFERROR(NACIONAL!K128/NACIONAL!J128-1,"")</f>
        <v/>
      </c>
      <c r="K128" s="135" t="str">
        <f>IFERROR(NACIONAL!L128/NACIONAL!K128-1,"")</f>
        <v/>
      </c>
      <c r="L128" s="135" t="str">
        <f>IFERROR(NACIONAL!M128/NACIONAL!L128-1,"")</f>
        <v/>
      </c>
      <c r="M128" s="135" t="str">
        <f>IFERROR(NACIONAL!N128/NACIONAL!M128-1,"")</f>
        <v/>
      </c>
      <c r="N128" s="135">
        <f>IFERROR(NACIONAL!O128/NACIONAL!N128-1,"")</f>
        <v>1.0194521758659776</v>
      </c>
      <c r="O128" s="135">
        <f>IFERROR(NACIONAL!P128/NACIONAL!O128-1,"")</f>
        <v>2.3377205276283508E-2</v>
      </c>
      <c r="P128" s="135">
        <f>IFERROR(NACIONAL!Q128/NACIONAL!P128-1,"")</f>
        <v>0.11842493722722103</v>
      </c>
      <c r="Q128" s="135">
        <f>IFERROR(NACIONAL!R128/NACIONAL!Q128-1,"")</f>
        <v>4.7805906294277056E-2</v>
      </c>
      <c r="R128" s="135">
        <f>IFERROR(NACIONAL!S128/NACIONAL!R128-1,"")</f>
        <v>5.9227306786618028E-2</v>
      </c>
      <c r="S128" s="135">
        <f>IFERROR(NACIONAL!T128/NACIONAL!S128-1,"")</f>
        <v>3.0260105494103628E-2</v>
      </c>
    </row>
    <row r="129" spans="1:19" ht="28">
      <c r="A129" s="89" t="s">
        <v>310</v>
      </c>
      <c r="B129" s="89" t="s">
        <v>1992</v>
      </c>
      <c r="C129" s="135">
        <f>IFERROR(NACIONAL!D129/NACIONAL!C129-1,"")</f>
        <v>5.7001148668360369E-2</v>
      </c>
      <c r="D129" s="135">
        <f>IFERROR(NACIONAL!E129/NACIONAL!D129-1,"")</f>
        <v>0.34030653699158275</v>
      </c>
      <c r="E129" s="135">
        <f>IFERROR(NACIONAL!F129/NACIONAL!E129-1,"")</f>
        <v>9.7444155029653423E-2</v>
      </c>
      <c r="F129" s="135">
        <f>IFERROR(NACIONAL!G129/NACIONAL!F129-1,"")</f>
        <v>8.8985967767412744E-2</v>
      </c>
      <c r="G129" s="135">
        <f>IFERROR(NACIONAL!H129/NACIONAL!G129-1,"")</f>
        <v>7.1205963115256177E-2</v>
      </c>
      <c r="H129" s="135">
        <f>IFERROR(NACIONAL!I129/NACIONAL!H129-1,"")</f>
        <v>-3.5207657093405675E-4</v>
      </c>
      <c r="I129" s="135">
        <f>IFERROR(NACIONAL!J129/NACIONAL!I129-1,"")</f>
        <v>2.454742379802366E-2</v>
      </c>
      <c r="J129" s="135">
        <f>IFERROR(NACIONAL!K129/NACIONAL!J129-1,"")</f>
        <v>-0.17293045716928512</v>
      </c>
      <c r="K129" s="135">
        <f>IFERROR(NACIONAL!L129/NACIONAL!K129-1,"")</f>
        <v>5.3866291234681674E-2</v>
      </c>
      <c r="L129" s="135">
        <f>IFERROR(NACIONAL!M129/NACIONAL!L129-1,"")</f>
        <v>0.13325739631683264</v>
      </c>
      <c r="M129" s="135">
        <f>IFERROR(NACIONAL!N129/NACIONAL!M129-1,"")</f>
        <v>8.7830932356869784E-2</v>
      </c>
      <c r="N129" s="135">
        <f>IFERROR(NACIONAL!O129/NACIONAL!N129-1,"")</f>
        <v>0.10330735893676013</v>
      </c>
      <c r="O129" s="135">
        <f>IFERROR(NACIONAL!P129/NACIONAL!O129-1,"")</f>
        <v>0.13335536071006526</v>
      </c>
      <c r="P129" s="135">
        <f>IFERROR(NACIONAL!Q129/NACIONAL!P129-1,"")</f>
        <v>0.15428136193309983</v>
      </c>
      <c r="Q129" s="135">
        <f>IFERROR(NACIONAL!R129/NACIONAL!Q129-1,"")</f>
        <v>0.12959794104957156</v>
      </c>
      <c r="R129" s="135">
        <f>IFERROR(NACIONAL!S129/NACIONAL!R129-1,"")</f>
        <v>3.8335549772541277E-2</v>
      </c>
      <c r="S129" s="135">
        <f>IFERROR(NACIONAL!T129/NACIONAL!S129-1,"")</f>
        <v>0.12742097397707997</v>
      </c>
    </row>
    <row r="130" spans="1:19">
      <c r="A130" s="89" t="s">
        <v>311</v>
      </c>
      <c r="B130" s="89" t="s">
        <v>91</v>
      </c>
      <c r="C130" s="135">
        <f>IFERROR(NACIONAL!D130/NACIONAL!C130-1,"")</f>
        <v>0.15609787556644128</v>
      </c>
      <c r="D130" s="135">
        <f>IFERROR(NACIONAL!E130/NACIONAL!D130-1,"")</f>
        <v>0.11018998535269198</v>
      </c>
      <c r="E130" s="135">
        <f>IFERROR(NACIONAL!F130/NACIONAL!E130-1,"")</f>
        <v>0.23890642536250906</v>
      </c>
      <c r="F130" s="135">
        <f>IFERROR(NACIONAL!G130/NACIONAL!F130-1,"")</f>
        <v>0.27122210496068089</v>
      </c>
      <c r="G130" s="135">
        <f>IFERROR(NACIONAL!H130/NACIONAL!G130-1,"")</f>
        <v>0.33382721511733071</v>
      </c>
      <c r="H130" s="135">
        <f>IFERROR(NACIONAL!I130/NACIONAL!H130-1,"")</f>
        <v>0.15122599399075898</v>
      </c>
      <c r="I130" s="135">
        <f>IFERROR(NACIONAL!J130/NACIONAL!I130-1,"")</f>
        <v>0.19785469665258959</v>
      </c>
      <c r="J130" s="135">
        <f>IFERROR(NACIONAL!K130/NACIONAL!J130-1,"")</f>
        <v>0.14590230850559593</v>
      </c>
      <c r="K130" s="135">
        <f>IFERROR(NACIONAL!L130/NACIONAL!K130-1,"")</f>
        <v>0.13844369528372558</v>
      </c>
      <c r="L130" s="135">
        <f>IFERROR(NACIONAL!M130/NACIONAL!L130-1,"")</f>
        <v>5.1084816853997017E-2</v>
      </c>
      <c r="M130" s="135">
        <f>IFERROR(NACIONAL!N130/NACIONAL!M130-1,"")</f>
        <v>-1</v>
      </c>
      <c r="N130" s="135" t="str">
        <f>IFERROR(NACIONAL!O130/NACIONAL!N130-1,"")</f>
        <v/>
      </c>
      <c r="O130" s="135" t="str">
        <f>IFERROR(NACIONAL!P130/NACIONAL!O130-1,"")</f>
        <v/>
      </c>
      <c r="P130" s="135" t="str">
        <f>IFERROR(NACIONAL!Q130/NACIONAL!P130-1,"")</f>
        <v/>
      </c>
      <c r="Q130" s="135" t="str">
        <f>IFERROR(NACIONAL!R130/NACIONAL!Q130-1,"")</f>
        <v/>
      </c>
      <c r="R130" s="135" t="str">
        <f>IFERROR(NACIONAL!S130/NACIONAL!R130-1,"")</f>
        <v/>
      </c>
      <c r="S130" s="135" t="str">
        <f>IFERROR(NACIONAL!T130/NACIONAL!S130-1,"")</f>
        <v/>
      </c>
    </row>
    <row r="131" spans="1:19">
      <c r="A131" s="89" t="s">
        <v>312</v>
      </c>
      <c r="B131" s="89" t="s">
        <v>90</v>
      </c>
      <c r="C131" s="135">
        <f>IFERROR(NACIONAL!D131/NACIONAL!C131-1,"")</f>
        <v>0.19808458799019202</v>
      </c>
      <c r="D131" s="135">
        <f>IFERROR(NACIONAL!E131/NACIONAL!D131-1,"")</f>
        <v>0.26472661168353984</v>
      </c>
      <c r="E131" s="135">
        <f>IFERROR(NACIONAL!F131/NACIONAL!E131-1,"")</f>
        <v>0.18367447445894158</v>
      </c>
      <c r="F131" s="135">
        <f>IFERROR(NACIONAL!G131/NACIONAL!F131-1,"")</f>
        <v>0.19323241521371126</v>
      </c>
      <c r="G131" s="135">
        <f>IFERROR(NACIONAL!H131/NACIONAL!G131-1,"")</f>
        <v>5.437260747832906E-2</v>
      </c>
      <c r="H131" s="135">
        <f>IFERROR(NACIONAL!I131/NACIONAL!H131-1,"")</f>
        <v>4.8184248636838456E-2</v>
      </c>
      <c r="I131" s="135">
        <f>IFERROR(NACIONAL!J131/NACIONAL!I131-1,"")</f>
        <v>3.3497274685476697E-2</v>
      </c>
      <c r="J131" s="135">
        <f>IFERROR(NACIONAL!K131/NACIONAL!J131-1,"")</f>
        <v>-0.90058055696529526</v>
      </c>
      <c r="K131" s="135">
        <f>IFERROR(NACIONAL!L131/NACIONAL!K131-1,"")</f>
        <v>-0.91120857852227344</v>
      </c>
      <c r="L131" s="135">
        <f>IFERROR(NACIONAL!M131/NACIONAL!L131-1,"")</f>
        <v>-0.60696808094352761</v>
      </c>
      <c r="M131" s="135">
        <f>IFERROR(NACIONAL!N131/NACIONAL!M131-1,"")</f>
        <v>-1</v>
      </c>
      <c r="N131" s="135" t="str">
        <f>IFERROR(NACIONAL!O131/NACIONAL!N131-1,"")</f>
        <v/>
      </c>
      <c r="O131" s="135" t="str">
        <f>IFERROR(NACIONAL!P131/NACIONAL!O131-1,"")</f>
        <v/>
      </c>
      <c r="P131" s="135" t="str">
        <f>IFERROR(NACIONAL!Q131/NACIONAL!P131-1,"")</f>
        <v/>
      </c>
      <c r="Q131" s="135" t="str">
        <f>IFERROR(NACIONAL!R131/NACIONAL!Q131-1,"")</f>
        <v/>
      </c>
      <c r="R131" s="135" t="str">
        <f>IFERROR(NACIONAL!S131/NACIONAL!R131-1,"")</f>
        <v/>
      </c>
      <c r="S131" s="135" t="str">
        <f>IFERROR(NACIONAL!T131/NACIONAL!S131-1,"")</f>
        <v/>
      </c>
    </row>
    <row r="132" spans="1:19" ht="28">
      <c r="A132" s="89" t="s">
        <v>313</v>
      </c>
      <c r="B132" s="89" t="s">
        <v>2009</v>
      </c>
      <c r="C132" s="135">
        <f>IFERROR(NACIONAL!D132/NACIONAL!C132-1,"")</f>
        <v>1.7046565803598237</v>
      </c>
      <c r="D132" s="135">
        <f>IFERROR(NACIONAL!E132/NACIONAL!D132-1,"")</f>
        <v>-0.31436915028809864</v>
      </c>
      <c r="E132" s="135">
        <f>IFERROR(NACIONAL!F132/NACIONAL!E132-1,"")</f>
        <v>0.56742390647935759</v>
      </c>
      <c r="F132" s="135">
        <f>IFERROR(NACIONAL!G132/NACIONAL!F132-1,"")</f>
        <v>5.4292198672872605E-2</v>
      </c>
      <c r="G132" s="135">
        <f>IFERROR(NACIONAL!H132/NACIONAL!G132-1,"")</f>
        <v>-0.23924812644813054</v>
      </c>
      <c r="H132" s="135">
        <f>IFERROR(NACIONAL!I132/NACIONAL!H132-1,"")</f>
        <v>3.2083889741367777E-3</v>
      </c>
      <c r="I132" s="135">
        <f>IFERROR(NACIONAL!J132/NACIONAL!I132-1,"")</f>
        <v>4.9379273828857873E-2</v>
      </c>
      <c r="J132" s="135">
        <f>IFERROR(NACIONAL!K132/NACIONAL!J132-1,"")</f>
        <v>2.9746970188880444</v>
      </c>
      <c r="K132" s="135">
        <f>IFERROR(NACIONAL!L132/NACIONAL!K132-1,"")</f>
        <v>0.15423793500855698</v>
      </c>
      <c r="L132" s="135">
        <f>IFERROR(NACIONAL!M132/NACIONAL!L132-1,"")</f>
        <v>-0.12545858501930374</v>
      </c>
      <c r="M132" s="135">
        <f>IFERROR(NACIONAL!N132/NACIONAL!M132-1,"")</f>
        <v>2.448875928541594E-2</v>
      </c>
      <c r="N132" s="135">
        <f>IFERROR(NACIONAL!O132/NACIONAL!N132-1,"")</f>
        <v>-5.8884059327322547E-2</v>
      </c>
      <c r="O132" s="135">
        <f>IFERROR(NACIONAL!P132/NACIONAL!O132-1,"")</f>
        <v>-2.1458367327581329E-2</v>
      </c>
      <c r="P132" s="135">
        <f>IFERROR(NACIONAL!Q132/NACIONAL!P132-1,"")</f>
        <v>0.11855096908211715</v>
      </c>
      <c r="Q132" s="135">
        <f>IFERROR(NACIONAL!R132/NACIONAL!Q132-1,"")</f>
        <v>4.975949328833873E-2</v>
      </c>
      <c r="R132" s="135">
        <f>IFERROR(NACIONAL!S132/NACIONAL!R132-1,"")</f>
        <v>-0.13779048129946392</v>
      </c>
      <c r="S132" s="135">
        <f>IFERROR(NACIONAL!T132/NACIONAL!S132-1,"")</f>
        <v>-0.3588745828293417</v>
      </c>
    </row>
    <row r="133" spans="1:19">
      <c r="A133" s="89" t="s">
        <v>2032</v>
      </c>
      <c r="B133" s="89" t="s">
        <v>2033</v>
      </c>
      <c r="C133" s="135" t="str">
        <f>IFERROR(NACIONAL!D133/NACIONAL!C133-1,"")</f>
        <v/>
      </c>
      <c r="D133" s="135" t="str">
        <f>IFERROR(NACIONAL!E133/NACIONAL!D133-1,"")</f>
        <v/>
      </c>
      <c r="E133" s="135" t="str">
        <f>IFERROR(NACIONAL!F133/NACIONAL!E133-1,"")</f>
        <v/>
      </c>
      <c r="F133" s="135" t="str">
        <f>IFERROR(NACIONAL!G133/NACIONAL!F133-1,"")</f>
        <v/>
      </c>
      <c r="G133" s="135" t="str">
        <f>IFERROR(NACIONAL!H133/NACIONAL!G133-1,"")</f>
        <v/>
      </c>
      <c r="H133" s="135" t="str">
        <f>IFERROR(NACIONAL!I133/NACIONAL!H133-1,"")</f>
        <v/>
      </c>
      <c r="I133" s="135" t="str">
        <f>IFERROR(NACIONAL!J133/NACIONAL!I133-1,"")</f>
        <v/>
      </c>
      <c r="J133" s="135" t="str">
        <f>IFERROR(NACIONAL!K133/NACIONAL!J133-1,"")</f>
        <v/>
      </c>
      <c r="K133" s="135" t="str">
        <f>IFERROR(NACIONAL!L133/NACIONAL!K133-1,"")</f>
        <v/>
      </c>
      <c r="L133" s="135" t="str">
        <f>IFERROR(NACIONAL!M133/NACIONAL!L133-1,"")</f>
        <v/>
      </c>
      <c r="M133" s="135" t="str">
        <f>IFERROR(NACIONAL!N133/NACIONAL!M133-1,"")</f>
        <v/>
      </c>
      <c r="N133" s="135">
        <f>IFERROR(NACIONAL!O133/NACIONAL!N133-1,"")</f>
        <v>8.5799729447086026E-2</v>
      </c>
      <c r="O133" s="135">
        <f>IFERROR(NACIONAL!P133/NACIONAL!O133-1,"")</f>
        <v>0.73634586185581874</v>
      </c>
      <c r="P133" s="135">
        <f>IFERROR(NACIONAL!Q133/NACIONAL!P133-1,"")</f>
        <v>5.225530787425603E-3</v>
      </c>
      <c r="Q133" s="135">
        <f>IFERROR(NACIONAL!R133/NACIONAL!Q133-1,"")</f>
        <v>-2.2150870171277481E-2</v>
      </c>
      <c r="R133" s="135">
        <f>IFERROR(NACIONAL!S133/NACIONAL!R133-1,"")</f>
        <v>6.432487584327351E-2</v>
      </c>
      <c r="S133" s="135">
        <f>IFERROR(NACIONAL!T133/NACIONAL!S133-1,"")</f>
        <v>5.1438081212884734E-2</v>
      </c>
    </row>
    <row r="134" spans="1:19" ht="28">
      <c r="A134" s="89" t="s">
        <v>2036</v>
      </c>
      <c r="B134" s="89" t="s">
        <v>2037</v>
      </c>
      <c r="C134" s="135" t="str">
        <f>IFERROR(NACIONAL!D134/NACIONAL!C134-1,"")</f>
        <v/>
      </c>
      <c r="D134" s="135" t="str">
        <f>IFERROR(NACIONAL!E134/NACIONAL!D134-1,"")</f>
        <v/>
      </c>
      <c r="E134" s="135" t="str">
        <f>IFERROR(NACIONAL!F134/NACIONAL!E134-1,"")</f>
        <v/>
      </c>
      <c r="F134" s="135" t="str">
        <f>IFERROR(NACIONAL!G134/NACIONAL!F134-1,"")</f>
        <v/>
      </c>
      <c r="G134" s="135" t="str">
        <f>IFERROR(NACIONAL!H134/NACIONAL!G134-1,"")</f>
        <v/>
      </c>
      <c r="H134" s="135" t="str">
        <f>IFERROR(NACIONAL!I134/NACIONAL!H134-1,"")</f>
        <v/>
      </c>
      <c r="I134" s="135" t="str">
        <f>IFERROR(NACIONAL!J134/NACIONAL!I134-1,"")</f>
        <v/>
      </c>
      <c r="J134" s="135" t="str">
        <f>IFERROR(NACIONAL!K134/NACIONAL!J134-1,"")</f>
        <v/>
      </c>
      <c r="K134" s="135" t="str">
        <f>IFERROR(NACIONAL!L134/NACIONAL!K134-1,"")</f>
        <v/>
      </c>
      <c r="L134" s="135" t="str">
        <f>IFERROR(NACIONAL!M134/NACIONAL!L134-1,"")</f>
        <v/>
      </c>
      <c r="M134" s="135" t="str">
        <f>IFERROR(NACIONAL!N134/NACIONAL!M134-1,"")</f>
        <v/>
      </c>
      <c r="N134" s="135">
        <f>IFERROR(NACIONAL!O134/NACIONAL!N134-1,"")</f>
        <v>0.36807704417593756</v>
      </c>
      <c r="O134" s="135">
        <f>IFERROR(NACIONAL!P134/NACIONAL!O134-1,"")</f>
        <v>0.5032699354107697</v>
      </c>
      <c r="P134" s="135">
        <f>IFERROR(NACIONAL!Q134/NACIONAL!P134-1,"")</f>
        <v>9.6739996167472642E-2</v>
      </c>
      <c r="Q134" s="135">
        <f>IFERROR(NACIONAL!R134/NACIONAL!Q134-1,"")</f>
        <v>0.28392272871158153</v>
      </c>
      <c r="R134" s="135">
        <f>IFERROR(NACIONAL!S134/NACIONAL!R134-1,"")</f>
        <v>0.32588238774034939</v>
      </c>
      <c r="S134" s="135">
        <f>IFERROR(NACIONAL!T134/NACIONAL!S134-1,"")</f>
        <v>8.5292461349996351E-2</v>
      </c>
    </row>
    <row r="135" spans="1:19" ht="28">
      <c r="A135" s="89" t="s">
        <v>2039</v>
      </c>
      <c r="B135" s="89" t="s">
        <v>2040</v>
      </c>
      <c r="C135" s="135" t="str">
        <f>IFERROR(NACIONAL!D135/NACIONAL!C135-1,"")</f>
        <v/>
      </c>
      <c r="D135" s="135" t="str">
        <f>IFERROR(NACIONAL!E135/NACIONAL!D135-1,"")</f>
        <v/>
      </c>
      <c r="E135" s="135" t="str">
        <f>IFERROR(NACIONAL!F135/NACIONAL!E135-1,"")</f>
        <v/>
      </c>
      <c r="F135" s="135" t="str">
        <f>IFERROR(NACIONAL!G135/NACIONAL!F135-1,"")</f>
        <v/>
      </c>
      <c r="G135" s="135" t="str">
        <f>IFERROR(NACIONAL!H135/NACIONAL!G135-1,"")</f>
        <v/>
      </c>
      <c r="H135" s="135" t="str">
        <f>IFERROR(NACIONAL!I135/NACIONAL!H135-1,"")</f>
        <v/>
      </c>
      <c r="I135" s="135" t="str">
        <f>IFERROR(NACIONAL!J135/NACIONAL!I135-1,"")</f>
        <v/>
      </c>
      <c r="J135" s="135" t="str">
        <f>IFERROR(NACIONAL!K135/NACIONAL!J135-1,"")</f>
        <v/>
      </c>
      <c r="K135" s="135" t="str">
        <f>IFERROR(NACIONAL!L135/NACIONAL!K135-1,"")</f>
        <v/>
      </c>
      <c r="L135" s="135" t="str">
        <f>IFERROR(NACIONAL!M135/NACIONAL!L135-1,"")</f>
        <v/>
      </c>
      <c r="M135" s="135" t="str">
        <f>IFERROR(NACIONAL!N135/NACIONAL!M135-1,"")</f>
        <v/>
      </c>
      <c r="N135" s="135">
        <f>IFERROR(NACIONAL!O135/NACIONAL!N135-1,"")</f>
        <v>0.25845801307251981</v>
      </c>
      <c r="O135" s="135">
        <f>IFERROR(NACIONAL!P135/NACIONAL!O135-1,"")</f>
        <v>0.20141624813326553</v>
      </c>
      <c r="P135" s="135">
        <f>IFERROR(NACIONAL!Q135/NACIONAL!P135-1,"")</f>
        <v>0.17294123121655414</v>
      </c>
      <c r="Q135" s="135">
        <f>IFERROR(NACIONAL!R135/NACIONAL!Q135-1,"")</f>
        <v>0.15034597580118048</v>
      </c>
      <c r="R135" s="135">
        <f>IFERROR(NACIONAL!S135/NACIONAL!R135-1,"")</f>
        <v>0.13070352041847433</v>
      </c>
      <c r="S135" s="135">
        <f>IFERROR(NACIONAL!T135/NACIONAL!S135-1,"")</f>
        <v>0.12129070099246131</v>
      </c>
    </row>
    <row r="136" spans="1:19">
      <c r="A136" s="89" t="s">
        <v>314</v>
      </c>
      <c r="B136" s="89" t="s">
        <v>211</v>
      </c>
      <c r="C136" s="135">
        <f>IFERROR(NACIONAL!D136/NACIONAL!C136-1,"")</f>
        <v>0.88585311903638808</v>
      </c>
      <c r="D136" s="135">
        <f>IFERROR(NACIONAL!E136/NACIONAL!D136-1,"")</f>
        <v>0.67694030437781794</v>
      </c>
      <c r="E136" s="135">
        <f>IFERROR(NACIONAL!F136/NACIONAL!E136-1,"")</f>
        <v>-5.7160947293587672E-2</v>
      </c>
      <c r="F136" s="135">
        <f>IFERROR(NACIONAL!G136/NACIONAL!F136-1,"")</f>
        <v>0.27063131335826429</v>
      </c>
      <c r="G136" s="135">
        <f>IFERROR(NACIONAL!H136/NACIONAL!G136-1,"")</f>
        <v>0.22201127243208263</v>
      </c>
      <c r="H136" s="135">
        <f>IFERROR(NACIONAL!I136/NACIONAL!H136-1,"")</f>
        <v>0.18218962952174778</v>
      </c>
      <c r="I136" s="135">
        <f>IFERROR(NACIONAL!J136/NACIONAL!I136-1,"")</f>
        <v>0.14585509563067456</v>
      </c>
      <c r="J136" s="135">
        <f>IFERROR(NACIONAL!K136/NACIONAL!J136-1,"")</f>
        <v>9.1966259147202578E-2</v>
      </c>
      <c r="K136" s="135">
        <f>IFERROR(NACIONAL!L136/NACIONAL!K136-1,"")</f>
        <v>0.13447685912793705</v>
      </c>
      <c r="L136" s="135">
        <f>IFERROR(NACIONAL!M136/NACIONAL!L136-1,"")</f>
        <v>7.3622479600273572E-2</v>
      </c>
      <c r="M136" s="135">
        <f>IFERROR(NACIONAL!N136/NACIONAL!M136-1,"")</f>
        <v>-9.3595744469380238E-3</v>
      </c>
      <c r="N136" s="135">
        <f>IFERROR(NACIONAL!O136/NACIONAL!N136-1,"")</f>
        <v>2.8850938413009564E-2</v>
      </c>
      <c r="O136" s="135">
        <f>IFERROR(NACIONAL!P136/NACIONAL!O136-1,"")</f>
        <v>6.2437087557540183E-2</v>
      </c>
      <c r="P136" s="135">
        <f>IFERROR(NACIONAL!Q136/NACIONAL!P136-1,"")</f>
        <v>1.8821718590778636E-2</v>
      </c>
      <c r="Q136" s="135">
        <f>IFERROR(NACIONAL!R136/NACIONAL!Q136-1,"")</f>
        <v>6.5867554125009553E-2</v>
      </c>
      <c r="R136" s="135">
        <f>IFERROR(NACIONAL!S136/NACIONAL!R136-1,"")</f>
        <v>4.766605330390794E-2</v>
      </c>
      <c r="S136" s="135">
        <f>IFERROR(NACIONAL!T136/NACIONAL!S136-1,"")</f>
        <v>0.13762795270338324</v>
      </c>
    </row>
    <row r="137" spans="1:19">
      <c r="A137" s="89" t="s">
        <v>317</v>
      </c>
      <c r="B137" s="89" t="s">
        <v>2046</v>
      </c>
      <c r="C137" s="135">
        <f>IFERROR(NACIONAL!D137/NACIONAL!C137-1,"")</f>
        <v>0.16075888709042396</v>
      </c>
      <c r="D137" s="135">
        <f>IFERROR(NACIONAL!E137/NACIONAL!D137-1,"")</f>
        <v>0.12180542391315496</v>
      </c>
      <c r="E137" s="135">
        <f>IFERROR(NACIONAL!F137/NACIONAL!E137-1,"")</f>
        <v>1.0130449675584741E-2</v>
      </c>
      <c r="F137" s="135">
        <f>IFERROR(NACIONAL!G137/NACIONAL!F137-1,"")</f>
        <v>0.14429913847384723</v>
      </c>
      <c r="G137" s="135">
        <f>IFERROR(NACIONAL!H137/NACIONAL!G137-1,"")</f>
        <v>0.15777253880687425</v>
      </c>
      <c r="H137" s="135">
        <f>IFERROR(NACIONAL!I137/NACIONAL!H137-1,"")</f>
        <v>0.27187455646779557</v>
      </c>
      <c r="I137" s="135">
        <f>IFERROR(NACIONAL!J137/NACIONAL!I137-1,"")</f>
        <v>0.18491198824291888</v>
      </c>
      <c r="J137" s="135">
        <f>IFERROR(NACIONAL!K137/NACIONAL!J137-1,"")</f>
        <v>0.19607393637584769</v>
      </c>
      <c r="K137" s="135">
        <f>IFERROR(NACIONAL!L137/NACIONAL!K137-1,"")</f>
        <v>0.10346422454304838</v>
      </c>
      <c r="L137" s="135">
        <f>IFERROR(NACIONAL!M137/NACIONAL!L137-1,"")</f>
        <v>8.2078065451798299E-3</v>
      </c>
      <c r="M137" s="135">
        <f>IFERROR(NACIONAL!N137/NACIONAL!M137-1,"")</f>
        <v>8.8336003939366803E-2</v>
      </c>
      <c r="N137" s="135">
        <f>IFERROR(NACIONAL!O137/NACIONAL!N137-1,"")</f>
        <v>-0.15815621875387076</v>
      </c>
      <c r="O137" s="135">
        <f>IFERROR(NACIONAL!P137/NACIONAL!O137-1,"")</f>
        <v>-0.55291495423601678</v>
      </c>
      <c r="P137" s="135">
        <f>IFERROR(NACIONAL!Q137/NACIONAL!P137-1,"")</f>
        <v>-0.36180913900375122</v>
      </c>
      <c r="Q137" s="135">
        <f>IFERROR(NACIONAL!R137/NACIONAL!Q137-1,"")</f>
        <v>0.26311852016563453</v>
      </c>
      <c r="R137" s="135">
        <f>IFERROR(NACIONAL!S137/NACIONAL!R137-1,"")</f>
        <v>0.29129785935233898</v>
      </c>
      <c r="S137" s="135">
        <f>IFERROR(NACIONAL!T137/NACIONAL!S137-1,"")</f>
        <v>0.29937932092562725</v>
      </c>
    </row>
    <row r="138" spans="1:19">
      <c r="A138" s="89" t="s">
        <v>318</v>
      </c>
      <c r="B138" s="89" t="s">
        <v>169</v>
      </c>
      <c r="C138" s="135">
        <f>IFERROR(NACIONAL!D138/NACIONAL!C138-1,"")</f>
        <v>1.9577000954051922</v>
      </c>
      <c r="D138" s="135">
        <f>IFERROR(NACIONAL!E138/NACIONAL!D138-1,"")</f>
        <v>0.72728657243157202</v>
      </c>
      <c r="E138" s="135">
        <f>IFERROR(NACIONAL!F138/NACIONAL!E138-1,"")</f>
        <v>0.47739392839860639</v>
      </c>
      <c r="F138" s="135">
        <f>IFERROR(NACIONAL!G138/NACIONAL!F138-1,"")</f>
        <v>1.0721764674884304</v>
      </c>
      <c r="G138" s="135">
        <f>IFERROR(NACIONAL!H138/NACIONAL!G138-1,"")</f>
        <v>0.60892859763156837</v>
      </c>
      <c r="H138" s="135">
        <f>IFERROR(NACIONAL!I138/NACIONAL!H138-1,"")</f>
        <v>0.2757553608724812</v>
      </c>
      <c r="I138" s="135">
        <f>IFERROR(NACIONAL!J138/NACIONAL!I138-1,"")</f>
        <v>6.8273380814709128E-2</v>
      </c>
      <c r="J138" s="135">
        <f>IFERROR(NACIONAL!K138/NACIONAL!J138-1,"")</f>
        <v>-0.21408683530409356</v>
      </c>
      <c r="K138" s="135">
        <f>IFERROR(NACIONAL!L138/NACIONAL!K138-1,"")</f>
        <v>0.26707627916758558</v>
      </c>
      <c r="L138" s="135">
        <f>IFERROR(NACIONAL!M138/NACIONAL!L138-1,"")</f>
        <v>6.5789058035406356E-2</v>
      </c>
      <c r="M138" s="135">
        <f>IFERROR(NACIONAL!N138/NACIONAL!M138-1,"")</f>
        <v>-0.24628285666080152</v>
      </c>
      <c r="N138" s="135">
        <f>IFERROR(NACIONAL!O138/NACIONAL!N138-1,"")</f>
        <v>7.8852707111588982E-2</v>
      </c>
      <c r="O138" s="135">
        <f>IFERROR(NACIONAL!P138/NACIONAL!O138-1,"")</f>
        <v>0.36041928501662901</v>
      </c>
      <c r="P138" s="135">
        <f>IFERROR(NACIONAL!Q138/NACIONAL!P138-1,"")</f>
        <v>0.29753233149025693</v>
      </c>
      <c r="Q138" s="135">
        <f>IFERROR(NACIONAL!R138/NACIONAL!Q138-1,"")</f>
        <v>0.18710753487773291</v>
      </c>
      <c r="R138" s="135">
        <f>IFERROR(NACIONAL!S138/NACIONAL!R138-1,"")</f>
        <v>0.30733736477859641</v>
      </c>
      <c r="S138" s="135">
        <f>IFERROR(NACIONAL!T138/NACIONAL!S138-1,"")</f>
        <v>0.18105851260615391</v>
      </c>
    </row>
    <row r="139" spans="1:19">
      <c r="A139" s="89" t="s">
        <v>319</v>
      </c>
      <c r="B139" s="89" t="s">
        <v>88</v>
      </c>
      <c r="C139" s="135">
        <f>IFERROR(NACIONAL!D139/NACIONAL!C139-1,"")</f>
        <v>-5.5161000964810025E-2</v>
      </c>
      <c r="D139" s="135">
        <f>IFERROR(NACIONAL!E139/NACIONAL!D139-1,"")</f>
        <v>1.3272830658100911</v>
      </c>
      <c r="E139" s="135">
        <f>IFERROR(NACIONAL!F139/NACIONAL!E139-1,"")</f>
        <v>3.1464267508738653E-2</v>
      </c>
      <c r="F139" s="135">
        <f>IFERROR(NACIONAL!G139/NACIONAL!F139-1,"")</f>
        <v>5.1449493708470628E-2</v>
      </c>
      <c r="G139" s="135">
        <f>IFERROR(NACIONAL!H139/NACIONAL!G139-1,"")</f>
        <v>8.4479974781831446E-2</v>
      </c>
      <c r="H139" s="135">
        <f>IFERROR(NACIONAL!I139/NACIONAL!H139-1,"")</f>
        <v>8.5529265978856905E-2</v>
      </c>
      <c r="I139" s="135">
        <f>IFERROR(NACIONAL!J139/NACIONAL!I139-1,"")</f>
        <v>6.4270073335060296E-2</v>
      </c>
      <c r="J139" s="135">
        <f>IFERROR(NACIONAL!K139/NACIONAL!J139-1,"")</f>
        <v>-4.0634823876262605E-2</v>
      </c>
      <c r="K139" s="135">
        <f>IFERROR(NACIONAL!L139/NACIONAL!K139-1,"")</f>
        <v>0.19003492181589521</v>
      </c>
      <c r="L139" s="135">
        <f>IFERROR(NACIONAL!M139/NACIONAL!L139-1,"")</f>
        <v>0.23617255572303741</v>
      </c>
      <c r="M139" s="135">
        <f>IFERROR(NACIONAL!N139/NACIONAL!M139-1,"")</f>
        <v>0.20844873719894119</v>
      </c>
      <c r="N139" s="135">
        <f>IFERROR(NACIONAL!O139/NACIONAL!N139-1,"")</f>
        <v>0.16129269830279891</v>
      </c>
      <c r="O139" s="135">
        <f>IFERROR(NACIONAL!P139/NACIONAL!O139-1,"")</f>
        <v>0.20380774832526427</v>
      </c>
      <c r="P139" s="135">
        <f>IFERROR(NACIONAL!Q139/NACIONAL!P139-1,"")</f>
        <v>0.10127741844168492</v>
      </c>
      <c r="Q139" s="135">
        <f>IFERROR(NACIONAL!R139/NACIONAL!Q139-1,"")</f>
        <v>-7.1967174948314061E-2</v>
      </c>
      <c r="R139" s="135">
        <f>IFERROR(NACIONAL!S139/NACIONAL!R139-1,"")</f>
        <v>-3.6428080963059717E-2</v>
      </c>
      <c r="S139" s="135">
        <f>IFERROR(NACIONAL!T139/NACIONAL!S139-1,"")</f>
        <v>5.431305494500549E-2</v>
      </c>
    </row>
    <row r="140" spans="1:19">
      <c r="A140" s="89" t="s">
        <v>320</v>
      </c>
      <c r="B140" s="89" t="s">
        <v>2092</v>
      </c>
      <c r="C140" s="135">
        <f>IFERROR(NACIONAL!D140/NACIONAL!C140-1,"")</f>
        <v>5.5674298353888023</v>
      </c>
      <c r="D140" s="135">
        <f>IFERROR(NACIONAL!E140/NACIONAL!D140-1,"")</f>
        <v>0.5422977827381128</v>
      </c>
      <c r="E140" s="135">
        <f>IFERROR(NACIONAL!F140/NACIONAL!E140-1,"")</f>
        <v>-0.31075365615631834</v>
      </c>
      <c r="F140" s="135">
        <f>IFERROR(NACIONAL!G140/NACIONAL!F140-1,"")</f>
        <v>0.38929933669171013</v>
      </c>
      <c r="G140" s="135">
        <f>IFERROR(NACIONAL!H140/NACIONAL!G140-1,"")</f>
        <v>0.21075918969002694</v>
      </c>
      <c r="H140" s="135">
        <f>IFERROR(NACIONAL!I140/NACIONAL!H140-1,"")</f>
        <v>1.9016283665585831E-2</v>
      </c>
      <c r="I140" s="135">
        <f>IFERROR(NACIONAL!J140/NACIONAL!I140-1,"")</f>
        <v>0.32537446382944624</v>
      </c>
      <c r="J140" s="135">
        <f>IFERROR(NACIONAL!K140/NACIONAL!J140-1,"")</f>
        <v>0.37737942242513545</v>
      </c>
      <c r="K140" s="135">
        <f>IFERROR(NACIONAL!L140/NACIONAL!K140-1,"")</f>
        <v>-1.7612050850804417E-2</v>
      </c>
      <c r="L140" s="135">
        <f>IFERROR(NACIONAL!M140/NACIONAL!L140-1,"")</f>
        <v>-1.6181022707238979E-3</v>
      </c>
      <c r="M140" s="135">
        <f>IFERROR(NACIONAL!N140/NACIONAL!M140-1,"")</f>
        <v>0.1712980181790964</v>
      </c>
      <c r="N140" s="135">
        <f>IFERROR(NACIONAL!O140/NACIONAL!N140-1,"")</f>
        <v>3.557317129956572E-2</v>
      </c>
      <c r="O140" s="135">
        <f>IFERROR(NACIONAL!P140/NACIONAL!O140-1,"")</f>
        <v>0.15025169410257733</v>
      </c>
      <c r="P140" s="135">
        <f>IFERROR(NACIONAL!Q140/NACIONAL!P140-1,"")</f>
        <v>-6.126611574905505E-2</v>
      </c>
      <c r="Q140" s="135">
        <f>IFERROR(NACIONAL!R140/NACIONAL!Q140-1,"")</f>
        <v>0.14521173001426746</v>
      </c>
      <c r="R140" s="135">
        <f>IFERROR(NACIONAL!S140/NACIONAL!R140-1,"")</f>
        <v>-6.6905772756124859E-2</v>
      </c>
      <c r="S140" s="135">
        <f>IFERROR(NACIONAL!T140/NACIONAL!S140-1,"")</f>
        <v>-1.0630869012707156E-2</v>
      </c>
    </row>
    <row r="141" spans="1:19">
      <c r="A141" s="89" t="s">
        <v>321</v>
      </c>
      <c r="B141" s="89" t="s">
        <v>87</v>
      </c>
      <c r="C141" s="135">
        <f>IFERROR(NACIONAL!D141/NACIONAL!C141-1,"")</f>
        <v>0.43632269373816612</v>
      </c>
      <c r="D141" s="135">
        <f>IFERROR(NACIONAL!E141/NACIONAL!D141-1,"")</f>
        <v>7.834720558647712E-2</v>
      </c>
      <c r="E141" s="135">
        <f>IFERROR(NACIONAL!F141/NACIONAL!E141-1,"")</f>
        <v>-0.38132378924700738</v>
      </c>
      <c r="F141" s="135">
        <f>IFERROR(NACIONAL!G141/NACIONAL!F141-1,"")</f>
        <v>0.19678469857977943</v>
      </c>
      <c r="G141" s="135">
        <f>IFERROR(NACIONAL!H141/NACIONAL!G141-1,"")</f>
        <v>0.71526745698417149</v>
      </c>
      <c r="H141" s="135">
        <f>IFERROR(NACIONAL!I141/NACIONAL!H141-1,"")</f>
        <v>9.2555349457919878E-2</v>
      </c>
      <c r="I141" s="135">
        <f>IFERROR(NACIONAL!J141/NACIONAL!I141-1,"")</f>
        <v>0.78477974742765788</v>
      </c>
      <c r="J141" s="135">
        <f>IFERROR(NACIONAL!K141/NACIONAL!J141-1,"")</f>
        <v>0.17404798357763385</v>
      </c>
      <c r="K141" s="135">
        <f>IFERROR(NACIONAL!L141/NACIONAL!K141-1,"")</f>
        <v>0.18321669868688462</v>
      </c>
      <c r="L141" s="135">
        <f>IFERROR(NACIONAL!M141/NACIONAL!L141-1,"")</f>
        <v>-0.2611050220793425</v>
      </c>
      <c r="M141" s="135">
        <f>IFERROR(NACIONAL!N141/NACIONAL!M141-1,"")</f>
        <v>0.7507075162803083</v>
      </c>
      <c r="N141" s="135">
        <f>IFERROR(NACIONAL!O141/NACIONAL!N141-1,"")</f>
        <v>-1.3173968349344811E-4</v>
      </c>
      <c r="O141" s="135">
        <f>IFERROR(NACIONAL!P141/NACIONAL!O141-1,"")</f>
        <v>4.451281107076932E-3</v>
      </c>
      <c r="P141" s="135">
        <f>IFERROR(NACIONAL!Q141/NACIONAL!P141-1,"")</f>
        <v>-1.1908447556081558E-3</v>
      </c>
      <c r="Q141" s="135">
        <f>IFERROR(NACIONAL!R141/NACIONAL!Q141-1,"")</f>
        <v>1.752435567286259E-2</v>
      </c>
      <c r="R141" s="135">
        <f>IFERROR(NACIONAL!S141/NACIONAL!R141-1,"")</f>
        <v>-1.0033944098949088E-2</v>
      </c>
      <c r="S141" s="135">
        <f>IFERROR(NACIONAL!T141/NACIONAL!S141-1,"")</f>
        <v>3.4699500810653205E-4</v>
      </c>
    </row>
    <row r="142" spans="1:19" ht="28">
      <c r="A142" s="89" t="s">
        <v>322</v>
      </c>
      <c r="B142" s="89" t="s">
        <v>170</v>
      </c>
      <c r="C142" s="135">
        <f>IFERROR(NACIONAL!D142/NACIONAL!C142-1,"")</f>
        <v>30.363259753513898</v>
      </c>
      <c r="D142" s="135">
        <f>IFERROR(NACIONAL!E142/NACIONAL!D142-1,"")</f>
        <v>0</v>
      </c>
      <c r="E142" s="135">
        <f>IFERROR(NACIONAL!F142/NACIONAL!E142-1,"")</f>
        <v>-8.5902822265373491E-3</v>
      </c>
      <c r="F142" s="135">
        <f>IFERROR(NACIONAL!G142/NACIONAL!F142-1,"")</f>
        <v>0.17267741490229271</v>
      </c>
      <c r="G142" s="135">
        <f>IFERROR(NACIONAL!H142/NACIONAL!G142-1,"")</f>
        <v>4.1553820672124431E-4</v>
      </c>
      <c r="H142" s="135">
        <f>IFERROR(NACIONAL!I142/NACIONAL!H142-1,"")</f>
        <v>1.18468830534098</v>
      </c>
      <c r="I142" s="135">
        <f>IFERROR(NACIONAL!J142/NACIONAL!I142-1,"")</f>
        <v>3.2470451708550341E-2</v>
      </c>
      <c r="J142" s="135">
        <f>IFERROR(NACIONAL!K142/NACIONAL!J142-1,"")</f>
        <v>0.16100140726748013</v>
      </c>
      <c r="K142" s="135">
        <f>IFERROR(NACIONAL!L142/NACIONAL!K142-1,"")</f>
        <v>0.45892101372167726</v>
      </c>
      <c r="L142" s="135">
        <f>IFERROR(NACIONAL!M142/NACIONAL!L142-1,"")</f>
        <v>4.1493230619213728E-2</v>
      </c>
      <c r="M142" s="135">
        <f>IFERROR(NACIONAL!N142/NACIONAL!M142-1,"")</f>
        <v>-1</v>
      </c>
      <c r="N142" s="135" t="str">
        <f>IFERROR(NACIONAL!O142/NACIONAL!N142-1,"")</f>
        <v/>
      </c>
      <c r="O142" s="135" t="str">
        <f>IFERROR(NACIONAL!P142/NACIONAL!O142-1,"")</f>
        <v/>
      </c>
      <c r="P142" s="135" t="str">
        <f>IFERROR(NACIONAL!Q142/NACIONAL!P142-1,"")</f>
        <v/>
      </c>
      <c r="Q142" s="135" t="str">
        <f>IFERROR(NACIONAL!R142/NACIONAL!Q142-1,"")</f>
        <v/>
      </c>
      <c r="R142" s="135" t="str">
        <f>IFERROR(NACIONAL!S142/NACIONAL!R142-1,"")</f>
        <v/>
      </c>
      <c r="S142" s="135" t="str">
        <f>IFERROR(NACIONAL!T142/NACIONAL!S142-1,"")</f>
        <v/>
      </c>
    </row>
    <row r="143" spans="1:19" ht="28">
      <c r="A143" s="89" t="s">
        <v>2112</v>
      </c>
      <c r="B143" s="89" t="s">
        <v>2113</v>
      </c>
      <c r="C143" s="135" t="str">
        <f>IFERROR(NACIONAL!D143/NACIONAL!C143-1,"")</f>
        <v/>
      </c>
      <c r="D143" s="135" t="str">
        <f>IFERROR(NACIONAL!E143/NACIONAL!D143-1,"")</f>
        <v/>
      </c>
      <c r="E143" s="135" t="str">
        <f>IFERROR(NACIONAL!F143/NACIONAL!E143-1,"")</f>
        <v/>
      </c>
      <c r="F143" s="135" t="str">
        <f>IFERROR(NACIONAL!G143/NACIONAL!F143-1,"")</f>
        <v/>
      </c>
      <c r="G143" s="135" t="str">
        <f>IFERROR(NACIONAL!H143/NACIONAL!G143-1,"")</f>
        <v/>
      </c>
      <c r="H143" s="135" t="str">
        <f>IFERROR(NACIONAL!I143/NACIONAL!H143-1,"")</f>
        <v/>
      </c>
      <c r="I143" s="135" t="str">
        <f>IFERROR(NACIONAL!J143/NACIONAL!I143-1,"")</f>
        <v/>
      </c>
      <c r="J143" s="135" t="str">
        <f>IFERROR(NACIONAL!K143/NACIONAL!J143-1,"")</f>
        <v/>
      </c>
      <c r="K143" s="135" t="str">
        <f>IFERROR(NACIONAL!L143/NACIONAL!K143-1,"")</f>
        <v/>
      </c>
      <c r="L143" s="135" t="str">
        <f>IFERROR(NACIONAL!M143/NACIONAL!L143-1,"")</f>
        <v/>
      </c>
      <c r="M143" s="135" t="str">
        <f>IFERROR(NACIONAL!N143/NACIONAL!M143-1,"")</f>
        <v/>
      </c>
      <c r="N143" s="135">
        <f>IFERROR(NACIONAL!O143/NACIONAL!N143-1,"")</f>
        <v>-0.17143899853243239</v>
      </c>
      <c r="O143" s="135">
        <f>IFERROR(NACIONAL!P143/NACIONAL!O143-1,"")</f>
        <v>2.5106819909596734E-2</v>
      </c>
      <c r="P143" s="135">
        <f>IFERROR(NACIONAL!Q143/NACIONAL!P143-1,"")</f>
        <v>3.2588743711421841E-2</v>
      </c>
      <c r="Q143" s="135">
        <f>IFERROR(NACIONAL!R143/NACIONAL!Q143-1,"")</f>
        <v>-0.22349765276267164</v>
      </c>
      <c r="R143" s="135">
        <f>IFERROR(NACIONAL!S143/NACIONAL!R143-1,"")</f>
        <v>3.0534754114264206E-3</v>
      </c>
      <c r="S143" s="135">
        <f>IFERROR(NACIONAL!T143/NACIONAL!S143-1,"")</f>
        <v>2.0607922677486901E-3</v>
      </c>
    </row>
    <row r="144" spans="1:19" ht="28">
      <c r="A144" s="89" t="s">
        <v>323</v>
      </c>
      <c r="B144" s="89" t="s">
        <v>2120</v>
      </c>
      <c r="C144" s="135">
        <f>IFERROR(NACIONAL!D144/NACIONAL!C144-1,"")</f>
        <v>0.18428485876724632</v>
      </c>
      <c r="D144" s="135">
        <f>IFERROR(NACIONAL!E144/NACIONAL!D144-1,"")</f>
        <v>0.14875312399315344</v>
      </c>
      <c r="E144" s="135">
        <f>IFERROR(NACIONAL!F144/NACIONAL!E144-1,"")</f>
        <v>-0.10359794868959837</v>
      </c>
      <c r="F144" s="135">
        <f>IFERROR(NACIONAL!G144/NACIONAL!F144-1,"")</f>
        <v>0.19343172953999366</v>
      </c>
      <c r="G144" s="135">
        <f>IFERROR(NACIONAL!H144/NACIONAL!G144-1,"")</f>
        <v>0.17483176240949883</v>
      </c>
      <c r="H144" s="135">
        <f>IFERROR(NACIONAL!I144/NACIONAL!H144-1,"")</f>
        <v>0.17307523826002869</v>
      </c>
      <c r="I144" s="135">
        <f>IFERROR(NACIONAL!J144/NACIONAL!I144-1,"")</f>
        <v>0.15218832034295593</v>
      </c>
      <c r="J144" s="135">
        <f>IFERROR(NACIONAL!K144/NACIONAL!J144-1,"")</f>
        <v>1.2717962945441696E-2</v>
      </c>
      <c r="K144" s="135">
        <f>IFERROR(NACIONAL!L144/NACIONAL!K144-1,"")</f>
        <v>0.13299664755346097</v>
      </c>
      <c r="L144" s="135">
        <f>IFERROR(NACIONAL!M144/NACIONAL!L144-1,"")</f>
        <v>5.7835874687007793E-2</v>
      </c>
      <c r="M144" s="135">
        <f>IFERROR(NACIONAL!N144/NACIONAL!M144-1,"")</f>
        <v>2.1768585637039317E-2</v>
      </c>
      <c r="N144" s="135">
        <f>IFERROR(NACIONAL!O144/NACIONAL!N144-1,"")</f>
        <v>0.30480384116773207</v>
      </c>
      <c r="O144" s="135">
        <f>IFERROR(NACIONAL!P144/NACIONAL!O144-1,"")</f>
        <v>0.42014927776544653</v>
      </c>
      <c r="P144" s="135">
        <f>IFERROR(NACIONAL!Q144/NACIONAL!P144-1,"")</f>
        <v>0.30125398995655006</v>
      </c>
      <c r="Q144" s="135">
        <f>IFERROR(NACIONAL!R144/NACIONAL!Q144-1,"")</f>
        <v>2.8558392557996859E-2</v>
      </c>
      <c r="R144" s="135">
        <f>IFERROR(NACIONAL!S144/NACIONAL!R144-1,"")</f>
        <v>8.2571237749188731E-2</v>
      </c>
      <c r="S144" s="135">
        <f>IFERROR(NACIONAL!T144/NACIONAL!S144-1,"")</f>
        <v>-0.23187966646557256</v>
      </c>
    </row>
    <row r="145" spans="1:19" ht="28">
      <c r="A145" s="89" t="s">
        <v>2133</v>
      </c>
      <c r="B145" s="89" t="s">
        <v>2134</v>
      </c>
      <c r="C145" s="135" t="str">
        <f>IFERROR(NACIONAL!D145/NACIONAL!C145-1,"")</f>
        <v/>
      </c>
      <c r="D145" s="135" t="str">
        <f>IFERROR(NACIONAL!E145/NACIONAL!D145-1,"")</f>
        <v/>
      </c>
      <c r="E145" s="135" t="str">
        <f>IFERROR(NACIONAL!F145/NACIONAL!E145-1,"")</f>
        <v/>
      </c>
      <c r="F145" s="135" t="str">
        <f>IFERROR(NACIONAL!G145/NACIONAL!F145-1,"")</f>
        <v/>
      </c>
      <c r="G145" s="135" t="str">
        <f>IFERROR(NACIONAL!H145/NACIONAL!G145-1,"")</f>
        <v/>
      </c>
      <c r="H145" s="135" t="str">
        <f>IFERROR(NACIONAL!I145/NACIONAL!H145-1,"")</f>
        <v/>
      </c>
      <c r="I145" s="135" t="str">
        <f>IFERROR(NACIONAL!J145/NACIONAL!I145-1,"")</f>
        <v/>
      </c>
      <c r="J145" s="135" t="str">
        <f>IFERROR(NACIONAL!K145/NACIONAL!J145-1,"")</f>
        <v/>
      </c>
      <c r="K145" s="135" t="str">
        <f>IFERROR(NACIONAL!L145/NACIONAL!K145-1,"")</f>
        <v/>
      </c>
      <c r="L145" s="135" t="str">
        <f>IFERROR(NACIONAL!M145/NACIONAL!L145-1,"")</f>
        <v/>
      </c>
      <c r="M145" s="135" t="str">
        <f>IFERROR(NACIONAL!N145/NACIONAL!M145-1,"")</f>
        <v/>
      </c>
      <c r="N145" s="135">
        <f>IFERROR(NACIONAL!O145/NACIONAL!N145-1,"")</f>
        <v>-1</v>
      </c>
      <c r="O145" s="135" t="str">
        <f>IFERROR(NACIONAL!P145/NACIONAL!O145-1,"")</f>
        <v/>
      </c>
      <c r="P145" s="135">
        <f>IFERROR(NACIONAL!Q145/NACIONAL!P145-1,"")</f>
        <v>9.0646442190232657E-2</v>
      </c>
      <c r="Q145" s="135">
        <f>IFERROR(NACIONAL!R145/NACIONAL!Q145-1,"")</f>
        <v>8.3112582303204396E-2</v>
      </c>
      <c r="R145" s="135">
        <f>IFERROR(NACIONAL!S145/NACIONAL!R145-1,"")</f>
        <v>7.6579722382868143E-2</v>
      </c>
      <c r="S145" s="135">
        <f>IFERROR(NACIONAL!T145/NACIONAL!S145-1,"")</f>
        <v>7.1029439826993945E-2</v>
      </c>
    </row>
    <row r="146" spans="1:19" ht="28">
      <c r="A146" s="89" t="s">
        <v>2140</v>
      </c>
      <c r="B146" s="89" t="s">
        <v>2141</v>
      </c>
      <c r="C146" s="135" t="str">
        <f>IFERROR(NACIONAL!D146/NACIONAL!C146-1,"")</f>
        <v/>
      </c>
      <c r="D146" s="135" t="str">
        <f>IFERROR(NACIONAL!E146/NACIONAL!D146-1,"")</f>
        <v/>
      </c>
      <c r="E146" s="135" t="str">
        <f>IFERROR(NACIONAL!F146/NACIONAL!E146-1,"")</f>
        <v/>
      </c>
      <c r="F146" s="135" t="str">
        <f>IFERROR(NACIONAL!G146/NACIONAL!F146-1,"")</f>
        <v/>
      </c>
      <c r="G146" s="135" t="str">
        <f>IFERROR(NACIONAL!H146/NACIONAL!G146-1,"")</f>
        <v/>
      </c>
      <c r="H146" s="135" t="str">
        <f>IFERROR(NACIONAL!I146/NACIONAL!H146-1,"")</f>
        <v/>
      </c>
      <c r="I146" s="135" t="str">
        <f>IFERROR(NACIONAL!J146/NACIONAL!I146-1,"")</f>
        <v/>
      </c>
      <c r="J146" s="135" t="str">
        <f>IFERROR(NACIONAL!K146/NACIONAL!J146-1,"")</f>
        <v/>
      </c>
      <c r="K146" s="135" t="str">
        <f>IFERROR(NACIONAL!L146/NACIONAL!K146-1,"")</f>
        <v/>
      </c>
      <c r="L146" s="135" t="str">
        <f>IFERROR(NACIONAL!M146/NACIONAL!L146-1,"")</f>
        <v/>
      </c>
      <c r="M146" s="135" t="str">
        <f>IFERROR(NACIONAL!N146/NACIONAL!M146-1,"")</f>
        <v/>
      </c>
      <c r="N146" s="135">
        <f>IFERROR(NACIONAL!O146/NACIONAL!N146-1,"")</f>
        <v>-0.11188818039180415</v>
      </c>
      <c r="O146" s="135">
        <f>IFERROR(NACIONAL!P146/NACIONAL!O146-1,"")</f>
        <v>0.40464887503757785</v>
      </c>
      <c r="P146" s="135">
        <f>IFERROR(NACIONAL!Q146/NACIONAL!P146-1,"")</f>
        <v>1.1071212229524554</v>
      </c>
      <c r="Q146" s="135">
        <f>IFERROR(NACIONAL!R146/NACIONAL!Q146-1,"")</f>
        <v>0.59487144652908275</v>
      </c>
      <c r="R146" s="135">
        <f>IFERROR(NACIONAL!S146/NACIONAL!R146-1,"")</f>
        <v>0.15130023879106136</v>
      </c>
      <c r="S146" s="135">
        <f>IFERROR(NACIONAL!T146/NACIONAL!S146-1,"")</f>
        <v>0.10949591924105961</v>
      </c>
    </row>
    <row r="147" spans="1:19">
      <c r="A147" s="89" t="s">
        <v>2145</v>
      </c>
      <c r="B147" s="89" t="s">
        <v>2146</v>
      </c>
      <c r="C147" s="135" t="str">
        <f>IFERROR(NACIONAL!D147/NACIONAL!C147-1,"")</f>
        <v/>
      </c>
      <c r="D147" s="135" t="str">
        <f>IFERROR(NACIONAL!E147/NACIONAL!D147-1,"")</f>
        <v/>
      </c>
      <c r="E147" s="135" t="str">
        <f>IFERROR(NACIONAL!F147/NACIONAL!E147-1,"")</f>
        <v/>
      </c>
      <c r="F147" s="135" t="str">
        <f>IFERROR(NACIONAL!G147/NACIONAL!F147-1,"")</f>
        <v/>
      </c>
      <c r="G147" s="135" t="str">
        <f>IFERROR(NACIONAL!H147/NACIONAL!G147-1,"")</f>
        <v/>
      </c>
      <c r="H147" s="135" t="str">
        <f>IFERROR(NACIONAL!I147/NACIONAL!H147-1,"")</f>
        <v/>
      </c>
      <c r="I147" s="135" t="str">
        <f>IFERROR(NACIONAL!J147/NACIONAL!I147-1,"")</f>
        <v/>
      </c>
      <c r="J147" s="135" t="str">
        <f>IFERROR(NACIONAL!K147/NACIONAL!J147-1,"")</f>
        <v/>
      </c>
      <c r="K147" s="135" t="str">
        <f>IFERROR(NACIONAL!L147/NACIONAL!K147-1,"")</f>
        <v/>
      </c>
      <c r="L147" s="135" t="str">
        <f>IFERROR(NACIONAL!M147/NACIONAL!L147-1,"")</f>
        <v/>
      </c>
      <c r="M147" s="135" t="str">
        <f>IFERROR(NACIONAL!N147/NACIONAL!M147-1,"")</f>
        <v/>
      </c>
      <c r="N147" s="135">
        <f>IFERROR(NACIONAL!O147/NACIONAL!N147-1,"")</f>
        <v>4163.0377241770293</v>
      </c>
      <c r="O147" s="135">
        <f>IFERROR(NACIONAL!P147/NACIONAL!O147-1,"")</f>
        <v>1.039551946302824</v>
      </c>
      <c r="P147" s="135">
        <f>IFERROR(NACIONAL!Q147/NACIONAL!P147-1,"")</f>
        <v>1.2790887007688596</v>
      </c>
      <c r="Q147" s="135">
        <f>IFERROR(NACIONAL!R147/NACIONAL!Q147-1,"")</f>
        <v>0.41858656722984411</v>
      </c>
      <c r="R147" s="135">
        <f>IFERROR(NACIONAL!S147/NACIONAL!R147-1,"")</f>
        <v>3.8458096839998568E-2</v>
      </c>
      <c r="S147" s="135">
        <f>IFERROR(NACIONAL!T147/NACIONAL!S147-1,"")</f>
        <v>3.9069953467991692E-3</v>
      </c>
    </row>
    <row r="148" spans="1:19" ht="28">
      <c r="A148" s="89" t="s">
        <v>7656</v>
      </c>
      <c r="B148" s="89" t="s">
        <v>7657</v>
      </c>
      <c r="C148" s="135" t="str">
        <f>IFERROR(NACIONAL!D148/NACIONAL!C148-1,"")</f>
        <v/>
      </c>
      <c r="D148" s="135" t="str">
        <f>IFERROR(NACIONAL!E148/NACIONAL!D148-1,"")</f>
        <v/>
      </c>
      <c r="E148" s="135" t="str">
        <f>IFERROR(NACIONAL!F148/NACIONAL!E148-1,"")</f>
        <v/>
      </c>
      <c r="F148" s="135" t="str">
        <f>IFERROR(NACIONAL!G148/NACIONAL!F148-1,"")</f>
        <v/>
      </c>
      <c r="G148" s="135" t="str">
        <f>IFERROR(NACIONAL!H148/NACIONAL!G148-1,"")</f>
        <v/>
      </c>
      <c r="H148" s="135" t="str">
        <f>IFERROR(NACIONAL!I148/NACIONAL!H148-1,"")</f>
        <v/>
      </c>
      <c r="I148" s="135" t="str">
        <f>IFERROR(NACIONAL!J148/NACIONAL!I148-1,"")</f>
        <v/>
      </c>
      <c r="J148" s="135" t="str">
        <f>IFERROR(NACIONAL!K148/NACIONAL!J148-1,"")</f>
        <v/>
      </c>
      <c r="K148" s="135" t="str">
        <f>IFERROR(NACIONAL!L148/NACIONAL!K148-1,"")</f>
        <v/>
      </c>
      <c r="L148" s="135" t="str">
        <f>IFERROR(NACIONAL!M148/NACIONAL!L148-1,"")</f>
        <v/>
      </c>
      <c r="M148" s="135" t="str">
        <f>IFERROR(NACIONAL!N148/NACIONAL!M148-1,"")</f>
        <v/>
      </c>
      <c r="N148" s="135" t="str">
        <f>IFERROR(NACIONAL!O148/NACIONAL!N148-1,"")</f>
        <v/>
      </c>
      <c r="O148" s="135">
        <f>IFERROR(NACIONAL!P148/NACIONAL!O148-1,"")</f>
        <v>-1</v>
      </c>
      <c r="P148" s="135" t="str">
        <f>IFERROR(NACIONAL!Q148/NACIONAL!P148-1,"")</f>
        <v/>
      </c>
      <c r="Q148" s="135" t="str">
        <f>IFERROR(NACIONAL!R148/NACIONAL!Q148-1,"")</f>
        <v/>
      </c>
      <c r="R148" s="135" t="str">
        <f>IFERROR(NACIONAL!S148/NACIONAL!R148-1,"")</f>
        <v/>
      </c>
      <c r="S148" s="135" t="str">
        <f>IFERROR(NACIONAL!T148/NACIONAL!S148-1,"")</f>
        <v/>
      </c>
    </row>
    <row r="149" spans="1:19">
      <c r="A149" s="89" t="s">
        <v>324</v>
      </c>
      <c r="B149" s="89" t="s">
        <v>7792</v>
      </c>
      <c r="C149" s="135">
        <f>IFERROR(NACIONAL!D149/NACIONAL!C149-1,"")</f>
        <v>-2.2607167175487275E-2</v>
      </c>
      <c r="D149" s="135">
        <f>IFERROR(NACIONAL!E149/NACIONAL!D149-1,"")</f>
        <v>1.5852759386981274E-2</v>
      </c>
      <c r="E149" s="135">
        <f>IFERROR(NACIONAL!F149/NACIONAL!E149-1,"")</f>
        <v>0.30560915327654037</v>
      </c>
      <c r="F149" s="135">
        <f>IFERROR(NACIONAL!G149/NACIONAL!F149-1,"")</f>
        <v>0.43455668105531187</v>
      </c>
      <c r="G149" s="135">
        <f>IFERROR(NACIONAL!H149/NACIONAL!G149-1,"")</f>
        <v>0.14764771062070037</v>
      </c>
      <c r="H149" s="135">
        <f>IFERROR(NACIONAL!I149/NACIONAL!H149-1,"")</f>
        <v>0.19271814796797782</v>
      </c>
      <c r="I149" s="135">
        <f>IFERROR(NACIONAL!J149/NACIONAL!I149-1,"")</f>
        <v>-4.7118438737481227E-4</v>
      </c>
      <c r="J149" s="135">
        <f>IFERROR(NACIONAL!K149/NACIONAL!J149-1,"")</f>
        <v>-0.15124263651609149</v>
      </c>
      <c r="K149" s="135">
        <f>IFERROR(NACIONAL!L149/NACIONAL!K149-1,"")</f>
        <v>4.506664411530914E-2</v>
      </c>
      <c r="L149" s="135">
        <f>IFERROR(NACIONAL!M149/NACIONAL!L149-1,"")</f>
        <v>-0.18701682042267675</v>
      </c>
      <c r="M149" s="135">
        <f>IFERROR(NACIONAL!N149/NACIONAL!M149-1,"")</f>
        <v>0.10156934067109913</v>
      </c>
      <c r="N149" s="135">
        <f>IFERROR(NACIONAL!O149/NACIONAL!N149-1,"")</f>
        <v>0.14627098475973654</v>
      </c>
      <c r="O149" s="135">
        <f>IFERROR(NACIONAL!P149/NACIONAL!O149-1,"")</f>
        <v>-6.165662584796805E-2</v>
      </c>
      <c r="P149" s="135">
        <f>IFERROR(NACIONAL!Q149/NACIONAL!P149-1,"")</f>
        <v>-3.0792993420721282E-2</v>
      </c>
      <c r="Q149" s="135">
        <f>IFERROR(NACIONAL!R149/NACIONAL!Q149-1,"")</f>
        <v>1.5727818909683404</v>
      </c>
      <c r="R149" s="135">
        <f>IFERROR(NACIONAL!S149/NACIONAL!R149-1,"")</f>
        <v>-0.4198572540267056</v>
      </c>
      <c r="S149" s="135">
        <f>IFERROR(NACIONAL!T149/NACIONAL!S149-1,"")</f>
        <v>-0.3354893490559564</v>
      </c>
    </row>
    <row r="150" spans="1:19">
      <c r="A150" s="89" t="s">
        <v>325</v>
      </c>
      <c r="B150" s="89" t="s">
        <v>2157</v>
      </c>
      <c r="C150" s="135">
        <f>IFERROR(NACIONAL!D150/NACIONAL!C150-1,"")</f>
        <v>-3.0123104717746929E-2</v>
      </c>
      <c r="D150" s="135">
        <f>IFERROR(NACIONAL!E150/NACIONAL!D150-1,"")</f>
        <v>9.7405996411372264E-2</v>
      </c>
      <c r="E150" s="135">
        <f>IFERROR(NACIONAL!F150/NACIONAL!E150-1,"")</f>
        <v>0.47278668238238319</v>
      </c>
      <c r="F150" s="135">
        <f>IFERROR(NACIONAL!G150/NACIONAL!F150-1,"")</f>
        <v>0.55829923319644892</v>
      </c>
      <c r="G150" s="135">
        <f>IFERROR(NACIONAL!H150/NACIONAL!G150-1,"")</f>
        <v>0.25144590110105236</v>
      </c>
      <c r="H150" s="135">
        <f>IFERROR(NACIONAL!I150/NACIONAL!H150-1,"")</f>
        <v>0.24166804641967543</v>
      </c>
      <c r="I150" s="135">
        <f>IFERROR(NACIONAL!J150/NACIONAL!I150-1,"")</f>
        <v>-1.8627402103880142E-2</v>
      </c>
      <c r="J150" s="135">
        <f>IFERROR(NACIONAL!K150/NACIONAL!J150-1,"")</f>
        <v>6.1292721662242755E-4</v>
      </c>
      <c r="K150" s="135">
        <f>IFERROR(NACIONAL!L150/NACIONAL!K150-1,"")</f>
        <v>9.0882463579766259E-2</v>
      </c>
      <c r="L150" s="135">
        <f>IFERROR(NACIONAL!M150/NACIONAL!L150-1,"")</f>
        <v>0.1070675497551723</v>
      </c>
      <c r="M150" s="135">
        <f>IFERROR(NACIONAL!N150/NACIONAL!M150-1,"")</f>
        <v>0.11085562818098604</v>
      </c>
      <c r="N150" s="135">
        <f>IFERROR(NACIONAL!O150/NACIONAL!N150-1,"")</f>
        <v>0.12099269816259572</v>
      </c>
      <c r="O150" s="135">
        <f>IFERROR(NACIONAL!P150/NACIONAL!O150-1,"")</f>
        <v>5.326793101079863E-3</v>
      </c>
      <c r="P150" s="135">
        <f>IFERROR(NACIONAL!Q150/NACIONAL!P150-1,"")</f>
        <v>4.0116402687409014E-2</v>
      </c>
      <c r="Q150" s="135">
        <f>IFERROR(NACIONAL!R150/NACIONAL!Q150-1,"")</f>
        <v>0.71915165702051453</v>
      </c>
      <c r="R150" s="135">
        <f>IFERROR(NACIONAL!S150/NACIONAL!R150-1,"")</f>
        <v>-0.2022164894119739</v>
      </c>
      <c r="S150" s="135">
        <f>IFERROR(NACIONAL!T150/NACIONAL!S150-1,"")</f>
        <v>-9.4481038047693144E-2</v>
      </c>
    </row>
    <row r="151" spans="1:19">
      <c r="A151" s="89" t="s">
        <v>326</v>
      </c>
      <c r="B151" s="89" t="s">
        <v>2162</v>
      </c>
      <c r="C151" s="135">
        <f>IFERROR(NACIONAL!D151/NACIONAL!C151-1,"")</f>
        <v>0.72950508860544616</v>
      </c>
      <c r="D151" s="135">
        <f>IFERROR(NACIONAL!E151/NACIONAL!D151-1,"")</f>
        <v>1.261692855473588</v>
      </c>
      <c r="E151" s="135">
        <f>IFERROR(NACIONAL!F151/NACIONAL!E151-1,"")</f>
        <v>0.76605811038687444</v>
      </c>
      <c r="F151" s="135">
        <f>IFERROR(NACIONAL!G151/NACIONAL!F151-1,"")</f>
        <v>0.62509295621554406</v>
      </c>
      <c r="G151" s="135">
        <f>IFERROR(NACIONAL!H151/NACIONAL!G151-1,"")</f>
        <v>0.42805017275126733</v>
      </c>
      <c r="H151" s="135">
        <f>IFERROR(NACIONAL!I151/NACIONAL!H151-1,"")</f>
        <v>0.26919442948052019</v>
      </c>
      <c r="I151" s="135">
        <f>IFERROR(NACIONAL!J151/NACIONAL!I151-1,"")</f>
        <v>0.19817150548701368</v>
      </c>
      <c r="J151" s="135">
        <f>IFERROR(NACIONAL!K151/NACIONAL!J151-1,"")</f>
        <v>9.8764808430074957E-2</v>
      </c>
      <c r="K151" s="135">
        <f>IFERROR(NACIONAL!L151/NACIONAL!K151-1,"")</f>
        <v>8.5421871975567276E-2</v>
      </c>
      <c r="L151" s="135">
        <f>IFERROR(NACIONAL!M151/NACIONAL!L151-1,"")</f>
        <v>0.10384455403652204</v>
      </c>
      <c r="M151" s="135">
        <f>IFERROR(NACIONAL!N151/NACIONAL!M151-1,"")</f>
        <v>0.11808184057317916</v>
      </c>
      <c r="N151" s="135">
        <f>IFERROR(NACIONAL!O151/NACIONAL!N151-1,"")</f>
        <v>0.10090780862440907</v>
      </c>
      <c r="O151" s="135">
        <f>IFERROR(NACIONAL!P151/NACIONAL!O151-1,"")</f>
        <v>6.0741555093784427E-2</v>
      </c>
      <c r="P151" s="135">
        <f>IFERROR(NACIONAL!Q151/NACIONAL!P151-1,"")</f>
        <v>9.2010045346290648E-2</v>
      </c>
      <c r="Q151" s="135">
        <f>IFERROR(NACIONAL!R151/NACIONAL!Q151-1,"")</f>
        <v>0.16469184885689092</v>
      </c>
      <c r="R151" s="135">
        <f>IFERROR(NACIONAL!S151/NACIONAL!R151-1,"")</f>
        <v>0.11005508936210151</v>
      </c>
      <c r="S151" s="135">
        <f>IFERROR(NACIONAL!T151/NACIONAL!S151-1,"")</f>
        <v>8.6242437102059366E-2</v>
      </c>
    </row>
    <row r="152" spans="1:19" ht="28">
      <c r="A152" s="89" t="s">
        <v>327</v>
      </c>
      <c r="B152" s="89" t="s">
        <v>84</v>
      </c>
      <c r="C152" s="135">
        <f>IFERROR(NACIONAL!D152/NACIONAL!C152-1,"")</f>
        <v>0.2349643608595966</v>
      </c>
      <c r="D152" s="135">
        <f>IFERROR(NACIONAL!E152/NACIONAL!D152-1,"")</f>
        <v>0.26193751033793378</v>
      </c>
      <c r="E152" s="135">
        <f>IFERROR(NACIONAL!F152/NACIONAL!E152-1,"")</f>
        <v>0.19493585505281885</v>
      </c>
      <c r="F152" s="135">
        <f>IFERROR(NACIONAL!G152/NACIONAL!F152-1,"")</f>
        <v>0.18052368949619879</v>
      </c>
      <c r="G152" s="135">
        <f>IFERROR(NACIONAL!H152/NACIONAL!G152-1,"")</f>
        <v>0.16648103250508761</v>
      </c>
      <c r="H152" s="135">
        <f>IFERROR(NACIONAL!I152/NACIONAL!H152-1,"")</f>
        <v>0.13180919714921702</v>
      </c>
      <c r="I152" s="135">
        <f>IFERROR(NACIONAL!J152/NACIONAL!I152-1,"")</f>
        <v>0.41032888357853992</v>
      </c>
      <c r="J152" s="135">
        <f>IFERROR(NACIONAL!K152/NACIONAL!J152-1,"")</f>
        <v>-9.8067014168752853E-2</v>
      </c>
      <c r="K152" s="135">
        <f>IFERROR(NACIONAL!L152/NACIONAL!K152-1,"")</f>
        <v>3.2601953090373614E-2</v>
      </c>
      <c r="L152" s="135">
        <f>IFERROR(NACIONAL!M152/NACIONAL!L152-1,"")</f>
        <v>-0.99963845367019022</v>
      </c>
      <c r="M152" s="135">
        <f>IFERROR(NACIONAL!N152/NACIONAL!M152-1,"")</f>
        <v>-1</v>
      </c>
      <c r="N152" s="135" t="str">
        <f>IFERROR(NACIONAL!O152/NACIONAL!N152-1,"")</f>
        <v/>
      </c>
      <c r="O152" s="135" t="str">
        <f>IFERROR(NACIONAL!P152/NACIONAL!O152-1,"")</f>
        <v/>
      </c>
      <c r="P152" s="135" t="str">
        <f>IFERROR(NACIONAL!Q152/NACIONAL!P152-1,"")</f>
        <v/>
      </c>
      <c r="Q152" s="135" t="str">
        <f>IFERROR(NACIONAL!R152/NACIONAL!Q152-1,"")</f>
        <v/>
      </c>
      <c r="R152" s="135" t="str">
        <f>IFERROR(NACIONAL!S152/NACIONAL!R152-1,"")</f>
        <v/>
      </c>
      <c r="S152" s="135" t="str">
        <f>IFERROR(NACIONAL!T152/NACIONAL!S152-1,"")</f>
        <v/>
      </c>
    </row>
    <row r="153" spans="1:19" ht="28">
      <c r="A153" s="89" t="s">
        <v>328</v>
      </c>
      <c r="B153" s="89" t="s">
        <v>83</v>
      </c>
      <c r="C153" s="135">
        <f>IFERROR(NACIONAL!D153/NACIONAL!C153-1,"")</f>
        <v>0.15117720546270008</v>
      </c>
      <c r="D153" s="135">
        <f>IFERROR(NACIONAL!E153/NACIONAL!D153-1,"")</f>
        <v>0.15837755248816721</v>
      </c>
      <c r="E153" s="135">
        <f>IFERROR(NACIONAL!F153/NACIONAL!E153-1,"")</f>
        <v>0.20051046567894981</v>
      </c>
      <c r="F153" s="135">
        <f>IFERROR(NACIONAL!G153/NACIONAL!F153-1,"")</f>
        <v>0.16333349405136466</v>
      </c>
      <c r="G153" s="135">
        <f>IFERROR(NACIONAL!H153/NACIONAL!G153-1,"")</f>
        <v>0.20421125552014519</v>
      </c>
      <c r="H153" s="135">
        <f>IFERROR(NACIONAL!I153/NACIONAL!H153-1,"")</f>
        <v>0.17104453607159464</v>
      </c>
      <c r="I153" s="135">
        <f>IFERROR(NACIONAL!J153/NACIONAL!I153-1,"")</f>
        <v>0.1898021249903703</v>
      </c>
      <c r="J153" s="135">
        <f>IFERROR(NACIONAL!K153/NACIONAL!J153-1,"")</f>
        <v>8.1811902335370945E-2</v>
      </c>
      <c r="K153" s="135">
        <f>IFERROR(NACIONAL!L153/NACIONAL!K153-1,"")</f>
        <v>0.12304307814148996</v>
      </c>
      <c r="L153" s="135">
        <f>IFERROR(NACIONAL!M153/NACIONAL!L153-1,"")</f>
        <v>-1</v>
      </c>
      <c r="M153" s="135" t="str">
        <f>IFERROR(NACIONAL!N153/NACIONAL!M153-1,"")</f>
        <v/>
      </c>
      <c r="N153" s="135" t="str">
        <f>IFERROR(NACIONAL!O153/NACIONAL!N153-1,"")</f>
        <v/>
      </c>
      <c r="O153" s="135" t="str">
        <f>IFERROR(NACIONAL!P153/NACIONAL!O153-1,"")</f>
        <v/>
      </c>
      <c r="P153" s="135" t="str">
        <f>IFERROR(NACIONAL!Q153/NACIONAL!P153-1,"")</f>
        <v/>
      </c>
      <c r="Q153" s="135" t="str">
        <f>IFERROR(NACIONAL!R153/NACIONAL!Q153-1,"")</f>
        <v/>
      </c>
      <c r="R153" s="135" t="str">
        <f>IFERROR(NACIONAL!S153/NACIONAL!R153-1,"")</f>
        <v/>
      </c>
      <c r="S153" s="135" t="str">
        <f>IFERROR(NACIONAL!T153/NACIONAL!S153-1,"")</f>
        <v/>
      </c>
    </row>
    <row r="154" spans="1:19">
      <c r="A154" s="89" t="s">
        <v>329</v>
      </c>
      <c r="B154" s="89" t="s">
        <v>82</v>
      </c>
      <c r="C154" s="135">
        <f>IFERROR(NACIONAL!D154/NACIONAL!C154-1,"")</f>
        <v>0.10773986833712912</v>
      </c>
      <c r="D154" s="135">
        <f>IFERROR(NACIONAL!E154/NACIONAL!D154-1,"")</f>
        <v>-6.6055823811998371E-2</v>
      </c>
      <c r="E154" s="135">
        <f>IFERROR(NACIONAL!F154/NACIONAL!E154-1,"")</f>
        <v>0.15026235263594057</v>
      </c>
      <c r="F154" s="135">
        <f>IFERROR(NACIONAL!G154/NACIONAL!F154-1,"")</f>
        <v>0.18104342910729199</v>
      </c>
      <c r="G154" s="135">
        <f>IFERROR(NACIONAL!H154/NACIONAL!G154-1,"")</f>
        <v>0.11437632148433408</v>
      </c>
      <c r="H154" s="135">
        <f>IFERROR(NACIONAL!I154/NACIONAL!H154-1,"")</f>
        <v>0.17809161758523295</v>
      </c>
      <c r="I154" s="135">
        <f>IFERROR(NACIONAL!J154/NACIONAL!I154-1,"")</f>
        <v>6.7838382211752091E-2</v>
      </c>
      <c r="J154" s="135">
        <f>IFERROR(NACIONAL!K154/NACIONAL!J154-1,"")</f>
        <v>-0.1110877992545205</v>
      </c>
      <c r="K154" s="135">
        <f>IFERROR(NACIONAL!L154/NACIONAL!K154-1,"")</f>
        <v>-3.8973579751785503E-2</v>
      </c>
      <c r="L154" s="135">
        <f>IFERROR(NACIONAL!M154/NACIONAL!L154-1,"")</f>
        <v>0.32453142467059104</v>
      </c>
      <c r="M154" s="135">
        <f>IFERROR(NACIONAL!N154/NACIONAL!M154-1,"")</f>
        <v>-0.35822215132283997</v>
      </c>
      <c r="N154" s="135">
        <f>IFERROR(NACIONAL!O154/NACIONAL!N154-1,"")</f>
        <v>0.10059556918415757</v>
      </c>
      <c r="O154" s="135">
        <f>IFERROR(NACIONAL!P154/NACIONAL!O154-1,"")</f>
        <v>0.21956610689722145</v>
      </c>
      <c r="P154" s="135">
        <f>IFERROR(NACIONAL!Q154/NACIONAL!P154-1,"")</f>
        <v>8.9092793200074238E-2</v>
      </c>
      <c r="Q154" s="135">
        <f>IFERROR(NACIONAL!R154/NACIONAL!Q154-1,"")</f>
        <v>0.1855107967746068</v>
      </c>
      <c r="R154" s="135">
        <f>IFERROR(NACIONAL!S154/NACIONAL!R154-1,"")</f>
        <v>0.10146807915051248</v>
      </c>
      <c r="S154" s="135">
        <f>IFERROR(NACIONAL!T154/NACIONAL!S154-1,"")</f>
        <v>0.24759972450101664</v>
      </c>
    </row>
    <row r="155" spans="1:19">
      <c r="A155" s="89" t="s">
        <v>330</v>
      </c>
      <c r="B155" s="89" t="s">
        <v>81</v>
      </c>
      <c r="C155" s="135">
        <f>IFERROR(NACIONAL!D155/NACIONAL!C155-1,"")</f>
        <v>32.844417771366572</v>
      </c>
      <c r="D155" s="135">
        <f>IFERROR(NACIONAL!E155/NACIONAL!D155-1,"")</f>
        <v>0.1118574664987857</v>
      </c>
      <c r="E155" s="135">
        <f>IFERROR(NACIONAL!F155/NACIONAL!E155-1,"")</f>
        <v>1.750625144709006E-2</v>
      </c>
      <c r="F155" s="135">
        <f>IFERROR(NACIONAL!G155/NACIONAL!F155-1,"")</f>
        <v>0.118185810974202</v>
      </c>
      <c r="G155" s="135">
        <f>IFERROR(NACIONAL!H155/NACIONAL!G155-1,"")</f>
        <v>-5.0240335402683356E-2</v>
      </c>
      <c r="H155" s="135">
        <f>IFERROR(NACIONAL!I155/NACIONAL!H155-1,"")</f>
        <v>0.17933959180156633</v>
      </c>
      <c r="I155" s="135">
        <f>IFERROR(NACIONAL!J155/NACIONAL!I155-1,"")</f>
        <v>0.15612961281570303</v>
      </c>
      <c r="J155" s="135">
        <f>IFERROR(NACIONAL!K155/NACIONAL!J155-1,"")</f>
        <v>0.31224598493157729</v>
      </c>
      <c r="K155" s="135">
        <f>IFERROR(NACIONAL!L155/NACIONAL!K155-1,"")</f>
        <v>-4.5342894402715883E-2</v>
      </c>
      <c r="L155" s="135">
        <f>IFERROR(NACIONAL!M155/NACIONAL!L155-1,"")</f>
        <v>0.82396319119095462</v>
      </c>
      <c r="M155" s="135">
        <f>IFERROR(NACIONAL!N155/NACIONAL!M155-1,"")</f>
        <v>-1</v>
      </c>
      <c r="N155" s="135" t="str">
        <f>IFERROR(NACIONAL!O155/NACIONAL!N155-1,"")</f>
        <v/>
      </c>
      <c r="O155" s="135" t="str">
        <f>IFERROR(NACIONAL!P155/NACIONAL!O155-1,"")</f>
        <v/>
      </c>
      <c r="P155" s="135" t="str">
        <f>IFERROR(NACIONAL!Q155/NACIONAL!P155-1,"")</f>
        <v/>
      </c>
      <c r="Q155" s="135" t="str">
        <f>IFERROR(NACIONAL!R155/NACIONAL!Q155-1,"")</f>
        <v/>
      </c>
      <c r="R155" s="135" t="str">
        <f>IFERROR(NACIONAL!S155/NACIONAL!R155-1,"")</f>
        <v/>
      </c>
      <c r="S155" s="135" t="str">
        <f>IFERROR(NACIONAL!T155/NACIONAL!S155-1,"")</f>
        <v/>
      </c>
    </row>
    <row r="156" spans="1:19" ht="28">
      <c r="A156" s="89" t="s">
        <v>2166</v>
      </c>
      <c r="B156" s="89" t="s">
        <v>2167</v>
      </c>
      <c r="C156" s="135" t="str">
        <f>IFERROR(NACIONAL!D156/NACIONAL!C156-1,"")</f>
        <v/>
      </c>
      <c r="D156" s="135" t="str">
        <f>IFERROR(NACIONAL!E156/NACIONAL!D156-1,"")</f>
        <v/>
      </c>
      <c r="E156" s="135" t="str">
        <f>IFERROR(NACIONAL!F156/NACIONAL!E156-1,"")</f>
        <v/>
      </c>
      <c r="F156" s="135" t="str">
        <f>IFERROR(NACIONAL!G156/NACIONAL!F156-1,"")</f>
        <v/>
      </c>
      <c r="G156" s="135" t="str">
        <f>IFERROR(NACIONAL!H156/NACIONAL!G156-1,"")</f>
        <v/>
      </c>
      <c r="H156" s="135" t="str">
        <f>IFERROR(NACIONAL!I156/NACIONAL!H156-1,"")</f>
        <v/>
      </c>
      <c r="I156" s="135" t="str">
        <f>IFERROR(NACIONAL!J156/NACIONAL!I156-1,"")</f>
        <v/>
      </c>
      <c r="J156" s="135" t="str">
        <f>IFERROR(NACIONAL!K156/NACIONAL!J156-1,"")</f>
        <v/>
      </c>
      <c r="K156" s="135" t="str">
        <f>IFERROR(NACIONAL!L156/NACIONAL!K156-1,"")</f>
        <v/>
      </c>
      <c r="L156" s="135" t="str">
        <f>IFERROR(NACIONAL!M156/NACIONAL!L156-1,"")</f>
        <v/>
      </c>
      <c r="M156" s="135" t="str">
        <f>IFERROR(NACIONAL!N156/NACIONAL!M156-1,"")</f>
        <v/>
      </c>
      <c r="N156" s="135" t="str">
        <f>IFERROR(NACIONAL!O156/NACIONAL!N156-1,"")</f>
        <v/>
      </c>
      <c r="O156" s="135" t="str">
        <f>IFERROR(NACIONAL!P156/NACIONAL!O156-1,"")</f>
        <v/>
      </c>
      <c r="P156" s="135" t="str">
        <f>IFERROR(NACIONAL!Q156/NACIONAL!P156-1,"")</f>
        <v/>
      </c>
      <c r="Q156" s="135" t="str">
        <f>IFERROR(NACIONAL!R156/NACIONAL!Q156-1,"")</f>
        <v/>
      </c>
      <c r="R156" s="135" t="str">
        <f>IFERROR(NACIONAL!S156/NACIONAL!R156-1,"")</f>
        <v/>
      </c>
      <c r="S156" s="135" t="str">
        <f>IFERROR(NACIONAL!T156/NACIONAL!S156-1,"")</f>
        <v/>
      </c>
    </row>
    <row r="157" spans="1:19" ht="28">
      <c r="A157" s="89" t="s">
        <v>2177</v>
      </c>
      <c r="B157" s="89" t="s">
        <v>2178</v>
      </c>
      <c r="C157" s="135" t="str">
        <f>IFERROR(NACIONAL!D157/NACIONAL!C157-1,"")</f>
        <v/>
      </c>
      <c r="D157" s="135" t="str">
        <f>IFERROR(NACIONAL!E157/NACIONAL!D157-1,"")</f>
        <v/>
      </c>
      <c r="E157" s="135" t="str">
        <f>IFERROR(NACIONAL!F157/NACIONAL!E157-1,"")</f>
        <v/>
      </c>
      <c r="F157" s="135" t="str">
        <f>IFERROR(NACIONAL!G157/NACIONAL!F157-1,"")</f>
        <v/>
      </c>
      <c r="G157" s="135" t="str">
        <f>IFERROR(NACIONAL!H157/NACIONAL!G157-1,"")</f>
        <v/>
      </c>
      <c r="H157" s="135" t="str">
        <f>IFERROR(NACIONAL!I157/NACIONAL!H157-1,"")</f>
        <v/>
      </c>
      <c r="I157" s="135" t="str">
        <f>IFERROR(NACIONAL!J157/NACIONAL!I157-1,"")</f>
        <v/>
      </c>
      <c r="J157" s="135" t="str">
        <f>IFERROR(NACIONAL!K157/NACIONAL!J157-1,"")</f>
        <v/>
      </c>
      <c r="K157" s="135" t="str">
        <f>IFERROR(NACIONAL!L157/NACIONAL!K157-1,"")</f>
        <v/>
      </c>
      <c r="L157" s="135" t="str">
        <f>IFERROR(NACIONAL!M157/NACIONAL!L157-1,"")</f>
        <v/>
      </c>
      <c r="M157" s="135" t="str">
        <f>IFERROR(NACIONAL!N157/NACIONAL!M157-1,"")</f>
        <v/>
      </c>
      <c r="N157" s="135" t="str">
        <f>IFERROR(NACIONAL!O157/NACIONAL!N157-1,"")</f>
        <v/>
      </c>
      <c r="O157" s="135" t="str">
        <f>IFERROR(NACIONAL!P157/NACIONAL!O157-1,"")</f>
        <v/>
      </c>
      <c r="P157" s="135" t="str">
        <f>IFERROR(NACIONAL!Q157/NACIONAL!P157-1,"")</f>
        <v/>
      </c>
      <c r="Q157" s="135" t="str">
        <f>IFERROR(NACIONAL!R157/NACIONAL!Q157-1,"")</f>
        <v/>
      </c>
      <c r="R157" s="135" t="str">
        <f>IFERROR(NACIONAL!S157/NACIONAL!R157-1,"")</f>
        <v/>
      </c>
      <c r="S157" s="135" t="str">
        <f>IFERROR(NACIONAL!T157/NACIONAL!S157-1,"")</f>
        <v/>
      </c>
    </row>
    <row r="158" spans="1:19">
      <c r="A158" s="89" t="s">
        <v>2183</v>
      </c>
      <c r="B158" s="89" t="s">
        <v>2184</v>
      </c>
      <c r="C158" s="135" t="str">
        <f>IFERROR(NACIONAL!D158/NACIONAL!C158-1,"")</f>
        <v/>
      </c>
      <c r="D158" s="135" t="str">
        <f>IFERROR(NACIONAL!E158/NACIONAL!D158-1,"")</f>
        <v/>
      </c>
      <c r="E158" s="135" t="str">
        <f>IFERROR(NACIONAL!F158/NACIONAL!E158-1,"")</f>
        <v/>
      </c>
      <c r="F158" s="135" t="str">
        <f>IFERROR(NACIONAL!G158/NACIONAL!F158-1,"")</f>
        <v/>
      </c>
      <c r="G158" s="135" t="str">
        <f>IFERROR(NACIONAL!H158/NACIONAL!G158-1,"")</f>
        <v/>
      </c>
      <c r="H158" s="135" t="str">
        <f>IFERROR(NACIONAL!I158/NACIONAL!H158-1,"")</f>
        <v/>
      </c>
      <c r="I158" s="135" t="str">
        <f>IFERROR(NACIONAL!J158/NACIONAL!I158-1,"")</f>
        <v/>
      </c>
      <c r="J158" s="135" t="str">
        <f>IFERROR(NACIONAL!K158/NACIONAL!J158-1,"")</f>
        <v/>
      </c>
      <c r="K158" s="135" t="str">
        <f>IFERROR(NACIONAL!L158/NACIONAL!K158-1,"")</f>
        <v/>
      </c>
      <c r="L158" s="135" t="str">
        <f>IFERROR(NACIONAL!M158/NACIONAL!L158-1,"")</f>
        <v/>
      </c>
      <c r="M158" s="135" t="str">
        <f>IFERROR(NACIONAL!N158/NACIONAL!M158-1,"")</f>
        <v/>
      </c>
      <c r="N158" s="135" t="str">
        <f>IFERROR(NACIONAL!O158/NACIONAL!N158-1,"")</f>
        <v/>
      </c>
      <c r="O158" s="135" t="str">
        <f>IFERROR(NACIONAL!P158/NACIONAL!O158-1,"")</f>
        <v/>
      </c>
      <c r="P158" s="135" t="str">
        <f>IFERROR(NACIONAL!Q158/NACIONAL!P158-1,"")</f>
        <v/>
      </c>
      <c r="Q158" s="135" t="str">
        <f>IFERROR(NACIONAL!R158/NACIONAL!Q158-1,"")</f>
        <v/>
      </c>
      <c r="R158" s="135" t="str">
        <f>IFERROR(NACIONAL!S158/NACIONAL!R158-1,"")</f>
        <v/>
      </c>
      <c r="S158" s="135" t="str">
        <f>IFERROR(NACIONAL!T158/NACIONAL!S158-1,"")</f>
        <v/>
      </c>
    </row>
    <row r="159" spans="1:19">
      <c r="A159" s="89" t="s">
        <v>331</v>
      </c>
      <c r="B159" s="89" t="s">
        <v>80</v>
      </c>
      <c r="C159" s="135">
        <f>IFERROR(NACIONAL!D159/NACIONAL!C159-1,"")</f>
        <v>1.4247833294515861</v>
      </c>
      <c r="D159" s="135">
        <f>IFERROR(NACIONAL!E159/NACIONAL!D159-1,"")</f>
        <v>-6.6031736447194289E-2</v>
      </c>
      <c r="E159" s="135">
        <f>IFERROR(NACIONAL!F159/NACIONAL!E159-1,"")</f>
        <v>-0.42312582562159939</v>
      </c>
      <c r="F159" s="135">
        <f>IFERROR(NACIONAL!G159/NACIONAL!F159-1,"")</f>
        <v>3.9170072999814343E-2</v>
      </c>
      <c r="G159" s="135">
        <f>IFERROR(NACIONAL!H159/NACIONAL!G159-1,"")</f>
        <v>0.26578876244029992</v>
      </c>
      <c r="H159" s="135">
        <f>IFERROR(NACIONAL!I159/NACIONAL!H159-1,"")</f>
        <v>4.9290967882285264E-2</v>
      </c>
      <c r="I159" s="135">
        <f>IFERROR(NACIONAL!J159/NACIONAL!I159-1,"")</f>
        <v>-0.23736449008587068</v>
      </c>
      <c r="J159" s="135">
        <f>IFERROR(NACIONAL!K159/NACIONAL!J159-1,"")</f>
        <v>0.11305727075936178</v>
      </c>
      <c r="K159" s="135">
        <f>IFERROR(NACIONAL!L159/NACIONAL!K159-1,"")</f>
        <v>-0.26395071590493369</v>
      </c>
      <c r="L159" s="135">
        <f>IFERROR(NACIONAL!M159/NACIONAL!L159-1,"")</f>
        <v>-0.12667503200617347</v>
      </c>
      <c r="M159" s="135">
        <f>IFERROR(NACIONAL!N159/NACIONAL!M159-1,"")</f>
        <v>0.47791267978147522</v>
      </c>
      <c r="N159" s="135">
        <f>IFERROR(NACIONAL!O159/NACIONAL!N159-1,"")</f>
        <v>0.36861469254254708</v>
      </c>
      <c r="O159" s="135">
        <f>IFERROR(NACIONAL!P159/NACIONAL!O159-1,"")</f>
        <v>0.1203259510838508</v>
      </c>
      <c r="P159" s="135">
        <f>IFERROR(NACIONAL!Q159/NACIONAL!P159-1,"")</f>
        <v>6.0545911395601948E-2</v>
      </c>
      <c r="Q159" s="135">
        <f>IFERROR(NACIONAL!R159/NACIONAL!Q159-1,"")</f>
        <v>0.28600983359444876</v>
      </c>
      <c r="R159" s="135">
        <f>IFERROR(NACIONAL!S159/NACIONAL!R159-1,"")</f>
        <v>0.33874901213006536</v>
      </c>
      <c r="S159" s="135">
        <f>IFERROR(NACIONAL!T159/NACIONAL!S159-1,"")</f>
        <v>-5.7756471952073341E-2</v>
      </c>
    </row>
    <row r="160" spans="1:19">
      <c r="A160" s="89" t="s">
        <v>2225</v>
      </c>
      <c r="B160" s="89" t="s">
        <v>122</v>
      </c>
      <c r="C160" s="135" t="str">
        <f>IFERROR(NACIONAL!D160/NACIONAL!C160-1,"")</f>
        <v/>
      </c>
      <c r="D160" s="135" t="str">
        <f>IFERROR(NACIONAL!E160/NACIONAL!D160-1,"")</f>
        <v/>
      </c>
      <c r="E160" s="135" t="str">
        <f>IFERROR(NACIONAL!F160/NACIONAL!E160-1,"")</f>
        <v/>
      </c>
      <c r="F160" s="135" t="str">
        <f>IFERROR(NACIONAL!G160/NACIONAL!F160-1,"")</f>
        <v/>
      </c>
      <c r="G160" s="135" t="str">
        <f>IFERROR(NACIONAL!H160/NACIONAL!G160-1,"")</f>
        <v/>
      </c>
      <c r="H160" s="135" t="str">
        <f>IFERROR(NACIONAL!I160/NACIONAL!H160-1,"")</f>
        <v/>
      </c>
      <c r="I160" s="135" t="str">
        <f>IFERROR(NACIONAL!J160/NACIONAL!I160-1,"")</f>
        <v/>
      </c>
      <c r="J160" s="135" t="str">
        <f>IFERROR(NACIONAL!K160/NACIONAL!J160-1,"")</f>
        <v/>
      </c>
      <c r="K160" s="135" t="str">
        <f>IFERROR(NACIONAL!L160/NACIONAL!K160-1,"")</f>
        <v/>
      </c>
      <c r="L160" s="135" t="str">
        <f>IFERROR(NACIONAL!M160/NACIONAL!L160-1,"")</f>
        <v/>
      </c>
      <c r="M160" s="135" t="str">
        <f>IFERROR(NACIONAL!N160/NACIONAL!M160-1,"")</f>
        <v/>
      </c>
      <c r="N160" s="135">
        <f>IFERROR(NACIONAL!O160/NACIONAL!N160-1,"")</f>
        <v>-0.34092094765854619</v>
      </c>
      <c r="O160" s="135">
        <f>IFERROR(NACIONAL!P160/NACIONAL!O160-1,"")</f>
        <v>0.14030935143139533</v>
      </c>
      <c r="P160" s="135">
        <f>IFERROR(NACIONAL!Q160/NACIONAL!P160-1,"")</f>
        <v>0.43742019237690499</v>
      </c>
      <c r="Q160" s="135">
        <f>IFERROR(NACIONAL!R160/NACIONAL!Q160-1,"")</f>
        <v>7.6330671513086257E-2</v>
      </c>
      <c r="R160" s="135">
        <f>IFERROR(NACIONAL!S160/NACIONAL!R160-1,"")</f>
        <v>2.0922377407708304E-3</v>
      </c>
      <c r="S160" s="135">
        <f>IFERROR(NACIONAL!T160/NACIONAL!S160-1,"")</f>
        <v>0.15857869619141796</v>
      </c>
    </row>
    <row r="161" spans="1:19" ht="28">
      <c r="A161" s="89" t="s">
        <v>2238</v>
      </c>
      <c r="B161" s="89" t="s">
        <v>7664</v>
      </c>
      <c r="C161" s="135" t="str">
        <f>IFERROR(NACIONAL!D161/NACIONAL!C161-1,"")</f>
        <v/>
      </c>
      <c r="D161" s="135" t="str">
        <f>IFERROR(NACIONAL!E161/NACIONAL!D161-1,"")</f>
        <v/>
      </c>
      <c r="E161" s="135" t="str">
        <f>IFERROR(NACIONAL!F161/NACIONAL!E161-1,"")</f>
        <v/>
      </c>
      <c r="F161" s="135" t="str">
        <f>IFERROR(NACIONAL!G161/NACIONAL!F161-1,"")</f>
        <v/>
      </c>
      <c r="G161" s="135" t="str">
        <f>IFERROR(NACIONAL!H161/NACIONAL!G161-1,"")</f>
        <v/>
      </c>
      <c r="H161" s="135" t="str">
        <f>IFERROR(NACIONAL!I161/NACIONAL!H161-1,"")</f>
        <v/>
      </c>
      <c r="I161" s="135" t="str">
        <f>IFERROR(NACIONAL!J161/NACIONAL!I161-1,"")</f>
        <v/>
      </c>
      <c r="J161" s="135" t="str">
        <f>IFERROR(NACIONAL!K161/NACIONAL!J161-1,"")</f>
        <v/>
      </c>
      <c r="K161" s="135" t="str">
        <f>IFERROR(NACIONAL!L161/NACIONAL!K161-1,"")</f>
        <v/>
      </c>
      <c r="L161" s="135" t="str">
        <f>IFERROR(NACIONAL!M161/NACIONAL!L161-1,"")</f>
        <v/>
      </c>
      <c r="M161" s="135" t="str">
        <f>IFERROR(NACIONAL!N161/NACIONAL!M161-1,"")</f>
        <v/>
      </c>
      <c r="N161" s="135">
        <f>IFERROR(NACIONAL!O161/NACIONAL!N161-1,"")</f>
        <v>-5.6284339965784524E-2</v>
      </c>
      <c r="O161" s="135">
        <f>IFERROR(NACIONAL!P161/NACIONAL!O161-1,"")</f>
        <v>0.39888064581734439</v>
      </c>
      <c r="P161" s="135">
        <f>IFERROR(NACIONAL!Q161/NACIONAL!P161-1,"")</f>
        <v>0.2177357625135119</v>
      </c>
      <c r="Q161" s="135">
        <f>IFERROR(NACIONAL!R161/NACIONAL!Q161-1,"")</f>
        <v>0.15370020554535313</v>
      </c>
      <c r="R161" s="135">
        <f>IFERROR(NACIONAL!S161/NACIONAL!R161-1,"")</f>
        <v>0.33251359374998479</v>
      </c>
      <c r="S161" s="135">
        <f>IFERROR(NACIONAL!T161/NACIONAL!S161-1,"")</f>
        <v>0.40254002426619273</v>
      </c>
    </row>
    <row r="162" spans="1:19">
      <c r="A162" s="89" t="s">
        <v>2260</v>
      </c>
      <c r="B162" s="89" t="s">
        <v>120</v>
      </c>
      <c r="C162" s="135" t="str">
        <f>IFERROR(NACIONAL!D162/NACIONAL!C162-1,"")</f>
        <v/>
      </c>
      <c r="D162" s="135" t="str">
        <f>IFERROR(NACIONAL!E162/NACIONAL!D162-1,"")</f>
        <v/>
      </c>
      <c r="E162" s="135" t="str">
        <f>IFERROR(NACIONAL!F162/NACIONAL!E162-1,"")</f>
        <v/>
      </c>
      <c r="F162" s="135" t="str">
        <f>IFERROR(NACIONAL!G162/NACIONAL!F162-1,"")</f>
        <v/>
      </c>
      <c r="G162" s="135" t="str">
        <f>IFERROR(NACIONAL!H162/NACIONAL!G162-1,"")</f>
        <v/>
      </c>
      <c r="H162" s="135" t="str">
        <f>IFERROR(NACIONAL!I162/NACIONAL!H162-1,"")</f>
        <v/>
      </c>
      <c r="I162" s="135" t="str">
        <f>IFERROR(NACIONAL!J162/NACIONAL!I162-1,"")</f>
        <v/>
      </c>
      <c r="J162" s="135" t="str">
        <f>IFERROR(NACIONAL!K162/NACIONAL!J162-1,"")</f>
        <v/>
      </c>
      <c r="K162" s="135" t="str">
        <f>IFERROR(NACIONAL!L162/NACIONAL!K162-1,"")</f>
        <v/>
      </c>
      <c r="L162" s="135" t="str">
        <f>IFERROR(NACIONAL!M162/NACIONAL!L162-1,"")</f>
        <v/>
      </c>
      <c r="M162" s="135" t="str">
        <f>IFERROR(NACIONAL!N162/NACIONAL!M162-1,"")</f>
        <v/>
      </c>
      <c r="N162" s="135">
        <f>IFERROR(NACIONAL!O162/NACIONAL!N162-1,"")</f>
        <v>3.2698696057463117E-2</v>
      </c>
      <c r="O162" s="135">
        <f>IFERROR(NACIONAL!P162/NACIONAL!O162-1,"")</f>
        <v>0.71271261015725607</v>
      </c>
      <c r="P162" s="135">
        <f>IFERROR(NACIONAL!Q162/NACIONAL!P162-1,"")</f>
        <v>2.0677102293186422E-2</v>
      </c>
      <c r="Q162" s="135">
        <f>IFERROR(NACIONAL!R162/NACIONAL!Q162-1,"")</f>
        <v>0.31285666792654387</v>
      </c>
      <c r="R162" s="135">
        <f>IFERROR(NACIONAL!S162/NACIONAL!R162-1,"")</f>
        <v>0.15630318764208306</v>
      </c>
      <c r="S162" s="135">
        <f>IFERROR(NACIONAL!T162/NACIONAL!S162-1,"")</f>
        <v>0.40523218275494788</v>
      </c>
    </row>
    <row r="163" spans="1:19">
      <c r="A163" s="89" t="s">
        <v>2273</v>
      </c>
      <c r="B163" s="89" t="s">
        <v>119</v>
      </c>
      <c r="C163" s="135" t="str">
        <f>IFERROR(NACIONAL!D163/NACIONAL!C163-1,"")</f>
        <v/>
      </c>
      <c r="D163" s="135" t="str">
        <f>IFERROR(NACIONAL!E163/NACIONAL!D163-1,"")</f>
        <v/>
      </c>
      <c r="E163" s="135" t="str">
        <f>IFERROR(NACIONAL!F163/NACIONAL!E163-1,"")</f>
        <v/>
      </c>
      <c r="F163" s="135" t="str">
        <f>IFERROR(NACIONAL!G163/NACIONAL!F163-1,"")</f>
        <v/>
      </c>
      <c r="G163" s="135" t="str">
        <f>IFERROR(NACIONAL!H163/NACIONAL!G163-1,"")</f>
        <v/>
      </c>
      <c r="H163" s="135" t="str">
        <f>IFERROR(NACIONAL!I163/NACIONAL!H163-1,"")</f>
        <v/>
      </c>
      <c r="I163" s="135" t="str">
        <f>IFERROR(NACIONAL!J163/NACIONAL!I163-1,"")</f>
        <v/>
      </c>
      <c r="J163" s="135" t="str">
        <f>IFERROR(NACIONAL!K163/NACIONAL!J163-1,"")</f>
        <v/>
      </c>
      <c r="K163" s="135" t="str">
        <f>IFERROR(NACIONAL!L163/NACIONAL!K163-1,"")</f>
        <v/>
      </c>
      <c r="L163" s="135" t="str">
        <f>IFERROR(NACIONAL!M163/NACIONAL!L163-1,"")</f>
        <v/>
      </c>
      <c r="M163" s="135" t="str">
        <f>IFERROR(NACIONAL!N163/NACIONAL!M163-1,"")</f>
        <v/>
      </c>
      <c r="N163" s="135">
        <f>IFERROR(NACIONAL!O163/NACIONAL!N163-1,"")</f>
        <v>-0.52673952690748871</v>
      </c>
      <c r="O163" s="135">
        <f>IFERROR(NACIONAL!P163/NACIONAL!O163-1,"")</f>
        <v>-0.15796894780371207</v>
      </c>
      <c r="P163" s="135">
        <f>IFERROR(NACIONAL!Q163/NACIONAL!P163-1,"")</f>
        <v>-0.11871233206957377</v>
      </c>
      <c r="Q163" s="135">
        <f>IFERROR(NACIONAL!R163/NACIONAL!Q163-1,"")</f>
        <v>-1.934941731425821E-2</v>
      </c>
      <c r="R163" s="135">
        <f>IFERROR(NACIONAL!S163/NACIONAL!R163-1,"")</f>
        <v>-3.8298293836915076E-2</v>
      </c>
      <c r="S163" s="135">
        <f>IFERROR(NACIONAL!T163/NACIONAL!S163-1,"")</f>
        <v>0.17418442163862635</v>
      </c>
    </row>
    <row r="164" spans="1:19">
      <c r="A164" s="89" t="s">
        <v>332</v>
      </c>
      <c r="B164" s="89" t="s">
        <v>79</v>
      </c>
      <c r="C164" s="135">
        <f>IFERROR(NACIONAL!D164/NACIONAL!C164-1,"")</f>
        <v>-1.6810317394618579E-2</v>
      </c>
      <c r="D164" s="135">
        <f>IFERROR(NACIONAL!E164/NACIONAL!D164-1,"")</f>
        <v>-5.2334126423748129E-2</v>
      </c>
      <c r="E164" s="135">
        <f>IFERROR(NACIONAL!F164/NACIONAL!E164-1,"")</f>
        <v>6.2427576888786307E-2</v>
      </c>
      <c r="F164" s="135">
        <f>IFERROR(NACIONAL!G164/NACIONAL!F164-1,"")</f>
        <v>0.24447832180981233</v>
      </c>
      <c r="G164" s="135">
        <f>IFERROR(NACIONAL!H164/NACIONAL!G164-1,"")</f>
        <v>-5.7722406960338812E-3</v>
      </c>
      <c r="H164" s="135">
        <f>IFERROR(NACIONAL!I164/NACIONAL!H164-1,"")</f>
        <v>0.12562664086300157</v>
      </c>
      <c r="I164" s="135">
        <f>IFERROR(NACIONAL!J164/NACIONAL!I164-1,"")</f>
        <v>-0.16057071065544515</v>
      </c>
      <c r="J164" s="135">
        <f>IFERROR(NACIONAL!K164/NACIONAL!J164-1,"")</f>
        <v>0.60471490624567181</v>
      </c>
      <c r="K164" s="135">
        <f>IFERROR(NACIONAL!L164/NACIONAL!K164-1,"")</f>
        <v>1.6915893883199695E-2</v>
      </c>
      <c r="L164" s="135">
        <f>IFERROR(NACIONAL!M164/NACIONAL!L164-1,"")</f>
        <v>-2.1326215693999062E-2</v>
      </c>
      <c r="M164" s="135">
        <f>IFERROR(NACIONAL!N164/NACIONAL!M164-1,"")</f>
        <v>-1</v>
      </c>
      <c r="N164" s="135" t="str">
        <f>IFERROR(NACIONAL!O164/NACIONAL!N164-1,"")</f>
        <v/>
      </c>
      <c r="O164" s="135" t="str">
        <f>IFERROR(NACIONAL!P164/NACIONAL!O164-1,"")</f>
        <v/>
      </c>
      <c r="P164" s="135" t="str">
        <f>IFERROR(NACIONAL!Q164/NACIONAL!P164-1,"")</f>
        <v/>
      </c>
      <c r="Q164" s="135" t="str">
        <f>IFERROR(NACIONAL!R164/NACIONAL!Q164-1,"")</f>
        <v/>
      </c>
      <c r="R164" s="135" t="str">
        <f>IFERROR(NACIONAL!S164/NACIONAL!R164-1,"")</f>
        <v/>
      </c>
      <c r="S164" s="135" t="str">
        <f>IFERROR(NACIONAL!T164/NACIONAL!S164-1,"")</f>
        <v/>
      </c>
    </row>
    <row r="165" spans="1:19">
      <c r="A165" s="89" t="s">
        <v>333</v>
      </c>
      <c r="B165" s="89" t="s">
        <v>78</v>
      </c>
      <c r="C165" s="135">
        <f>IFERROR(NACIONAL!D165/NACIONAL!C165-1,"")</f>
        <v>0.79817208653563121</v>
      </c>
      <c r="D165" s="135">
        <f>IFERROR(NACIONAL!E165/NACIONAL!D165-1,"")</f>
        <v>-0.75613334359974349</v>
      </c>
      <c r="E165" s="135">
        <f>IFERROR(NACIONAL!F165/NACIONAL!E165-1,"")</f>
        <v>-3.9383021974727872E-2</v>
      </c>
      <c r="F165" s="135">
        <f>IFERROR(NACIONAL!G165/NACIONAL!F165-1,"")</f>
        <v>0.11849569961824358</v>
      </c>
      <c r="G165" s="135">
        <f>IFERROR(NACIONAL!H165/NACIONAL!G165-1,"")</f>
        <v>0.30436655729988149</v>
      </c>
      <c r="H165" s="135">
        <f>IFERROR(NACIONAL!I165/NACIONAL!H165-1,"")</f>
        <v>0.11521340505960875</v>
      </c>
      <c r="I165" s="135">
        <f>IFERROR(NACIONAL!J165/NACIONAL!I165-1,"")</f>
        <v>-8.0262379349619328E-2</v>
      </c>
      <c r="J165" s="135">
        <f>IFERROR(NACIONAL!K165/NACIONAL!J165-1,"")</f>
        <v>-2.1546472034525199E-2</v>
      </c>
      <c r="K165" s="135">
        <f>IFERROR(NACIONAL!L165/NACIONAL!K165-1,"")</f>
        <v>0.25235854291285076</v>
      </c>
      <c r="L165" s="135">
        <f>IFERROR(NACIONAL!M165/NACIONAL!L165-1,"")</f>
        <v>-1.0733004520573464E-2</v>
      </c>
      <c r="M165" s="135">
        <f>IFERROR(NACIONAL!N165/NACIONAL!M165-1,"")</f>
        <v>-1</v>
      </c>
      <c r="N165" s="135" t="str">
        <f>IFERROR(NACIONAL!O165/NACIONAL!N165-1,"")</f>
        <v/>
      </c>
      <c r="O165" s="135" t="str">
        <f>IFERROR(NACIONAL!P165/NACIONAL!O165-1,"")</f>
        <v/>
      </c>
      <c r="P165" s="135" t="str">
        <f>IFERROR(NACIONAL!Q165/NACIONAL!P165-1,"")</f>
        <v/>
      </c>
      <c r="Q165" s="135" t="str">
        <f>IFERROR(NACIONAL!R165/NACIONAL!Q165-1,"")</f>
        <v/>
      </c>
      <c r="R165" s="135" t="str">
        <f>IFERROR(NACIONAL!S165/NACIONAL!R165-1,"")</f>
        <v/>
      </c>
      <c r="S165" s="135" t="str">
        <f>IFERROR(NACIONAL!T165/NACIONAL!S165-1,"")</f>
        <v/>
      </c>
    </row>
    <row r="166" spans="1:19">
      <c r="A166" s="89" t="s">
        <v>334</v>
      </c>
      <c r="B166" s="89" t="s">
        <v>77</v>
      </c>
      <c r="C166" s="135">
        <f>IFERROR(NACIONAL!D166/NACIONAL!C166-1,"")</f>
        <v>-0.26776780927382926</v>
      </c>
      <c r="D166" s="135">
        <f>IFERROR(NACIONAL!E166/NACIONAL!D166-1,"")</f>
        <v>-7.0869001365323703E-2</v>
      </c>
      <c r="E166" s="135">
        <f>IFERROR(NACIONAL!F166/NACIONAL!E166-1,"")</f>
        <v>7.448792991238129E-2</v>
      </c>
      <c r="F166" s="135">
        <f>IFERROR(NACIONAL!G166/NACIONAL!F166-1,"")</f>
        <v>2.9192344808629311E-2</v>
      </c>
      <c r="G166" s="135">
        <f>IFERROR(NACIONAL!H166/NACIONAL!G166-1,"")</f>
        <v>-0.20518639665532512</v>
      </c>
      <c r="H166" s="135">
        <f>IFERROR(NACIONAL!I166/NACIONAL!H166-1,"")</f>
        <v>0.1144964683186398</v>
      </c>
      <c r="I166" s="135">
        <f>IFERROR(NACIONAL!J166/NACIONAL!I166-1,"")</f>
        <v>0.87260120194774871</v>
      </c>
      <c r="J166" s="135">
        <f>IFERROR(NACIONAL!K166/NACIONAL!J166-1,"")</f>
        <v>1.1105779262067981</v>
      </c>
      <c r="K166" s="135">
        <f>IFERROR(NACIONAL!L166/NACIONAL!K166-1,"")</f>
        <v>4.3484390035160914E-2</v>
      </c>
      <c r="L166" s="135">
        <f>IFERROR(NACIONAL!M166/NACIONAL!L166-1,"")</f>
        <v>-7.9391259507465728E-2</v>
      </c>
      <c r="M166" s="135">
        <f>IFERROR(NACIONAL!N166/NACIONAL!M166-1,"")</f>
        <v>-1</v>
      </c>
      <c r="N166" s="135" t="str">
        <f>IFERROR(NACIONAL!O166/NACIONAL!N166-1,"")</f>
        <v/>
      </c>
      <c r="O166" s="135" t="str">
        <f>IFERROR(NACIONAL!P166/NACIONAL!O166-1,"")</f>
        <v/>
      </c>
      <c r="P166" s="135" t="str">
        <f>IFERROR(NACIONAL!Q166/NACIONAL!P166-1,"")</f>
        <v/>
      </c>
      <c r="Q166" s="135" t="str">
        <f>IFERROR(NACIONAL!R166/NACIONAL!Q166-1,"")</f>
        <v/>
      </c>
      <c r="R166" s="135" t="str">
        <f>IFERROR(NACIONAL!S166/NACIONAL!R166-1,"")</f>
        <v/>
      </c>
      <c r="S166" s="135" t="str">
        <f>IFERROR(NACIONAL!T166/NACIONAL!S166-1,"")</f>
        <v/>
      </c>
    </row>
    <row r="167" spans="1:19" ht="28">
      <c r="A167" s="89" t="s">
        <v>335</v>
      </c>
      <c r="B167" s="89" t="s">
        <v>76</v>
      </c>
      <c r="C167" s="135">
        <f>IFERROR(NACIONAL!D167/NACIONAL!C167-1,"")</f>
        <v>-0.16519803568813307</v>
      </c>
      <c r="D167" s="135">
        <f>IFERROR(NACIONAL!E167/NACIONAL!D167-1,"")</f>
        <v>-0.16386213355357726</v>
      </c>
      <c r="E167" s="135">
        <f>IFERROR(NACIONAL!F167/NACIONAL!E167-1,"")</f>
        <v>-5.9199644974261778E-2</v>
      </c>
      <c r="F167" s="135">
        <f>IFERROR(NACIONAL!G167/NACIONAL!F167-1,"")</f>
        <v>9.9990347696504722E-2</v>
      </c>
      <c r="G167" s="135">
        <f>IFERROR(NACIONAL!H167/NACIONAL!G167-1,"")</f>
        <v>1.8837396800153732</v>
      </c>
      <c r="H167" s="135">
        <f>IFERROR(NACIONAL!I167/NACIONAL!H167-1,"")</f>
        <v>-0.58745580912414019</v>
      </c>
      <c r="I167" s="135">
        <f>IFERROR(NACIONAL!J167/NACIONAL!I167-1,"")</f>
        <v>10.605566422899754</v>
      </c>
      <c r="J167" s="135">
        <f>IFERROR(NACIONAL!K167/NACIONAL!J167-1,"")</f>
        <v>0.12756190860986205</v>
      </c>
      <c r="K167" s="135">
        <f>IFERROR(NACIONAL!L167/NACIONAL!K167-1,"")</f>
        <v>1.6587706277576331E-2</v>
      </c>
      <c r="L167" s="135">
        <f>IFERROR(NACIONAL!M167/NACIONAL!L167-1,"")</f>
        <v>-0.72023898273170484</v>
      </c>
      <c r="M167" s="135">
        <f>IFERROR(NACIONAL!N167/NACIONAL!M167-1,"")</f>
        <v>-1</v>
      </c>
      <c r="N167" s="135" t="str">
        <f>IFERROR(NACIONAL!O167/NACIONAL!N167-1,"")</f>
        <v/>
      </c>
      <c r="O167" s="135" t="str">
        <f>IFERROR(NACIONAL!P167/NACIONAL!O167-1,"")</f>
        <v/>
      </c>
      <c r="P167" s="135" t="str">
        <f>IFERROR(NACIONAL!Q167/NACIONAL!P167-1,"")</f>
        <v/>
      </c>
      <c r="Q167" s="135" t="str">
        <f>IFERROR(NACIONAL!R167/NACIONAL!Q167-1,"")</f>
        <v/>
      </c>
      <c r="R167" s="135" t="str">
        <f>IFERROR(NACIONAL!S167/NACIONAL!R167-1,"")</f>
        <v/>
      </c>
      <c r="S167" s="135" t="str">
        <f>IFERROR(NACIONAL!T167/NACIONAL!S167-1,"")</f>
        <v/>
      </c>
    </row>
    <row r="168" spans="1:19" ht="28">
      <c r="A168" s="89" t="s">
        <v>336</v>
      </c>
      <c r="B168" s="89" t="s">
        <v>75</v>
      </c>
      <c r="C168" s="135">
        <f>IFERROR(NACIONAL!D168/NACIONAL!C168-1,"")</f>
        <v>-0.53131309297109386</v>
      </c>
      <c r="D168" s="135">
        <f>IFERROR(NACIONAL!E168/NACIONAL!D168-1,"")</f>
        <v>4.0028796676350398E-2</v>
      </c>
      <c r="E168" s="135">
        <f>IFERROR(NACIONAL!F168/NACIONAL!E168-1,"")</f>
        <v>3.1740115044076145E-2</v>
      </c>
      <c r="F168" s="135">
        <f>IFERROR(NACIONAL!G168/NACIONAL!F168-1,"")</f>
        <v>-7.8796015207925896E-2</v>
      </c>
      <c r="G168" s="135">
        <f>IFERROR(NACIONAL!H168/NACIONAL!G168-1,"")</f>
        <v>1.1935100954253119</v>
      </c>
      <c r="H168" s="135">
        <f>IFERROR(NACIONAL!I168/NACIONAL!H168-1,"")</f>
        <v>0.15356821652919272</v>
      </c>
      <c r="I168" s="135">
        <f>IFERROR(NACIONAL!J168/NACIONAL!I168-1,"")</f>
        <v>2.2523152505011717</v>
      </c>
      <c r="J168" s="135">
        <f>IFERROR(NACIONAL!K168/NACIONAL!J168-1,"")</f>
        <v>2.7067552904810674</v>
      </c>
      <c r="K168" s="135">
        <f>IFERROR(NACIONAL!L168/NACIONAL!K168-1,"")</f>
        <v>1.3145436568006375E-2</v>
      </c>
      <c r="L168" s="135">
        <f>IFERROR(NACIONAL!M168/NACIONAL!L168-1,"")</f>
        <v>-4.386285252245814E-2</v>
      </c>
      <c r="M168" s="135">
        <f>IFERROR(NACIONAL!N168/NACIONAL!M168-1,"")</f>
        <v>-1</v>
      </c>
      <c r="N168" s="135" t="str">
        <f>IFERROR(NACIONAL!O168/NACIONAL!N168-1,"")</f>
        <v/>
      </c>
      <c r="O168" s="135" t="str">
        <f>IFERROR(NACIONAL!P168/NACIONAL!O168-1,"")</f>
        <v/>
      </c>
      <c r="P168" s="135" t="str">
        <f>IFERROR(NACIONAL!Q168/NACIONAL!P168-1,"")</f>
        <v/>
      </c>
      <c r="Q168" s="135" t="str">
        <f>IFERROR(NACIONAL!R168/NACIONAL!Q168-1,"")</f>
        <v/>
      </c>
      <c r="R168" s="135" t="str">
        <f>IFERROR(NACIONAL!S168/NACIONAL!R168-1,"")</f>
        <v/>
      </c>
      <c r="S168" s="135" t="str">
        <f>IFERROR(NACIONAL!T168/NACIONAL!S168-1,"")</f>
        <v/>
      </c>
    </row>
    <row r="169" spans="1:19">
      <c r="A169" s="89" t="s">
        <v>337</v>
      </c>
      <c r="B169" s="89" t="s">
        <v>74</v>
      </c>
      <c r="C169" s="135">
        <f>IFERROR(NACIONAL!D169/NACIONAL!C169-1,"")</f>
        <v>0.30202012252285337</v>
      </c>
      <c r="D169" s="135">
        <f>IFERROR(NACIONAL!E169/NACIONAL!D169-1,"")</f>
        <v>-0.37842640728158916</v>
      </c>
      <c r="E169" s="135">
        <f>IFERROR(NACIONAL!F169/NACIONAL!E169-1,"")</f>
        <v>0.44255964306891382</v>
      </c>
      <c r="F169" s="135">
        <f>IFERROR(NACIONAL!G169/NACIONAL!F169-1,"")</f>
        <v>1.1812744259894141</v>
      </c>
      <c r="G169" s="135">
        <f>IFERROR(NACIONAL!H169/NACIONAL!G169-1,"")</f>
        <v>1.1221120551370487</v>
      </c>
      <c r="H169" s="135">
        <f>IFERROR(NACIONAL!I169/NACIONAL!H169-1,"")</f>
        <v>0.366347058897313</v>
      </c>
      <c r="I169" s="135">
        <f>IFERROR(NACIONAL!J169/NACIONAL!I169-1,"")</f>
        <v>-0.48272337615722782</v>
      </c>
      <c r="J169" s="135">
        <f>IFERROR(NACIONAL!K169/NACIONAL!J169-1,"")</f>
        <v>1.0189835791717607</v>
      </c>
      <c r="K169" s="135">
        <f>IFERROR(NACIONAL!L169/NACIONAL!K169-1,"")</f>
        <v>-0.19664613960297728</v>
      </c>
      <c r="L169" s="135">
        <f>IFERROR(NACIONAL!M169/NACIONAL!L169-1,"")</f>
        <v>0.28334765770073189</v>
      </c>
      <c r="M169" s="135">
        <f>IFERROR(NACIONAL!N169/NACIONAL!M169-1,"")</f>
        <v>0.33173162240858312</v>
      </c>
      <c r="N169" s="135">
        <f>IFERROR(NACIONAL!O169/NACIONAL!N169-1,"")</f>
        <v>-0.3575407371140743</v>
      </c>
      <c r="O169" s="135">
        <f>IFERROR(NACIONAL!P169/NACIONAL!O169-1,"")</f>
        <v>0.35882248400607319</v>
      </c>
      <c r="P169" s="135">
        <f>IFERROR(NACIONAL!Q169/NACIONAL!P169-1,"")</f>
        <v>0.24932481104049553</v>
      </c>
      <c r="Q169" s="135">
        <f>IFERROR(NACIONAL!R169/NACIONAL!Q169-1,"")</f>
        <v>1.403241778068498E-4</v>
      </c>
      <c r="R169" s="135">
        <f>IFERROR(NACIONAL!S169/NACIONAL!R169-1,"")</f>
        <v>0.91081577828530147</v>
      </c>
      <c r="S169" s="135">
        <f>IFERROR(NACIONAL!T169/NACIONAL!S169-1,"")</f>
        <v>7.3702980400716545E-2</v>
      </c>
    </row>
    <row r="170" spans="1:19">
      <c r="A170" s="89" t="s">
        <v>338</v>
      </c>
      <c r="B170" s="89" t="s">
        <v>73</v>
      </c>
      <c r="C170" s="135">
        <f>IFERROR(NACIONAL!D170/NACIONAL!C170-1,"")</f>
        <v>-7.7926205476376409E-2</v>
      </c>
      <c r="D170" s="135">
        <f>IFERROR(NACIONAL!E170/NACIONAL!D170-1,"")</f>
        <v>0.27368376291924612</v>
      </c>
      <c r="E170" s="135">
        <f>IFERROR(NACIONAL!F170/NACIONAL!E170-1,"")</f>
        <v>6.2180680917194309E-2</v>
      </c>
      <c r="F170" s="135">
        <f>IFERROR(NACIONAL!G170/NACIONAL!F170-1,"")</f>
        <v>-0.25731094220437167</v>
      </c>
      <c r="G170" s="135">
        <f>IFERROR(NACIONAL!H170/NACIONAL!G170-1,"")</f>
        <v>8.6265474875015791E-3</v>
      </c>
      <c r="H170" s="135">
        <f>IFERROR(NACIONAL!I170/NACIONAL!H170-1,"")</f>
        <v>-2.6466726188041356E-2</v>
      </c>
      <c r="I170" s="135">
        <f>IFERROR(NACIONAL!J170/NACIONAL!I170-1,"")</f>
        <v>-0.18122672326199396</v>
      </c>
      <c r="J170" s="135">
        <f>IFERROR(NACIONAL!K170/NACIONAL!J170-1,"")</f>
        <v>0.30747143061795912</v>
      </c>
      <c r="K170" s="135">
        <f>IFERROR(NACIONAL!L170/NACIONAL!K170-1,"")</f>
        <v>3.1583363954934551E-3</v>
      </c>
      <c r="L170" s="135">
        <f>IFERROR(NACIONAL!M170/NACIONAL!L170-1,"")</f>
        <v>0.1221217652465223</v>
      </c>
      <c r="M170" s="135">
        <f>IFERROR(NACIONAL!N170/NACIONAL!M170-1,"")</f>
        <v>-1</v>
      </c>
      <c r="N170" s="135" t="str">
        <f>IFERROR(NACIONAL!O170/NACIONAL!N170-1,"")</f>
        <v/>
      </c>
      <c r="O170" s="135" t="str">
        <f>IFERROR(NACIONAL!P170/NACIONAL!O170-1,"")</f>
        <v/>
      </c>
      <c r="P170" s="135" t="str">
        <f>IFERROR(NACIONAL!Q170/NACIONAL!P170-1,"")</f>
        <v/>
      </c>
      <c r="Q170" s="135" t="str">
        <f>IFERROR(NACIONAL!R170/NACIONAL!Q170-1,"")</f>
        <v/>
      </c>
      <c r="R170" s="135" t="str">
        <f>IFERROR(NACIONAL!S170/NACIONAL!R170-1,"")</f>
        <v/>
      </c>
      <c r="S170" s="135" t="str">
        <f>IFERROR(NACIONAL!T170/NACIONAL!S170-1,"")</f>
        <v/>
      </c>
    </row>
    <row r="171" spans="1:19">
      <c r="A171" s="89" t="s">
        <v>339</v>
      </c>
      <c r="B171" s="89" t="s">
        <v>72</v>
      </c>
      <c r="C171" s="135">
        <f>IFERROR(NACIONAL!D171/NACIONAL!C171-1,"")</f>
        <v>-0.13864272425992419</v>
      </c>
      <c r="D171" s="135">
        <f>IFERROR(NACIONAL!E171/NACIONAL!D171-1,"")</f>
        <v>6.058194154130625E-2</v>
      </c>
      <c r="E171" s="135">
        <f>IFERROR(NACIONAL!F171/NACIONAL!E171-1,"")</f>
        <v>0.19123865998766121</v>
      </c>
      <c r="F171" s="135">
        <f>IFERROR(NACIONAL!G171/NACIONAL!F171-1,"")</f>
        <v>5.2355715050543594E-2</v>
      </c>
      <c r="G171" s="135">
        <f>IFERROR(NACIONAL!H171/NACIONAL!G171-1,"")</f>
        <v>-0.13507906901678868</v>
      </c>
      <c r="H171" s="135">
        <f>IFERROR(NACIONAL!I171/NACIONAL!H171-1,"")</f>
        <v>-0.15980515015964381</v>
      </c>
      <c r="I171" s="135">
        <f>IFERROR(NACIONAL!J171/NACIONAL!I171-1,"")</f>
        <v>1.2138981788721193E-2</v>
      </c>
      <c r="J171" s="135">
        <f>IFERROR(NACIONAL!K171/NACIONAL!J171-1,"")</f>
        <v>0.11173832682354634</v>
      </c>
      <c r="K171" s="135">
        <f>IFERROR(NACIONAL!L171/NACIONAL!K171-1,"")</f>
        <v>-0.15935127783146064</v>
      </c>
      <c r="L171" s="135">
        <f>IFERROR(NACIONAL!M171/NACIONAL!L171-1,"")</f>
        <v>1.9157522478031597E-2</v>
      </c>
      <c r="M171" s="135">
        <f>IFERROR(NACIONAL!N171/NACIONAL!M171-1,"")</f>
        <v>-1</v>
      </c>
      <c r="N171" s="135" t="str">
        <f>IFERROR(NACIONAL!O171/NACIONAL!N171-1,"")</f>
        <v/>
      </c>
      <c r="O171" s="135" t="str">
        <f>IFERROR(NACIONAL!P171/NACIONAL!O171-1,"")</f>
        <v/>
      </c>
      <c r="P171" s="135" t="str">
        <f>IFERROR(NACIONAL!Q171/NACIONAL!P171-1,"")</f>
        <v/>
      </c>
      <c r="Q171" s="135" t="str">
        <f>IFERROR(NACIONAL!R171/NACIONAL!Q171-1,"")</f>
        <v/>
      </c>
      <c r="R171" s="135" t="str">
        <f>IFERROR(NACIONAL!S171/NACIONAL!R171-1,"")</f>
        <v/>
      </c>
      <c r="S171" s="135" t="str">
        <f>IFERROR(NACIONAL!T171/NACIONAL!S171-1,"")</f>
        <v/>
      </c>
    </row>
    <row r="172" spans="1:19">
      <c r="A172" s="89" t="s">
        <v>340</v>
      </c>
      <c r="B172" s="89" t="s">
        <v>214</v>
      </c>
      <c r="C172" s="135">
        <f>IFERROR(NACIONAL!D172/NACIONAL!C172-1,"")</f>
        <v>-8.7898436287314752E-6</v>
      </c>
      <c r="D172" s="135">
        <f>IFERROR(NACIONAL!E172/NACIONAL!D172-1,"")</f>
        <v>0</v>
      </c>
      <c r="E172" s="135">
        <f>IFERROR(NACIONAL!F172/NACIONAL!E172-1,"")</f>
        <v>4.6879578083797169E-2</v>
      </c>
      <c r="F172" s="135">
        <f>IFERROR(NACIONAL!G172/NACIONAL!F172-1,"")</f>
        <v>-0.95521970333053452</v>
      </c>
      <c r="G172" s="135">
        <f>IFERROR(NACIONAL!H172/NACIONAL!G172-1,"")</f>
        <v>0</v>
      </c>
      <c r="H172" s="135">
        <f>IFERROR(NACIONAL!I172/NACIONAL!H172-1,"")</f>
        <v>-1</v>
      </c>
      <c r="I172" s="135" t="str">
        <f>IFERROR(NACIONAL!J172/NACIONAL!I172-1,"")</f>
        <v/>
      </c>
      <c r="J172" s="135" t="str">
        <f>IFERROR(NACIONAL!K172/NACIONAL!J172-1,"")</f>
        <v/>
      </c>
      <c r="K172" s="135">
        <f>IFERROR(NACIONAL!L172/NACIONAL!K172-1,"")</f>
        <v>-1</v>
      </c>
      <c r="L172" s="135" t="str">
        <f>IFERROR(NACIONAL!M172/NACIONAL!L172-1,"")</f>
        <v/>
      </c>
      <c r="M172" s="135" t="str">
        <f>IFERROR(NACIONAL!N172/NACIONAL!M172-1,"")</f>
        <v/>
      </c>
      <c r="N172" s="135" t="str">
        <f>IFERROR(NACIONAL!O172/NACIONAL!N172-1,"")</f>
        <v/>
      </c>
      <c r="O172" s="135" t="str">
        <f>IFERROR(NACIONAL!P172/NACIONAL!O172-1,"")</f>
        <v/>
      </c>
      <c r="P172" s="135" t="str">
        <f>IFERROR(NACIONAL!Q172/NACIONAL!P172-1,"")</f>
        <v/>
      </c>
      <c r="Q172" s="135" t="str">
        <f>IFERROR(NACIONAL!R172/NACIONAL!Q172-1,"")</f>
        <v/>
      </c>
      <c r="R172" s="135" t="str">
        <f>IFERROR(NACIONAL!S172/NACIONAL!R172-1,"")</f>
        <v/>
      </c>
      <c r="S172" s="135" t="str">
        <f>IFERROR(NACIONAL!T172/NACIONAL!S172-1,"")</f>
        <v/>
      </c>
    </row>
    <row r="173" spans="1:19">
      <c r="A173" s="89" t="s">
        <v>341</v>
      </c>
      <c r="B173" s="89" t="s">
        <v>71</v>
      </c>
      <c r="C173" s="135">
        <f>IFERROR(NACIONAL!D173/NACIONAL!C173-1,"")</f>
        <v>9.2766900731351409E-3</v>
      </c>
      <c r="D173" s="135">
        <f>IFERROR(NACIONAL!E173/NACIONAL!D173-1,"")</f>
        <v>0.10501791594642662</v>
      </c>
      <c r="E173" s="135">
        <f>IFERROR(NACIONAL!F173/NACIONAL!E173-1,"")</f>
        <v>0.77657102121707267</v>
      </c>
      <c r="F173" s="135">
        <f>IFERROR(NACIONAL!G173/NACIONAL!F173-1,"")</f>
        <v>11.534860385982432</v>
      </c>
      <c r="G173" s="135">
        <f>IFERROR(NACIONAL!H173/NACIONAL!G173-1,"")</f>
        <v>1.0718513275758998</v>
      </c>
      <c r="H173" s="135">
        <f>IFERROR(NACIONAL!I173/NACIONAL!H173-1,"")</f>
        <v>0.10471273157994831</v>
      </c>
      <c r="I173" s="135">
        <f>IFERROR(NACIONAL!J173/NACIONAL!I173-1,"")</f>
        <v>7.0880917285401468E-2</v>
      </c>
      <c r="J173" s="135">
        <f>IFERROR(NACIONAL!K173/NACIONAL!J173-1,"")</f>
        <v>-0.54592309876056222</v>
      </c>
      <c r="K173" s="135">
        <f>IFERROR(NACIONAL!L173/NACIONAL!K173-1,"")</f>
        <v>0.34436149138323957</v>
      </c>
      <c r="L173" s="135">
        <f>IFERROR(NACIONAL!M173/NACIONAL!L173-1,"")</f>
        <v>-1</v>
      </c>
      <c r="M173" s="135" t="str">
        <f>IFERROR(NACIONAL!N173/NACIONAL!M173-1,"")</f>
        <v/>
      </c>
      <c r="N173" s="135" t="str">
        <f>IFERROR(NACIONAL!O173/NACIONAL!N173-1,"")</f>
        <v/>
      </c>
      <c r="O173" s="135" t="str">
        <f>IFERROR(NACIONAL!P173/NACIONAL!O173-1,"")</f>
        <v/>
      </c>
      <c r="P173" s="135" t="str">
        <f>IFERROR(NACIONAL!Q173/NACIONAL!P173-1,"")</f>
        <v/>
      </c>
      <c r="Q173" s="135" t="str">
        <f>IFERROR(NACIONAL!R173/NACIONAL!Q173-1,"")</f>
        <v/>
      </c>
      <c r="R173" s="135" t="str">
        <f>IFERROR(NACIONAL!S173/NACIONAL!R173-1,"")</f>
        <v/>
      </c>
      <c r="S173" s="135" t="str">
        <f>IFERROR(NACIONAL!T173/NACIONAL!S173-1,"")</f>
        <v/>
      </c>
    </row>
    <row r="174" spans="1:19" ht="28">
      <c r="A174" s="89" t="s">
        <v>342</v>
      </c>
      <c r="B174" s="89" t="s">
        <v>172</v>
      </c>
      <c r="C174" s="135">
        <f>IFERROR(NACIONAL!D174/NACIONAL!C174-1,"")</f>
        <v>0.56438761405967441</v>
      </c>
      <c r="D174" s="135">
        <f>IFERROR(NACIONAL!E174/NACIONAL!D174-1,"")</f>
        <v>0.4734669393855957</v>
      </c>
      <c r="E174" s="135">
        <f>IFERROR(NACIONAL!F174/NACIONAL!E174-1,"")</f>
        <v>-0.71089456873273993</v>
      </c>
      <c r="F174" s="135">
        <f>IFERROR(NACIONAL!G174/NACIONAL!F174-1,"")</f>
        <v>1.7972645113632431</v>
      </c>
      <c r="G174" s="135">
        <f>IFERROR(NACIONAL!H174/NACIONAL!G174-1,"")</f>
        <v>9.3195407345177799</v>
      </c>
      <c r="H174" s="135">
        <f>IFERROR(NACIONAL!I174/NACIONAL!H174-1,"")</f>
        <v>0.49720143845367759</v>
      </c>
      <c r="I174" s="135">
        <f>IFERROR(NACIONAL!J174/NACIONAL!I174-1,"")</f>
        <v>0.31222300975898709</v>
      </c>
      <c r="J174" s="135">
        <f>IFERROR(NACIONAL!K174/NACIONAL!J174-1,"")</f>
        <v>0.24544991743441136</v>
      </c>
      <c r="K174" s="135">
        <f>IFERROR(NACIONAL!L174/NACIONAL!K174-1,"")</f>
        <v>-0.9462688621251707</v>
      </c>
      <c r="L174" s="135">
        <f>IFERROR(NACIONAL!M174/NACIONAL!L174-1,"")</f>
        <v>-1</v>
      </c>
      <c r="M174" s="135" t="str">
        <f>IFERROR(NACIONAL!N174/NACIONAL!M174-1,"")</f>
        <v/>
      </c>
      <c r="N174" s="135" t="str">
        <f>IFERROR(NACIONAL!O174/NACIONAL!N174-1,"")</f>
        <v/>
      </c>
      <c r="O174" s="135" t="str">
        <f>IFERROR(NACIONAL!P174/NACIONAL!O174-1,"")</f>
        <v/>
      </c>
      <c r="P174" s="135" t="str">
        <f>IFERROR(NACIONAL!Q174/NACIONAL!P174-1,"")</f>
        <v/>
      </c>
      <c r="Q174" s="135" t="str">
        <f>IFERROR(NACIONAL!R174/NACIONAL!Q174-1,"")</f>
        <v/>
      </c>
      <c r="R174" s="135" t="str">
        <f>IFERROR(NACIONAL!S174/NACIONAL!R174-1,"")</f>
        <v/>
      </c>
      <c r="S174" s="135" t="str">
        <f>IFERROR(NACIONAL!T174/NACIONAL!S174-1,"")</f>
        <v/>
      </c>
    </row>
    <row r="175" spans="1:19">
      <c r="A175" s="89" t="s">
        <v>2298</v>
      </c>
      <c r="B175" s="89" t="s">
        <v>2299</v>
      </c>
      <c r="C175" s="135" t="str">
        <f>IFERROR(NACIONAL!D175/NACIONAL!C175-1,"")</f>
        <v/>
      </c>
      <c r="D175" s="135" t="str">
        <f>IFERROR(NACIONAL!E175/NACIONAL!D175-1,"")</f>
        <v/>
      </c>
      <c r="E175" s="135" t="str">
        <f>IFERROR(NACIONAL!F175/NACIONAL!E175-1,"")</f>
        <v/>
      </c>
      <c r="F175" s="135" t="str">
        <f>IFERROR(NACIONAL!G175/NACIONAL!F175-1,"")</f>
        <v/>
      </c>
      <c r="G175" s="135" t="str">
        <f>IFERROR(NACIONAL!H175/NACIONAL!G175-1,"")</f>
        <v/>
      </c>
      <c r="H175" s="135" t="str">
        <f>IFERROR(NACIONAL!I175/NACIONAL!H175-1,"")</f>
        <v/>
      </c>
      <c r="I175" s="135" t="str">
        <f>IFERROR(NACIONAL!J175/NACIONAL!I175-1,"")</f>
        <v/>
      </c>
      <c r="J175" s="135" t="str">
        <f>IFERROR(NACIONAL!K175/NACIONAL!J175-1,"")</f>
        <v/>
      </c>
      <c r="K175" s="135" t="str">
        <f>IFERROR(NACIONAL!L175/NACIONAL!K175-1,"")</f>
        <v/>
      </c>
      <c r="L175" s="135" t="str">
        <f>IFERROR(NACIONAL!M175/NACIONAL!L175-1,"")</f>
        <v/>
      </c>
      <c r="M175" s="135" t="str">
        <f>IFERROR(NACIONAL!N175/NACIONAL!M175-1,"")</f>
        <v/>
      </c>
      <c r="N175" s="135">
        <f>IFERROR(NACIONAL!O175/NACIONAL!N175-1,"")</f>
        <v>-6.5522599878671262E-2</v>
      </c>
      <c r="O175" s="135">
        <f>IFERROR(NACIONAL!P175/NACIONAL!O175-1,"")</f>
        <v>0.62622455401304822</v>
      </c>
      <c r="P175" s="135">
        <f>IFERROR(NACIONAL!Q175/NACIONAL!P175-1,"")</f>
        <v>0.27372294589274571</v>
      </c>
      <c r="Q175" s="135">
        <f>IFERROR(NACIONAL!R175/NACIONAL!Q175-1,"")</f>
        <v>6.396600730549995E-2</v>
      </c>
      <c r="R175" s="135">
        <f>IFERROR(NACIONAL!S175/NACIONAL!R175-1,"")</f>
        <v>-0.11680236965376722</v>
      </c>
      <c r="S175" s="135">
        <f>IFERROR(NACIONAL!T175/NACIONAL!S175-1,"")</f>
        <v>-3.9067352287245782E-2</v>
      </c>
    </row>
    <row r="176" spans="1:19" ht="28">
      <c r="A176" s="89" t="s">
        <v>2305</v>
      </c>
      <c r="B176" s="89" t="s">
        <v>2306</v>
      </c>
      <c r="C176" s="135" t="str">
        <f>IFERROR(NACIONAL!D176/NACIONAL!C176-1,"")</f>
        <v/>
      </c>
      <c r="D176" s="135" t="str">
        <f>IFERROR(NACIONAL!E176/NACIONAL!D176-1,"")</f>
        <v/>
      </c>
      <c r="E176" s="135" t="str">
        <f>IFERROR(NACIONAL!F176/NACIONAL!E176-1,"")</f>
        <v/>
      </c>
      <c r="F176" s="135" t="str">
        <f>IFERROR(NACIONAL!G176/NACIONAL!F176-1,"")</f>
        <v/>
      </c>
      <c r="G176" s="135" t="str">
        <f>IFERROR(NACIONAL!H176/NACIONAL!G176-1,"")</f>
        <v/>
      </c>
      <c r="H176" s="135" t="str">
        <f>IFERROR(NACIONAL!I176/NACIONAL!H176-1,"")</f>
        <v/>
      </c>
      <c r="I176" s="135" t="str">
        <f>IFERROR(NACIONAL!J176/NACIONAL!I176-1,"")</f>
        <v/>
      </c>
      <c r="J176" s="135" t="str">
        <f>IFERROR(NACIONAL!K176/NACIONAL!J176-1,"")</f>
        <v/>
      </c>
      <c r="K176" s="135" t="str">
        <f>IFERROR(NACIONAL!L176/NACIONAL!K176-1,"")</f>
        <v/>
      </c>
      <c r="L176" s="135" t="str">
        <f>IFERROR(NACIONAL!M176/NACIONAL!L176-1,"")</f>
        <v/>
      </c>
      <c r="M176" s="135" t="str">
        <f>IFERROR(NACIONAL!N176/NACIONAL!M176-1,"")</f>
        <v/>
      </c>
      <c r="N176" s="135">
        <f>IFERROR(NACIONAL!O176/NACIONAL!N176-1,"")</f>
        <v>1.624944030370612E-2</v>
      </c>
      <c r="O176" s="135">
        <f>IFERROR(NACIONAL!P176/NACIONAL!O176-1,"")</f>
        <v>0.36011451800181216</v>
      </c>
      <c r="P176" s="135">
        <f>IFERROR(NACIONAL!Q176/NACIONAL!P176-1,"")</f>
        <v>-5.7217642057548201E-2</v>
      </c>
      <c r="Q176" s="135">
        <f>IFERROR(NACIONAL!R176/NACIONAL!Q176-1,"")</f>
        <v>5.0953661327882038E-2</v>
      </c>
      <c r="R176" s="135">
        <f>IFERROR(NACIONAL!S176/NACIONAL!R176-1,"")</f>
        <v>-7.6376508463627979E-2</v>
      </c>
      <c r="S176" s="135">
        <f>IFERROR(NACIONAL!T176/NACIONAL!S176-1,"")</f>
        <v>0.14763003586791501</v>
      </c>
    </row>
    <row r="177" spans="1:19" ht="28">
      <c r="A177" s="89" t="s">
        <v>7785</v>
      </c>
      <c r="B177" s="89" t="s">
        <v>7786</v>
      </c>
      <c r="C177" s="135" t="str">
        <f>IFERROR(NACIONAL!D177/NACIONAL!C177-1,"")</f>
        <v/>
      </c>
      <c r="D177" s="135" t="str">
        <f>IFERROR(NACIONAL!E177/NACIONAL!D177-1,"")</f>
        <v/>
      </c>
      <c r="E177" s="135" t="str">
        <f>IFERROR(NACIONAL!F177/NACIONAL!E177-1,"")</f>
        <v/>
      </c>
      <c r="F177" s="135" t="str">
        <f>IFERROR(NACIONAL!G177/NACIONAL!F177-1,"")</f>
        <v/>
      </c>
      <c r="G177" s="135" t="str">
        <f>IFERROR(NACIONAL!H177/NACIONAL!G177-1,"")</f>
        <v/>
      </c>
      <c r="H177" s="135" t="str">
        <f>IFERROR(NACIONAL!I177/NACIONAL!H177-1,"")</f>
        <v/>
      </c>
      <c r="I177" s="135" t="str">
        <f>IFERROR(NACIONAL!J177/NACIONAL!I177-1,"")</f>
        <v/>
      </c>
      <c r="J177" s="135" t="str">
        <f>IFERROR(NACIONAL!K177/NACIONAL!J177-1,"")</f>
        <v/>
      </c>
      <c r="K177" s="135" t="str">
        <f>IFERROR(NACIONAL!L177/NACIONAL!K177-1,"")</f>
        <v/>
      </c>
      <c r="L177" s="135" t="str">
        <f>IFERROR(NACIONAL!M177/NACIONAL!L177-1,"")</f>
        <v/>
      </c>
      <c r="M177" s="135" t="str">
        <f>IFERROR(NACIONAL!N177/NACIONAL!M177-1,"")</f>
        <v/>
      </c>
      <c r="N177" s="135" t="str">
        <f>IFERROR(NACIONAL!O177/NACIONAL!N177-1,"")</f>
        <v/>
      </c>
      <c r="O177" s="135" t="str">
        <f>IFERROR(NACIONAL!P177/NACIONAL!O177-1,"")</f>
        <v/>
      </c>
      <c r="P177" s="135" t="str">
        <f>IFERROR(NACIONAL!Q177/NACIONAL!P177-1,"")</f>
        <v/>
      </c>
      <c r="Q177" s="135" t="str">
        <f>IFERROR(NACIONAL!R177/NACIONAL!Q177-1,"")</f>
        <v/>
      </c>
      <c r="R177" s="135" t="str">
        <f>IFERROR(NACIONAL!S177/NACIONAL!R177-1,"")</f>
        <v/>
      </c>
      <c r="S177" s="135">
        <f>IFERROR(NACIONAL!T177/NACIONAL!S177-1,"")</f>
        <v>-1</v>
      </c>
    </row>
    <row r="178" spans="1:19">
      <c r="A178" s="89" t="s">
        <v>2311</v>
      </c>
      <c r="B178" s="89" t="s">
        <v>93</v>
      </c>
      <c r="C178" s="135" t="str">
        <f>IFERROR(NACIONAL!D178/NACIONAL!C178-1,"")</f>
        <v/>
      </c>
      <c r="D178" s="135" t="str">
        <f>IFERROR(NACIONAL!E178/NACIONAL!D178-1,"")</f>
        <v/>
      </c>
      <c r="E178" s="135" t="str">
        <f>IFERROR(NACIONAL!F178/NACIONAL!E178-1,"")</f>
        <v/>
      </c>
      <c r="F178" s="135" t="str">
        <f>IFERROR(NACIONAL!G178/NACIONAL!F178-1,"")</f>
        <v/>
      </c>
      <c r="G178" s="135" t="str">
        <f>IFERROR(NACIONAL!H178/NACIONAL!G178-1,"")</f>
        <v/>
      </c>
      <c r="H178" s="135" t="str">
        <f>IFERROR(NACIONAL!I178/NACIONAL!H178-1,"")</f>
        <v/>
      </c>
      <c r="I178" s="135" t="str">
        <f>IFERROR(NACIONAL!J178/NACIONAL!I178-1,"")</f>
        <v/>
      </c>
      <c r="J178" s="135" t="str">
        <f>IFERROR(NACIONAL!K178/NACIONAL!J178-1,"")</f>
        <v/>
      </c>
      <c r="K178" s="135" t="str">
        <f>IFERROR(NACIONAL!L178/NACIONAL!K178-1,"")</f>
        <v/>
      </c>
      <c r="L178" s="135" t="str">
        <f>IFERROR(NACIONAL!M178/NACIONAL!L178-1,"")</f>
        <v/>
      </c>
      <c r="M178" s="135" t="str">
        <f>IFERROR(NACIONAL!N178/NACIONAL!M178-1,"")</f>
        <v/>
      </c>
      <c r="N178" s="135">
        <f>IFERROR(NACIONAL!O178/NACIONAL!N178-1,"")</f>
        <v>0.38175124159319207</v>
      </c>
      <c r="O178" s="135">
        <f>IFERROR(NACIONAL!P178/NACIONAL!O178-1,"")</f>
        <v>-3.5667336427403051E-2</v>
      </c>
      <c r="P178" s="135">
        <f>IFERROR(NACIONAL!Q178/NACIONAL!P178-1,"")</f>
        <v>2.4196273929603329E-2</v>
      </c>
      <c r="Q178" s="135">
        <f>IFERROR(NACIONAL!R178/NACIONAL!Q178-1,"")</f>
        <v>2.0357446197170725E-2</v>
      </c>
      <c r="R178" s="135">
        <f>IFERROR(NACIONAL!S178/NACIONAL!R178-1,"")</f>
        <v>1.2294179029515018E-2</v>
      </c>
      <c r="S178" s="135">
        <f>IFERROR(NACIONAL!T178/NACIONAL!S178-1,"")</f>
        <v>3.9320938566185459E-2</v>
      </c>
    </row>
    <row r="179" spans="1:19" ht="28">
      <c r="A179" s="89" t="s">
        <v>2318</v>
      </c>
      <c r="B179" s="89" t="s">
        <v>2319</v>
      </c>
      <c r="C179" s="135" t="str">
        <f>IFERROR(NACIONAL!D179/NACIONAL!C179-1,"")</f>
        <v/>
      </c>
      <c r="D179" s="135" t="str">
        <f>IFERROR(NACIONAL!E179/NACIONAL!D179-1,"")</f>
        <v/>
      </c>
      <c r="E179" s="135" t="str">
        <f>IFERROR(NACIONAL!F179/NACIONAL!E179-1,"")</f>
        <v/>
      </c>
      <c r="F179" s="135" t="str">
        <f>IFERROR(NACIONAL!G179/NACIONAL!F179-1,"")</f>
        <v/>
      </c>
      <c r="G179" s="135" t="str">
        <f>IFERROR(NACIONAL!H179/NACIONAL!G179-1,"")</f>
        <v/>
      </c>
      <c r="H179" s="135" t="str">
        <f>IFERROR(NACIONAL!I179/NACIONAL!H179-1,"")</f>
        <v/>
      </c>
      <c r="I179" s="135" t="str">
        <f>IFERROR(NACIONAL!J179/NACIONAL!I179-1,"")</f>
        <v/>
      </c>
      <c r="J179" s="135" t="str">
        <f>IFERROR(NACIONAL!K179/NACIONAL!J179-1,"")</f>
        <v/>
      </c>
      <c r="K179" s="135" t="str">
        <f>IFERROR(NACIONAL!L179/NACIONAL!K179-1,"")</f>
        <v/>
      </c>
      <c r="L179" s="135" t="str">
        <f>IFERROR(NACIONAL!M179/NACIONAL!L179-1,"")</f>
        <v/>
      </c>
      <c r="M179" s="135" t="str">
        <f>IFERROR(NACIONAL!N179/NACIONAL!M179-1,"")</f>
        <v/>
      </c>
      <c r="N179" s="135">
        <f>IFERROR(NACIONAL!O179/NACIONAL!N179-1,"")</f>
        <v>2.7766931387783895</v>
      </c>
      <c r="O179" s="135">
        <f>IFERROR(NACIONAL!P179/NACIONAL!O179-1,"")</f>
        <v>0.15023505977117457</v>
      </c>
      <c r="P179" s="135">
        <f>IFERROR(NACIONAL!Q179/NACIONAL!P179-1,"")</f>
        <v>0.17776655673195951</v>
      </c>
      <c r="Q179" s="135">
        <f>IFERROR(NACIONAL!R179/NACIONAL!Q179-1,"")</f>
        <v>0.14252622961356853</v>
      </c>
      <c r="R179" s="135">
        <f>IFERROR(NACIONAL!S179/NACIONAL!R179-1,"")</f>
        <v>0.10526970018836024</v>
      </c>
      <c r="S179" s="135">
        <f>IFERROR(NACIONAL!T179/NACIONAL!S179-1,"")</f>
        <v>9.7385183117721708E-2</v>
      </c>
    </row>
    <row r="180" spans="1:19">
      <c r="A180" s="89" t="s">
        <v>2322</v>
      </c>
      <c r="B180" s="89" t="s">
        <v>2323</v>
      </c>
      <c r="C180" s="135" t="str">
        <f>IFERROR(NACIONAL!D180/NACIONAL!C180-1,"")</f>
        <v/>
      </c>
      <c r="D180" s="135" t="str">
        <f>IFERROR(NACIONAL!E180/NACIONAL!D180-1,"")</f>
        <v/>
      </c>
      <c r="E180" s="135" t="str">
        <f>IFERROR(NACIONAL!F180/NACIONAL!E180-1,"")</f>
        <v/>
      </c>
      <c r="F180" s="135" t="str">
        <f>IFERROR(NACIONAL!G180/NACIONAL!F180-1,"")</f>
        <v/>
      </c>
      <c r="G180" s="135" t="str">
        <f>IFERROR(NACIONAL!H180/NACIONAL!G180-1,"")</f>
        <v/>
      </c>
      <c r="H180" s="135" t="str">
        <f>IFERROR(NACIONAL!I180/NACIONAL!H180-1,"")</f>
        <v/>
      </c>
      <c r="I180" s="135" t="str">
        <f>IFERROR(NACIONAL!J180/NACIONAL!I180-1,"")</f>
        <v/>
      </c>
      <c r="J180" s="135" t="str">
        <f>IFERROR(NACIONAL!K180/NACIONAL!J180-1,"")</f>
        <v/>
      </c>
      <c r="K180" s="135" t="str">
        <f>IFERROR(NACIONAL!L180/NACIONAL!K180-1,"")</f>
        <v/>
      </c>
      <c r="L180" s="135" t="str">
        <f>IFERROR(NACIONAL!M180/NACIONAL!L180-1,"")</f>
        <v/>
      </c>
      <c r="M180" s="135" t="str">
        <f>IFERROR(NACIONAL!N180/NACIONAL!M180-1,"")</f>
        <v/>
      </c>
      <c r="N180" s="135">
        <f>IFERROR(NACIONAL!O180/NACIONAL!N180-1,"")</f>
        <v>2.2237225974154149</v>
      </c>
      <c r="O180" s="135">
        <f>IFERROR(NACIONAL!P180/NACIONAL!O180-1,"")</f>
        <v>3.3796377886638806E-2</v>
      </c>
      <c r="P180" s="135">
        <f>IFERROR(NACIONAL!Q180/NACIONAL!P180-1,"")</f>
        <v>1.5397635706062922</v>
      </c>
      <c r="Q180" s="135">
        <f>IFERROR(NACIONAL!R180/NACIONAL!Q180-1,"")</f>
        <v>0.33168861222732593</v>
      </c>
      <c r="R180" s="135">
        <f>IFERROR(NACIONAL!S180/NACIONAL!R180-1,"")</f>
        <v>0.23800790949784822</v>
      </c>
      <c r="S180" s="135">
        <f>IFERROR(NACIONAL!T180/NACIONAL!S180-1,"")</f>
        <v>-0.14298004892629912</v>
      </c>
    </row>
    <row r="181" spans="1:19">
      <c r="A181" s="89" t="s">
        <v>2326</v>
      </c>
      <c r="B181" s="89" t="s">
        <v>2327</v>
      </c>
      <c r="C181" s="135" t="str">
        <f>IFERROR(NACIONAL!D181/NACIONAL!C181-1,"")</f>
        <v/>
      </c>
      <c r="D181" s="135" t="str">
        <f>IFERROR(NACIONAL!E181/NACIONAL!D181-1,"")</f>
        <v/>
      </c>
      <c r="E181" s="135" t="str">
        <f>IFERROR(NACIONAL!F181/NACIONAL!E181-1,"")</f>
        <v/>
      </c>
      <c r="F181" s="135" t="str">
        <f>IFERROR(NACIONAL!G181/NACIONAL!F181-1,"")</f>
        <v/>
      </c>
      <c r="G181" s="135" t="str">
        <f>IFERROR(NACIONAL!H181/NACIONAL!G181-1,"")</f>
        <v/>
      </c>
      <c r="H181" s="135" t="str">
        <f>IFERROR(NACIONAL!I181/NACIONAL!H181-1,"")</f>
        <v/>
      </c>
      <c r="I181" s="135" t="str">
        <f>IFERROR(NACIONAL!J181/NACIONAL!I181-1,"")</f>
        <v/>
      </c>
      <c r="J181" s="135" t="str">
        <f>IFERROR(NACIONAL!K181/NACIONAL!J181-1,"")</f>
        <v/>
      </c>
      <c r="K181" s="135" t="str">
        <f>IFERROR(NACIONAL!L181/NACIONAL!K181-1,"")</f>
        <v/>
      </c>
      <c r="L181" s="135" t="str">
        <f>IFERROR(NACIONAL!M181/NACIONAL!L181-1,"")</f>
        <v/>
      </c>
      <c r="M181" s="135" t="str">
        <f>IFERROR(NACIONAL!N181/NACIONAL!M181-1,"")</f>
        <v/>
      </c>
      <c r="N181" s="135">
        <f>IFERROR(NACIONAL!O181/NACIONAL!N181-1,"")</f>
        <v>-1</v>
      </c>
      <c r="O181" s="135" t="str">
        <f>IFERROR(NACIONAL!P181/NACIONAL!O181-1,"")</f>
        <v/>
      </c>
      <c r="P181" s="135">
        <f>IFERROR(NACIONAL!Q181/NACIONAL!P181-1,"")</f>
        <v>-0.12152244077832663</v>
      </c>
      <c r="Q181" s="135">
        <f>IFERROR(NACIONAL!R181/NACIONAL!Q181-1,"")</f>
        <v>-0.13801530817478758</v>
      </c>
      <c r="R181" s="135">
        <f>IFERROR(NACIONAL!S181/NACIONAL!R181-1,"")</f>
        <v>8.3560240892104343E-3</v>
      </c>
      <c r="S181" s="135">
        <f>IFERROR(NACIONAL!T181/NACIONAL!S181-1,"")</f>
        <v>0.78968265123368031</v>
      </c>
    </row>
    <row r="182" spans="1:19">
      <c r="A182" s="89" t="s">
        <v>343</v>
      </c>
      <c r="B182" s="89" t="s">
        <v>70</v>
      </c>
      <c r="C182" s="135">
        <f>IFERROR(NACIONAL!D182/NACIONAL!C182-1,"")</f>
        <v>6.1317501020363041E-2</v>
      </c>
      <c r="D182" s="135">
        <f>IFERROR(NACIONAL!E182/NACIONAL!D182-1,"")</f>
        <v>3.4842722545713523E-2</v>
      </c>
      <c r="E182" s="135">
        <f>IFERROR(NACIONAL!F182/NACIONAL!E182-1,"")</f>
        <v>0.11418503520575696</v>
      </c>
      <c r="F182" s="135">
        <f>IFERROR(NACIONAL!G182/NACIONAL!F182-1,"")</f>
        <v>-5.3621617023913437E-3</v>
      </c>
      <c r="G182" s="135">
        <f>IFERROR(NACIONAL!H182/NACIONAL!G182-1,"")</f>
        <v>1.2250240769520637E-2</v>
      </c>
      <c r="H182" s="135">
        <f>IFERROR(NACIONAL!I182/NACIONAL!H182-1,"")</f>
        <v>4.1302620110803989E-2</v>
      </c>
      <c r="I182" s="135">
        <f>IFERROR(NACIONAL!J182/NACIONAL!I182-1,"")</f>
        <v>5.766311522838774E-2</v>
      </c>
      <c r="J182" s="135">
        <f>IFERROR(NACIONAL!K182/NACIONAL!J182-1,"")</f>
        <v>6.3252042317920587E-3</v>
      </c>
      <c r="K182" s="135">
        <f>IFERROR(NACIONAL!L182/NACIONAL!K182-1,"")</f>
        <v>-5.0287497694694316E-3</v>
      </c>
      <c r="L182" s="135">
        <f>IFERROR(NACIONAL!M182/NACIONAL!L182-1,"")</f>
        <v>2.3290809081015329E-2</v>
      </c>
      <c r="M182" s="135">
        <f>IFERROR(NACIONAL!N182/NACIONAL!M182-1,"")</f>
        <v>-1</v>
      </c>
      <c r="N182" s="135" t="str">
        <f>IFERROR(NACIONAL!O182/NACIONAL!N182-1,"")</f>
        <v/>
      </c>
      <c r="O182" s="135" t="str">
        <f>IFERROR(NACIONAL!P182/NACIONAL!O182-1,"")</f>
        <v/>
      </c>
      <c r="P182" s="135" t="str">
        <f>IFERROR(NACIONAL!Q182/NACIONAL!P182-1,"")</f>
        <v/>
      </c>
      <c r="Q182" s="135" t="str">
        <f>IFERROR(NACIONAL!R182/NACIONAL!Q182-1,"")</f>
        <v/>
      </c>
      <c r="R182" s="135" t="str">
        <f>IFERROR(NACIONAL!S182/NACIONAL!R182-1,"")</f>
        <v/>
      </c>
      <c r="S182" s="135" t="str">
        <f>IFERROR(NACIONAL!T182/NACIONAL!S182-1,"")</f>
        <v/>
      </c>
    </row>
    <row r="183" spans="1:19">
      <c r="A183" s="89" t="s">
        <v>344</v>
      </c>
      <c r="B183" s="89" t="s">
        <v>2330</v>
      </c>
      <c r="C183" s="135">
        <f>IFERROR(NACIONAL!D183/NACIONAL!C183-1,"")</f>
        <v>0.95277330434348806</v>
      </c>
      <c r="D183" s="135">
        <f>IFERROR(NACIONAL!E183/NACIONAL!D183-1,"")</f>
        <v>0.4957284841480698</v>
      </c>
      <c r="E183" s="135">
        <f>IFERROR(NACIONAL!F183/NACIONAL!E183-1,"")</f>
        <v>0.14929955115498572</v>
      </c>
      <c r="F183" s="135">
        <f>IFERROR(NACIONAL!G183/NACIONAL!F183-1,"")</f>
        <v>0.225815943207331</v>
      </c>
      <c r="G183" s="135">
        <f>IFERROR(NACIONAL!H183/NACIONAL!G183-1,"")</f>
        <v>0.1006606603972986</v>
      </c>
      <c r="H183" s="135">
        <f>IFERROR(NACIONAL!I183/NACIONAL!H183-1,"")</f>
        <v>-2.1863741113587021E-2</v>
      </c>
      <c r="I183" s="135">
        <f>IFERROR(NACIONAL!J183/NACIONAL!I183-1,"")</f>
        <v>-1.4212716208894749E-2</v>
      </c>
      <c r="J183" s="135">
        <f>IFERROR(NACIONAL!K183/NACIONAL!J183-1,"")</f>
        <v>-0.39428526970343203</v>
      </c>
      <c r="K183" s="135">
        <f>IFERROR(NACIONAL!L183/NACIONAL!K183-1,"")</f>
        <v>0.15312690594652745</v>
      </c>
      <c r="L183" s="135">
        <f>IFERROR(NACIONAL!M183/NACIONAL!L183-1,"")</f>
        <v>9.2161667711965691</v>
      </c>
      <c r="M183" s="135">
        <f>IFERROR(NACIONAL!N183/NACIONAL!M183-1,"")</f>
        <v>0.15081816128030878</v>
      </c>
      <c r="N183" s="135">
        <f>IFERROR(NACIONAL!O183/NACIONAL!N183-1,"")</f>
        <v>0.19945893547844573</v>
      </c>
      <c r="O183" s="135">
        <f>IFERROR(NACIONAL!P183/NACIONAL!O183-1,"")</f>
        <v>8.8113684042167906E-2</v>
      </c>
      <c r="P183" s="135">
        <f>IFERROR(NACIONAL!Q183/NACIONAL!P183-1,"")</f>
        <v>6.4377082496210214E-2</v>
      </c>
      <c r="Q183" s="135">
        <f>IFERROR(NACIONAL!R183/NACIONAL!Q183-1,"")</f>
        <v>8.6599705903550372E-2</v>
      </c>
      <c r="R183" s="135">
        <f>IFERROR(NACIONAL!S183/NACIONAL!R183-1,"")</f>
        <v>0.10244765714457782</v>
      </c>
      <c r="S183" s="135">
        <f>IFERROR(NACIONAL!T183/NACIONAL!S183-1,"")</f>
        <v>5.5928305879511031E-2</v>
      </c>
    </row>
    <row r="184" spans="1:19">
      <c r="A184" s="89" t="s">
        <v>345</v>
      </c>
      <c r="B184" s="89" t="s">
        <v>2351</v>
      </c>
      <c r="C184" s="135">
        <f>IFERROR(NACIONAL!D184/NACIONAL!C184-1,"")</f>
        <v>0.20787336817197621</v>
      </c>
      <c r="D184" s="135">
        <f>IFERROR(NACIONAL!E184/NACIONAL!D184-1,"")</f>
        <v>0.41310361503628323</v>
      </c>
      <c r="E184" s="135">
        <f>IFERROR(NACIONAL!F184/NACIONAL!E184-1,"")</f>
        <v>0.20120482573901999</v>
      </c>
      <c r="F184" s="135">
        <f>IFERROR(NACIONAL!G184/NACIONAL!F184-1,"")</f>
        <v>0.33623538749369764</v>
      </c>
      <c r="G184" s="135">
        <f>IFERROR(NACIONAL!H184/NACIONAL!G184-1,"")</f>
        <v>0.27460704450137752</v>
      </c>
      <c r="H184" s="135">
        <f>IFERROR(NACIONAL!I184/NACIONAL!H184-1,"")</f>
        <v>0.16127782088816756</v>
      </c>
      <c r="I184" s="135">
        <f>IFERROR(NACIONAL!J184/NACIONAL!I184-1,"")</f>
        <v>0.12037731318333722</v>
      </c>
      <c r="J184" s="135">
        <f>IFERROR(NACIONAL!K184/NACIONAL!J184-1,"")</f>
        <v>-0.42257488998218795</v>
      </c>
      <c r="K184" s="135">
        <f>IFERROR(NACIONAL!L184/NACIONAL!K184-1,"")</f>
        <v>0.17677161251705575</v>
      </c>
      <c r="L184" s="135">
        <f>IFERROR(NACIONAL!M184/NACIONAL!L184-1,"")</f>
        <v>13.78932313321415</v>
      </c>
      <c r="M184" s="135">
        <f>IFERROR(NACIONAL!N184/NACIONAL!M184-1,"")</f>
        <v>7.521126114014498E-2</v>
      </c>
      <c r="N184" s="135">
        <f>IFERROR(NACIONAL!O184/NACIONAL!N184-1,"")</f>
        <v>0.11604301764933167</v>
      </c>
      <c r="O184" s="135">
        <f>IFERROR(NACIONAL!P184/NACIONAL!O184-1,"")</f>
        <v>0.13121407075166647</v>
      </c>
      <c r="P184" s="135">
        <f>IFERROR(NACIONAL!Q184/NACIONAL!P184-1,"")</f>
        <v>0.12425744878593226</v>
      </c>
      <c r="Q184" s="135">
        <f>IFERROR(NACIONAL!R184/NACIONAL!Q184-1,"")</f>
        <v>9.4680662544180727E-2</v>
      </c>
      <c r="R184" s="135">
        <f>IFERROR(NACIONAL!S184/NACIONAL!R184-1,"")</f>
        <v>9.0227472326956049E-2</v>
      </c>
      <c r="S184" s="135">
        <f>IFERROR(NACIONAL!T184/NACIONAL!S184-1,"")</f>
        <v>8.9907440257450899E-2</v>
      </c>
    </row>
    <row r="185" spans="1:19">
      <c r="A185" s="89" t="s">
        <v>2361</v>
      </c>
      <c r="B185" s="89" t="s">
        <v>2362</v>
      </c>
      <c r="C185" s="135" t="str">
        <f>IFERROR(NACIONAL!D185/NACIONAL!C185-1,"")</f>
        <v/>
      </c>
      <c r="D185" s="135" t="str">
        <f>IFERROR(NACIONAL!E185/NACIONAL!D185-1,"")</f>
        <v/>
      </c>
      <c r="E185" s="135" t="str">
        <f>IFERROR(NACIONAL!F185/NACIONAL!E185-1,"")</f>
        <v/>
      </c>
      <c r="F185" s="135" t="str">
        <f>IFERROR(NACIONAL!G185/NACIONAL!F185-1,"")</f>
        <v/>
      </c>
      <c r="G185" s="135" t="str">
        <f>IFERROR(NACIONAL!H185/NACIONAL!G185-1,"")</f>
        <v/>
      </c>
      <c r="H185" s="135" t="str">
        <f>IFERROR(NACIONAL!I185/NACIONAL!H185-1,"")</f>
        <v/>
      </c>
      <c r="I185" s="135" t="str">
        <f>IFERROR(NACIONAL!J185/NACIONAL!I185-1,"")</f>
        <v/>
      </c>
      <c r="J185" s="135" t="str">
        <f>IFERROR(NACIONAL!K185/NACIONAL!J185-1,"")</f>
        <v/>
      </c>
      <c r="K185" s="135" t="str">
        <f>IFERROR(NACIONAL!L185/NACIONAL!K185-1,"")</f>
        <v/>
      </c>
      <c r="L185" s="135" t="str">
        <f>IFERROR(NACIONAL!M185/NACIONAL!L185-1,"")</f>
        <v/>
      </c>
      <c r="M185" s="135" t="str">
        <f>IFERROR(NACIONAL!N185/NACIONAL!M185-1,"")</f>
        <v/>
      </c>
      <c r="N185" s="135">
        <f>IFERROR(NACIONAL!O185/NACIONAL!N185-1,"")</f>
        <v>0.42384317609302058</v>
      </c>
      <c r="O185" s="135">
        <f>IFERROR(NACIONAL!P185/NACIONAL!O185-1,"")</f>
        <v>0.12075180007018282</v>
      </c>
      <c r="P185" s="135">
        <f>IFERROR(NACIONAL!Q185/NACIONAL!P185-1,"")</f>
        <v>-6.2959655131399339E-2</v>
      </c>
      <c r="Q185" s="135">
        <f>IFERROR(NACIONAL!R185/NACIONAL!Q185-1,"")</f>
        <v>0.12091765374078345</v>
      </c>
      <c r="R185" s="135">
        <f>IFERROR(NACIONAL!S185/NACIONAL!R185-1,"")</f>
        <v>0.5160541857653842</v>
      </c>
      <c r="S185" s="135">
        <f>IFERROR(NACIONAL!T185/NACIONAL!S185-1,"")</f>
        <v>-1.1314584655758075E-2</v>
      </c>
    </row>
    <row r="186" spans="1:19" ht="28">
      <c r="A186" s="89" t="s">
        <v>2372</v>
      </c>
      <c r="B186" s="89" t="s">
        <v>2373</v>
      </c>
      <c r="C186" s="135" t="str">
        <f>IFERROR(NACIONAL!D186/NACIONAL!C186-1,"")</f>
        <v/>
      </c>
      <c r="D186" s="135" t="str">
        <f>IFERROR(NACIONAL!E186/NACIONAL!D186-1,"")</f>
        <v/>
      </c>
      <c r="E186" s="135" t="str">
        <f>IFERROR(NACIONAL!F186/NACIONAL!E186-1,"")</f>
        <v/>
      </c>
      <c r="F186" s="135" t="str">
        <f>IFERROR(NACIONAL!G186/NACIONAL!F186-1,"")</f>
        <v/>
      </c>
      <c r="G186" s="135" t="str">
        <f>IFERROR(NACIONAL!H186/NACIONAL!G186-1,"")</f>
        <v/>
      </c>
      <c r="H186" s="135" t="str">
        <f>IFERROR(NACIONAL!I186/NACIONAL!H186-1,"")</f>
        <v/>
      </c>
      <c r="I186" s="135" t="str">
        <f>IFERROR(NACIONAL!J186/NACIONAL!I186-1,"")</f>
        <v/>
      </c>
      <c r="J186" s="135" t="str">
        <f>IFERROR(NACIONAL!K186/NACIONAL!J186-1,"")</f>
        <v/>
      </c>
      <c r="K186" s="135" t="str">
        <f>IFERROR(NACIONAL!L186/NACIONAL!K186-1,"")</f>
        <v/>
      </c>
      <c r="L186" s="135" t="str">
        <f>IFERROR(NACIONAL!M186/NACIONAL!L186-1,"")</f>
        <v/>
      </c>
      <c r="M186" s="135" t="str">
        <f>IFERROR(NACIONAL!N186/NACIONAL!M186-1,"")</f>
        <v/>
      </c>
      <c r="N186" s="135">
        <f>IFERROR(NACIONAL!O186/NACIONAL!N186-1,"")</f>
        <v>-0.54294668342177077</v>
      </c>
      <c r="O186" s="135">
        <f>IFERROR(NACIONAL!P186/NACIONAL!O186-1,"")</f>
        <v>-0.10043216499093655</v>
      </c>
      <c r="P186" s="135">
        <f>IFERROR(NACIONAL!Q186/NACIONAL!P186-1,"")</f>
        <v>0.41705446374119481</v>
      </c>
      <c r="Q186" s="135">
        <f>IFERROR(NACIONAL!R186/NACIONAL!Q186-1,"")</f>
        <v>-8.9353057562694849E-2</v>
      </c>
      <c r="R186" s="135">
        <f>IFERROR(NACIONAL!S186/NACIONAL!R186-1,"")</f>
        <v>-0.25270366134337963</v>
      </c>
      <c r="S186" s="135">
        <f>IFERROR(NACIONAL!T186/NACIONAL!S186-1,"")</f>
        <v>-0.21045983802119261</v>
      </c>
    </row>
    <row r="187" spans="1:19">
      <c r="A187" s="89" t="s">
        <v>2380</v>
      </c>
      <c r="B187" s="89" t="s">
        <v>2381</v>
      </c>
      <c r="C187" s="136" t="str">
        <f>IFERROR(NACIONAL!D187/NACIONAL!C187-1,"")</f>
        <v/>
      </c>
      <c r="D187" s="136" t="str">
        <f>IFERROR(NACIONAL!E187/NACIONAL!D187-1,"")</f>
        <v/>
      </c>
      <c r="E187" s="136" t="str">
        <f>IFERROR(NACIONAL!F187/NACIONAL!E187-1,"")</f>
        <v/>
      </c>
      <c r="F187" s="136" t="str">
        <f>IFERROR(NACIONAL!G187/NACIONAL!F187-1,"")</f>
        <v/>
      </c>
      <c r="G187" s="136" t="str">
        <f>IFERROR(NACIONAL!H187/NACIONAL!G187-1,"")</f>
        <v/>
      </c>
      <c r="H187" s="136" t="str">
        <f>IFERROR(NACIONAL!I187/NACIONAL!H187-1,"")</f>
        <v/>
      </c>
      <c r="I187" s="136" t="str">
        <f>IFERROR(NACIONAL!J187/NACIONAL!I187-1,"")</f>
        <v/>
      </c>
      <c r="J187" s="136" t="str">
        <f>IFERROR(NACIONAL!K187/NACIONAL!J187-1,"")</f>
        <v/>
      </c>
      <c r="K187" s="136" t="str">
        <f>IFERROR(NACIONAL!L187/NACIONAL!K187-1,"")</f>
        <v/>
      </c>
      <c r="L187" s="136" t="str">
        <f>IFERROR(NACIONAL!M187/NACIONAL!L187-1,"")</f>
        <v/>
      </c>
      <c r="M187" s="136" t="str">
        <f>IFERROR(NACIONAL!N187/NACIONAL!M187-1,"")</f>
        <v/>
      </c>
      <c r="N187" s="136">
        <f>IFERROR(NACIONAL!O187/NACIONAL!N187-1,"")</f>
        <v>0.13239153638569112</v>
      </c>
      <c r="O187" s="136">
        <f>IFERROR(NACIONAL!P187/NACIONAL!O187-1,"")</f>
        <v>-7.7596277379985423E-2</v>
      </c>
      <c r="P187" s="136">
        <f>IFERROR(NACIONAL!Q187/NACIONAL!P187-1,"")</f>
        <v>-0.32075106322072278</v>
      </c>
      <c r="Q187" s="136">
        <f>IFERROR(NACIONAL!R187/NACIONAL!Q187-1,"")</f>
        <v>1.8586525545387764</v>
      </c>
      <c r="R187" s="136">
        <f>IFERROR(NACIONAL!S187/NACIONAL!R187-1,"")</f>
        <v>-0.40261554247270703</v>
      </c>
      <c r="S187" s="136">
        <f>IFERROR(NACIONAL!T187/NACIONAL!S187-1,"")</f>
        <v>-0.21667936463517101</v>
      </c>
    </row>
    <row r="188" spans="1:19">
      <c r="A188" s="89" t="s">
        <v>2386</v>
      </c>
      <c r="B188" s="89" t="s">
        <v>2387</v>
      </c>
      <c r="C188" s="135" t="str">
        <f>IFERROR(NACIONAL!D188/NACIONAL!C188-1,"")</f>
        <v/>
      </c>
      <c r="D188" s="135" t="str">
        <f>IFERROR(NACIONAL!E188/NACIONAL!D188-1,"")</f>
        <v/>
      </c>
      <c r="E188" s="135" t="str">
        <f>IFERROR(NACIONAL!F188/NACIONAL!E188-1,"")</f>
        <v/>
      </c>
      <c r="F188" s="135" t="str">
        <f>IFERROR(NACIONAL!G188/NACIONAL!F188-1,"")</f>
        <v/>
      </c>
      <c r="G188" s="135" t="str">
        <f>IFERROR(NACIONAL!H188/NACIONAL!G188-1,"")</f>
        <v/>
      </c>
      <c r="H188" s="135" t="str">
        <f>IFERROR(NACIONAL!I188/NACIONAL!H188-1,"")</f>
        <v/>
      </c>
      <c r="I188" s="135" t="str">
        <f>IFERROR(NACIONAL!J188/NACIONAL!I188-1,"")</f>
        <v/>
      </c>
      <c r="J188" s="135" t="str">
        <f>IFERROR(NACIONAL!K188/NACIONAL!J188-1,"")</f>
        <v/>
      </c>
      <c r="K188" s="135" t="str">
        <f>IFERROR(NACIONAL!L188/NACIONAL!K188-1,"")</f>
        <v/>
      </c>
      <c r="L188" s="135" t="str">
        <f>IFERROR(NACIONAL!M188/NACIONAL!L188-1,"")</f>
        <v/>
      </c>
      <c r="M188" s="135" t="str">
        <f>IFERROR(NACIONAL!N188/NACIONAL!M188-1,"")</f>
        <v/>
      </c>
      <c r="N188" s="135" t="str">
        <f>IFERROR(NACIONAL!O188/NACIONAL!N188-1,"")</f>
        <v/>
      </c>
      <c r="O188" s="135">
        <f>IFERROR(NACIONAL!P188/NACIONAL!O188-1,"")</f>
        <v>1.7700380019922455</v>
      </c>
      <c r="P188" s="135">
        <f>IFERROR(NACIONAL!Q188/NACIONAL!P188-1,"")</f>
        <v>-0.23888279288988579</v>
      </c>
      <c r="Q188" s="135">
        <f>IFERROR(NACIONAL!R188/NACIONAL!Q188-1,"")</f>
        <v>1.3667149025035519E-2</v>
      </c>
      <c r="R188" s="135">
        <f>IFERROR(NACIONAL!S188/NACIONAL!R188-1,"")</f>
        <v>6.2241712773531965E-3</v>
      </c>
      <c r="S188" s="135">
        <f>IFERROR(NACIONAL!T188/NACIONAL!S188-1,"")</f>
        <v>-9.8235226186205171E-4</v>
      </c>
    </row>
    <row r="189" spans="1:19">
      <c r="A189" s="89" t="s">
        <v>2390</v>
      </c>
      <c r="B189" s="89" t="s">
        <v>2391</v>
      </c>
      <c r="C189" s="135" t="str">
        <f>IFERROR(NACIONAL!D189/NACIONAL!C189-1,"")</f>
        <v/>
      </c>
      <c r="D189" s="135" t="str">
        <f>IFERROR(NACIONAL!E189/NACIONAL!D189-1,"")</f>
        <v/>
      </c>
      <c r="E189" s="135" t="str">
        <f>IFERROR(NACIONAL!F189/NACIONAL!E189-1,"")</f>
        <v/>
      </c>
      <c r="F189" s="135" t="str">
        <f>IFERROR(NACIONAL!G189/NACIONAL!F189-1,"")</f>
        <v/>
      </c>
      <c r="G189" s="135" t="str">
        <f>IFERROR(NACIONAL!H189/NACIONAL!G189-1,"")</f>
        <v/>
      </c>
      <c r="H189" s="135" t="str">
        <f>IFERROR(NACIONAL!I189/NACIONAL!H189-1,"")</f>
        <v/>
      </c>
      <c r="I189" s="135" t="str">
        <f>IFERROR(NACIONAL!J189/NACIONAL!I189-1,"")</f>
        <v/>
      </c>
      <c r="J189" s="135" t="str">
        <f>IFERROR(NACIONAL!K189/NACIONAL!J189-1,"")</f>
        <v/>
      </c>
      <c r="K189" s="135" t="str">
        <f>IFERROR(NACIONAL!L189/NACIONAL!K189-1,"")</f>
        <v/>
      </c>
      <c r="L189" s="135" t="str">
        <f>IFERROR(NACIONAL!M189/NACIONAL!L189-1,"")</f>
        <v/>
      </c>
      <c r="M189" s="135" t="str">
        <f>IFERROR(NACIONAL!N189/NACIONAL!M189-1,"")</f>
        <v/>
      </c>
      <c r="N189" s="135">
        <f>IFERROR(NACIONAL!O189/NACIONAL!N189-1,"")</f>
        <v>0.24286786685708894</v>
      </c>
      <c r="O189" s="135">
        <f>IFERROR(NACIONAL!P189/NACIONAL!O189-1,"")</f>
        <v>0.1366022260489077</v>
      </c>
      <c r="P189" s="135">
        <f>IFERROR(NACIONAL!Q189/NACIONAL!P189-1,"")</f>
        <v>0.25537494967237007</v>
      </c>
      <c r="Q189" s="135">
        <f>IFERROR(NACIONAL!R189/NACIONAL!Q189-1,"")</f>
        <v>0.50446841293498923</v>
      </c>
      <c r="R189" s="135">
        <f>IFERROR(NACIONAL!S189/NACIONAL!R189-1,"")</f>
        <v>-0.28927249379076281</v>
      </c>
      <c r="S189" s="135">
        <f>IFERROR(NACIONAL!T189/NACIONAL!S189-1,"")</f>
        <v>0.32114412302887851</v>
      </c>
    </row>
    <row r="190" spans="1:19">
      <c r="A190" s="89" t="s">
        <v>2417</v>
      </c>
      <c r="B190" s="89" t="s">
        <v>2418</v>
      </c>
      <c r="C190" s="135" t="str">
        <f>IFERROR(NACIONAL!D190/NACIONAL!C190-1,"")</f>
        <v/>
      </c>
      <c r="D190" s="135" t="str">
        <f>IFERROR(NACIONAL!E190/NACIONAL!D190-1,"")</f>
        <v/>
      </c>
      <c r="E190" s="135" t="str">
        <f>IFERROR(NACIONAL!F190/NACIONAL!E190-1,"")</f>
        <v/>
      </c>
      <c r="F190" s="135" t="str">
        <f>IFERROR(NACIONAL!G190/NACIONAL!F190-1,"")</f>
        <v/>
      </c>
      <c r="G190" s="135" t="str">
        <f>IFERROR(NACIONAL!H190/NACIONAL!G190-1,"")</f>
        <v/>
      </c>
      <c r="H190" s="135" t="str">
        <f>IFERROR(NACIONAL!I190/NACIONAL!H190-1,"")</f>
        <v/>
      </c>
      <c r="I190" s="135" t="str">
        <f>IFERROR(NACIONAL!J190/NACIONAL!I190-1,"")</f>
        <v/>
      </c>
      <c r="J190" s="135" t="str">
        <f>IFERROR(NACIONAL!K190/NACIONAL!J190-1,"")</f>
        <v/>
      </c>
      <c r="K190" s="135" t="str">
        <f>IFERROR(NACIONAL!L190/NACIONAL!K190-1,"")</f>
        <v/>
      </c>
      <c r="L190" s="135" t="str">
        <f>IFERROR(NACIONAL!M190/NACIONAL!L190-1,"")</f>
        <v/>
      </c>
      <c r="M190" s="135" t="str">
        <f>IFERROR(NACIONAL!N190/NACIONAL!M190-1,"")</f>
        <v/>
      </c>
      <c r="N190" s="135">
        <f>IFERROR(NACIONAL!O190/NACIONAL!N190-1,"")</f>
        <v>0.10583733583333799</v>
      </c>
      <c r="O190" s="135">
        <f>IFERROR(NACIONAL!P190/NACIONAL!O190-1,"")</f>
        <v>-5.1371098554670036E-2</v>
      </c>
      <c r="P190" s="135">
        <f>IFERROR(NACIONAL!Q190/NACIONAL!P190-1,"")</f>
        <v>0.51204955415826481</v>
      </c>
      <c r="Q190" s="135">
        <f>IFERROR(NACIONAL!R190/NACIONAL!Q190-1,"")</f>
        <v>0.19279277478163581</v>
      </c>
      <c r="R190" s="135">
        <f>IFERROR(NACIONAL!S190/NACIONAL!R190-1,"")</f>
        <v>1.1147447352105448</v>
      </c>
      <c r="S190" s="135">
        <f>IFERROR(NACIONAL!T190/NACIONAL!S190-1,"")</f>
        <v>0.70456653964666405</v>
      </c>
    </row>
    <row r="191" spans="1:19">
      <c r="A191" s="89" t="s">
        <v>2427</v>
      </c>
      <c r="B191" s="89" t="s">
        <v>2428</v>
      </c>
      <c r="C191" s="135" t="str">
        <f>IFERROR(NACIONAL!D191/NACIONAL!C191-1,"")</f>
        <v/>
      </c>
      <c r="D191" s="135" t="str">
        <f>IFERROR(NACIONAL!E191/NACIONAL!D191-1,"")</f>
        <v/>
      </c>
      <c r="E191" s="135" t="str">
        <f>IFERROR(NACIONAL!F191/NACIONAL!E191-1,"")</f>
        <v/>
      </c>
      <c r="F191" s="135" t="str">
        <f>IFERROR(NACIONAL!G191/NACIONAL!F191-1,"")</f>
        <v/>
      </c>
      <c r="G191" s="135" t="str">
        <f>IFERROR(NACIONAL!H191/NACIONAL!G191-1,"")</f>
        <v/>
      </c>
      <c r="H191" s="135" t="str">
        <f>IFERROR(NACIONAL!I191/NACIONAL!H191-1,"")</f>
        <v/>
      </c>
      <c r="I191" s="135" t="str">
        <f>IFERROR(NACIONAL!J191/NACIONAL!I191-1,"")</f>
        <v/>
      </c>
      <c r="J191" s="135" t="str">
        <f>IFERROR(NACIONAL!K191/NACIONAL!J191-1,"")</f>
        <v/>
      </c>
      <c r="K191" s="135" t="str">
        <f>IFERROR(NACIONAL!L191/NACIONAL!K191-1,"")</f>
        <v/>
      </c>
      <c r="L191" s="135" t="str">
        <f>IFERROR(NACIONAL!M191/NACIONAL!L191-1,"")</f>
        <v/>
      </c>
      <c r="M191" s="135" t="str">
        <f>IFERROR(NACIONAL!N191/NACIONAL!M191-1,"")</f>
        <v/>
      </c>
      <c r="N191" s="135">
        <f>IFERROR(NACIONAL!O191/NACIONAL!N191-1,"")</f>
        <v>46.966903073036825</v>
      </c>
      <c r="O191" s="135">
        <f>IFERROR(NACIONAL!P191/NACIONAL!O191-1,"")</f>
        <v>-0.99918334170000012</v>
      </c>
      <c r="P191" s="135">
        <f>IFERROR(NACIONAL!Q191/NACIONAL!P191-1,"")</f>
        <v>0.24191589745972908</v>
      </c>
      <c r="Q191" s="135">
        <f>IFERROR(NACIONAL!R191/NACIONAL!Q191-1,"")</f>
        <v>2.986214195733921</v>
      </c>
      <c r="R191" s="135">
        <f>IFERROR(NACIONAL!S191/NACIONAL!R191-1,"")</f>
        <v>7.3156960917850142</v>
      </c>
      <c r="S191" s="135">
        <f>IFERROR(NACIONAL!T191/NACIONAL!S191-1,"")</f>
        <v>-0.54292972512153947</v>
      </c>
    </row>
    <row r="192" spans="1:19">
      <c r="A192" s="89" t="s">
        <v>2439</v>
      </c>
      <c r="B192" s="89" t="s">
        <v>2440</v>
      </c>
      <c r="C192" s="135" t="str">
        <f>IFERROR(NACIONAL!D192/NACIONAL!C192-1,"")</f>
        <v/>
      </c>
      <c r="D192" s="135" t="str">
        <f>IFERROR(NACIONAL!E192/NACIONAL!D192-1,"")</f>
        <v/>
      </c>
      <c r="E192" s="135" t="str">
        <f>IFERROR(NACIONAL!F192/NACIONAL!E192-1,"")</f>
        <v/>
      </c>
      <c r="F192" s="135" t="str">
        <f>IFERROR(NACIONAL!G192/NACIONAL!F192-1,"")</f>
        <v/>
      </c>
      <c r="G192" s="135" t="str">
        <f>IFERROR(NACIONAL!H192/NACIONAL!G192-1,"")</f>
        <v/>
      </c>
      <c r="H192" s="135" t="str">
        <f>IFERROR(NACIONAL!I192/NACIONAL!H192-1,"")</f>
        <v/>
      </c>
      <c r="I192" s="135" t="str">
        <f>IFERROR(NACIONAL!J192/NACIONAL!I192-1,"")</f>
        <v/>
      </c>
      <c r="J192" s="135" t="str">
        <f>IFERROR(NACIONAL!K192/NACIONAL!J192-1,"")</f>
        <v/>
      </c>
      <c r="K192" s="135" t="str">
        <f>IFERROR(NACIONAL!L192/NACIONAL!K192-1,"")</f>
        <v/>
      </c>
      <c r="L192" s="135" t="str">
        <f>IFERROR(NACIONAL!M192/NACIONAL!L192-1,"")</f>
        <v/>
      </c>
      <c r="M192" s="135" t="str">
        <f>IFERROR(NACIONAL!N192/NACIONAL!M192-1,"")</f>
        <v/>
      </c>
      <c r="N192" s="135">
        <f>IFERROR(NACIONAL!O192/NACIONAL!N192-1,"")</f>
        <v>12.088474404571446</v>
      </c>
      <c r="O192" s="135">
        <f>IFERROR(NACIONAL!P192/NACIONAL!O192-1,"")</f>
        <v>-1</v>
      </c>
      <c r="P192" s="135" t="str">
        <f>IFERROR(NACIONAL!Q192/NACIONAL!P192-1,"")</f>
        <v/>
      </c>
      <c r="Q192" s="135" t="str">
        <f>IFERROR(NACIONAL!R192/NACIONAL!Q192-1,"")</f>
        <v/>
      </c>
      <c r="R192" s="135" t="str">
        <f>IFERROR(NACIONAL!S192/NACIONAL!R192-1,"")</f>
        <v/>
      </c>
      <c r="S192" s="135" t="str">
        <f>IFERROR(NACIONAL!T192/NACIONAL!S192-1,"")</f>
        <v/>
      </c>
    </row>
    <row r="193" spans="1:19" ht="28">
      <c r="A193" s="89" t="s">
        <v>2450</v>
      </c>
      <c r="B193" s="89" t="s">
        <v>7665</v>
      </c>
      <c r="C193" s="135" t="str">
        <f>IFERROR(NACIONAL!D193/NACIONAL!C193-1,"")</f>
        <v/>
      </c>
      <c r="D193" s="135" t="str">
        <f>IFERROR(NACIONAL!E193/NACIONAL!D193-1,"")</f>
        <v/>
      </c>
      <c r="E193" s="135" t="str">
        <f>IFERROR(NACIONAL!F193/NACIONAL!E193-1,"")</f>
        <v/>
      </c>
      <c r="F193" s="135" t="str">
        <f>IFERROR(NACIONAL!G193/NACIONAL!F193-1,"")</f>
        <v/>
      </c>
      <c r="G193" s="135" t="str">
        <f>IFERROR(NACIONAL!H193/NACIONAL!G193-1,"")</f>
        <v/>
      </c>
      <c r="H193" s="135" t="str">
        <f>IFERROR(NACIONAL!I193/NACIONAL!H193-1,"")</f>
        <v/>
      </c>
      <c r="I193" s="135" t="str">
        <f>IFERROR(NACIONAL!J193/NACIONAL!I193-1,"")</f>
        <v/>
      </c>
      <c r="J193" s="135" t="str">
        <f>IFERROR(NACIONAL!K193/NACIONAL!J193-1,"")</f>
        <v/>
      </c>
      <c r="K193" s="135" t="str">
        <f>IFERROR(NACIONAL!L193/NACIONAL!K193-1,"")</f>
        <v/>
      </c>
      <c r="L193" s="135" t="str">
        <f>IFERROR(NACIONAL!M193/NACIONAL!L193-1,"")</f>
        <v/>
      </c>
      <c r="M193" s="135" t="str">
        <f>IFERROR(NACIONAL!N193/NACIONAL!M193-1,"")</f>
        <v/>
      </c>
      <c r="N193" s="135">
        <f>IFERROR(NACIONAL!O193/NACIONAL!N193-1,"")</f>
        <v>0.67137269926662335</v>
      </c>
      <c r="O193" s="135">
        <f>IFERROR(NACIONAL!P193/NACIONAL!O193-1,"")</f>
        <v>0.45219358840189372</v>
      </c>
      <c r="P193" s="135">
        <f>IFERROR(NACIONAL!Q193/NACIONAL!P193-1,"")</f>
        <v>0.26451748383713625</v>
      </c>
      <c r="Q193" s="135">
        <f>IFERROR(NACIONAL!R193/NACIONAL!Q193-1,"")</f>
        <v>9.0933134660915904E-2</v>
      </c>
      <c r="R193" s="135">
        <f>IFERROR(NACIONAL!S193/NACIONAL!R193-1,"")</f>
        <v>-2.376962523028614E-2</v>
      </c>
      <c r="S193" s="135">
        <f>IFERROR(NACIONAL!T193/NACIONAL!S193-1,"")</f>
        <v>0.45472007968820916</v>
      </c>
    </row>
    <row r="194" spans="1:19" ht="28">
      <c r="A194" s="89" t="s">
        <v>7658</v>
      </c>
      <c r="B194" s="89" t="s">
        <v>7659</v>
      </c>
      <c r="C194" s="135" t="str">
        <f>IFERROR(NACIONAL!D194/NACIONAL!C194-1,"")</f>
        <v/>
      </c>
      <c r="D194" s="135" t="str">
        <f>IFERROR(NACIONAL!E194/NACIONAL!D194-1,"")</f>
        <v/>
      </c>
      <c r="E194" s="135" t="str">
        <f>IFERROR(NACIONAL!F194/NACIONAL!E194-1,"")</f>
        <v/>
      </c>
      <c r="F194" s="135" t="str">
        <f>IFERROR(NACIONAL!G194/NACIONAL!F194-1,"")</f>
        <v/>
      </c>
      <c r="G194" s="135" t="str">
        <f>IFERROR(NACIONAL!H194/NACIONAL!G194-1,"")</f>
        <v/>
      </c>
      <c r="H194" s="135" t="str">
        <f>IFERROR(NACIONAL!I194/NACIONAL!H194-1,"")</f>
        <v/>
      </c>
      <c r="I194" s="135" t="str">
        <f>IFERROR(NACIONAL!J194/NACIONAL!I194-1,"")</f>
        <v/>
      </c>
      <c r="J194" s="135" t="str">
        <f>IFERROR(NACIONAL!K194/NACIONAL!J194-1,"")</f>
        <v/>
      </c>
      <c r="K194" s="135" t="str">
        <f>IFERROR(NACIONAL!L194/NACIONAL!K194-1,"")</f>
        <v/>
      </c>
      <c r="L194" s="135" t="str">
        <f>IFERROR(NACIONAL!M194/NACIONAL!L194-1,"")</f>
        <v/>
      </c>
      <c r="M194" s="135" t="str">
        <f>IFERROR(NACIONAL!N194/NACIONAL!M194-1,"")</f>
        <v/>
      </c>
      <c r="N194" s="135" t="str">
        <f>IFERROR(NACIONAL!O194/NACIONAL!N194-1,"")</f>
        <v/>
      </c>
      <c r="O194" s="135">
        <f>IFERROR(NACIONAL!P194/NACIONAL!O194-1,"")</f>
        <v>4.1919963459088887</v>
      </c>
      <c r="P194" s="135">
        <f>IFERROR(NACIONAL!Q194/NACIONAL!P194-1,"")</f>
        <v>0.14479268771548837</v>
      </c>
      <c r="Q194" s="135">
        <f>IFERROR(NACIONAL!R194/NACIONAL!Q194-1,"")</f>
        <v>-0.22435104388072369</v>
      </c>
      <c r="R194" s="135">
        <f>IFERROR(NACIONAL!S194/NACIONAL!R194-1,"")</f>
        <v>-0.29224396645557249</v>
      </c>
      <c r="S194" s="135">
        <f>IFERROR(NACIONAL!T194/NACIONAL!S194-1,"")</f>
        <v>121.65677397753051</v>
      </c>
    </row>
    <row r="195" spans="1:19">
      <c r="A195" s="89" t="s">
        <v>346</v>
      </c>
      <c r="B195" s="89" t="s">
        <v>67</v>
      </c>
      <c r="C195" s="135">
        <f>IFERROR(NACIONAL!D195/NACIONAL!C195-1,"")</f>
        <v>0.10712522860697726</v>
      </c>
      <c r="D195" s="135">
        <f>IFERROR(NACIONAL!E195/NACIONAL!D195-1,"")</f>
        <v>-0.10334722525863538</v>
      </c>
      <c r="E195" s="135">
        <f>IFERROR(NACIONAL!F195/NACIONAL!E195-1,"")</f>
        <v>0.23549382902103599</v>
      </c>
      <c r="F195" s="135">
        <f>IFERROR(NACIONAL!G195/NACIONAL!F195-1,"")</f>
        <v>0.17725263856945794</v>
      </c>
      <c r="G195" s="135">
        <f>IFERROR(NACIONAL!H195/NACIONAL!G195-1,"")</f>
        <v>0.1837129789338996</v>
      </c>
      <c r="H195" s="135">
        <f>IFERROR(NACIONAL!I195/NACIONAL!H195-1,"")</f>
        <v>0.22317924150936563</v>
      </c>
      <c r="I195" s="135">
        <f>IFERROR(NACIONAL!J195/NACIONAL!I195-1,"")</f>
        <v>0.12926212069096477</v>
      </c>
      <c r="J195" s="135">
        <f>IFERROR(NACIONAL!K195/NACIONAL!J195-1,"")</f>
        <v>-0.30700116361102714</v>
      </c>
      <c r="K195" s="135">
        <f>IFERROR(NACIONAL!L195/NACIONAL!K195-1,"")</f>
        <v>-8.2412883156512962E-2</v>
      </c>
      <c r="L195" s="135">
        <f>IFERROR(NACIONAL!M195/NACIONAL!L195-1,"")</f>
        <v>0.18296826788649212</v>
      </c>
      <c r="M195" s="135">
        <f>IFERROR(NACIONAL!N195/NACIONAL!M195-1,"")</f>
        <v>-1</v>
      </c>
      <c r="N195" s="135" t="str">
        <f>IFERROR(NACIONAL!O195/NACIONAL!N195-1,"")</f>
        <v/>
      </c>
      <c r="O195" s="135" t="str">
        <f>IFERROR(NACIONAL!P195/NACIONAL!O195-1,"")</f>
        <v/>
      </c>
      <c r="P195" s="135" t="str">
        <f>IFERROR(NACIONAL!Q195/NACIONAL!P195-1,"")</f>
        <v/>
      </c>
      <c r="Q195" s="135" t="str">
        <f>IFERROR(NACIONAL!R195/NACIONAL!Q195-1,"")</f>
        <v/>
      </c>
      <c r="R195" s="135" t="str">
        <f>IFERROR(NACIONAL!S195/NACIONAL!R195-1,"")</f>
        <v/>
      </c>
      <c r="S195" s="135" t="str">
        <f>IFERROR(NACIONAL!T195/NACIONAL!S195-1,"")</f>
        <v/>
      </c>
    </row>
    <row r="196" spans="1:19">
      <c r="A196" s="89" t="s">
        <v>347</v>
      </c>
      <c r="B196" s="89" t="s">
        <v>173</v>
      </c>
      <c r="C196" s="135">
        <f>IFERROR(NACIONAL!D196/NACIONAL!C196-1,"")</f>
        <v>0.12876093290276525</v>
      </c>
      <c r="D196" s="135">
        <f>IFERROR(NACIONAL!E196/NACIONAL!D196-1,"")</f>
        <v>-0.19742355887873586</v>
      </c>
      <c r="E196" s="135">
        <f>IFERROR(NACIONAL!F196/NACIONAL!E196-1,"")</f>
        <v>8.5257376333780499E-3</v>
      </c>
      <c r="F196" s="135">
        <f>IFERROR(NACIONAL!G196/NACIONAL!F196-1,"")</f>
        <v>0.69984691715992864</v>
      </c>
      <c r="G196" s="135">
        <f>IFERROR(NACIONAL!H196/NACIONAL!G196-1,"")</f>
        <v>-0.15695059033054282</v>
      </c>
      <c r="H196" s="135">
        <f>IFERROR(NACIONAL!I196/NACIONAL!H196-1,"")</f>
        <v>1.2101297150245571</v>
      </c>
      <c r="I196" s="135">
        <f>IFERROR(NACIONAL!J196/NACIONAL!I196-1,"")</f>
        <v>-6.1579270094039407E-2</v>
      </c>
      <c r="J196" s="135">
        <f>IFERROR(NACIONAL!K196/NACIONAL!J196-1,"")</f>
        <v>0.36692849177567632</v>
      </c>
      <c r="K196" s="135">
        <f>IFERROR(NACIONAL!L196/NACIONAL!K196-1,"")</f>
        <v>-0.62882804759073718</v>
      </c>
      <c r="L196" s="135">
        <f>IFERROR(NACIONAL!M196/NACIONAL!L196-1,"")</f>
        <v>8.689493617297539E-2</v>
      </c>
      <c r="M196" s="135">
        <f>IFERROR(NACIONAL!N196/NACIONAL!M196-1,"")</f>
        <v>-1</v>
      </c>
      <c r="N196" s="135" t="str">
        <f>IFERROR(NACIONAL!O196/NACIONAL!N196-1,"")</f>
        <v/>
      </c>
      <c r="O196" s="135" t="str">
        <f>IFERROR(NACIONAL!P196/NACIONAL!O196-1,"")</f>
        <v/>
      </c>
      <c r="P196" s="135" t="str">
        <f>IFERROR(NACIONAL!Q196/NACIONAL!P196-1,"")</f>
        <v/>
      </c>
      <c r="Q196" s="135" t="str">
        <f>IFERROR(NACIONAL!R196/NACIONAL!Q196-1,"")</f>
        <v/>
      </c>
      <c r="R196" s="135" t="str">
        <f>IFERROR(NACIONAL!S196/NACIONAL!R196-1,"")</f>
        <v/>
      </c>
      <c r="S196" s="135" t="str">
        <f>IFERROR(NACIONAL!T196/NACIONAL!S196-1,"")</f>
        <v/>
      </c>
    </row>
    <row r="197" spans="1:19" ht="28">
      <c r="A197" s="89" t="s">
        <v>7775</v>
      </c>
      <c r="B197" s="89" t="s">
        <v>7776</v>
      </c>
      <c r="C197" s="135">
        <f>IFERROR(NACIONAL!D197/NACIONAL!C197-1,"")</f>
        <v>-0.69438676266175747</v>
      </c>
      <c r="D197" s="135">
        <f>IFERROR(NACIONAL!E197/NACIONAL!D197-1,"")</f>
        <v>-0.6688098424230382</v>
      </c>
      <c r="E197" s="135">
        <f>IFERROR(NACIONAL!F197/NACIONAL!E197-1,"")</f>
        <v>-7.0715662149531622E-2</v>
      </c>
      <c r="F197" s="135">
        <f>IFERROR(NACIONAL!G197/NACIONAL!F197-1,"")</f>
        <v>-1.4624269053772319</v>
      </c>
      <c r="G197" s="135">
        <f>IFERROR(NACIONAL!H197/NACIONAL!G197-1,"")</f>
        <v>-1.2361267050605949</v>
      </c>
      <c r="H197" s="135">
        <f>IFERROR(NACIONAL!I197/NACIONAL!H197-1,"")</f>
        <v>12.185957026210021</v>
      </c>
      <c r="I197" s="135">
        <f>IFERROR(NACIONAL!J197/NACIONAL!I197-1,"")</f>
        <v>-0.92031213810456269</v>
      </c>
      <c r="J197" s="135">
        <f>IFERROR(NACIONAL!K197/NACIONAL!J197-1,"")</f>
        <v>17.442195996112748</v>
      </c>
      <c r="K197" s="135">
        <f>IFERROR(NACIONAL!L197/NACIONAL!K197-1,"")</f>
        <v>-1.3651929330194656E-2</v>
      </c>
      <c r="L197" s="135">
        <f>IFERROR(NACIONAL!M197/NACIONAL!L197-1,"")</f>
        <v>-1.4113168586141442</v>
      </c>
      <c r="M197" s="135">
        <f>IFERROR(NACIONAL!N197/NACIONAL!M197-1,"")</f>
        <v>-1</v>
      </c>
      <c r="N197" s="135" t="str">
        <f>IFERROR(NACIONAL!O197/NACIONAL!N197-1,"")</f>
        <v/>
      </c>
      <c r="O197" s="135" t="str">
        <f>IFERROR(NACIONAL!P197/NACIONAL!O197-1,"")</f>
        <v/>
      </c>
      <c r="P197" s="135" t="str">
        <f>IFERROR(NACIONAL!Q197/NACIONAL!P197-1,"")</f>
        <v/>
      </c>
      <c r="Q197" s="135" t="str">
        <f>IFERROR(NACIONAL!R197/NACIONAL!Q197-1,"")</f>
        <v/>
      </c>
      <c r="R197" s="135" t="str">
        <f>IFERROR(NACIONAL!S197/NACIONAL!R197-1,"")</f>
        <v/>
      </c>
      <c r="S197" s="135" t="str">
        <f>IFERROR(NACIONAL!T197/NACIONAL!S197-1,"")</f>
        <v/>
      </c>
    </row>
    <row r="198" spans="1:19">
      <c r="A198" s="87">
        <v>2</v>
      </c>
      <c r="B198" s="88" t="s">
        <v>157</v>
      </c>
      <c r="C198" s="137">
        <f>IFERROR(NACIONAL!D198/NACIONAL!C198-1,"")</f>
        <v>7.0213958257837383E-2</v>
      </c>
      <c r="D198" s="137">
        <f>IFERROR(NACIONAL!E198/NACIONAL!D198-1,"")</f>
        <v>0.13947326722607656</v>
      </c>
      <c r="E198" s="137">
        <f>IFERROR(NACIONAL!F198/NACIONAL!E198-1,"")</f>
        <v>0.12768353706255886</v>
      </c>
      <c r="F198" s="137">
        <f>IFERROR(NACIONAL!G198/NACIONAL!F198-1,"")</f>
        <v>3.4760782449639649E-2</v>
      </c>
      <c r="G198" s="137">
        <f>IFERROR(NACIONAL!H198/NACIONAL!G198-1,"")</f>
        <v>0.13331690744001023</v>
      </c>
      <c r="H198" s="137">
        <f>IFERROR(NACIONAL!I198/NACIONAL!H198-1,"")</f>
        <v>0.10392922766005919</v>
      </c>
      <c r="I198" s="137">
        <f>IFERROR(NACIONAL!J198/NACIONAL!I198-1,"")</f>
        <v>0.14315198195588374</v>
      </c>
      <c r="J198" s="137">
        <f>IFERROR(NACIONAL!K198/NACIONAL!J198-1,"")</f>
        <v>2.5007834186238309E-2</v>
      </c>
      <c r="K198" s="137">
        <f>IFERROR(NACIONAL!L198/NACIONAL!K198-1,"")</f>
        <v>8.1269153878240852E-2</v>
      </c>
      <c r="L198" s="137">
        <f>IFERROR(NACIONAL!M198/NACIONAL!L198-1,"")</f>
        <v>6.938617852469342E-2</v>
      </c>
      <c r="M198" s="137">
        <f>IFERROR(NACIONAL!N198/NACIONAL!M198-1,"")</f>
        <v>0.29449574505677267</v>
      </c>
      <c r="N198" s="137">
        <f>IFERROR(NACIONAL!O198/NACIONAL!N198-1,"")</f>
        <v>0.30459136266608611</v>
      </c>
      <c r="O198" s="137">
        <f>IFERROR(NACIONAL!P198/NACIONAL!O198-1,"")</f>
        <v>0.11391867704371017</v>
      </c>
      <c r="P198" s="137">
        <f>IFERROR(NACIONAL!Q198/NACIONAL!P198-1,"")</f>
        <v>0.15023609691580964</v>
      </c>
      <c r="Q198" s="137">
        <f>IFERROR(NACIONAL!R198/NACIONAL!Q198-1,"")</f>
        <v>0.14706674383551133</v>
      </c>
      <c r="R198" s="137">
        <f>IFERROR(NACIONAL!S198/NACIONAL!R198-1,"")</f>
        <v>6.5162475135035258E-2</v>
      </c>
      <c r="S198" s="137">
        <f>IFERROR(NACIONAL!T198/NACIONAL!S198-1,"")</f>
        <v>0.10242757999219476</v>
      </c>
    </row>
    <row r="199" spans="1:19" ht="28">
      <c r="A199" s="89" t="s">
        <v>348</v>
      </c>
      <c r="B199" s="89" t="s">
        <v>66</v>
      </c>
      <c r="C199" s="135">
        <f>IFERROR(NACIONAL!D199/NACIONAL!C199-1,"")</f>
        <v>0.23843203641453181</v>
      </c>
      <c r="D199" s="135">
        <f>IFERROR(NACIONAL!E199/NACIONAL!D199-1,"")</f>
        <v>0.17191430359622295</v>
      </c>
      <c r="E199" s="135">
        <f>IFERROR(NACIONAL!F199/NACIONAL!E199-1,"")</f>
        <v>0.14397747577374131</v>
      </c>
      <c r="F199" s="135">
        <f>IFERROR(NACIONAL!G199/NACIONAL!F199-1,"")</f>
        <v>0.16411762025265064</v>
      </c>
      <c r="G199" s="135">
        <f>IFERROR(NACIONAL!H199/NACIONAL!G199-1,"")</f>
        <v>9.5786859863808083E-2</v>
      </c>
      <c r="H199" s="135">
        <f>IFERROR(NACIONAL!I199/NACIONAL!H199-1,"")</f>
        <v>9.3905296844113195E-2</v>
      </c>
      <c r="I199" s="135">
        <f>IFERROR(NACIONAL!J199/NACIONAL!I199-1,"")</f>
        <v>4.3189954316495971E-2</v>
      </c>
      <c r="J199" s="135">
        <f>IFERROR(NACIONAL!K199/NACIONAL!J199-1,"")</f>
        <v>3.7924165550475619E-2</v>
      </c>
      <c r="K199" s="135">
        <f>IFERROR(NACIONAL!L199/NACIONAL!K199-1,"")</f>
        <v>3.5474435245711033E-2</v>
      </c>
      <c r="L199" s="135">
        <f>IFERROR(NACIONAL!M199/NACIONAL!L199-1,"")</f>
        <v>-1.4388957289999338E-2</v>
      </c>
      <c r="M199" s="135">
        <f>IFERROR(NACIONAL!N199/NACIONAL!M199-1,"")</f>
        <v>4.5770371484703531E-3</v>
      </c>
      <c r="N199" s="135">
        <f>IFERROR(NACIONAL!O199/NACIONAL!N199-1,"")</f>
        <v>5.3386914979413946E-2</v>
      </c>
      <c r="O199" s="135">
        <f>IFERROR(NACIONAL!P199/NACIONAL!O199-1,"")</f>
        <v>0.14710143519918506</v>
      </c>
      <c r="P199" s="135">
        <f>IFERROR(NACIONAL!Q199/NACIONAL!P199-1,"")</f>
        <v>7.2078020008873089E-2</v>
      </c>
      <c r="Q199" s="135">
        <f>IFERROR(NACIONAL!R199/NACIONAL!Q199-1,"")</f>
        <v>4.1550923147795515E-2</v>
      </c>
      <c r="R199" s="135">
        <f>IFERROR(NACIONAL!S199/NACIONAL!R199-1,"")</f>
        <v>9.656133302308012E-2</v>
      </c>
      <c r="S199" s="135">
        <f>IFERROR(NACIONAL!T199/NACIONAL!S199-1,"")</f>
        <v>9.6685638322229206E-2</v>
      </c>
    </row>
    <row r="200" spans="1:19">
      <c r="A200" s="89" t="s">
        <v>349</v>
      </c>
      <c r="B200" s="89" t="s">
        <v>215</v>
      </c>
      <c r="C200" s="135" t="str">
        <f>IFERROR(NACIONAL!D200/NACIONAL!C200-1,"")</f>
        <v/>
      </c>
      <c r="D200" s="135" t="str">
        <f>IFERROR(NACIONAL!E200/NACIONAL!D200-1,"")</f>
        <v/>
      </c>
      <c r="E200" s="135" t="str">
        <f>IFERROR(NACIONAL!F200/NACIONAL!E200-1,"")</f>
        <v/>
      </c>
      <c r="F200" s="135" t="str">
        <f>IFERROR(NACIONAL!G200/NACIONAL!F200-1,"")</f>
        <v/>
      </c>
      <c r="G200" s="135" t="str">
        <f>IFERROR(NACIONAL!H200/NACIONAL!G200-1,"")</f>
        <v/>
      </c>
      <c r="H200" s="135" t="str">
        <f>IFERROR(NACIONAL!I200/NACIONAL!H200-1,"")</f>
        <v/>
      </c>
      <c r="I200" s="135" t="str">
        <f>IFERROR(NACIONAL!J200/NACIONAL!I200-1,"")</f>
        <v/>
      </c>
      <c r="J200" s="135" t="str">
        <f>IFERROR(NACIONAL!K200/NACIONAL!J200-1,"")</f>
        <v/>
      </c>
      <c r="K200" s="135" t="str">
        <f>IFERROR(NACIONAL!L200/NACIONAL!K200-1,"")</f>
        <v/>
      </c>
      <c r="L200" s="135" t="str">
        <f>IFERROR(NACIONAL!M200/NACIONAL!L200-1,"")</f>
        <v/>
      </c>
      <c r="M200" s="135">
        <f>IFERROR(NACIONAL!N200/NACIONAL!M200-1,"")</f>
        <v>-0.22497761622748591</v>
      </c>
      <c r="N200" s="135">
        <f>IFERROR(NACIONAL!O200/NACIONAL!N200-1,"")</f>
        <v>-7.0280161832067645E-2</v>
      </c>
      <c r="O200" s="135">
        <f>IFERROR(NACIONAL!P200/NACIONAL!O200-1,"")</f>
        <v>-0.92020535727702812</v>
      </c>
      <c r="P200" s="135">
        <f>IFERROR(NACIONAL!Q200/NACIONAL!P200-1,"")</f>
        <v>-9.301323036467779E-2</v>
      </c>
      <c r="Q200" s="135">
        <f>IFERROR(NACIONAL!R200/NACIONAL!Q200-1,"")</f>
        <v>173.51365307631232</v>
      </c>
      <c r="R200" s="135">
        <f>IFERROR(NACIONAL!S200/NACIONAL!R200-1,"")</f>
        <v>-1</v>
      </c>
      <c r="S200" s="135" t="str">
        <f>IFERROR(NACIONAL!T200/NACIONAL!S200-1,"")</f>
        <v/>
      </c>
    </row>
    <row r="201" spans="1:19">
      <c r="A201" s="89" t="s">
        <v>350</v>
      </c>
      <c r="B201" s="89" t="s">
        <v>65</v>
      </c>
      <c r="C201" s="135">
        <f>IFERROR(NACIONAL!D201/NACIONAL!C201-1,"")</f>
        <v>0.23843203641453181</v>
      </c>
      <c r="D201" s="135">
        <f>IFERROR(NACIONAL!E201/NACIONAL!D201-1,"")</f>
        <v>0.17191430359622295</v>
      </c>
      <c r="E201" s="135">
        <f>IFERROR(NACIONAL!F201/NACIONAL!E201-1,"")</f>
        <v>0.14397747577374131</v>
      </c>
      <c r="F201" s="135">
        <f>IFERROR(NACIONAL!G201/NACIONAL!F201-1,"")</f>
        <v>0.16411762025265064</v>
      </c>
      <c r="G201" s="135">
        <f>IFERROR(NACIONAL!H201/NACIONAL!G201-1,"")</f>
        <v>9.5786859863808083E-2</v>
      </c>
      <c r="H201" s="135">
        <f>IFERROR(NACIONAL!I201/NACIONAL!H201-1,"")</f>
        <v>9.3905296844113195E-2</v>
      </c>
      <c r="I201" s="135">
        <f>IFERROR(NACIONAL!J201/NACIONAL!I201-1,"")</f>
        <v>4.3189954316495971E-2</v>
      </c>
      <c r="J201" s="135">
        <f>IFERROR(NACIONAL!K201/NACIONAL!J201-1,"")</f>
        <v>3.7924165550475619E-2</v>
      </c>
      <c r="K201" s="135">
        <f>IFERROR(NACIONAL!L201/NACIONAL!K201-1,"")</f>
        <v>3.5474435245711033E-2</v>
      </c>
      <c r="L201" s="135">
        <f>IFERROR(NACIONAL!M201/NACIONAL!L201-1,"")</f>
        <v>-1.4486177540772305E-2</v>
      </c>
      <c r="M201" s="135">
        <f>IFERROR(NACIONAL!N201/NACIONAL!M201-1,"")</f>
        <v>4.599682554814466E-3</v>
      </c>
      <c r="N201" s="135">
        <f>IFERROR(NACIONAL!O201/NACIONAL!N201-1,"")</f>
        <v>5.3396326706415476E-2</v>
      </c>
      <c r="O201" s="135">
        <f>IFERROR(NACIONAL!P201/NACIONAL!O201-1,"")</f>
        <v>0.14717312622553136</v>
      </c>
      <c r="P201" s="135">
        <f>IFERROR(NACIONAL!Q201/NACIONAL!P201-1,"")</f>
        <v>7.2078791346205096E-2</v>
      </c>
      <c r="Q201" s="135">
        <f>IFERROR(NACIONAL!R201/NACIONAL!Q201-1,"")</f>
        <v>4.0865238883130539E-2</v>
      </c>
      <c r="R201" s="135">
        <f>IFERROR(NACIONAL!S201/NACIONAL!R201-1,"")</f>
        <v>9.7288045094516162E-2</v>
      </c>
      <c r="S201" s="135">
        <f>IFERROR(NACIONAL!T201/NACIONAL!S201-1,"")</f>
        <v>9.6685638322229206E-2</v>
      </c>
    </row>
    <row r="202" spans="1:19">
      <c r="A202" s="89" t="s">
        <v>351</v>
      </c>
      <c r="B202" s="89" t="s">
        <v>2406</v>
      </c>
      <c r="C202" s="135">
        <f>IFERROR(NACIONAL!D202/NACIONAL!C202-1,"")</f>
        <v>0.12178642160438358</v>
      </c>
      <c r="D202" s="135">
        <f>IFERROR(NACIONAL!E202/NACIONAL!D202-1,"")</f>
        <v>0.15895662773570063</v>
      </c>
      <c r="E202" s="135">
        <f>IFERROR(NACIONAL!F202/NACIONAL!E202-1,"")</f>
        <v>9.0159947010601149E-2</v>
      </c>
      <c r="F202" s="135">
        <f>IFERROR(NACIONAL!G202/NACIONAL!F202-1,"")</f>
        <v>8.9924859322425776E-2</v>
      </c>
      <c r="G202" s="135">
        <f>IFERROR(NACIONAL!H202/NACIONAL!G202-1,"")</f>
        <v>0.22181521931349923</v>
      </c>
      <c r="H202" s="135">
        <f>IFERROR(NACIONAL!I202/NACIONAL!H202-1,"")</f>
        <v>0.15073501041675264</v>
      </c>
      <c r="I202" s="135">
        <f>IFERROR(NACIONAL!J202/NACIONAL!I202-1,"")</f>
        <v>0.24016823939601517</v>
      </c>
      <c r="J202" s="135">
        <f>IFERROR(NACIONAL!K202/NACIONAL!J202-1,"")</f>
        <v>0.19834751848757137</v>
      </c>
      <c r="K202" s="135">
        <f>IFERROR(NACIONAL!L202/NACIONAL!K202-1,"")</f>
        <v>0.1011348514363668</v>
      </c>
      <c r="L202" s="135">
        <f>IFERROR(NACIONAL!M202/NACIONAL!L202-1,"")</f>
        <v>6.7375584094616192E-2</v>
      </c>
      <c r="M202" s="135">
        <f>IFERROR(NACIONAL!N202/NACIONAL!M202-1,"")</f>
        <v>-7.4912488941985211E-2</v>
      </c>
      <c r="N202" s="135">
        <f>IFERROR(NACIONAL!O202/NACIONAL!N202-1,"")</f>
        <v>7.1878425247940081E-2</v>
      </c>
      <c r="O202" s="135">
        <f>IFERROR(NACIONAL!P202/NACIONAL!O202-1,"")</f>
        <v>0.16669239200321329</v>
      </c>
      <c r="P202" s="135">
        <f>IFERROR(NACIONAL!Q202/NACIONAL!P202-1,"")</f>
        <v>0.17647001831092202</v>
      </c>
      <c r="Q202" s="135">
        <f>IFERROR(NACIONAL!R202/NACIONAL!Q202-1,"")</f>
        <v>0.14715364452284052</v>
      </c>
      <c r="R202" s="135">
        <f>IFERROR(NACIONAL!S202/NACIONAL!R202-1,"")</f>
        <v>-5.2235593589724516E-3</v>
      </c>
      <c r="S202" s="135">
        <f>IFERROR(NACIONAL!T202/NACIONAL!S202-1,"")</f>
        <v>0.17454529040521205</v>
      </c>
    </row>
    <row r="203" spans="1:19">
      <c r="A203" s="89" t="s">
        <v>352</v>
      </c>
      <c r="B203" s="89" t="s">
        <v>64</v>
      </c>
      <c r="C203" s="135">
        <f>IFERROR(NACIONAL!D203/NACIONAL!C203-1,"")</f>
        <v>-0.35800710022204663</v>
      </c>
      <c r="D203" s="135">
        <f>IFERROR(NACIONAL!E203/NACIONAL!D203-1,"")</f>
        <v>-6.8005151524727192E-2</v>
      </c>
      <c r="E203" s="135">
        <f>IFERROR(NACIONAL!F203/NACIONAL!E203-1,"")</f>
        <v>1.7971291452340163</v>
      </c>
      <c r="F203" s="135">
        <f>IFERROR(NACIONAL!G203/NACIONAL!F203-1,"")</f>
        <v>0.41582194866549238</v>
      </c>
      <c r="G203" s="135">
        <f>IFERROR(NACIONAL!H203/NACIONAL!G203-1,"")</f>
        <v>-0.8782955149204863</v>
      </c>
      <c r="H203" s="135">
        <f>IFERROR(NACIONAL!I203/NACIONAL!H203-1,"")</f>
        <v>2.7423281858434851</v>
      </c>
      <c r="I203" s="135">
        <f>IFERROR(NACIONAL!J203/NACIONAL!I203-1,"")</f>
        <v>-0.95536200878156829</v>
      </c>
      <c r="J203" s="135">
        <f>IFERROR(NACIONAL!K203/NACIONAL!J203-1,"")</f>
        <v>12.758649610780703</v>
      </c>
      <c r="K203" s="135">
        <f>IFERROR(NACIONAL!L203/NACIONAL!K203-1,"")</f>
        <v>3.5854102588962444</v>
      </c>
      <c r="L203" s="135">
        <f>IFERROR(NACIONAL!M203/NACIONAL!L203-1,"")</f>
        <v>-6.0701154452780237E-5</v>
      </c>
      <c r="M203" s="135">
        <f>IFERROR(NACIONAL!N203/NACIONAL!M203-1,"")</f>
        <v>-1</v>
      </c>
      <c r="N203" s="135" t="str">
        <f>IFERROR(NACIONAL!O203/NACIONAL!N203-1,"")</f>
        <v/>
      </c>
      <c r="O203" s="135" t="str">
        <f>IFERROR(NACIONAL!P203/NACIONAL!O203-1,"")</f>
        <v/>
      </c>
      <c r="P203" s="135" t="str">
        <f>IFERROR(NACIONAL!Q203/NACIONAL!P203-1,"")</f>
        <v/>
      </c>
      <c r="Q203" s="135" t="str">
        <f>IFERROR(NACIONAL!R203/NACIONAL!Q203-1,"")</f>
        <v/>
      </c>
      <c r="R203" s="135" t="str">
        <f>IFERROR(NACIONAL!S203/NACIONAL!R203-1,"")</f>
        <v/>
      </c>
      <c r="S203" s="135" t="str">
        <f>IFERROR(NACIONAL!T203/NACIONAL!S203-1,"")</f>
        <v/>
      </c>
    </row>
    <row r="204" spans="1:19">
      <c r="A204" s="89" t="s">
        <v>353</v>
      </c>
      <c r="B204" s="89" t="s">
        <v>63</v>
      </c>
      <c r="C204" s="135">
        <f>IFERROR(NACIONAL!D204/NACIONAL!C204-1,"")</f>
        <v>0.14146776926042759</v>
      </c>
      <c r="D204" s="135">
        <f>IFERROR(NACIONAL!E204/NACIONAL!D204-1,"")</f>
        <v>0.18030143383272068</v>
      </c>
      <c r="E204" s="135">
        <f>IFERROR(NACIONAL!F204/NACIONAL!E204-1,"")</f>
        <v>0.12296416180143876</v>
      </c>
      <c r="F204" s="135">
        <f>IFERROR(NACIONAL!G204/NACIONAL!F204-1,"")</f>
        <v>8.3550338571625637E-2</v>
      </c>
      <c r="G204" s="135">
        <f>IFERROR(NACIONAL!H204/NACIONAL!G204-1,"")</f>
        <v>0.43555962777293278</v>
      </c>
      <c r="H204" s="135">
        <f>IFERROR(NACIONAL!I204/NACIONAL!H204-1,"")</f>
        <v>9.4702335531199777E-2</v>
      </c>
      <c r="I204" s="135">
        <f>IFERROR(NACIONAL!J204/NACIONAL!I204-1,"")</f>
        <v>0.17541441646767053</v>
      </c>
      <c r="J204" s="135">
        <f>IFERROR(NACIONAL!K204/NACIONAL!J204-1,"")</f>
        <v>2.6167128649638993E-2</v>
      </c>
      <c r="K204" s="135">
        <f>IFERROR(NACIONAL!L204/NACIONAL!K204-1,"")</f>
        <v>0.14074933623241526</v>
      </c>
      <c r="L204" s="135">
        <f>IFERROR(NACIONAL!M204/NACIONAL!L204-1,"")</f>
        <v>0.11356981028215563</v>
      </c>
      <c r="M204" s="135">
        <f>IFERROR(NACIONAL!N204/NACIONAL!M204-1,"")</f>
        <v>-1</v>
      </c>
      <c r="N204" s="135" t="str">
        <f>IFERROR(NACIONAL!O204/NACIONAL!N204-1,"")</f>
        <v/>
      </c>
      <c r="O204" s="135" t="str">
        <f>IFERROR(NACIONAL!P204/NACIONAL!O204-1,"")</f>
        <v/>
      </c>
      <c r="P204" s="135" t="str">
        <f>IFERROR(NACIONAL!Q204/NACIONAL!P204-1,"")</f>
        <v/>
      </c>
      <c r="Q204" s="135" t="str">
        <f>IFERROR(NACIONAL!R204/NACIONAL!Q204-1,"")</f>
        <v/>
      </c>
      <c r="R204" s="135" t="str">
        <f>IFERROR(NACIONAL!S204/NACIONAL!R204-1,"")</f>
        <v/>
      </c>
      <c r="S204" s="135" t="str">
        <f>IFERROR(NACIONAL!T204/NACIONAL!S204-1,"")</f>
        <v/>
      </c>
    </row>
    <row r="205" spans="1:19" ht="28">
      <c r="A205" s="89" t="s">
        <v>354</v>
      </c>
      <c r="B205" s="89" t="s">
        <v>62</v>
      </c>
      <c r="C205" s="135">
        <f>IFERROR(NACIONAL!D205/NACIONAL!C205-1,"")</f>
        <v>-0.88105469711780138</v>
      </c>
      <c r="D205" s="135">
        <f>IFERROR(NACIONAL!E205/NACIONAL!D205-1,"")</f>
        <v>-0.73145317576113589</v>
      </c>
      <c r="E205" s="135">
        <f>IFERROR(NACIONAL!F205/NACIONAL!E205-1,"")</f>
        <v>-0.46276081186955742</v>
      </c>
      <c r="F205" s="135">
        <f>IFERROR(NACIONAL!G205/NACIONAL!F205-1,"")</f>
        <v>1.566671096458494E-2</v>
      </c>
      <c r="G205" s="135">
        <f>IFERROR(NACIONAL!H205/NACIONAL!G205-1,"")</f>
        <v>-8.9197602172377377E-2</v>
      </c>
      <c r="H205" s="135">
        <f>IFERROR(NACIONAL!I205/NACIONAL!H205-1,"")</f>
        <v>14.605958433300282</v>
      </c>
      <c r="I205" s="135">
        <f>IFERROR(NACIONAL!J205/NACIONAL!I205-1,"")</f>
        <v>4.378811050973364</v>
      </c>
      <c r="J205" s="135">
        <f>IFERROR(NACIONAL!K205/NACIONAL!J205-1,"")</f>
        <v>0.5583336409459303</v>
      </c>
      <c r="K205" s="135">
        <f>IFERROR(NACIONAL!L205/NACIONAL!K205-1,"")</f>
        <v>-0.61587584753309921</v>
      </c>
      <c r="L205" s="135">
        <f>IFERROR(NACIONAL!M205/NACIONAL!L205-1,"")</f>
        <v>8.9630340379999911</v>
      </c>
      <c r="M205" s="135">
        <f>IFERROR(NACIONAL!N205/NACIONAL!M205-1,"")</f>
        <v>-1</v>
      </c>
      <c r="N205" s="135" t="str">
        <f>IFERROR(NACIONAL!O205/NACIONAL!N205-1,"")</f>
        <v/>
      </c>
      <c r="O205" s="135" t="str">
        <f>IFERROR(NACIONAL!P205/NACIONAL!O205-1,"")</f>
        <v/>
      </c>
      <c r="P205" s="135" t="str">
        <f>IFERROR(NACIONAL!Q205/NACIONAL!P205-1,"")</f>
        <v/>
      </c>
      <c r="Q205" s="135" t="str">
        <f>IFERROR(NACIONAL!R205/NACIONAL!Q205-1,"")</f>
        <v/>
      </c>
      <c r="R205" s="135" t="str">
        <f>IFERROR(NACIONAL!S205/NACIONAL!R205-1,"")</f>
        <v/>
      </c>
      <c r="S205" s="135" t="str">
        <f>IFERROR(NACIONAL!T205/NACIONAL!S205-1,"")</f>
        <v/>
      </c>
    </row>
    <row r="206" spans="1:19" ht="28">
      <c r="A206" s="89" t="s">
        <v>355</v>
      </c>
      <c r="B206" s="89" t="s">
        <v>61</v>
      </c>
      <c r="C206" s="135">
        <f>IFERROR(NACIONAL!D206/NACIONAL!C206-1,"")</f>
        <v>0.13419904300043162</v>
      </c>
      <c r="D206" s="135">
        <f>IFERROR(NACIONAL!E206/NACIONAL!D206-1,"")</f>
        <v>0.13915357103985704</v>
      </c>
      <c r="E206" s="135">
        <f>IFERROR(NACIONAL!F206/NACIONAL!E206-1,"")</f>
        <v>-2.4974548208309688E-3</v>
      </c>
      <c r="F206" s="135">
        <f>IFERROR(NACIONAL!G206/NACIONAL!F206-1,"")</f>
        <v>7.4401255806324063E-2</v>
      </c>
      <c r="G206" s="135">
        <f>IFERROR(NACIONAL!H206/NACIONAL!G206-1,"")</f>
        <v>1.2779861553213756E-4</v>
      </c>
      <c r="H206" s="135">
        <f>IFERROR(NACIONAL!I206/NACIONAL!H206-1,"")</f>
        <v>0.24272222017077349</v>
      </c>
      <c r="I206" s="135">
        <f>IFERROR(NACIONAL!J206/NACIONAL!I206-1,"")</f>
        <v>0.40781992533504652</v>
      </c>
      <c r="J206" s="135">
        <f>IFERROR(NACIONAL!K206/NACIONAL!J206-1,"")</f>
        <v>0.46623919417010162</v>
      </c>
      <c r="K206" s="135">
        <f>IFERROR(NACIONAL!L206/NACIONAL!K206-1,"")</f>
        <v>2.0207508141787622E-2</v>
      </c>
      <c r="L206" s="135">
        <f>IFERROR(NACIONAL!M206/NACIONAL!L206-1,"")</f>
        <v>-7.7712389761978029E-3</v>
      </c>
      <c r="M206" s="135">
        <f>IFERROR(NACIONAL!N206/NACIONAL!M206-1,"")</f>
        <v>-1</v>
      </c>
      <c r="N206" s="135" t="str">
        <f>IFERROR(NACIONAL!O206/NACIONAL!N206-1,"")</f>
        <v/>
      </c>
      <c r="O206" s="135" t="str">
        <f>IFERROR(NACIONAL!P206/NACIONAL!O206-1,"")</f>
        <v/>
      </c>
      <c r="P206" s="135" t="str">
        <f>IFERROR(NACIONAL!Q206/NACIONAL!P206-1,"")</f>
        <v/>
      </c>
      <c r="Q206" s="135" t="str">
        <f>IFERROR(NACIONAL!R206/NACIONAL!Q206-1,"")</f>
        <v/>
      </c>
      <c r="R206" s="135" t="str">
        <f>IFERROR(NACIONAL!S206/NACIONAL!R206-1,"")</f>
        <v/>
      </c>
      <c r="S206" s="135" t="str">
        <f>IFERROR(NACIONAL!T206/NACIONAL!S206-1,"")</f>
        <v/>
      </c>
    </row>
    <row r="207" spans="1:19">
      <c r="A207" s="89" t="s">
        <v>7793</v>
      </c>
      <c r="B207" s="89" t="s">
        <v>5617</v>
      </c>
      <c r="C207" s="135">
        <f>IFERROR(NACIONAL!D207/NACIONAL!C207-1,"")</f>
        <v>-0.2142848025882228</v>
      </c>
      <c r="D207" s="135">
        <f>IFERROR(NACIONAL!E207/NACIONAL!D207-1,"")</f>
        <v>-0.27272665091778692</v>
      </c>
      <c r="E207" s="135">
        <f>IFERROR(NACIONAL!F207/NACIONAL!E207-1,"")</f>
        <v>-0.37500117560755397</v>
      </c>
      <c r="F207" s="135">
        <f>IFERROR(NACIONAL!G207/NACIONAL!F207-1,"")</f>
        <v>-0.60000112858537469</v>
      </c>
      <c r="G207" s="135">
        <f>IFERROR(NACIONAL!H207/NACIONAL!G207-1,"")</f>
        <v>-1</v>
      </c>
      <c r="H207" s="135" t="str">
        <f>IFERROR(NACIONAL!I207/NACIONAL!H207-1,"")</f>
        <v/>
      </c>
      <c r="I207" s="135" t="str">
        <f>IFERROR(NACIONAL!J207/NACIONAL!I207-1,"")</f>
        <v/>
      </c>
      <c r="J207" s="135" t="str">
        <f>IFERROR(NACIONAL!K207/NACIONAL!J207-1,"")</f>
        <v/>
      </c>
      <c r="K207" s="135" t="str">
        <f>IFERROR(NACIONAL!L207/NACIONAL!K207-1,"")</f>
        <v/>
      </c>
      <c r="L207" s="135" t="str">
        <f>IFERROR(NACIONAL!M207/NACIONAL!L207-1,"")</f>
        <v/>
      </c>
      <c r="M207" s="135" t="str">
        <f>IFERROR(NACIONAL!N207/NACIONAL!M207-1,"")</f>
        <v/>
      </c>
      <c r="N207" s="135" t="str">
        <f>IFERROR(NACIONAL!O207/NACIONAL!N207-1,"")</f>
        <v/>
      </c>
      <c r="O207" s="135" t="str">
        <f>IFERROR(NACIONAL!P207/NACIONAL!O207-1,"")</f>
        <v/>
      </c>
      <c r="P207" s="135" t="str">
        <f>IFERROR(NACIONAL!Q207/NACIONAL!P207-1,"")</f>
        <v/>
      </c>
      <c r="Q207" s="135" t="str">
        <f>IFERROR(NACIONAL!R207/NACIONAL!Q207-1,"")</f>
        <v/>
      </c>
      <c r="R207" s="135" t="str">
        <f>IFERROR(NACIONAL!S207/NACIONAL!R207-1,"")</f>
        <v/>
      </c>
      <c r="S207" s="135" t="str">
        <f>IFERROR(NACIONAL!T207/NACIONAL!S207-1,"")</f>
        <v/>
      </c>
    </row>
    <row r="208" spans="1:19">
      <c r="A208" s="89" t="s">
        <v>2536</v>
      </c>
      <c r="B208" s="89" t="s">
        <v>2537</v>
      </c>
      <c r="C208" s="135" t="str">
        <f>IFERROR(NACIONAL!D208/NACIONAL!C208-1,"")</f>
        <v/>
      </c>
      <c r="D208" s="135" t="str">
        <f>IFERROR(NACIONAL!E208/NACIONAL!D208-1,"")</f>
        <v/>
      </c>
      <c r="E208" s="135" t="str">
        <f>IFERROR(NACIONAL!F208/NACIONAL!E208-1,"")</f>
        <v/>
      </c>
      <c r="F208" s="135" t="str">
        <f>IFERROR(NACIONAL!G208/NACIONAL!F208-1,"")</f>
        <v/>
      </c>
      <c r="G208" s="135" t="str">
        <f>IFERROR(NACIONAL!H208/NACIONAL!G208-1,"")</f>
        <v/>
      </c>
      <c r="H208" s="135" t="str">
        <f>IFERROR(NACIONAL!I208/NACIONAL!H208-1,"")</f>
        <v/>
      </c>
      <c r="I208" s="135" t="str">
        <f>IFERROR(NACIONAL!J208/NACIONAL!I208-1,"")</f>
        <v/>
      </c>
      <c r="J208" s="135" t="str">
        <f>IFERROR(NACIONAL!K208/NACIONAL!J208-1,"")</f>
        <v/>
      </c>
      <c r="K208" s="135" t="str">
        <f>IFERROR(NACIONAL!L208/NACIONAL!K208-1,"")</f>
        <v/>
      </c>
      <c r="L208" s="135" t="str">
        <f>IFERROR(NACIONAL!M208/NACIONAL!L208-1,"")</f>
        <v/>
      </c>
      <c r="M208" s="135" t="str">
        <f>IFERROR(NACIONAL!N208/NACIONAL!M208-1,"")</f>
        <v/>
      </c>
      <c r="N208" s="135">
        <f>IFERROR(NACIONAL!O208/NACIONAL!N208-1,"")</f>
        <v>0.19399750437347119</v>
      </c>
      <c r="O208" s="135">
        <f>IFERROR(NACIONAL!P208/NACIONAL!O208-1,"")</f>
        <v>0.3046081905624578</v>
      </c>
      <c r="P208" s="135">
        <f>IFERROR(NACIONAL!Q208/NACIONAL!P208-1,"")</f>
        <v>0.11234857716101931</v>
      </c>
      <c r="Q208" s="135">
        <f>IFERROR(NACIONAL!R208/NACIONAL!Q208-1,"")</f>
        <v>2.5861273224197845E-2</v>
      </c>
      <c r="R208" s="135">
        <f>IFERROR(NACIONAL!S208/NACIONAL!R208-1,"")</f>
        <v>7.5827962160404105E-3</v>
      </c>
      <c r="S208" s="135">
        <f>IFERROR(NACIONAL!T208/NACIONAL!S208-1,"")</f>
        <v>0.23500236470631597</v>
      </c>
    </row>
    <row r="209" spans="1:19">
      <c r="A209" s="89" t="s">
        <v>2540</v>
      </c>
      <c r="B209" s="89" t="s">
        <v>2541</v>
      </c>
      <c r="C209" s="135" t="str">
        <f>IFERROR(NACIONAL!D209/NACIONAL!C209-1,"")</f>
        <v/>
      </c>
      <c r="D209" s="135" t="str">
        <f>IFERROR(NACIONAL!E209/NACIONAL!D209-1,"")</f>
        <v/>
      </c>
      <c r="E209" s="135" t="str">
        <f>IFERROR(NACIONAL!F209/NACIONAL!E209-1,"")</f>
        <v/>
      </c>
      <c r="F209" s="135" t="str">
        <f>IFERROR(NACIONAL!G209/NACIONAL!F209-1,"")</f>
        <v/>
      </c>
      <c r="G209" s="135" t="str">
        <f>IFERROR(NACIONAL!H209/NACIONAL!G209-1,"")</f>
        <v/>
      </c>
      <c r="H209" s="135" t="str">
        <f>IFERROR(NACIONAL!I209/NACIONAL!H209-1,"")</f>
        <v/>
      </c>
      <c r="I209" s="135" t="str">
        <f>IFERROR(NACIONAL!J209/NACIONAL!I209-1,"")</f>
        <v/>
      </c>
      <c r="J209" s="135" t="str">
        <f>IFERROR(NACIONAL!K209/NACIONAL!J209-1,"")</f>
        <v/>
      </c>
      <c r="K209" s="135" t="str">
        <f>IFERROR(NACIONAL!L209/NACIONAL!K209-1,"")</f>
        <v/>
      </c>
      <c r="L209" s="135" t="str">
        <f>IFERROR(NACIONAL!M209/NACIONAL!L209-1,"")</f>
        <v/>
      </c>
      <c r="M209" s="135" t="str">
        <f>IFERROR(NACIONAL!N209/NACIONAL!M209-1,"")</f>
        <v/>
      </c>
      <c r="N209" s="135">
        <f>IFERROR(NACIONAL!O209/NACIONAL!N209-1,"")</f>
        <v>8.3436601504100816E-2</v>
      </c>
      <c r="O209" s="135">
        <f>IFERROR(NACIONAL!P209/NACIONAL!O209-1,"")</f>
        <v>0.14775273206370709</v>
      </c>
      <c r="P209" s="135">
        <f>IFERROR(NACIONAL!Q209/NACIONAL!P209-1,"")</f>
        <v>0.1247756500952566</v>
      </c>
      <c r="Q209" s="135">
        <f>IFERROR(NACIONAL!R209/NACIONAL!Q209-1,"")</f>
        <v>0.11835433587807742</v>
      </c>
      <c r="R209" s="135">
        <f>IFERROR(NACIONAL!S209/NACIONAL!R209-1,"")</f>
        <v>6.5560293097091105E-2</v>
      </c>
      <c r="S209" s="135">
        <f>IFERROR(NACIONAL!T209/NACIONAL!S209-1,"")</f>
        <v>0.13668931757218461</v>
      </c>
    </row>
    <row r="210" spans="1:19">
      <c r="A210" s="89" t="s">
        <v>2545</v>
      </c>
      <c r="B210" s="89" t="s">
        <v>2546</v>
      </c>
      <c r="C210" s="135" t="str">
        <f>IFERROR(NACIONAL!D210/NACIONAL!C210-1,"")</f>
        <v/>
      </c>
      <c r="D210" s="135" t="str">
        <f>IFERROR(NACIONAL!E210/NACIONAL!D210-1,"")</f>
        <v/>
      </c>
      <c r="E210" s="135" t="str">
        <f>IFERROR(NACIONAL!F210/NACIONAL!E210-1,"")</f>
        <v/>
      </c>
      <c r="F210" s="135" t="str">
        <f>IFERROR(NACIONAL!G210/NACIONAL!F210-1,"")</f>
        <v/>
      </c>
      <c r="G210" s="135" t="str">
        <f>IFERROR(NACIONAL!H210/NACIONAL!G210-1,"")</f>
        <v/>
      </c>
      <c r="H210" s="135" t="str">
        <f>IFERROR(NACIONAL!I210/NACIONAL!H210-1,"")</f>
        <v/>
      </c>
      <c r="I210" s="135" t="str">
        <f>IFERROR(NACIONAL!J210/NACIONAL!I210-1,"")</f>
        <v/>
      </c>
      <c r="J210" s="135" t="str">
        <f>IFERROR(NACIONAL!K210/NACIONAL!J210-1,"")</f>
        <v/>
      </c>
      <c r="K210" s="135" t="str">
        <f>IFERROR(NACIONAL!L210/NACIONAL!K210-1,"")</f>
        <v/>
      </c>
      <c r="L210" s="135" t="str">
        <f>IFERROR(NACIONAL!M210/NACIONAL!L210-1,"")</f>
        <v/>
      </c>
      <c r="M210" s="135" t="str">
        <f>IFERROR(NACIONAL!N210/NACIONAL!M210-1,"")</f>
        <v/>
      </c>
      <c r="N210" s="135">
        <f>IFERROR(NACIONAL!O210/NACIONAL!N210-1,"")</f>
        <v>8.4705286029027604E-3</v>
      </c>
      <c r="O210" s="135">
        <f>IFERROR(NACIONAL!P210/NACIONAL!O210-1,"")</f>
        <v>0.37466114065111</v>
      </c>
      <c r="P210" s="135">
        <f>IFERROR(NACIONAL!Q210/NACIONAL!P210-1,"")</f>
        <v>0.36641720989513371</v>
      </c>
      <c r="Q210" s="135">
        <f>IFERROR(NACIONAL!R210/NACIONAL!Q210-1,"")</f>
        <v>3.397567147068246</v>
      </c>
      <c r="R210" s="135">
        <f>IFERROR(NACIONAL!S210/NACIONAL!R210-1,"")</f>
        <v>-0.71597926634497111</v>
      </c>
      <c r="S210" s="135">
        <f>IFERROR(NACIONAL!T210/NACIONAL!S210-1,"")</f>
        <v>0.3208582169470342</v>
      </c>
    </row>
    <row r="211" spans="1:19">
      <c r="A211" s="89" t="s">
        <v>2548</v>
      </c>
      <c r="B211" s="89" t="s">
        <v>2549</v>
      </c>
      <c r="C211" s="135" t="str">
        <f>IFERROR(NACIONAL!D211/NACIONAL!C211-1,"")</f>
        <v/>
      </c>
      <c r="D211" s="135" t="str">
        <f>IFERROR(NACIONAL!E211/NACIONAL!D211-1,"")</f>
        <v/>
      </c>
      <c r="E211" s="135" t="str">
        <f>IFERROR(NACIONAL!F211/NACIONAL!E211-1,"")</f>
        <v/>
      </c>
      <c r="F211" s="135" t="str">
        <f>IFERROR(NACIONAL!G211/NACIONAL!F211-1,"")</f>
        <v/>
      </c>
      <c r="G211" s="135" t="str">
        <f>IFERROR(NACIONAL!H211/NACIONAL!G211-1,"")</f>
        <v/>
      </c>
      <c r="H211" s="135" t="str">
        <f>IFERROR(NACIONAL!I211/NACIONAL!H211-1,"")</f>
        <v/>
      </c>
      <c r="I211" s="135" t="str">
        <f>IFERROR(NACIONAL!J211/NACIONAL!I211-1,"")</f>
        <v/>
      </c>
      <c r="J211" s="135" t="str">
        <f>IFERROR(NACIONAL!K211/NACIONAL!J211-1,"")</f>
        <v/>
      </c>
      <c r="K211" s="135" t="str">
        <f>IFERROR(NACIONAL!L211/NACIONAL!K211-1,"")</f>
        <v/>
      </c>
      <c r="L211" s="135" t="str">
        <f>IFERROR(NACIONAL!M211/NACIONAL!L211-1,"")</f>
        <v/>
      </c>
      <c r="M211" s="135" t="str">
        <f>IFERROR(NACIONAL!N211/NACIONAL!M211-1,"")</f>
        <v/>
      </c>
      <c r="N211" s="135">
        <f>IFERROR(NACIONAL!O211/NACIONAL!N211-1,"")</f>
        <v>2.6210669810458054E-2</v>
      </c>
      <c r="O211" s="135">
        <f>IFERROR(NACIONAL!P211/NACIONAL!O211-1,"")</f>
        <v>0.18097909168456394</v>
      </c>
      <c r="P211" s="135">
        <f>IFERROR(NACIONAL!Q211/NACIONAL!P211-1,"")</f>
        <v>0.30048981077034065</v>
      </c>
      <c r="Q211" s="135">
        <f>IFERROR(NACIONAL!R211/NACIONAL!Q211-1,"")</f>
        <v>0.18405682426430547</v>
      </c>
      <c r="R211" s="135">
        <f>IFERROR(NACIONAL!S211/NACIONAL!R211-1,"")</f>
        <v>-0.10415459308377673</v>
      </c>
      <c r="S211" s="135">
        <f>IFERROR(NACIONAL!T211/NACIONAL!S211-1,"")</f>
        <v>0.24375497125622192</v>
      </c>
    </row>
    <row r="212" spans="1:19">
      <c r="A212" s="116" t="s">
        <v>2551</v>
      </c>
      <c r="B212" s="89" t="s">
        <v>2552</v>
      </c>
      <c r="C212" s="135" t="str">
        <f>IFERROR(NACIONAL!D212/NACIONAL!C212-1,"")</f>
        <v/>
      </c>
      <c r="D212" s="135" t="str">
        <f>IFERROR(NACIONAL!E212/NACIONAL!D212-1,"")</f>
        <v/>
      </c>
      <c r="E212" s="135" t="str">
        <f>IFERROR(NACIONAL!F212/NACIONAL!E212-1,"")</f>
        <v/>
      </c>
      <c r="F212" s="135" t="str">
        <f>IFERROR(NACIONAL!G212/NACIONAL!F212-1,"")</f>
        <v/>
      </c>
      <c r="G212" s="135" t="str">
        <f>IFERROR(NACIONAL!H212/NACIONAL!G212-1,"")</f>
        <v/>
      </c>
      <c r="H212" s="135" t="str">
        <f>IFERROR(NACIONAL!I212/NACIONAL!H212-1,"")</f>
        <v/>
      </c>
      <c r="I212" s="135" t="str">
        <f>IFERROR(NACIONAL!J212/NACIONAL!I212-1,"")</f>
        <v/>
      </c>
      <c r="J212" s="135" t="str">
        <f>IFERROR(NACIONAL!K212/NACIONAL!J212-1,"")</f>
        <v/>
      </c>
      <c r="K212" s="135" t="str">
        <f>IFERROR(NACIONAL!L212/NACIONAL!K212-1,"")</f>
        <v/>
      </c>
      <c r="L212" s="135" t="str">
        <f>IFERROR(NACIONAL!M212/NACIONAL!L212-1,"")</f>
        <v/>
      </c>
      <c r="M212" s="135" t="str">
        <f>IFERROR(NACIONAL!N212/NACIONAL!M212-1,"")</f>
        <v/>
      </c>
      <c r="N212" s="135">
        <f>IFERROR(NACIONAL!O212/NACIONAL!N212-1,"")</f>
        <v>0.12665896501554674</v>
      </c>
      <c r="O212" s="135">
        <f>IFERROR(NACIONAL!P212/NACIONAL!O212-1,"")</f>
        <v>0.27225264304499142</v>
      </c>
      <c r="P212" s="135">
        <f>IFERROR(NACIONAL!Q212/NACIONAL!P212-1,"")</f>
        <v>0.7393447416944845</v>
      </c>
      <c r="Q212" s="135">
        <f>IFERROR(NACIONAL!R212/NACIONAL!Q212-1,"")</f>
        <v>-9.3014652142496823E-2</v>
      </c>
      <c r="R212" s="135">
        <f>IFERROR(NACIONAL!S212/NACIONAL!R212-1,"")</f>
        <v>0.20571920057873228</v>
      </c>
      <c r="S212" s="135">
        <f>IFERROR(NACIONAL!T212/NACIONAL!S212-1,"")</f>
        <v>0.27451687850483242</v>
      </c>
    </row>
    <row r="213" spans="1:19">
      <c r="A213" s="89" t="s">
        <v>356</v>
      </c>
      <c r="B213" s="89" t="s">
        <v>2408</v>
      </c>
      <c r="C213" s="135">
        <f>IFERROR(NACIONAL!D213/NACIONAL!C213-1,"")</f>
        <v>-0.11481410966578021</v>
      </c>
      <c r="D213" s="135">
        <f>IFERROR(NACIONAL!E213/NACIONAL!D213-1,"")</f>
        <v>0.13433277587831594</v>
      </c>
      <c r="E213" s="135">
        <f>IFERROR(NACIONAL!F213/NACIONAL!E213-1,"")</f>
        <v>0.26913421254236591</v>
      </c>
      <c r="F213" s="135">
        <f>IFERROR(NACIONAL!G213/NACIONAL!F213-1,"")</f>
        <v>-0.32968222912780187</v>
      </c>
      <c r="G213" s="135">
        <f>IFERROR(NACIONAL!H213/NACIONAL!G213-1,"")</f>
        <v>0.26911370556819203</v>
      </c>
      <c r="H213" s="135">
        <f>IFERROR(NACIONAL!I213/NACIONAL!H213-1,"")</f>
        <v>0.23704256497674825</v>
      </c>
      <c r="I213" s="135">
        <f>IFERROR(NACIONAL!J213/NACIONAL!I213-1,"")</f>
        <v>0.23718247982492202</v>
      </c>
      <c r="J213" s="135">
        <f>IFERROR(NACIONAL!K213/NACIONAL!J213-1,"")</f>
        <v>0.58265864306364246</v>
      </c>
      <c r="K213" s="135">
        <f>IFERROR(NACIONAL!L213/NACIONAL!K213-1,"")</f>
        <v>-7.3391706041413096E-2</v>
      </c>
      <c r="L213" s="135">
        <f>IFERROR(NACIONAL!M213/NACIONAL!L213-1,"")</f>
        <v>7.5856542676294936E-2</v>
      </c>
      <c r="M213" s="135">
        <f>IFERROR(NACIONAL!N213/NACIONAL!M213-1,"")</f>
        <v>3.4089270696667464</v>
      </c>
      <c r="N213" s="135">
        <f>IFERROR(NACIONAL!O213/NACIONAL!N213-1,"")</f>
        <v>-0.10626978011763732</v>
      </c>
      <c r="O213" s="135">
        <f>IFERROR(NACIONAL!P213/NACIONAL!O213-1,"")</f>
        <v>0.51023095147032715</v>
      </c>
      <c r="P213" s="135">
        <f>IFERROR(NACIONAL!Q213/NACIONAL!P213-1,"")</f>
        <v>0.21896856096543438</v>
      </c>
      <c r="Q213" s="135">
        <f>IFERROR(NACIONAL!R213/NACIONAL!Q213-1,"")</f>
        <v>0.33254753925589364</v>
      </c>
      <c r="R213" s="135">
        <f>IFERROR(NACIONAL!S213/NACIONAL!R213-1,"")</f>
        <v>-0.14152583825143061</v>
      </c>
      <c r="S213" s="135">
        <f>IFERROR(NACIONAL!T213/NACIONAL!S213-1,"")</f>
        <v>0.123313824792326</v>
      </c>
    </row>
    <row r="214" spans="1:19">
      <c r="A214" s="89" t="s">
        <v>357</v>
      </c>
      <c r="B214" s="89" t="s">
        <v>7794</v>
      </c>
      <c r="C214" s="135">
        <f>IFERROR(NACIONAL!D214/NACIONAL!C214-1,"")</f>
        <v>-0.22514248504841849</v>
      </c>
      <c r="D214" s="135">
        <f>IFERROR(NACIONAL!E214/NACIONAL!D214-1,"")</f>
        <v>0.18188235826128318</v>
      </c>
      <c r="E214" s="135">
        <f>IFERROR(NACIONAL!F214/NACIONAL!E214-1,"")</f>
        <v>0.33341101695403985</v>
      </c>
      <c r="F214" s="135">
        <f>IFERROR(NACIONAL!G214/NACIONAL!F214-1,"")</f>
        <v>-0.68134834610790795</v>
      </c>
      <c r="G214" s="135">
        <f>IFERROR(NACIONAL!H214/NACIONAL!G214-1,"")</f>
        <v>0.45376422615884482</v>
      </c>
      <c r="H214" s="135">
        <f>IFERROR(NACIONAL!I214/NACIONAL!H214-1,"")</f>
        <v>0.52684299929010159</v>
      </c>
      <c r="I214" s="135">
        <f>IFERROR(NACIONAL!J214/NACIONAL!I214-1,"")</f>
        <v>-3.8811562939626842E-2</v>
      </c>
      <c r="J214" s="135">
        <f>IFERROR(NACIONAL!K214/NACIONAL!J214-1,"")</f>
        <v>1.1065739547403508</v>
      </c>
      <c r="K214" s="135">
        <f>IFERROR(NACIONAL!L214/NACIONAL!K214-1,"")</f>
        <v>-5.2497559190223253E-4</v>
      </c>
      <c r="L214" s="135">
        <f>IFERROR(NACIONAL!M214/NACIONAL!L214-1,"")</f>
        <v>0.1063986051008734</v>
      </c>
      <c r="M214" s="135">
        <f>IFERROR(NACIONAL!N214/NACIONAL!M214-1,"")</f>
        <v>-1</v>
      </c>
      <c r="N214" s="135" t="str">
        <f>IFERROR(NACIONAL!O214/NACIONAL!N214-1,"")</f>
        <v/>
      </c>
      <c r="O214" s="135" t="str">
        <f>IFERROR(NACIONAL!P214/NACIONAL!O214-1,"")</f>
        <v/>
      </c>
      <c r="P214" s="135" t="str">
        <f>IFERROR(NACIONAL!Q214/NACIONAL!P214-1,"")</f>
        <v/>
      </c>
      <c r="Q214" s="135" t="str">
        <f>IFERROR(NACIONAL!R214/NACIONAL!Q214-1,"")</f>
        <v/>
      </c>
      <c r="R214" s="135" t="str">
        <f>IFERROR(NACIONAL!S214/NACIONAL!R214-1,"")</f>
        <v/>
      </c>
      <c r="S214" s="135" t="str">
        <f>IFERROR(NACIONAL!T214/NACIONAL!S214-1,"")</f>
        <v/>
      </c>
    </row>
    <row r="215" spans="1:19">
      <c r="A215" s="89" t="s">
        <v>358</v>
      </c>
      <c r="B215" s="89" t="s">
        <v>60</v>
      </c>
      <c r="C215" s="135">
        <f>IFERROR(NACIONAL!D215/NACIONAL!C215-1,"")</f>
        <v>-1.1887659589950861E-3</v>
      </c>
      <c r="D215" s="135">
        <f>IFERROR(NACIONAL!E215/NACIONAL!D215-1,"")</f>
        <v>0.46306720200228457</v>
      </c>
      <c r="E215" s="135">
        <f>IFERROR(NACIONAL!F215/NACIONAL!E215-1,"")</f>
        <v>0.24960362061234709</v>
      </c>
      <c r="F215" s="135">
        <f>IFERROR(NACIONAL!G215/NACIONAL!F215-1,"")</f>
        <v>5.4472936047038845E-2</v>
      </c>
      <c r="G215" s="135">
        <f>IFERROR(NACIONAL!H215/NACIONAL!G215-1,"")</f>
        <v>0.37409548494853762</v>
      </c>
      <c r="H215" s="135">
        <f>IFERROR(NACIONAL!I215/NACIONAL!H215-1,"")</f>
        <v>6.0101689495510646E-2</v>
      </c>
      <c r="I215" s="135">
        <f>IFERROR(NACIONAL!J215/NACIONAL!I215-1,"")</f>
        <v>9.9764236238427451E-2</v>
      </c>
      <c r="J215" s="135">
        <f>IFERROR(NACIONAL!K215/NACIONAL!J215-1,"")</f>
        <v>9.8631179876985664E-2</v>
      </c>
      <c r="K215" s="135">
        <f>IFERROR(NACIONAL!L215/NACIONAL!K215-1,"")</f>
        <v>-0.40606156961807693</v>
      </c>
      <c r="L215" s="135">
        <f>IFERROR(NACIONAL!M215/NACIONAL!L215-1,"")</f>
        <v>-0.13097285685903115</v>
      </c>
      <c r="M215" s="135">
        <f>IFERROR(NACIONAL!N215/NACIONAL!M215-1,"")</f>
        <v>-1</v>
      </c>
      <c r="N215" s="135" t="str">
        <f>IFERROR(NACIONAL!O215/NACIONAL!N215-1,"")</f>
        <v/>
      </c>
      <c r="O215" s="135" t="str">
        <f>IFERROR(NACIONAL!P215/NACIONAL!O215-1,"")</f>
        <v/>
      </c>
      <c r="P215" s="135" t="str">
        <f>IFERROR(NACIONAL!Q215/NACIONAL!P215-1,"")</f>
        <v/>
      </c>
      <c r="Q215" s="135" t="str">
        <f>IFERROR(NACIONAL!R215/NACIONAL!Q215-1,"")</f>
        <v/>
      </c>
      <c r="R215" s="135" t="str">
        <f>IFERROR(NACIONAL!S215/NACIONAL!R215-1,"")</f>
        <v/>
      </c>
      <c r="S215" s="135" t="str">
        <f>IFERROR(NACIONAL!T215/NACIONAL!S215-1,"")</f>
        <v/>
      </c>
    </row>
    <row r="216" spans="1:19">
      <c r="A216" s="89" t="s">
        <v>359</v>
      </c>
      <c r="B216" s="89" t="s">
        <v>7795</v>
      </c>
      <c r="C216" s="135">
        <f>IFERROR(NACIONAL!D216/NACIONAL!C216-1,"")</f>
        <v>0.24648602646164885</v>
      </c>
      <c r="D216" s="135">
        <f>IFERROR(NACIONAL!E216/NACIONAL!D216-1,"")</f>
        <v>-0.57475114141798744</v>
      </c>
      <c r="E216" s="135">
        <f>IFERROR(NACIONAL!F216/NACIONAL!E216-1,"")</f>
        <v>1.8714914524384563E-2</v>
      </c>
      <c r="F216" s="135">
        <f>IFERROR(NACIONAL!G216/NACIONAL!F216-1,"")</f>
        <v>-0.67690294157301145</v>
      </c>
      <c r="G216" s="135">
        <f>IFERROR(NACIONAL!H216/NACIONAL!G216-1,"")</f>
        <v>0.87453653859040714</v>
      </c>
      <c r="H216" s="135">
        <f>IFERROR(NACIONAL!I216/NACIONAL!H216-1,"")</f>
        <v>9.8434268464762109E-3</v>
      </c>
      <c r="I216" s="135">
        <f>IFERROR(NACIONAL!J216/NACIONAL!I216-1,"")</f>
        <v>0.53746254933676196</v>
      </c>
      <c r="J216" s="135">
        <f>IFERROR(NACIONAL!K216/NACIONAL!J216-1,"")</f>
        <v>-0.79515479315545945</v>
      </c>
      <c r="K216" s="135">
        <f>IFERROR(NACIONAL!L216/NACIONAL!K216-1,"")</f>
        <v>-0.4774966558071897</v>
      </c>
      <c r="L216" s="135">
        <f>IFERROR(NACIONAL!M216/NACIONAL!L216-1,"")</f>
        <v>1.4470761633805118E-2</v>
      </c>
      <c r="M216" s="135">
        <f>IFERROR(NACIONAL!N216/NACIONAL!M216-1,"")</f>
        <v>-1</v>
      </c>
      <c r="N216" s="135" t="str">
        <f>IFERROR(NACIONAL!O216/NACIONAL!N216-1,"")</f>
        <v/>
      </c>
      <c r="O216" s="135" t="str">
        <f>IFERROR(NACIONAL!P216/NACIONAL!O216-1,"")</f>
        <v/>
      </c>
      <c r="P216" s="135" t="str">
        <f>IFERROR(NACIONAL!Q216/NACIONAL!P216-1,"")</f>
        <v/>
      </c>
      <c r="Q216" s="135" t="str">
        <f>IFERROR(NACIONAL!R216/NACIONAL!Q216-1,"")</f>
        <v/>
      </c>
      <c r="R216" s="135" t="str">
        <f>IFERROR(NACIONAL!S216/NACIONAL!R216-1,"")</f>
        <v/>
      </c>
      <c r="S216" s="135" t="str">
        <f>IFERROR(NACIONAL!T216/NACIONAL!S216-1,"")</f>
        <v/>
      </c>
    </row>
    <row r="217" spans="1:19">
      <c r="A217" s="89" t="s">
        <v>360</v>
      </c>
      <c r="B217" s="89" t="s">
        <v>7796</v>
      </c>
      <c r="C217" s="135">
        <f>IFERROR(NACIONAL!D217/NACIONAL!C217-1,"")</f>
        <v>0.14367238611317146</v>
      </c>
      <c r="D217" s="135">
        <f>IFERROR(NACIONAL!E217/NACIONAL!D217-1,"")</f>
        <v>0.13559660239066962</v>
      </c>
      <c r="E217" s="135">
        <f>IFERROR(NACIONAL!F217/NACIONAL!E217-1,"")</f>
        <v>2.8056627587569549E-2</v>
      </c>
      <c r="F217" s="135">
        <f>IFERROR(NACIONAL!G217/NACIONAL!F217-1,"")</f>
        <v>1.1937138802965004</v>
      </c>
      <c r="G217" s="135">
        <f>IFERROR(NACIONAL!H217/NACIONAL!G217-1,"")</f>
        <v>-9.1468265740670573E-2</v>
      </c>
      <c r="H217" s="135">
        <f>IFERROR(NACIONAL!I217/NACIONAL!H217-1,"")</f>
        <v>0.22172372497390991</v>
      </c>
      <c r="I217" s="135">
        <f>IFERROR(NACIONAL!J217/NACIONAL!I217-1,"")</f>
        <v>0.96889007651395032</v>
      </c>
      <c r="J217" s="135">
        <f>IFERROR(NACIONAL!K217/NACIONAL!J217-1,"")</f>
        <v>0.65310884394255386</v>
      </c>
      <c r="K217" s="135">
        <f>IFERROR(NACIONAL!L217/NACIONAL!K217-1,"")</f>
        <v>7.9638756104460917E-3</v>
      </c>
      <c r="L217" s="135">
        <f>IFERROR(NACIONAL!M217/NACIONAL!L217-1,"")</f>
        <v>8.6695593764117618E-2</v>
      </c>
      <c r="M217" s="135">
        <f>IFERROR(NACIONAL!N217/NACIONAL!M217-1,"")</f>
        <v>-1</v>
      </c>
      <c r="N217" s="135" t="str">
        <f>IFERROR(NACIONAL!O217/NACIONAL!N217-1,"")</f>
        <v/>
      </c>
      <c r="O217" s="135" t="str">
        <f>IFERROR(NACIONAL!P217/NACIONAL!O217-1,"")</f>
        <v/>
      </c>
      <c r="P217" s="135" t="str">
        <f>IFERROR(NACIONAL!Q217/NACIONAL!P217-1,"")</f>
        <v/>
      </c>
      <c r="Q217" s="135" t="str">
        <f>IFERROR(NACIONAL!R217/NACIONAL!Q217-1,"")</f>
        <v/>
      </c>
      <c r="R217" s="135" t="str">
        <f>IFERROR(NACIONAL!S217/NACIONAL!R217-1,"")</f>
        <v/>
      </c>
      <c r="S217" s="135" t="str">
        <f>IFERROR(NACIONAL!T217/NACIONAL!S217-1,"")</f>
        <v/>
      </c>
    </row>
    <row r="218" spans="1:19" ht="28">
      <c r="A218" s="89" t="s">
        <v>361</v>
      </c>
      <c r="B218" s="89" t="s">
        <v>59</v>
      </c>
      <c r="C218" s="135">
        <f>IFERROR(NACIONAL!D218/NACIONAL!C218-1,"")</f>
        <v>-2.3775599015952631</v>
      </c>
      <c r="D218" s="135">
        <f>IFERROR(NACIONAL!E218/NACIONAL!D218-1,"")</f>
        <v>-8.014464950739125</v>
      </c>
      <c r="E218" s="135">
        <f>IFERROR(NACIONAL!F218/NACIONAL!E218-1,"")</f>
        <v>0.37119875583695516</v>
      </c>
      <c r="F218" s="135">
        <f>IFERROR(NACIONAL!G218/NACIONAL!F218-1,"")</f>
        <v>0.18416262888243518</v>
      </c>
      <c r="G218" s="135">
        <f>IFERROR(NACIONAL!H218/NACIONAL!G218-1,"")</f>
        <v>0.83286660652693767</v>
      </c>
      <c r="H218" s="135">
        <f>IFERROR(NACIONAL!I218/NACIONAL!H218-1,"")</f>
        <v>-0.31803792365003158</v>
      </c>
      <c r="I218" s="135">
        <f>IFERROR(NACIONAL!J218/NACIONAL!I218-1,"")</f>
        <v>-1.2123174095447145</v>
      </c>
      <c r="J218" s="135">
        <f>IFERROR(NACIONAL!K218/NACIONAL!J218-1,"")</f>
        <v>5.343323730303533</v>
      </c>
      <c r="K218" s="135">
        <f>IFERROR(NACIONAL!L218/NACIONAL!K218-1,"")</f>
        <v>-0.27954621638262056</v>
      </c>
      <c r="L218" s="135">
        <f>IFERROR(NACIONAL!M218/NACIONAL!L218-1,"")</f>
        <v>-0.18850622698141883</v>
      </c>
      <c r="M218" s="135">
        <f>IFERROR(NACIONAL!N218/NACIONAL!M218-1,"")</f>
        <v>-1</v>
      </c>
      <c r="N218" s="135" t="str">
        <f>IFERROR(NACIONAL!O218/NACIONAL!N218-1,"")</f>
        <v/>
      </c>
      <c r="O218" s="135" t="str">
        <f>IFERROR(NACIONAL!P218/NACIONAL!O218-1,"")</f>
        <v/>
      </c>
      <c r="P218" s="135" t="str">
        <f>IFERROR(NACIONAL!Q218/NACIONAL!P218-1,"")</f>
        <v/>
      </c>
      <c r="Q218" s="135" t="str">
        <f>IFERROR(NACIONAL!R218/NACIONAL!Q218-1,"")</f>
        <v/>
      </c>
      <c r="R218" s="135" t="str">
        <f>IFERROR(NACIONAL!S218/NACIONAL!R218-1,"")</f>
        <v/>
      </c>
      <c r="S218" s="135" t="str">
        <f>IFERROR(NACIONAL!T218/NACIONAL!S218-1,"")</f>
        <v/>
      </c>
    </row>
    <row r="219" spans="1:19" ht="28">
      <c r="A219" s="89" t="s">
        <v>362</v>
      </c>
      <c r="B219" s="89" t="s">
        <v>58</v>
      </c>
      <c r="C219" s="135" t="str">
        <f>IFERROR(NACIONAL!D219/NACIONAL!C219-1,"")</f>
        <v/>
      </c>
      <c r="D219" s="135" t="str">
        <f>IFERROR(NACIONAL!E219/NACIONAL!D219-1,"")</f>
        <v/>
      </c>
      <c r="E219" s="135">
        <f>IFERROR(NACIONAL!F219/NACIONAL!E219-1,"")</f>
        <v>33219.438724373576</v>
      </c>
      <c r="F219" s="135">
        <f>IFERROR(NACIONAL!G219/NACIONAL!F219-1,"")</f>
        <v>-0.2524486291016359</v>
      </c>
      <c r="G219" s="135">
        <f>IFERROR(NACIONAL!H219/NACIONAL!G219-1,"")</f>
        <v>0.14565979062125822</v>
      </c>
      <c r="H219" s="135">
        <f>IFERROR(NACIONAL!I219/NACIONAL!H219-1,"")</f>
        <v>-0.7173289197326822</v>
      </c>
      <c r="I219" s="135">
        <f>IFERROR(NACIONAL!J219/NACIONAL!I219-1,"")</f>
        <v>14.492647586146655</v>
      </c>
      <c r="J219" s="135">
        <f>IFERROR(NACIONAL!K219/NACIONAL!J219-1,"")</f>
        <v>-0.20662403943448793</v>
      </c>
      <c r="K219" s="135">
        <f>IFERROR(NACIONAL!L219/NACIONAL!K219-1,"")</f>
        <v>-0.79448967800366521</v>
      </c>
      <c r="L219" s="135">
        <f>IFERROR(NACIONAL!M219/NACIONAL!L219-1,"")</f>
        <v>0.98646143523313956</v>
      </c>
      <c r="M219" s="135">
        <f>IFERROR(NACIONAL!N219/NACIONAL!M219-1,"")</f>
        <v>-1</v>
      </c>
      <c r="N219" s="135" t="str">
        <f>IFERROR(NACIONAL!O219/NACIONAL!N219-1,"")</f>
        <v/>
      </c>
      <c r="O219" s="135" t="str">
        <f>IFERROR(NACIONAL!P219/NACIONAL!O219-1,"")</f>
        <v/>
      </c>
      <c r="P219" s="135" t="str">
        <f>IFERROR(NACIONAL!Q219/NACIONAL!P219-1,"")</f>
        <v/>
      </c>
      <c r="Q219" s="135" t="str">
        <f>IFERROR(NACIONAL!R219/NACIONAL!Q219-1,"")</f>
        <v/>
      </c>
      <c r="R219" s="135" t="str">
        <f>IFERROR(NACIONAL!S219/NACIONAL!R219-1,"")</f>
        <v/>
      </c>
      <c r="S219" s="135" t="str">
        <f>IFERROR(NACIONAL!T219/NACIONAL!S219-1,"")</f>
        <v/>
      </c>
    </row>
    <row r="220" spans="1:19">
      <c r="A220" s="89" t="s">
        <v>2557</v>
      </c>
      <c r="B220" s="89" t="s">
        <v>2537</v>
      </c>
      <c r="C220" s="135" t="str">
        <f>IFERROR(NACIONAL!D220/NACIONAL!C220-1,"")</f>
        <v/>
      </c>
      <c r="D220" s="135" t="str">
        <f>IFERROR(NACIONAL!E220/NACIONAL!D220-1,"")</f>
        <v/>
      </c>
      <c r="E220" s="135" t="str">
        <f>IFERROR(NACIONAL!F220/NACIONAL!E220-1,"")</f>
        <v/>
      </c>
      <c r="F220" s="135" t="str">
        <f>IFERROR(NACIONAL!G220/NACIONAL!F220-1,"")</f>
        <v/>
      </c>
      <c r="G220" s="135" t="str">
        <f>IFERROR(NACIONAL!H220/NACIONAL!G220-1,"")</f>
        <v/>
      </c>
      <c r="H220" s="135" t="str">
        <f>IFERROR(NACIONAL!I220/NACIONAL!H220-1,"")</f>
        <v/>
      </c>
      <c r="I220" s="135" t="str">
        <f>IFERROR(NACIONAL!J220/NACIONAL!I220-1,"")</f>
        <v/>
      </c>
      <c r="J220" s="135" t="str">
        <f>IFERROR(NACIONAL!K220/NACIONAL!J220-1,"")</f>
        <v/>
      </c>
      <c r="K220" s="135" t="str">
        <f>IFERROR(NACIONAL!L220/NACIONAL!K220-1,"")</f>
        <v/>
      </c>
      <c r="L220" s="135" t="str">
        <f>IFERROR(NACIONAL!M220/NACIONAL!L220-1,"")</f>
        <v/>
      </c>
      <c r="M220" s="135" t="str">
        <f>IFERROR(NACIONAL!N220/NACIONAL!M220-1,"")</f>
        <v/>
      </c>
      <c r="N220" s="135">
        <f>IFERROR(NACIONAL!O220/NACIONAL!N220-1,"")</f>
        <v>-0.8151665155547666</v>
      </c>
      <c r="O220" s="135">
        <f>IFERROR(NACIONAL!P220/NACIONAL!O220-1,"")</f>
        <v>1.9456556925446344</v>
      </c>
      <c r="P220" s="135">
        <f>IFERROR(NACIONAL!Q220/NACIONAL!P220-1,"")</f>
        <v>-0.13840497391746431</v>
      </c>
      <c r="Q220" s="135">
        <f>IFERROR(NACIONAL!R220/NACIONAL!Q220-1,"")</f>
        <v>1.0022005017778208</v>
      </c>
      <c r="R220" s="135">
        <f>IFERROR(NACIONAL!S220/NACIONAL!R220-1,"")</f>
        <v>-9.7746559429412017E-2</v>
      </c>
      <c r="S220" s="135">
        <f>IFERROR(NACIONAL!T220/NACIONAL!S220-1,"")</f>
        <v>0.85477771886182818</v>
      </c>
    </row>
    <row r="221" spans="1:19">
      <c r="A221" s="89" t="s">
        <v>2586</v>
      </c>
      <c r="B221" s="89" t="s">
        <v>2541</v>
      </c>
      <c r="C221" s="135" t="str">
        <f>IFERROR(NACIONAL!D221/NACIONAL!C221-1,"")</f>
        <v/>
      </c>
      <c r="D221" s="135" t="str">
        <f>IFERROR(NACIONAL!E221/NACIONAL!D221-1,"")</f>
        <v/>
      </c>
      <c r="E221" s="135" t="str">
        <f>IFERROR(NACIONAL!F221/NACIONAL!E221-1,"")</f>
        <v/>
      </c>
      <c r="F221" s="135" t="str">
        <f>IFERROR(NACIONAL!G221/NACIONAL!F221-1,"")</f>
        <v/>
      </c>
      <c r="G221" s="135" t="str">
        <f>IFERROR(NACIONAL!H221/NACIONAL!G221-1,"")</f>
        <v/>
      </c>
      <c r="H221" s="135" t="str">
        <f>IFERROR(NACIONAL!I221/NACIONAL!H221-1,"")</f>
        <v/>
      </c>
      <c r="I221" s="135" t="str">
        <f>IFERROR(NACIONAL!J221/NACIONAL!I221-1,"")</f>
        <v/>
      </c>
      <c r="J221" s="135" t="str">
        <f>IFERROR(NACIONAL!K221/NACIONAL!J221-1,"")</f>
        <v/>
      </c>
      <c r="K221" s="135" t="str">
        <f>IFERROR(NACIONAL!L221/NACIONAL!K221-1,"")</f>
        <v/>
      </c>
      <c r="L221" s="135" t="str">
        <f>IFERROR(NACIONAL!M221/NACIONAL!L221-1,"")</f>
        <v/>
      </c>
      <c r="M221" s="135" t="str">
        <f>IFERROR(NACIONAL!N221/NACIONAL!M221-1,"")</f>
        <v/>
      </c>
      <c r="N221" s="135">
        <f>IFERROR(NACIONAL!O221/NACIONAL!N221-1,"")</f>
        <v>-8.3598082184683897E-2</v>
      </c>
      <c r="O221" s="135">
        <f>IFERROR(NACIONAL!P221/NACIONAL!O221-1,"")</f>
        <v>0.23315241638369977</v>
      </c>
      <c r="P221" s="135">
        <f>IFERROR(NACIONAL!Q221/NACIONAL!P221-1,"")</f>
        <v>3.2995404942414153E-2</v>
      </c>
      <c r="Q221" s="135">
        <f>IFERROR(NACIONAL!R221/NACIONAL!Q221-1,"")</f>
        <v>0.43173223067219135</v>
      </c>
      <c r="R221" s="135">
        <f>IFERROR(NACIONAL!S221/NACIONAL!R221-1,"")</f>
        <v>1.2912235400797112E-2</v>
      </c>
      <c r="S221" s="135">
        <f>IFERROR(NACIONAL!T221/NACIONAL!S221-1,"")</f>
        <v>0.14341152549220104</v>
      </c>
    </row>
    <row r="222" spans="1:19">
      <c r="A222" s="89" t="s">
        <v>2602</v>
      </c>
      <c r="B222" s="89" t="s">
        <v>2546</v>
      </c>
      <c r="C222" s="135" t="str">
        <f>IFERROR(NACIONAL!D222/NACIONAL!C222-1,"")</f>
        <v/>
      </c>
      <c r="D222" s="135" t="str">
        <f>IFERROR(NACIONAL!E222/NACIONAL!D222-1,"")</f>
        <v/>
      </c>
      <c r="E222" s="135" t="str">
        <f>IFERROR(NACIONAL!F222/NACIONAL!E222-1,"")</f>
        <v/>
      </c>
      <c r="F222" s="135" t="str">
        <f>IFERROR(NACIONAL!G222/NACIONAL!F222-1,"")</f>
        <v/>
      </c>
      <c r="G222" s="135" t="str">
        <f>IFERROR(NACIONAL!H222/NACIONAL!G222-1,"")</f>
        <v/>
      </c>
      <c r="H222" s="135" t="str">
        <f>IFERROR(NACIONAL!I222/NACIONAL!H222-1,"")</f>
        <v/>
      </c>
      <c r="I222" s="135" t="str">
        <f>IFERROR(NACIONAL!J222/NACIONAL!I222-1,"")</f>
        <v/>
      </c>
      <c r="J222" s="135" t="str">
        <f>IFERROR(NACIONAL!K222/NACIONAL!J222-1,"")</f>
        <v/>
      </c>
      <c r="K222" s="135" t="str">
        <f>IFERROR(NACIONAL!L222/NACIONAL!K222-1,"")</f>
        <v/>
      </c>
      <c r="L222" s="135" t="str">
        <f>IFERROR(NACIONAL!M222/NACIONAL!L222-1,"")</f>
        <v/>
      </c>
      <c r="M222" s="135" t="str">
        <f>IFERROR(NACIONAL!N222/NACIONAL!M222-1,"")</f>
        <v/>
      </c>
      <c r="N222" s="135">
        <f>IFERROR(NACIONAL!O222/NACIONAL!N222-1,"")</f>
        <v>9.9741682316452085E-3</v>
      </c>
      <c r="O222" s="135">
        <f>IFERROR(NACIONAL!P222/NACIONAL!O222-1,"")</f>
        <v>-2.8508879122134068E-2</v>
      </c>
      <c r="P222" s="135">
        <f>IFERROR(NACIONAL!Q222/NACIONAL!P222-1,"")</f>
        <v>0.39049816280694438</v>
      </c>
      <c r="Q222" s="135">
        <f>IFERROR(NACIONAL!R222/NACIONAL!Q222-1,"")</f>
        <v>6.097099809205087</v>
      </c>
      <c r="R222" s="135">
        <f>IFERROR(NACIONAL!S222/NACIONAL!R222-1,"")</f>
        <v>-8.7840579373369865E-2</v>
      </c>
      <c r="S222" s="135">
        <f>IFERROR(NACIONAL!T222/NACIONAL!S222-1,"")</f>
        <v>-0.44503131048256228</v>
      </c>
    </row>
    <row r="223" spans="1:19">
      <c r="A223" s="89" t="s">
        <v>2607</v>
      </c>
      <c r="B223" s="89" t="s">
        <v>2549</v>
      </c>
      <c r="C223" s="135" t="str">
        <f>IFERROR(NACIONAL!D223/NACIONAL!C223-1,"")</f>
        <v/>
      </c>
      <c r="D223" s="135" t="str">
        <f>IFERROR(NACIONAL!E223/NACIONAL!D223-1,"")</f>
        <v/>
      </c>
      <c r="E223" s="135" t="str">
        <f>IFERROR(NACIONAL!F223/NACIONAL!E223-1,"")</f>
        <v/>
      </c>
      <c r="F223" s="135" t="str">
        <f>IFERROR(NACIONAL!G223/NACIONAL!F223-1,"")</f>
        <v/>
      </c>
      <c r="G223" s="135" t="str">
        <f>IFERROR(NACIONAL!H223/NACIONAL!G223-1,"")</f>
        <v/>
      </c>
      <c r="H223" s="135" t="str">
        <f>IFERROR(NACIONAL!I223/NACIONAL!H223-1,"")</f>
        <v/>
      </c>
      <c r="I223" s="135" t="str">
        <f>IFERROR(NACIONAL!J223/NACIONAL!I223-1,"")</f>
        <v/>
      </c>
      <c r="J223" s="135" t="str">
        <f>IFERROR(NACIONAL!K223/NACIONAL!J223-1,"")</f>
        <v/>
      </c>
      <c r="K223" s="135" t="str">
        <f>IFERROR(NACIONAL!L223/NACIONAL!K223-1,"")</f>
        <v/>
      </c>
      <c r="L223" s="135" t="str">
        <f>IFERROR(NACIONAL!M223/NACIONAL!L223-1,"")</f>
        <v/>
      </c>
      <c r="M223" s="135" t="str">
        <f>IFERROR(NACIONAL!N223/NACIONAL!M223-1,"")</f>
        <v/>
      </c>
      <c r="N223" s="135">
        <f>IFERROR(NACIONAL!O223/NACIONAL!N223-1,"")</f>
        <v>2.3035222420322743E-2</v>
      </c>
      <c r="O223" s="135">
        <f>IFERROR(NACIONAL!P223/NACIONAL!O223-1,"")</f>
        <v>0.51609723053408563</v>
      </c>
      <c r="P223" s="135">
        <f>IFERROR(NACIONAL!Q223/NACIONAL!P223-1,"")</f>
        <v>0.26822678078400086</v>
      </c>
      <c r="Q223" s="135">
        <f>IFERROR(NACIONAL!R223/NACIONAL!Q223-1,"")</f>
        <v>0.24173509471571153</v>
      </c>
      <c r="R223" s="135">
        <f>IFERROR(NACIONAL!S223/NACIONAL!R223-1,"")</f>
        <v>-0.16812406123288171</v>
      </c>
      <c r="S223" s="135">
        <f>IFERROR(NACIONAL!T223/NACIONAL!S223-1,"")</f>
        <v>9.1983694997689547E-2</v>
      </c>
    </row>
    <row r="224" spans="1:19">
      <c r="A224" s="89" t="s">
        <v>363</v>
      </c>
      <c r="B224" s="89" t="s">
        <v>57</v>
      </c>
      <c r="C224" s="135">
        <f>IFERROR(NACIONAL!D224/NACIONAL!C224-1,"")</f>
        <v>7.79322506447373E-2</v>
      </c>
      <c r="D224" s="135">
        <f>IFERROR(NACIONAL!E224/NACIONAL!D224-1,"")</f>
        <v>0.11832951350507726</v>
      </c>
      <c r="E224" s="135">
        <f>IFERROR(NACIONAL!F224/NACIONAL!E224-1,"")</f>
        <v>0.70958940137743975</v>
      </c>
      <c r="F224" s="135">
        <f>IFERROR(NACIONAL!G224/NACIONAL!F224-1,"")</f>
        <v>-0.24968357544007835</v>
      </c>
      <c r="G224" s="135">
        <f>IFERROR(NACIONAL!H224/NACIONAL!G224-1,"")</f>
        <v>0.26655225897463053</v>
      </c>
      <c r="H224" s="135">
        <f>IFERROR(NACIONAL!I224/NACIONAL!H224-1,"")</f>
        <v>2.8192423127721966E-2</v>
      </c>
      <c r="I224" s="135">
        <f>IFERROR(NACIONAL!J224/NACIONAL!I224-1,"")</f>
        <v>6.3796335832157602E-2</v>
      </c>
      <c r="J224" s="135">
        <f>IFERROR(NACIONAL!K224/NACIONAL!J224-1,"")</f>
        <v>6.0548668272191852E-2</v>
      </c>
      <c r="K224" s="135">
        <f>IFERROR(NACIONAL!L224/NACIONAL!K224-1,"")</f>
        <v>7.6931493736997147E-2</v>
      </c>
      <c r="L224" s="135">
        <f>IFERROR(NACIONAL!M224/NACIONAL!L224-1,"")</f>
        <v>-5.236609654824298E-2</v>
      </c>
      <c r="M224" s="135">
        <f>IFERROR(NACIONAL!N224/NACIONAL!M224-1,"")</f>
        <v>-7.9623709724374048E-2</v>
      </c>
      <c r="N224" s="135">
        <f>IFERROR(NACIONAL!O224/NACIONAL!N224-1,"")</f>
        <v>0.15816607435995422</v>
      </c>
      <c r="O224" s="135">
        <f>IFERROR(NACIONAL!P224/NACIONAL!O224-1,"")</f>
        <v>-6.0334209527082017E-3</v>
      </c>
      <c r="P224" s="135">
        <f>IFERROR(NACIONAL!Q224/NACIONAL!P224-1,"")</f>
        <v>0.23900222076355626</v>
      </c>
      <c r="Q224" s="135">
        <f>IFERROR(NACIONAL!R224/NACIONAL!Q224-1,"")</f>
        <v>0.15572585007002826</v>
      </c>
      <c r="R224" s="135">
        <f>IFERROR(NACIONAL!S224/NACIONAL!R224-1,"")</f>
        <v>7.6808441662694626E-2</v>
      </c>
      <c r="S224" s="135">
        <f>IFERROR(NACIONAL!T224/NACIONAL!S224-1,"")</f>
        <v>0.31770990113327557</v>
      </c>
    </row>
    <row r="225" spans="1:19">
      <c r="A225" s="89" t="s">
        <v>364</v>
      </c>
      <c r="B225" s="89" t="s">
        <v>56</v>
      </c>
      <c r="C225" s="135">
        <f>IFERROR(NACIONAL!D225/NACIONAL!C225-1,"")</f>
        <v>9.7238815262650213E-2</v>
      </c>
      <c r="D225" s="135">
        <f>IFERROR(NACIONAL!E225/NACIONAL!D225-1,"")</f>
        <v>0.70613725759751067</v>
      </c>
      <c r="E225" s="135">
        <f>IFERROR(NACIONAL!F225/NACIONAL!E225-1,"")</f>
        <v>-0.20203186264119866</v>
      </c>
      <c r="F225" s="135">
        <f>IFERROR(NACIONAL!G225/NACIONAL!F225-1,"")</f>
        <v>0.29212606926314288</v>
      </c>
      <c r="G225" s="135">
        <f>IFERROR(NACIONAL!H225/NACIONAL!G225-1,"")</f>
        <v>0.60835080815656828</v>
      </c>
      <c r="H225" s="135">
        <f>IFERROR(NACIONAL!I225/NACIONAL!H225-1,"")</f>
        <v>0.15454770182520394</v>
      </c>
      <c r="I225" s="135">
        <f>IFERROR(NACIONAL!J225/NACIONAL!I225-1,"")</f>
        <v>-3.9613675745878707E-3</v>
      </c>
      <c r="J225" s="135">
        <f>IFERROR(NACIONAL!K225/NACIONAL!J225-1,"")</f>
        <v>-5.2708064647264963E-2</v>
      </c>
      <c r="K225" s="135">
        <f>IFERROR(NACIONAL!L225/NACIONAL!K225-1,"")</f>
        <v>-0.1155413301957241</v>
      </c>
      <c r="L225" s="135">
        <f>IFERROR(NACIONAL!M225/NACIONAL!L225-1,"")</f>
        <v>-2.5562369668243323E-2</v>
      </c>
      <c r="M225" s="135">
        <f>IFERROR(NACIONAL!N225/NACIONAL!M225-1,"")</f>
        <v>8.8596746826686168E-2</v>
      </c>
      <c r="N225" s="135">
        <f>IFERROR(NACIONAL!O225/NACIONAL!N225-1,"")</f>
        <v>0.17868771632379099</v>
      </c>
      <c r="O225" s="135">
        <f>IFERROR(NACIONAL!P225/NACIONAL!O225-1,"")</f>
        <v>-0.1554451359014396</v>
      </c>
      <c r="P225" s="135">
        <f>IFERROR(NACIONAL!Q225/NACIONAL!P225-1,"")</f>
        <v>0.33363704348289591</v>
      </c>
      <c r="Q225" s="135">
        <f>IFERROR(NACIONAL!R225/NACIONAL!Q225-1,"")</f>
        <v>0.30716725882046614</v>
      </c>
      <c r="R225" s="135">
        <f>IFERROR(NACIONAL!S225/NACIONAL!R225-1,"")</f>
        <v>0.1442189057984864</v>
      </c>
      <c r="S225" s="135">
        <f>IFERROR(NACIONAL!T225/NACIONAL!S225-1,"")</f>
        <v>0.55912223403131089</v>
      </c>
    </row>
    <row r="226" spans="1:19">
      <c r="A226" s="89" t="s">
        <v>2620</v>
      </c>
      <c r="B226" s="89" t="s">
        <v>2621</v>
      </c>
      <c r="C226" s="135" t="str">
        <f>IFERROR(NACIONAL!D226/NACIONAL!C226-1,"")</f>
        <v/>
      </c>
      <c r="D226" s="135" t="str">
        <f>IFERROR(NACIONAL!E226/NACIONAL!D226-1,"")</f>
        <v/>
      </c>
      <c r="E226" s="135" t="str">
        <f>IFERROR(NACIONAL!F226/NACIONAL!E226-1,"")</f>
        <v/>
      </c>
      <c r="F226" s="135" t="str">
        <f>IFERROR(NACIONAL!G226/NACIONAL!F226-1,"")</f>
        <v/>
      </c>
      <c r="G226" s="135" t="str">
        <f>IFERROR(NACIONAL!H226/NACIONAL!G226-1,"")</f>
        <v/>
      </c>
      <c r="H226" s="135" t="str">
        <f>IFERROR(NACIONAL!I226/NACIONAL!H226-1,"")</f>
        <v/>
      </c>
      <c r="I226" s="135" t="str">
        <f>IFERROR(NACIONAL!J226/NACIONAL!I226-1,"")</f>
        <v/>
      </c>
      <c r="J226" s="135" t="str">
        <f>IFERROR(NACIONAL!K226/NACIONAL!J226-1,"")</f>
        <v/>
      </c>
      <c r="K226" s="135" t="str">
        <f>IFERROR(NACIONAL!L226/NACIONAL!K226-1,"")</f>
        <v/>
      </c>
      <c r="L226" s="135" t="str">
        <f>IFERROR(NACIONAL!M226/NACIONAL!L226-1,"")</f>
        <v/>
      </c>
      <c r="M226" s="135" t="str">
        <f>IFERROR(NACIONAL!N226/NACIONAL!M226-1,"")</f>
        <v/>
      </c>
      <c r="N226" s="135">
        <f>IFERROR(NACIONAL!O226/NACIONAL!N226-1,"")</f>
        <v>1.2917594579807101</v>
      </c>
      <c r="O226" s="135">
        <f>IFERROR(NACIONAL!P226/NACIONAL!O226-1,"")</f>
        <v>-3.7691228851781222E-2</v>
      </c>
      <c r="P226" s="135">
        <f>IFERROR(NACIONAL!Q226/NACIONAL!P226-1,"")</f>
        <v>0.15820714284232795</v>
      </c>
      <c r="Q226" s="135">
        <f>IFERROR(NACIONAL!R226/NACIONAL!Q226-1,"")</f>
        <v>-0.55691162603459143</v>
      </c>
      <c r="R226" s="135">
        <f>IFERROR(NACIONAL!S226/NACIONAL!R226-1,"")</f>
        <v>0.55294221001540689</v>
      </c>
      <c r="S226" s="135">
        <f>IFERROR(NACIONAL!T226/NACIONAL!S226-1,"")</f>
        <v>3.572688841943231</v>
      </c>
    </row>
    <row r="227" spans="1:19">
      <c r="A227" s="89" t="s">
        <v>365</v>
      </c>
      <c r="B227" s="89" t="s">
        <v>55</v>
      </c>
      <c r="C227" s="135">
        <f>IFERROR(NACIONAL!D227/NACIONAL!C227-1,"")</f>
        <v>0.35029868166081202</v>
      </c>
      <c r="D227" s="135">
        <f>IFERROR(NACIONAL!E227/NACIONAL!D227-1,"")</f>
        <v>4.4732124886708968E-2</v>
      </c>
      <c r="E227" s="135">
        <f>IFERROR(NACIONAL!F227/NACIONAL!E227-1,"")</f>
        <v>5.9335094367077623E-2</v>
      </c>
      <c r="F227" s="135">
        <f>IFERROR(NACIONAL!G227/NACIONAL!F227-1,"")</f>
        <v>0.20828301208715061</v>
      </c>
      <c r="G227" s="135">
        <f>IFERROR(NACIONAL!H227/NACIONAL!G227-1,"")</f>
        <v>0.86407319598916721</v>
      </c>
      <c r="H227" s="135">
        <f>IFERROR(NACIONAL!I227/NACIONAL!H227-1,"")</f>
        <v>-0.6802176852282863</v>
      </c>
      <c r="I227" s="135">
        <f>IFERROR(NACIONAL!J227/NACIONAL!I227-1,"")</f>
        <v>1.2829821322770609</v>
      </c>
      <c r="J227" s="135">
        <f>IFERROR(NACIONAL!K227/NACIONAL!J227-1,"")</f>
        <v>-0.5104584759486761</v>
      </c>
      <c r="K227" s="135">
        <f>IFERROR(NACIONAL!L227/NACIONAL!K227-1,"")</f>
        <v>0.4289019336193487</v>
      </c>
      <c r="L227" s="135">
        <f>IFERROR(NACIONAL!M227/NACIONAL!L227-1,"")</f>
        <v>-0.39059763026490946</v>
      </c>
      <c r="M227" s="135">
        <f>IFERROR(NACIONAL!N227/NACIONAL!M227-1,"")</f>
        <v>-0.4282427413400316</v>
      </c>
      <c r="N227" s="135">
        <f>IFERROR(NACIONAL!O227/NACIONAL!N227-1,"")</f>
        <v>0.81866315305610682</v>
      </c>
      <c r="O227" s="135">
        <f>IFERROR(NACIONAL!P227/NACIONAL!O227-1,"")</f>
        <v>0.2748351260828874</v>
      </c>
      <c r="P227" s="135">
        <f>IFERROR(NACIONAL!Q227/NACIONAL!P227-1,"")</f>
        <v>0.41628807972702897</v>
      </c>
      <c r="Q227" s="135">
        <f>IFERROR(NACIONAL!R227/NACIONAL!Q227-1,"")</f>
        <v>0.22003573510028018</v>
      </c>
      <c r="R227" s="135">
        <f>IFERROR(NACIONAL!S227/NACIONAL!R227-1,"")</f>
        <v>0.44331105461590048</v>
      </c>
      <c r="S227" s="135">
        <f>IFERROR(NACIONAL!T227/NACIONAL!S227-1,"")</f>
        <v>0.15226027897579386</v>
      </c>
    </row>
    <row r="228" spans="1:19">
      <c r="A228" s="89" t="s">
        <v>366</v>
      </c>
      <c r="B228" s="89" t="s">
        <v>54</v>
      </c>
      <c r="C228" s="135">
        <f>IFERROR(NACIONAL!D228/NACIONAL!C228-1,"")</f>
        <v>0.35773695582539644</v>
      </c>
      <c r="D228" s="135">
        <f>IFERROR(NACIONAL!E228/NACIONAL!D228-1,"")</f>
        <v>0.30951567777541911</v>
      </c>
      <c r="E228" s="135">
        <f>IFERROR(NACIONAL!F228/NACIONAL!E228-1,"")</f>
        <v>4.2689416981198836</v>
      </c>
      <c r="F228" s="135">
        <f>IFERROR(NACIONAL!G228/NACIONAL!F228-1,"")</f>
        <v>-0.42019119904509072</v>
      </c>
      <c r="G228" s="135">
        <f>IFERROR(NACIONAL!H228/NACIONAL!G228-1,"")</f>
        <v>0.22377866056408324</v>
      </c>
      <c r="H228" s="135">
        <f>IFERROR(NACIONAL!I228/NACIONAL!H228-1,"")</f>
        <v>-4.6020032411614342E-2</v>
      </c>
      <c r="I228" s="135">
        <f>IFERROR(NACIONAL!J228/NACIONAL!I228-1,"")</f>
        <v>0.1673639190826488</v>
      </c>
      <c r="J228" s="135">
        <f>IFERROR(NACIONAL!K228/NACIONAL!J228-1,"")</f>
        <v>-2.4535744330798526E-2</v>
      </c>
      <c r="K228" s="135">
        <f>IFERROR(NACIONAL!L228/NACIONAL!K228-1,"")</f>
        <v>-4.110674601989095E-2</v>
      </c>
      <c r="L228" s="135">
        <f>IFERROR(NACIONAL!M228/NACIONAL!L228-1,"")</f>
        <v>-0.21440712689069064</v>
      </c>
      <c r="M228" s="135">
        <f>IFERROR(NACIONAL!N228/NACIONAL!M228-1,"")</f>
        <v>-1.3182995817657583E-2</v>
      </c>
      <c r="N228" s="135">
        <f>IFERROR(NACIONAL!O228/NACIONAL!N228-1,"")</f>
        <v>7.8330430062065748E-3</v>
      </c>
      <c r="O228" s="135">
        <f>IFERROR(NACIONAL!P228/NACIONAL!O228-1,"")</f>
        <v>-0.28275630473614832</v>
      </c>
      <c r="P228" s="135">
        <f>IFERROR(NACIONAL!Q228/NACIONAL!P228-1,"")</f>
        <v>0.84441521928154306</v>
      </c>
      <c r="Q228" s="135">
        <f>IFERROR(NACIONAL!R228/NACIONAL!Q228-1,"")</f>
        <v>1.8354014200965101</v>
      </c>
      <c r="R228" s="135">
        <f>IFERROR(NACIONAL!S228/NACIONAL!R228-1,"")</f>
        <v>-0.47082346478292791</v>
      </c>
      <c r="S228" s="135">
        <f>IFERROR(NACIONAL!T228/NACIONAL!S228-1,"")</f>
        <v>9.7154239806127585E-3</v>
      </c>
    </row>
    <row r="229" spans="1:19">
      <c r="A229" s="89" t="s">
        <v>2642</v>
      </c>
      <c r="B229" s="89" t="s">
        <v>2643</v>
      </c>
      <c r="C229" s="135" t="str">
        <f>IFERROR(NACIONAL!D229/NACIONAL!C229-1,"")</f>
        <v/>
      </c>
      <c r="D229" s="135" t="str">
        <f>IFERROR(NACIONAL!E229/NACIONAL!D229-1,"")</f>
        <v/>
      </c>
      <c r="E229" s="135" t="str">
        <f>IFERROR(NACIONAL!F229/NACIONAL!E229-1,"")</f>
        <v/>
      </c>
      <c r="F229" s="135" t="str">
        <f>IFERROR(NACIONAL!G229/NACIONAL!F229-1,"")</f>
        <v/>
      </c>
      <c r="G229" s="135" t="str">
        <f>IFERROR(NACIONAL!H229/NACIONAL!G229-1,"")</f>
        <v/>
      </c>
      <c r="H229" s="135" t="str">
        <f>IFERROR(NACIONAL!I229/NACIONAL!H229-1,"")</f>
        <v/>
      </c>
      <c r="I229" s="135" t="str">
        <f>IFERROR(NACIONAL!J229/NACIONAL!I229-1,"")</f>
        <v/>
      </c>
      <c r="J229" s="135" t="str">
        <f>IFERROR(NACIONAL!K229/NACIONAL!J229-1,"")</f>
        <v/>
      </c>
      <c r="K229" s="135" t="str">
        <f>IFERROR(NACIONAL!L229/NACIONAL!K229-1,"")</f>
        <v/>
      </c>
      <c r="L229" s="135" t="str">
        <f>IFERROR(NACIONAL!M229/NACIONAL!L229-1,"")</f>
        <v/>
      </c>
      <c r="M229" s="135" t="str">
        <f>IFERROR(NACIONAL!N229/NACIONAL!M229-1,"")</f>
        <v/>
      </c>
      <c r="N229" s="135">
        <f>IFERROR(NACIONAL!O229/NACIONAL!N229-1,"")</f>
        <v>0.11163041492490633</v>
      </c>
      <c r="O229" s="135">
        <f>IFERROR(NACIONAL!P229/NACIONAL!O229-1,"")</f>
        <v>3.2585761208958619E-2</v>
      </c>
      <c r="P229" s="135">
        <f>IFERROR(NACIONAL!Q229/NACIONAL!P229-1,"")</f>
        <v>4.3675975173431913E-2</v>
      </c>
      <c r="Q229" s="135">
        <f>IFERROR(NACIONAL!R229/NACIONAL!Q229-1,"")</f>
        <v>0.13590866079450437</v>
      </c>
      <c r="R229" s="135">
        <f>IFERROR(NACIONAL!S229/NACIONAL!R229-1,"")</f>
        <v>0.22405064021482346</v>
      </c>
      <c r="S229" s="135">
        <f>IFERROR(NACIONAL!T229/NACIONAL!S229-1,"")</f>
        <v>0.31957148800708901</v>
      </c>
    </row>
    <row r="230" spans="1:19">
      <c r="A230" s="89" t="s">
        <v>367</v>
      </c>
      <c r="B230" s="89" t="s">
        <v>218</v>
      </c>
      <c r="C230" s="135" t="str">
        <f>IFERROR(NACIONAL!D230/NACIONAL!C230-1,"")</f>
        <v/>
      </c>
      <c r="D230" s="135" t="str">
        <f>IFERROR(NACIONAL!E230/NACIONAL!D230-1,"")</f>
        <v/>
      </c>
      <c r="E230" s="135" t="str">
        <f>IFERROR(NACIONAL!F230/NACIONAL!E230-1,"")</f>
        <v/>
      </c>
      <c r="F230" s="135" t="str">
        <f>IFERROR(NACIONAL!G230/NACIONAL!F230-1,"")</f>
        <v/>
      </c>
      <c r="G230" s="135" t="str">
        <f>IFERROR(NACIONAL!H230/NACIONAL!G230-1,"")</f>
        <v/>
      </c>
      <c r="H230" s="135" t="str">
        <f>IFERROR(NACIONAL!I230/NACIONAL!H230-1,"")</f>
        <v/>
      </c>
      <c r="I230" s="135">
        <f>IFERROR(NACIONAL!J230/NACIONAL!I230-1,"")</f>
        <v>1612.9047619047619</v>
      </c>
      <c r="J230" s="135">
        <f>IFERROR(NACIONAL!K230/NACIONAL!J230-1,"")</f>
        <v>9.252566977457807</v>
      </c>
      <c r="K230" s="135">
        <f>IFERROR(NACIONAL!L230/NACIONAL!K230-1,"")</f>
        <v>4.5541182226315184</v>
      </c>
      <c r="L230" s="135">
        <f>IFERROR(NACIONAL!M230/NACIONAL!L230-1,"")</f>
        <v>0.4311346592778551</v>
      </c>
      <c r="M230" s="135">
        <f>IFERROR(NACIONAL!N230/NACIONAL!M230-1,"")</f>
        <v>-1</v>
      </c>
      <c r="N230" s="135" t="str">
        <f>IFERROR(NACIONAL!O230/NACIONAL!N230-1,"")</f>
        <v/>
      </c>
      <c r="O230" s="135" t="str">
        <f>IFERROR(NACIONAL!P230/NACIONAL!O230-1,"")</f>
        <v/>
      </c>
      <c r="P230" s="135" t="str">
        <f>IFERROR(NACIONAL!Q230/NACIONAL!P230-1,"")</f>
        <v/>
      </c>
      <c r="Q230" s="135" t="str">
        <f>IFERROR(NACIONAL!R230/NACIONAL!Q230-1,"")</f>
        <v/>
      </c>
      <c r="R230" s="135" t="str">
        <f>IFERROR(NACIONAL!S230/NACIONAL!R230-1,"")</f>
        <v/>
      </c>
      <c r="S230" s="135" t="str">
        <f>IFERROR(NACIONAL!T230/NACIONAL!S230-1,"")</f>
        <v/>
      </c>
    </row>
    <row r="231" spans="1:19" ht="28">
      <c r="A231" s="89" t="s">
        <v>2677</v>
      </c>
      <c r="B231" s="89" t="s">
        <v>1114</v>
      </c>
      <c r="C231" s="135" t="str">
        <f>IFERROR(NACIONAL!D231/NACIONAL!C231-1,"")</f>
        <v/>
      </c>
      <c r="D231" s="135" t="str">
        <f>IFERROR(NACIONAL!E231/NACIONAL!D231-1,"")</f>
        <v/>
      </c>
      <c r="E231" s="135" t="str">
        <f>IFERROR(NACIONAL!F231/NACIONAL!E231-1,"")</f>
        <v/>
      </c>
      <c r="F231" s="135" t="str">
        <f>IFERROR(NACIONAL!G231/NACIONAL!F231-1,"")</f>
        <v/>
      </c>
      <c r="G231" s="135" t="str">
        <f>IFERROR(NACIONAL!H231/NACIONAL!G231-1,"")</f>
        <v/>
      </c>
      <c r="H231" s="135" t="str">
        <f>IFERROR(NACIONAL!I231/NACIONAL!H231-1,"")</f>
        <v/>
      </c>
      <c r="I231" s="135" t="str">
        <f>IFERROR(NACIONAL!J231/NACIONAL!I231-1,"")</f>
        <v/>
      </c>
      <c r="J231" s="135" t="str">
        <f>IFERROR(NACIONAL!K231/NACIONAL!J231-1,"")</f>
        <v/>
      </c>
      <c r="K231" s="135" t="str">
        <f>IFERROR(NACIONAL!L231/NACIONAL!K231-1,"")</f>
        <v/>
      </c>
      <c r="L231" s="135" t="str">
        <f>IFERROR(NACIONAL!M231/NACIONAL!L231-1,"")</f>
        <v/>
      </c>
      <c r="M231" s="135" t="str">
        <f>IFERROR(NACIONAL!N231/NACIONAL!M231-1,"")</f>
        <v/>
      </c>
      <c r="N231" s="135">
        <f>IFERROR(NACIONAL!O231/NACIONAL!N231-1,"")</f>
        <v>0.18193899745846731</v>
      </c>
      <c r="O231" s="135">
        <f>IFERROR(NACIONAL!P231/NACIONAL!O231-1,"")</f>
        <v>0.14108347165153989</v>
      </c>
      <c r="P231" s="135">
        <f>IFERROR(NACIONAL!Q231/NACIONAL!P231-1,"")</f>
        <v>0.32194468158791478</v>
      </c>
      <c r="Q231" s="135">
        <f>IFERROR(NACIONAL!R231/NACIONAL!Q231-1,"")</f>
        <v>0.27216690450536207</v>
      </c>
      <c r="R231" s="135">
        <f>IFERROR(NACIONAL!S231/NACIONAL!R231-1,"")</f>
        <v>0.47776261929325581</v>
      </c>
      <c r="S231" s="135">
        <f>IFERROR(NACIONAL!T231/NACIONAL!S231-1,"")</f>
        <v>2.0912567929182946</v>
      </c>
    </row>
    <row r="232" spans="1:19">
      <c r="A232" s="89" t="s">
        <v>368</v>
      </c>
      <c r="B232" s="89" t="s">
        <v>53</v>
      </c>
      <c r="C232" s="135">
        <f>IFERROR(NACIONAL!D232/NACIONAL!C232-1,"")</f>
        <v>2.4704925921547378</v>
      </c>
      <c r="D232" s="135">
        <f>IFERROR(NACIONAL!E232/NACIONAL!D232-1,"")</f>
        <v>-0.53376458676094596</v>
      </c>
      <c r="E232" s="135">
        <f>IFERROR(NACIONAL!F232/NACIONAL!E232-1,"")</f>
        <v>3.077889182858784E-2</v>
      </c>
      <c r="F232" s="135">
        <f>IFERROR(NACIONAL!G232/NACIONAL!F232-1,"")</f>
        <v>0.26458653333566962</v>
      </c>
      <c r="G232" s="135">
        <f>IFERROR(NACIONAL!H232/NACIONAL!G232-1,"")</f>
        <v>-2.3366457222779524E-2</v>
      </c>
      <c r="H232" s="135">
        <f>IFERROR(NACIONAL!I232/NACIONAL!H232-1,"")</f>
        <v>-9.6824049045878602E-2</v>
      </c>
      <c r="I232" s="135">
        <f>IFERROR(NACIONAL!J232/NACIONAL!I232-1,"")</f>
        <v>0.48126004673879241</v>
      </c>
      <c r="J232" s="135">
        <f>IFERROR(NACIONAL!K232/NACIONAL!J232-1,"")</f>
        <v>0.54960075153743215</v>
      </c>
      <c r="K232" s="135">
        <f>IFERROR(NACIONAL!L232/NACIONAL!K232-1,"")</f>
        <v>0.1461389446767547</v>
      </c>
      <c r="L232" s="135">
        <f>IFERROR(NACIONAL!M232/NACIONAL!L232-1,"")</f>
        <v>0.3777671886937608</v>
      </c>
      <c r="M232" s="135">
        <f>IFERROR(NACIONAL!N232/NACIONAL!M232-1,"")</f>
        <v>-0.18228252464763761</v>
      </c>
      <c r="N232" s="135">
        <f>IFERROR(NACIONAL!O232/NACIONAL!N232-1,"")</f>
        <v>5.3627975984653853E-2</v>
      </c>
      <c r="O232" s="135">
        <f>IFERROR(NACIONAL!P232/NACIONAL!O232-1,"")</f>
        <v>0.27172294668657848</v>
      </c>
      <c r="P232" s="135">
        <f>IFERROR(NACIONAL!Q232/NACIONAL!P232-1,"")</f>
        <v>0.42833941875746939</v>
      </c>
      <c r="Q232" s="135">
        <f>IFERROR(NACIONAL!R232/NACIONAL!Q232-1,"")</f>
        <v>0.11178450913369065</v>
      </c>
      <c r="R232" s="135">
        <f>IFERROR(NACIONAL!S232/NACIONAL!R232-1,"")</f>
        <v>6.6735020836700576E-2</v>
      </c>
      <c r="S232" s="135">
        <f>IFERROR(NACIONAL!T232/NACIONAL!S232-1,"")</f>
        <v>0.21393049564506939</v>
      </c>
    </row>
    <row r="233" spans="1:19">
      <c r="A233" s="89" t="s">
        <v>369</v>
      </c>
      <c r="B233" s="89" t="s">
        <v>2710</v>
      </c>
      <c r="C233" s="135">
        <f>IFERROR(NACIONAL!D233/NACIONAL!C233-1,"")</f>
        <v>-0.40112605394811096</v>
      </c>
      <c r="D233" s="135">
        <f>IFERROR(NACIONAL!E233/NACIONAL!D233-1,"")</f>
        <v>0.15236539161163232</v>
      </c>
      <c r="E233" s="135">
        <f>IFERROR(NACIONAL!F233/NACIONAL!E233-1,"")</f>
        <v>0.12748089756887482</v>
      </c>
      <c r="F233" s="135">
        <f>IFERROR(NACIONAL!G233/NACIONAL!F233-1,"")</f>
        <v>9.5373150303476706E-2</v>
      </c>
      <c r="G233" s="135">
        <f>IFERROR(NACIONAL!H233/NACIONAL!G233-1,"")</f>
        <v>0.13400527728265277</v>
      </c>
      <c r="H233" s="135">
        <f>IFERROR(NACIONAL!I233/NACIONAL!H233-1,"")</f>
        <v>0.13463194311223758</v>
      </c>
      <c r="I233" s="135">
        <f>IFERROR(NACIONAL!J233/NACIONAL!I233-1,"")</f>
        <v>0.14576499718270952</v>
      </c>
      <c r="J233" s="135">
        <f>IFERROR(NACIONAL!K233/NACIONAL!J233-1,"")</f>
        <v>0.14553797041914796</v>
      </c>
      <c r="K233" s="135">
        <f>IFERROR(NACIONAL!L233/NACIONAL!K233-1,"")</f>
        <v>8.8451691968283397E-2</v>
      </c>
      <c r="L233" s="135">
        <f>IFERROR(NACIONAL!M233/NACIONAL!L233-1,"")</f>
        <v>7.0100789357802507E-2</v>
      </c>
      <c r="M233" s="135">
        <f>IFERROR(NACIONAL!N233/NACIONAL!M233-1,"")</f>
        <v>0.11316286990307378</v>
      </c>
      <c r="N233" s="135">
        <f>IFERROR(NACIONAL!O233/NACIONAL!N233-1,"")</f>
        <v>0.1073678418592261</v>
      </c>
      <c r="O233" s="135">
        <f>IFERROR(NACIONAL!P233/NACIONAL!O233-1,"")</f>
        <v>0.11226099255710453</v>
      </c>
      <c r="P233" s="135">
        <f>IFERROR(NACIONAL!Q233/NACIONAL!P233-1,"")</f>
        <v>9.1300835185113893E-2</v>
      </c>
      <c r="Q233" s="135">
        <f>IFERROR(NACIONAL!R233/NACIONAL!Q233-1,"")</f>
        <v>0.15587536065848839</v>
      </c>
      <c r="R233" s="135">
        <f>IFERROR(NACIONAL!S233/NACIONAL!R233-1,"")</f>
        <v>0.1263133038739086</v>
      </c>
      <c r="S233" s="135">
        <f>IFERROR(NACIONAL!T233/NACIONAL!S233-1,"")</f>
        <v>0.10402034198988908</v>
      </c>
    </row>
    <row r="234" spans="1:19">
      <c r="A234" s="89" t="s">
        <v>370</v>
      </c>
      <c r="B234" s="89" t="s">
        <v>51</v>
      </c>
      <c r="C234" s="135">
        <f>IFERROR(NACIONAL!D234/NACIONAL!C234-1,"")</f>
        <v>3.3413323284425367E-2</v>
      </c>
      <c r="D234" s="135">
        <f>IFERROR(NACIONAL!E234/NACIONAL!D234-1,"")</f>
        <v>6.791974610236573E-2</v>
      </c>
      <c r="E234" s="135">
        <f>IFERROR(NACIONAL!F234/NACIONAL!E234-1,"")</f>
        <v>8.4720951988331406E-2</v>
      </c>
      <c r="F234" s="135">
        <f>IFERROR(NACIONAL!G234/NACIONAL!F234-1,"")</f>
        <v>-4.1486001449861143E-2</v>
      </c>
      <c r="G234" s="135">
        <f>IFERROR(NACIONAL!H234/NACIONAL!G234-1,"")</f>
        <v>-6.5603774786548996E-2</v>
      </c>
      <c r="H234" s="135">
        <f>IFERROR(NACIONAL!I234/NACIONAL!H234-1,"")</f>
        <v>0.14140427002393641</v>
      </c>
      <c r="I234" s="135">
        <f>IFERROR(NACIONAL!J234/NACIONAL!I234-1,"")</f>
        <v>0.14203510895024074</v>
      </c>
      <c r="J234" s="135">
        <f>IFERROR(NACIONAL!K234/NACIONAL!J234-1,"")</f>
        <v>0.20575197358872388</v>
      </c>
      <c r="K234" s="135">
        <f>IFERROR(NACIONAL!L234/NACIONAL!K234-1,"")</f>
        <v>8.2066955040065448E-2</v>
      </c>
      <c r="L234" s="135">
        <f>IFERROR(NACIONAL!M234/NACIONAL!L234-1,"")</f>
        <v>-7.1503550912288105E-2</v>
      </c>
      <c r="M234" s="135">
        <f>IFERROR(NACIONAL!N234/NACIONAL!M234-1,"")</f>
        <v>-1</v>
      </c>
      <c r="N234" s="135" t="str">
        <f>IFERROR(NACIONAL!O234/NACIONAL!N234-1,"")</f>
        <v/>
      </c>
      <c r="O234" s="135" t="str">
        <f>IFERROR(NACIONAL!P234/NACIONAL!O234-1,"")</f>
        <v/>
      </c>
      <c r="P234" s="135" t="str">
        <f>IFERROR(NACIONAL!Q234/NACIONAL!P234-1,"")</f>
        <v/>
      </c>
      <c r="Q234" s="135" t="str">
        <f>IFERROR(NACIONAL!R234/NACIONAL!Q234-1,"")</f>
        <v/>
      </c>
      <c r="R234" s="135" t="str">
        <f>IFERROR(NACIONAL!S234/NACIONAL!R234-1,"")</f>
        <v/>
      </c>
      <c r="S234" s="135" t="str">
        <f>IFERROR(NACIONAL!T234/NACIONAL!S234-1,"")</f>
        <v/>
      </c>
    </row>
    <row r="235" spans="1:19">
      <c r="A235" s="89" t="s">
        <v>371</v>
      </c>
      <c r="B235" s="89" t="s">
        <v>50</v>
      </c>
      <c r="C235" s="135">
        <f>IFERROR(NACIONAL!D235/NACIONAL!C235-1,"")</f>
        <v>1.1088435374149661</v>
      </c>
      <c r="D235" s="135">
        <f>IFERROR(NACIONAL!E235/NACIONAL!D235-1,"")</f>
        <v>34790.26774193548</v>
      </c>
      <c r="E235" s="135">
        <f>IFERROR(NACIONAL!F235/NACIONAL!E235-1,"")</f>
        <v>0.32859005313995637</v>
      </c>
      <c r="F235" s="135">
        <f>IFERROR(NACIONAL!G235/NACIONAL!F235-1,"")</f>
        <v>7.6952339319208418E-2</v>
      </c>
      <c r="G235" s="135">
        <f>IFERROR(NACIONAL!H235/NACIONAL!G235-1,"")</f>
        <v>3.9722779455363177E-2</v>
      </c>
      <c r="H235" s="135">
        <f>IFERROR(NACIONAL!I235/NACIONAL!H235-1,"")</f>
        <v>6.6184336841260238E-2</v>
      </c>
      <c r="I235" s="135">
        <f>IFERROR(NACIONAL!J235/NACIONAL!I235-1,"")</f>
        <v>7.6616928219271685E-2</v>
      </c>
      <c r="J235" s="135">
        <f>IFERROR(NACIONAL!K235/NACIONAL!J235-1,"")</f>
        <v>9.4498534328126826E-2</v>
      </c>
      <c r="K235" s="135">
        <f>IFERROR(NACIONAL!L235/NACIONAL!K235-1,"")</f>
        <v>0.18112892412797788</v>
      </c>
      <c r="L235" s="135">
        <f>IFERROR(NACIONAL!M235/NACIONAL!L235-1,"")</f>
        <v>0.1243979060527276</v>
      </c>
      <c r="M235" s="135">
        <f>IFERROR(NACIONAL!N235/NACIONAL!M235-1,"")</f>
        <v>-1</v>
      </c>
      <c r="N235" s="135" t="str">
        <f>IFERROR(NACIONAL!O235/NACIONAL!N235-1,"")</f>
        <v/>
      </c>
      <c r="O235" s="135" t="str">
        <f>IFERROR(NACIONAL!P235/NACIONAL!O235-1,"")</f>
        <v/>
      </c>
      <c r="P235" s="135" t="str">
        <f>IFERROR(NACIONAL!Q235/NACIONAL!P235-1,"")</f>
        <v/>
      </c>
      <c r="Q235" s="135" t="str">
        <f>IFERROR(NACIONAL!R235/NACIONAL!Q235-1,"")</f>
        <v/>
      </c>
      <c r="R235" s="135" t="str">
        <f>IFERROR(NACIONAL!S235/NACIONAL!R235-1,"")</f>
        <v/>
      </c>
      <c r="S235" s="135" t="str">
        <f>IFERROR(NACIONAL!T235/NACIONAL!S235-1,"")</f>
        <v/>
      </c>
    </row>
    <row r="236" spans="1:19">
      <c r="A236" s="89" t="s">
        <v>2723</v>
      </c>
      <c r="B236" s="89" t="s">
        <v>2724</v>
      </c>
      <c r="C236" s="135" t="str">
        <f>IFERROR(NACIONAL!D236/NACIONAL!C236-1,"")</f>
        <v/>
      </c>
      <c r="D236" s="135" t="str">
        <f>IFERROR(NACIONAL!E236/NACIONAL!D236-1,"")</f>
        <v/>
      </c>
      <c r="E236" s="135" t="str">
        <f>IFERROR(NACIONAL!F236/NACIONAL!E236-1,"")</f>
        <v/>
      </c>
      <c r="F236" s="135" t="str">
        <f>IFERROR(NACIONAL!G236/NACIONAL!F236-1,"")</f>
        <v/>
      </c>
      <c r="G236" s="135" t="str">
        <f>IFERROR(NACIONAL!H236/NACIONAL!G236-1,"")</f>
        <v/>
      </c>
      <c r="H236" s="135" t="str">
        <f>IFERROR(NACIONAL!I236/NACIONAL!H236-1,"")</f>
        <v/>
      </c>
      <c r="I236" s="135" t="str">
        <f>IFERROR(NACIONAL!J236/NACIONAL!I236-1,"")</f>
        <v/>
      </c>
      <c r="J236" s="135" t="str">
        <f>IFERROR(NACIONAL!K236/NACIONAL!J236-1,"")</f>
        <v/>
      </c>
      <c r="K236" s="135" t="str">
        <f>IFERROR(NACIONAL!L236/NACIONAL!K236-1,"")</f>
        <v/>
      </c>
      <c r="L236" s="135" t="str">
        <f>IFERROR(NACIONAL!M236/NACIONAL!L236-1,"")</f>
        <v/>
      </c>
      <c r="M236" s="135" t="str">
        <f>IFERROR(NACIONAL!N236/NACIONAL!M236-1,"")</f>
        <v/>
      </c>
      <c r="N236" s="135">
        <f>IFERROR(NACIONAL!O236/NACIONAL!N236-1,"")</f>
        <v>-8.2107756374926621E-2</v>
      </c>
      <c r="O236" s="135">
        <f>IFERROR(NACIONAL!P236/NACIONAL!O236-1,"")</f>
        <v>0.24538428700327208</v>
      </c>
      <c r="P236" s="135">
        <f>IFERROR(NACIONAL!Q236/NACIONAL!P236-1,"")</f>
        <v>-6.1540678039847974E-2</v>
      </c>
      <c r="Q236" s="135">
        <f>IFERROR(NACIONAL!R236/NACIONAL!Q236-1,"")</f>
        <v>1.7065847710441062E-2</v>
      </c>
      <c r="R236" s="135">
        <f>IFERROR(NACIONAL!S236/NACIONAL!R236-1,"")</f>
        <v>0.11648333275258582</v>
      </c>
      <c r="S236" s="135">
        <f>IFERROR(NACIONAL!T236/NACIONAL!S236-1,"")</f>
        <v>0.16290082431778252</v>
      </c>
    </row>
    <row r="237" spans="1:19">
      <c r="A237" s="89" t="s">
        <v>372</v>
      </c>
      <c r="B237" s="89" t="s">
        <v>49</v>
      </c>
      <c r="C237" s="136">
        <f>IFERROR(NACIONAL!D237/NACIONAL!C237-1,"")</f>
        <v>-2.2881538992472028E-2</v>
      </c>
      <c r="D237" s="136">
        <f>IFERROR(NACIONAL!E237/NACIONAL!D237-1,"")</f>
        <v>8.2816195642333446E-2</v>
      </c>
      <c r="E237" s="136">
        <f>IFERROR(NACIONAL!F237/NACIONAL!E237-1,"")</f>
        <v>0.47390227370597415</v>
      </c>
      <c r="F237" s="136">
        <f>IFERROR(NACIONAL!G237/NACIONAL!F237-1,"")</f>
        <v>0.11266244233356515</v>
      </c>
      <c r="G237" s="136">
        <f>IFERROR(NACIONAL!H237/NACIONAL!G237-1,"")</f>
        <v>0.13754751557646538</v>
      </c>
      <c r="H237" s="136">
        <f>IFERROR(NACIONAL!I237/NACIONAL!H237-1,"")</f>
        <v>6.6898120545332285E-2</v>
      </c>
      <c r="I237" s="136">
        <f>IFERROR(NACIONAL!J237/NACIONAL!I237-1,"")</f>
        <v>0.22240182657942897</v>
      </c>
      <c r="J237" s="136">
        <f>IFERROR(NACIONAL!K237/NACIONAL!J237-1,"")</f>
        <v>0.30624662072068021</v>
      </c>
      <c r="K237" s="136">
        <f>IFERROR(NACIONAL!L237/NACIONAL!K237-1,"")</f>
        <v>0.18195658999458586</v>
      </c>
      <c r="L237" s="136">
        <f>IFERROR(NACIONAL!M237/NACIONAL!L237-1,"")</f>
        <v>-7.4724701395177395E-2</v>
      </c>
      <c r="M237" s="136">
        <f>IFERROR(NACIONAL!N237/NACIONAL!M237-1,"")</f>
        <v>-1</v>
      </c>
      <c r="N237" s="136" t="str">
        <f>IFERROR(NACIONAL!O237/NACIONAL!N237-1,"")</f>
        <v/>
      </c>
      <c r="O237" s="136" t="str">
        <f>IFERROR(NACIONAL!P237/NACIONAL!O237-1,"")</f>
        <v/>
      </c>
      <c r="P237" s="136" t="str">
        <f>IFERROR(NACIONAL!Q237/NACIONAL!P237-1,"")</f>
        <v/>
      </c>
      <c r="Q237" s="136" t="str">
        <f>IFERROR(NACIONAL!R237/NACIONAL!Q237-1,"")</f>
        <v/>
      </c>
      <c r="R237" s="136" t="str">
        <f>IFERROR(NACIONAL!S237/NACIONAL!R237-1,"")</f>
        <v/>
      </c>
      <c r="S237" s="136" t="str">
        <f>IFERROR(NACIONAL!T237/NACIONAL!S237-1,"")</f>
        <v/>
      </c>
    </row>
    <row r="238" spans="1:19" ht="28">
      <c r="A238" s="89" t="s">
        <v>373</v>
      </c>
      <c r="B238" s="89" t="s">
        <v>203</v>
      </c>
      <c r="C238" s="135" t="str">
        <f>IFERROR(NACIONAL!D238/NACIONAL!C238-1,"")</f>
        <v/>
      </c>
      <c r="D238" s="135" t="str">
        <f>IFERROR(NACIONAL!E238/NACIONAL!D238-1,"")</f>
        <v/>
      </c>
      <c r="E238" s="135" t="str">
        <f>IFERROR(NACIONAL!F238/NACIONAL!E238-1,"")</f>
        <v/>
      </c>
      <c r="F238" s="135" t="str">
        <f>IFERROR(NACIONAL!G238/NACIONAL!F238-1,"")</f>
        <v/>
      </c>
      <c r="G238" s="135" t="str">
        <f>IFERROR(NACIONAL!H238/NACIONAL!G238-1,"")</f>
        <v/>
      </c>
      <c r="H238" s="135" t="str">
        <f>IFERROR(NACIONAL!I238/NACIONAL!H238-1,"")</f>
        <v/>
      </c>
      <c r="I238" s="135" t="str">
        <f>IFERROR(NACIONAL!J238/NACIONAL!I238-1,"")</f>
        <v/>
      </c>
      <c r="J238" s="135" t="str">
        <f>IFERROR(NACIONAL!K238/NACIONAL!J238-1,"")</f>
        <v/>
      </c>
      <c r="K238" s="135" t="str">
        <f>IFERROR(NACIONAL!L238/NACIONAL!K238-1,"")</f>
        <v/>
      </c>
      <c r="L238" s="135" t="str">
        <f>IFERROR(NACIONAL!M238/NACIONAL!L238-1,"")</f>
        <v/>
      </c>
      <c r="M238" s="135" t="str">
        <f>IFERROR(NACIONAL!N238/NACIONAL!M238-1,"")</f>
        <v/>
      </c>
      <c r="N238" s="135">
        <f>IFERROR(NACIONAL!O238/NACIONAL!N238-1,"")</f>
        <v>-0.15749523237758589</v>
      </c>
      <c r="O238" s="135">
        <f>IFERROR(NACIONAL!P238/NACIONAL!O238-1,"")</f>
        <v>-2.1240278265312051E-3</v>
      </c>
      <c r="P238" s="135">
        <f>IFERROR(NACIONAL!Q238/NACIONAL!P238-1,"")</f>
        <v>-0.13749896469225897</v>
      </c>
      <c r="Q238" s="135">
        <f>IFERROR(NACIONAL!R238/NACIONAL!Q238-1,"")</f>
        <v>1.0752290627186443</v>
      </c>
      <c r="R238" s="135">
        <f>IFERROR(NACIONAL!S238/NACIONAL!R238-1,"")</f>
        <v>0.51745710490485886</v>
      </c>
      <c r="S238" s="135">
        <f>IFERROR(NACIONAL!T238/NACIONAL!S238-1,"")</f>
        <v>8.2331480585184025E-2</v>
      </c>
    </row>
    <row r="239" spans="1:19" ht="28">
      <c r="A239" s="89" t="s">
        <v>374</v>
      </c>
      <c r="B239" s="89" t="s">
        <v>48</v>
      </c>
      <c r="C239" s="135">
        <f>IFERROR(NACIONAL!D239/NACIONAL!C239-1,"")</f>
        <v>0.51051785344126044</v>
      </c>
      <c r="D239" s="135">
        <f>IFERROR(NACIONAL!E239/NACIONAL!D239-1,"")</f>
        <v>-0.28672264103787337</v>
      </c>
      <c r="E239" s="135">
        <f>IFERROR(NACIONAL!F239/NACIONAL!E239-1,"")</f>
        <v>-0.12451719754551405</v>
      </c>
      <c r="F239" s="135">
        <f>IFERROR(NACIONAL!G239/NACIONAL!F239-1,"")</f>
        <v>0.58686327905848756</v>
      </c>
      <c r="G239" s="135">
        <f>IFERROR(NACIONAL!H239/NACIONAL!G239-1,"")</f>
        <v>0.66252592274650568</v>
      </c>
      <c r="H239" s="135">
        <f>IFERROR(NACIONAL!I239/NACIONAL!H239-1,"")</f>
        <v>-0.22107914769135983</v>
      </c>
      <c r="I239" s="135">
        <f>IFERROR(NACIONAL!J239/NACIONAL!I239-1,"")</f>
        <v>9.2480003763435459E-3</v>
      </c>
      <c r="J239" s="135">
        <f>IFERROR(NACIONAL!K239/NACIONAL!J239-1,"")</f>
        <v>-7.7795377567884239E-2</v>
      </c>
      <c r="K239" s="135">
        <f>IFERROR(NACIONAL!L239/NACIONAL!K239-1,"")</f>
        <v>0.47410375526074433</v>
      </c>
      <c r="L239" s="135">
        <f>IFERROR(NACIONAL!M239/NACIONAL!L239-1,"")</f>
        <v>-0.51823849427419155</v>
      </c>
      <c r="M239" s="135">
        <f>IFERROR(NACIONAL!N239/NACIONAL!M239-1,"")</f>
        <v>-1</v>
      </c>
      <c r="N239" s="135" t="str">
        <f>IFERROR(NACIONAL!O239/NACIONAL!N239-1,"")</f>
        <v/>
      </c>
      <c r="O239" s="135" t="str">
        <f>IFERROR(NACIONAL!P239/NACIONAL!O239-1,"")</f>
        <v/>
      </c>
      <c r="P239" s="135" t="str">
        <f>IFERROR(NACIONAL!Q239/NACIONAL!P239-1,"")</f>
        <v/>
      </c>
      <c r="Q239" s="135" t="str">
        <f>IFERROR(NACIONAL!R239/NACIONAL!Q239-1,"")</f>
        <v/>
      </c>
      <c r="R239" s="135" t="str">
        <f>IFERROR(NACIONAL!S239/NACIONAL!R239-1,"")</f>
        <v/>
      </c>
      <c r="S239" s="135" t="str">
        <f>IFERROR(NACIONAL!T239/NACIONAL!S239-1,"")</f>
        <v/>
      </c>
    </row>
    <row r="240" spans="1:19">
      <c r="A240" s="89" t="s">
        <v>375</v>
      </c>
      <c r="B240" s="89" t="s">
        <v>47</v>
      </c>
      <c r="C240" s="135">
        <f>IFERROR(NACIONAL!D240/NACIONAL!C240-1,"")</f>
        <v>0.30113018015716886</v>
      </c>
      <c r="D240" s="135">
        <f>IFERROR(NACIONAL!E240/NACIONAL!D240-1,"")</f>
        <v>7.454137035969155E-2</v>
      </c>
      <c r="E240" s="135">
        <f>IFERROR(NACIONAL!F240/NACIONAL!E240-1,"")</f>
        <v>0.38310336683583301</v>
      </c>
      <c r="F240" s="135">
        <f>IFERROR(NACIONAL!G240/NACIONAL!F240-1,"")</f>
        <v>0.59472499907119758</v>
      </c>
      <c r="G240" s="135">
        <f>IFERROR(NACIONAL!H240/NACIONAL!G240-1,"")</f>
        <v>0.39177741731947213</v>
      </c>
      <c r="H240" s="135">
        <f>IFERROR(NACIONAL!I240/NACIONAL!H240-1,"")</f>
        <v>-0.4431451729824466</v>
      </c>
      <c r="I240" s="135">
        <f>IFERROR(NACIONAL!J240/NACIONAL!I240-1,"")</f>
        <v>0.12528644524208965</v>
      </c>
      <c r="J240" s="135">
        <f>IFERROR(NACIONAL!K240/NACIONAL!J240-1,"")</f>
        <v>0.19117831193167789</v>
      </c>
      <c r="K240" s="135">
        <f>IFERROR(NACIONAL!L240/NACIONAL!K240-1,"")</f>
        <v>-0.85810213771576616</v>
      </c>
      <c r="L240" s="135">
        <f>IFERROR(NACIONAL!M240/NACIONAL!L240-1,"")</f>
        <v>0.84855782161450266</v>
      </c>
      <c r="M240" s="135">
        <f>IFERROR(NACIONAL!N240/NACIONAL!M240-1,"")</f>
        <v>2.4082110366510796</v>
      </c>
      <c r="N240" s="135">
        <f>IFERROR(NACIONAL!O240/NACIONAL!N240-1,"")</f>
        <v>8.2220930107725243E-2</v>
      </c>
      <c r="O240" s="135">
        <f>IFERROR(NACIONAL!P240/NACIONAL!O240-1,"")</f>
        <v>-0.21335301829831455</v>
      </c>
      <c r="P240" s="135">
        <f>IFERROR(NACIONAL!Q240/NACIONAL!P240-1,"")</f>
        <v>-0.73174546577585309</v>
      </c>
      <c r="Q240" s="135">
        <f>IFERROR(NACIONAL!R240/NACIONAL!Q240-1,"")</f>
        <v>5.9320972488700887</v>
      </c>
      <c r="R240" s="135">
        <f>IFERROR(NACIONAL!S240/NACIONAL!R240-1,"")</f>
        <v>-0.83533385097661528</v>
      </c>
      <c r="S240" s="135">
        <f>IFERROR(NACIONAL!T240/NACIONAL!S240-1,"")</f>
        <v>8.1235475377037787</v>
      </c>
    </row>
    <row r="241" spans="1:19">
      <c r="A241" s="89" t="s">
        <v>376</v>
      </c>
      <c r="B241" s="89" t="s">
        <v>46</v>
      </c>
      <c r="C241" s="135">
        <f>IFERROR(NACIONAL!D241/NACIONAL!C241-1,"")</f>
        <v>-3.379363392211332E-2</v>
      </c>
      <c r="D241" s="135">
        <f>IFERROR(NACIONAL!E241/NACIONAL!D241-1,"")</f>
        <v>0.61055251451467751</v>
      </c>
      <c r="E241" s="135">
        <f>IFERROR(NACIONAL!F241/NACIONAL!E241-1,"")</f>
        <v>3.7741933691831431E-2</v>
      </c>
      <c r="F241" s="135">
        <f>IFERROR(NACIONAL!G241/NACIONAL!F241-1,"")</f>
        <v>0.36121286266964536</v>
      </c>
      <c r="G241" s="135">
        <f>IFERROR(NACIONAL!H241/NACIONAL!G241-1,"")</f>
        <v>0.11477304103383879</v>
      </c>
      <c r="H241" s="135">
        <f>IFERROR(NACIONAL!I241/NACIONAL!H241-1,"")</f>
        <v>0.15501993341881293</v>
      </c>
      <c r="I241" s="135">
        <f>IFERROR(NACIONAL!J241/NACIONAL!I241-1,"")</f>
        <v>-6.4408676762999217E-2</v>
      </c>
      <c r="J241" s="135">
        <f>IFERROR(NACIONAL!K241/NACIONAL!J241-1,"")</f>
        <v>-3.8630779723758391E-4</v>
      </c>
      <c r="K241" s="135">
        <f>IFERROR(NACIONAL!L241/NACIONAL!K241-1,"")</f>
        <v>5.1109419659563837E-2</v>
      </c>
      <c r="L241" s="135">
        <f>IFERROR(NACIONAL!M241/NACIONAL!L241-1,"")</f>
        <v>6.7960915548086254E-2</v>
      </c>
      <c r="M241" s="135">
        <f>IFERROR(NACIONAL!N241/NACIONAL!M241-1,"")</f>
        <v>-0.1085863235415544</v>
      </c>
      <c r="N241" s="135">
        <f>IFERROR(NACIONAL!O241/NACIONAL!N241-1,"")</f>
        <v>0.79537526032932848</v>
      </c>
      <c r="O241" s="135">
        <f>IFERROR(NACIONAL!P241/NACIONAL!O241-1,"")</f>
        <v>-0.22356903644011905</v>
      </c>
      <c r="P241" s="135">
        <f>IFERROR(NACIONAL!Q241/NACIONAL!P241-1,"")</f>
        <v>0.38014656234568922</v>
      </c>
      <c r="Q241" s="135">
        <f>IFERROR(NACIONAL!R241/NACIONAL!Q241-1,"")</f>
        <v>0.89552710247879075</v>
      </c>
      <c r="R241" s="135">
        <f>IFERROR(NACIONAL!S241/NACIONAL!R241-1,"")</f>
        <v>0.20094158431001707</v>
      </c>
      <c r="S241" s="135">
        <f>IFERROR(NACIONAL!T241/NACIONAL!S241-1,"")</f>
        <v>-0.27077235800928889</v>
      </c>
    </row>
    <row r="242" spans="1:19">
      <c r="A242" s="89" t="s">
        <v>377</v>
      </c>
      <c r="B242" s="89" t="s">
        <v>2822</v>
      </c>
      <c r="C242" s="135">
        <f>IFERROR(NACIONAL!D242/NACIONAL!C242-1,"")</f>
        <v>-0.2806149535994672</v>
      </c>
      <c r="D242" s="135">
        <f>IFERROR(NACIONAL!E242/NACIONAL!D242-1,"")</f>
        <v>0.57013549687061649</v>
      </c>
      <c r="E242" s="135">
        <f>IFERROR(NACIONAL!F242/NACIONAL!E242-1,"")</f>
        <v>0.41826074800662472</v>
      </c>
      <c r="F242" s="135">
        <f>IFERROR(NACIONAL!G242/NACIONAL!F242-1,"")</f>
        <v>0.48921561591654461</v>
      </c>
      <c r="G242" s="135">
        <f>IFERROR(NACIONAL!H242/NACIONAL!G242-1,"")</f>
        <v>-6.2653414519895367E-2</v>
      </c>
      <c r="H242" s="135">
        <f>IFERROR(NACIONAL!I242/NACIONAL!H242-1,"")</f>
        <v>0.22156777794711147</v>
      </c>
      <c r="I242" s="135">
        <f>IFERROR(NACIONAL!J242/NACIONAL!I242-1,"")</f>
        <v>0.87150860248331297</v>
      </c>
      <c r="J242" s="135">
        <f>IFERROR(NACIONAL!K242/NACIONAL!J242-1,"")</f>
        <v>1.8551116468648763</v>
      </c>
      <c r="K242" s="135">
        <f>IFERROR(NACIONAL!L242/NACIONAL!K242-1,"")</f>
        <v>-0.49292059846371228</v>
      </c>
      <c r="L242" s="135">
        <f>IFERROR(NACIONAL!M242/NACIONAL!L242-1,"")</f>
        <v>-0.57093862746015556</v>
      </c>
      <c r="M242" s="135">
        <f>IFERROR(NACIONAL!N242/NACIONAL!M242-1,"")</f>
        <v>0.63201624888227603</v>
      </c>
      <c r="N242" s="135">
        <f>IFERROR(NACIONAL!O242/NACIONAL!N242-1,"")</f>
        <v>1.2265217335236027</v>
      </c>
      <c r="O242" s="135">
        <f>IFERROR(NACIONAL!P242/NACIONAL!O242-1,"")</f>
        <v>-0.33984488193656348</v>
      </c>
      <c r="P242" s="135">
        <f>IFERROR(NACIONAL!Q242/NACIONAL!P242-1,"")</f>
        <v>0.32868858809491752</v>
      </c>
      <c r="Q242" s="135">
        <f>IFERROR(NACIONAL!R242/NACIONAL!Q242-1,"")</f>
        <v>0.99624430602863701</v>
      </c>
      <c r="R242" s="135">
        <f>IFERROR(NACIONAL!S242/NACIONAL!R242-1,"")</f>
        <v>-0.13177538817823276</v>
      </c>
      <c r="S242" s="135">
        <f>IFERROR(NACIONAL!T242/NACIONAL!S242-1,"")</f>
        <v>0.15202572179767837</v>
      </c>
    </row>
    <row r="243" spans="1:19">
      <c r="A243" s="89" t="s">
        <v>378</v>
      </c>
      <c r="B243" s="89" t="s">
        <v>44</v>
      </c>
      <c r="C243" s="135">
        <f>IFERROR(NACIONAL!D243/NACIONAL!C243-1,"")</f>
        <v>-0.63590089654341164</v>
      </c>
      <c r="D243" s="135">
        <f>IFERROR(NACIONAL!E243/NACIONAL!D243-1,"")</f>
        <v>3.7894703889884251E-2</v>
      </c>
      <c r="E243" s="135">
        <f>IFERROR(NACIONAL!F243/NACIONAL!E243-1,"")</f>
        <v>0.25852890622770164</v>
      </c>
      <c r="F243" s="135">
        <f>IFERROR(NACIONAL!G243/NACIONAL!F243-1,"")</f>
        <v>-0.13100396822411386</v>
      </c>
      <c r="G243" s="135">
        <f>IFERROR(NACIONAL!H243/NACIONAL!G243-1,"")</f>
        <v>5.3269704803452722E-2</v>
      </c>
      <c r="H243" s="135">
        <f>IFERROR(NACIONAL!I243/NACIONAL!H243-1,"")</f>
        <v>2.8698044729755261</v>
      </c>
      <c r="I243" s="135">
        <f>IFERROR(NACIONAL!J243/NACIONAL!I243-1,"")</f>
        <v>-0.40166904151042504</v>
      </c>
      <c r="J243" s="135">
        <f>IFERROR(NACIONAL!K243/NACIONAL!J243-1,"")</f>
        <v>-7.4350362720091212E-2</v>
      </c>
      <c r="K243" s="135">
        <f>IFERROR(NACIONAL!L243/NACIONAL!K243-1,"")</f>
        <v>-0.13864416511684174</v>
      </c>
      <c r="L243" s="135">
        <f>IFERROR(NACIONAL!M243/NACIONAL!L243-1,"")</f>
        <v>-0.15407650748768609</v>
      </c>
      <c r="M243" s="135">
        <f>IFERROR(NACIONAL!N243/NACIONAL!M243-1,"")</f>
        <v>2.0909243753252102</v>
      </c>
      <c r="N243" s="135">
        <f>IFERROR(NACIONAL!O243/NACIONAL!N243-1,"")</f>
        <v>-0.50774704821245065</v>
      </c>
      <c r="O243" s="135">
        <f>IFERROR(NACIONAL!P243/NACIONAL!O243-1,"")</f>
        <v>-0.25899139771700486</v>
      </c>
      <c r="P243" s="135">
        <f>IFERROR(NACIONAL!Q243/NACIONAL!P243-1,"")</f>
        <v>0.45871504591193224</v>
      </c>
      <c r="Q243" s="135">
        <f>IFERROR(NACIONAL!R243/NACIONAL!Q243-1,"")</f>
        <v>0.50729529291096287</v>
      </c>
      <c r="R243" s="135">
        <f>IFERROR(NACIONAL!S243/NACIONAL!R243-1,"")</f>
        <v>0.1682609772667556</v>
      </c>
      <c r="S243" s="135">
        <f>IFERROR(NACIONAL!T243/NACIONAL!S243-1,"")</f>
        <v>0.29131751269235839</v>
      </c>
    </row>
    <row r="244" spans="1:19">
      <c r="A244" s="89" t="s">
        <v>379</v>
      </c>
      <c r="B244" s="89" t="s">
        <v>43</v>
      </c>
      <c r="C244" s="135">
        <f>IFERROR(NACIONAL!D244/NACIONAL!C244-1,"")</f>
        <v>0.26797877447742979</v>
      </c>
      <c r="D244" s="135">
        <f>IFERROR(NACIONAL!E244/NACIONAL!D244-1,"")</f>
        <v>-0.24819175959346884</v>
      </c>
      <c r="E244" s="135">
        <f>IFERROR(NACIONAL!F244/NACIONAL!E244-1,"")</f>
        <v>1.5788059746773664E-2</v>
      </c>
      <c r="F244" s="135">
        <f>IFERROR(NACIONAL!G244/NACIONAL!F244-1,"")</f>
        <v>-3.9517364382553932E-2</v>
      </c>
      <c r="G244" s="135">
        <f>IFERROR(NACIONAL!H244/NACIONAL!G244-1,"")</f>
        <v>0.20880310070073915</v>
      </c>
      <c r="H244" s="135">
        <f>IFERROR(NACIONAL!I244/NACIONAL!H244-1,"")</f>
        <v>0.21866873146081334</v>
      </c>
      <c r="I244" s="135">
        <f>IFERROR(NACIONAL!J244/NACIONAL!I244-1,"")</f>
        <v>0.21312029220597029</v>
      </c>
      <c r="J244" s="135">
        <f>IFERROR(NACIONAL!K244/NACIONAL!J244-1,"")</f>
        <v>-0.28917434335916259</v>
      </c>
      <c r="K244" s="135">
        <f>IFERROR(NACIONAL!L244/NACIONAL!K244-1,"")</f>
        <v>-0.12127452019493246</v>
      </c>
      <c r="L244" s="135">
        <f>IFERROR(NACIONAL!M244/NACIONAL!L244-1,"")</f>
        <v>-0.83626363123965997</v>
      </c>
      <c r="M244" s="135">
        <f>IFERROR(NACIONAL!N244/NACIONAL!M244-1,"")</f>
        <v>-1</v>
      </c>
      <c r="N244" s="135" t="str">
        <f>IFERROR(NACIONAL!O244/NACIONAL!N244-1,"")</f>
        <v/>
      </c>
      <c r="O244" s="135" t="str">
        <f>IFERROR(NACIONAL!P244/NACIONAL!O244-1,"")</f>
        <v/>
      </c>
      <c r="P244" s="135" t="str">
        <f>IFERROR(NACIONAL!Q244/NACIONAL!P244-1,"")</f>
        <v/>
      </c>
      <c r="Q244" s="135" t="str">
        <f>IFERROR(NACIONAL!R244/NACIONAL!Q244-1,"")</f>
        <v/>
      </c>
      <c r="R244" s="135" t="str">
        <f>IFERROR(NACIONAL!S244/NACIONAL!R244-1,"")</f>
        <v/>
      </c>
      <c r="S244" s="135" t="str">
        <f>IFERROR(NACIONAL!T244/NACIONAL!S244-1,"")</f>
        <v/>
      </c>
    </row>
    <row r="245" spans="1:19">
      <c r="A245" s="89" t="s">
        <v>380</v>
      </c>
      <c r="B245" s="89" t="s">
        <v>42</v>
      </c>
      <c r="C245" s="135">
        <f>IFERROR(NACIONAL!D245/NACIONAL!C245-1,"")</f>
        <v>0.59419973522756608</v>
      </c>
      <c r="D245" s="135">
        <f>IFERROR(NACIONAL!E245/NACIONAL!D245-1,"")</f>
        <v>-5.0786369574340462E-2</v>
      </c>
      <c r="E245" s="135">
        <f>IFERROR(NACIONAL!F245/NACIONAL!E245-1,"")</f>
        <v>4.9884899038330595</v>
      </c>
      <c r="F245" s="135">
        <f>IFERROR(NACIONAL!G245/NACIONAL!F245-1,"")</f>
        <v>-0.7994621636721102</v>
      </c>
      <c r="G245" s="135">
        <f>IFERROR(NACIONAL!H245/NACIONAL!G245-1,"")</f>
        <v>0.89636873153314434</v>
      </c>
      <c r="H245" s="135">
        <f>IFERROR(NACIONAL!I245/NACIONAL!H245-1,"")</f>
        <v>0.15599178014989623</v>
      </c>
      <c r="I245" s="135">
        <f>IFERROR(NACIONAL!J245/NACIONAL!I245-1,"")</f>
        <v>-0.36614869869859412</v>
      </c>
      <c r="J245" s="135">
        <f>IFERROR(NACIONAL!K245/NACIONAL!J245-1,"")</f>
        <v>-5.6248130100267524E-2</v>
      </c>
      <c r="K245" s="135">
        <f>IFERROR(NACIONAL!L245/NACIONAL!K245-1,"")</f>
        <v>5.3927668006763296E-2</v>
      </c>
      <c r="L245" s="135">
        <f>IFERROR(NACIONAL!M245/NACIONAL!L245-1,"")</f>
        <v>1.3285268162228858E-2</v>
      </c>
      <c r="M245" s="135">
        <f>IFERROR(NACIONAL!N245/NACIONAL!M245-1,"")</f>
        <v>-1</v>
      </c>
      <c r="N245" s="135" t="str">
        <f>IFERROR(NACIONAL!O245/NACIONAL!N245-1,"")</f>
        <v/>
      </c>
      <c r="O245" s="135" t="str">
        <f>IFERROR(NACIONAL!P245/NACIONAL!O245-1,"")</f>
        <v/>
      </c>
      <c r="P245" s="135" t="str">
        <f>IFERROR(NACIONAL!Q245/NACIONAL!P245-1,"")</f>
        <v/>
      </c>
      <c r="Q245" s="135" t="str">
        <f>IFERROR(NACIONAL!R245/NACIONAL!Q245-1,"")</f>
        <v/>
      </c>
      <c r="R245" s="135" t="str">
        <f>IFERROR(NACIONAL!S245/NACIONAL!R245-1,"")</f>
        <v/>
      </c>
      <c r="S245" s="135" t="str">
        <f>IFERROR(NACIONAL!T245/NACIONAL!S245-1,"")</f>
        <v/>
      </c>
    </row>
    <row r="246" spans="1:19">
      <c r="A246" s="89" t="s">
        <v>381</v>
      </c>
      <c r="B246" s="89" t="s">
        <v>41</v>
      </c>
      <c r="C246" s="135">
        <f>IFERROR(NACIONAL!D246/NACIONAL!C246-1,"")</f>
        <v>-8.3315717528275157E-2</v>
      </c>
      <c r="D246" s="135">
        <f>IFERROR(NACIONAL!E246/NACIONAL!D246-1,"")</f>
        <v>-0.16129567711860338</v>
      </c>
      <c r="E246" s="135">
        <f>IFERROR(NACIONAL!F246/NACIONAL!E246-1,"")</f>
        <v>-0.21295124780666008</v>
      </c>
      <c r="F246" s="135">
        <f>IFERROR(NACIONAL!G246/NACIONAL!F246-1,"")</f>
        <v>1.0696574980793052</v>
      </c>
      <c r="G246" s="135">
        <f>IFERROR(NACIONAL!H246/NACIONAL!G246-1,"")</f>
        <v>-0.37245475547563522</v>
      </c>
      <c r="H246" s="135">
        <f>IFERROR(NACIONAL!I246/NACIONAL!H246-1,"")</f>
        <v>1.0781375511171722</v>
      </c>
      <c r="I246" s="135">
        <f>IFERROR(NACIONAL!J246/NACIONAL!I246-1,"")</f>
        <v>-0.36125732619550988</v>
      </c>
      <c r="J246" s="135">
        <f>IFERROR(NACIONAL!K246/NACIONAL!J246-1,"")</f>
        <v>1.0003719471689991</v>
      </c>
      <c r="K246" s="135">
        <f>IFERROR(NACIONAL!L246/NACIONAL!K246-1,"")</f>
        <v>-0.52622953673319572</v>
      </c>
      <c r="L246" s="135">
        <f>IFERROR(NACIONAL!M246/NACIONAL!L246-1,"")</f>
        <v>6.0499826348483499E-3</v>
      </c>
      <c r="M246" s="135">
        <f>IFERROR(NACIONAL!N246/NACIONAL!M246-1,"")</f>
        <v>-1</v>
      </c>
      <c r="N246" s="135" t="str">
        <f>IFERROR(NACIONAL!O246/NACIONAL!N246-1,"")</f>
        <v/>
      </c>
      <c r="O246" s="135" t="str">
        <f>IFERROR(NACIONAL!P246/NACIONAL!O246-1,"")</f>
        <v/>
      </c>
      <c r="P246" s="135" t="str">
        <f>IFERROR(NACIONAL!Q246/NACIONAL!P246-1,"")</f>
        <v/>
      </c>
      <c r="Q246" s="135" t="str">
        <f>IFERROR(NACIONAL!R246/NACIONAL!Q246-1,"")</f>
        <v/>
      </c>
      <c r="R246" s="135" t="str">
        <f>IFERROR(NACIONAL!S246/NACIONAL!R246-1,"")</f>
        <v/>
      </c>
      <c r="S246" s="135" t="str">
        <f>IFERROR(NACIONAL!T246/NACIONAL!S246-1,"")</f>
        <v/>
      </c>
    </row>
    <row r="247" spans="1:19" ht="28">
      <c r="A247" s="89" t="s">
        <v>382</v>
      </c>
      <c r="B247" s="89" t="s">
        <v>219</v>
      </c>
      <c r="C247" s="135">
        <f>IFERROR(NACIONAL!D247/NACIONAL!C247-1,"")</f>
        <v>0.15569897502180607</v>
      </c>
      <c r="D247" s="135">
        <f>IFERROR(NACIONAL!E247/NACIONAL!D247-1,"")</f>
        <v>0.26853573773856798</v>
      </c>
      <c r="E247" s="135">
        <f>IFERROR(NACIONAL!F247/NACIONAL!E247-1,"")</f>
        <v>5.6949535473076907E-2</v>
      </c>
      <c r="F247" s="135">
        <f>IFERROR(NACIONAL!G247/NACIONAL!F247-1,"")</f>
        <v>0.12364795443194843</v>
      </c>
      <c r="G247" s="135">
        <f>IFERROR(NACIONAL!H247/NACIONAL!G247-1,"")</f>
        <v>0.40337375602399272</v>
      </c>
      <c r="H247" s="135">
        <f>IFERROR(NACIONAL!I247/NACIONAL!H247-1,"")</f>
        <v>-0.29983919141890403</v>
      </c>
      <c r="I247" s="135">
        <f>IFERROR(NACIONAL!J247/NACIONAL!I247-1,"")</f>
        <v>-1</v>
      </c>
      <c r="J247" s="135" t="str">
        <f>IFERROR(NACIONAL!K247/NACIONAL!J247-1,"")</f>
        <v/>
      </c>
      <c r="K247" s="135" t="str">
        <f>IFERROR(NACIONAL!L247/NACIONAL!K247-1,"")</f>
        <v/>
      </c>
      <c r="L247" s="135" t="str">
        <f>IFERROR(NACIONAL!M247/NACIONAL!L247-1,"")</f>
        <v/>
      </c>
      <c r="M247" s="135" t="str">
        <f>IFERROR(NACIONAL!N247/NACIONAL!M247-1,"")</f>
        <v/>
      </c>
      <c r="N247" s="135" t="str">
        <f>IFERROR(NACIONAL!O247/NACIONAL!N247-1,"")</f>
        <v/>
      </c>
      <c r="O247" s="135" t="str">
        <f>IFERROR(NACIONAL!P247/NACIONAL!O247-1,"")</f>
        <v/>
      </c>
      <c r="P247" s="135" t="str">
        <f>IFERROR(NACIONAL!Q247/NACIONAL!P247-1,"")</f>
        <v/>
      </c>
      <c r="Q247" s="135" t="str">
        <f>IFERROR(NACIONAL!R247/NACIONAL!Q247-1,"")</f>
        <v/>
      </c>
      <c r="R247" s="135" t="str">
        <f>IFERROR(NACIONAL!S247/NACIONAL!R247-1,"")</f>
        <v/>
      </c>
      <c r="S247" s="135" t="str">
        <f>IFERROR(NACIONAL!T247/NACIONAL!S247-1,"")</f>
        <v/>
      </c>
    </row>
    <row r="248" spans="1:19">
      <c r="A248" s="89" t="s">
        <v>383</v>
      </c>
      <c r="B248" s="89" t="s">
        <v>40</v>
      </c>
      <c r="C248" s="135">
        <f>IFERROR(NACIONAL!D248/NACIONAL!C248-1,"")</f>
        <v>0.30719141976705289</v>
      </c>
      <c r="D248" s="135">
        <f>IFERROR(NACIONAL!E248/NACIONAL!D248-1,"")</f>
        <v>0.12171483876914468</v>
      </c>
      <c r="E248" s="135">
        <f>IFERROR(NACIONAL!F248/NACIONAL!E248-1,"")</f>
        <v>7.6404250989447808E-2</v>
      </c>
      <c r="F248" s="135">
        <f>IFERROR(NACIONAL!G248/NACIONAL!F248-1,"")</f>
        <v>-0.10614067583076703</v>
      </c>
      <c r="G248" s="135">
        <f>IFERROR(NACIONAL!H248/NACIONAL!G248-1,"")</f>
        <v>0.14032508993653403</v>
      </c>
      <c r="H248" s="135">
        <f>IFERROR(NACIONAL!I248/NACIONAL!H248-1,"")</f>
        <v>6.3262802848789823E-2</v>
      </c>
      <c r="I248" s="135">
        <f>IFERROR(NACIONAL!J248/NACIONAL!I248-1,"")</f>
        <v>0.53868337769813035</v>
      </c>
      <c r="J248" s="135">
        <f>IFERROR(NACIONAL!K248/NACIONAL!J248-1,"")</f>
        <v>0.39931129997321291</v>
      </c>
      <c r="K248" s="135">
        <f>IFERROR(NACIONAL!L248/NACIONAL!K248-1,"")</f>
        <v>0.22712802642613972</v>
      </c>
      <c r="L248" s="135">
        <f>IFERROR(NACIONAL!M248/NACIONAL!L248-1,"")</f>
        <v>0.51943121853182617</v>
      </c>
      <c r="M248" s="135">
        <f>IFERROR(NACIONAL!N248/NACIONAL!M248-1,"")</f>
        <v>0.64183758789610956</v>
      </c>
      <c r="N248" s="135">
        <f>IFERROR(NACIONAL!O248/NACIONAL!N248-1,"")</f>
        <v>0.17808223860269723</v>
      </c>
      <c r="O248" s="135">
        <f>IFERROR(NACIONAL!P248/NACIONAL!O248-1,"")</f>
        <v>0.23708459123950409</v>
      </c>
      <c r="P248" s="135">
        <f>IFERROR(NACIONAL!Q248/NACIONAL!P248-1,"")</f>
        <v>4.8023183152784199E-2</v>
      </c>
      <c r="Q248" s="135">
        <f>IFERROR(NACIONAL!R248/NACIONAL!Q248-1,"")</f>
        <v>-0.2721546005634714</v>
      </c>
      <c r="R248" s="135">
        <f>IFERROR(NACIONAL!S248/NACIONAL!R248-1,"")</f>
        <v>8.9726838618338967E-2</v>
      </c>
      <c r="S248" s="135">
        <f>IFERROR(NACIONAL!T248/NACIONAL!S248-1,"")</f>
        <v>0.23503903726312458</v>
      </c>
    </row>
    <row r="249" spans="1:19">
      <c r="A249" s="89" t="s">
        <v>384</v>
      </c>
      <c r="B249" s="89" t="s">
        <v>39</v>
      </c>
      <c r="C249" s="135" t="str">
        <f>IFERROR(NACIONAL!D249/NACIONAL!C249-1,"")</f>
        <v/>
      </c>
      <c r="D249" s="135" t="str">
        <f>IFERROR(NACIONAL!E249/NACIONAL!D249-1,"")</f>
        <v/>
      </c>
      <c r="E249" s="135" t="str">
        <f>IFERROR(NACIONAL!F249/NACIONAL!E249-1,"")</f>
        <v/>
      </c>
      <c r="F249" s="135">
        <f>IFERROR(NACIONAL!G249/NACIONAL!F249-1,"")</f>
        <v>735.42444444444448</v>
      </c>
      <c r="G249" s="135">
        <f>IFERROR(NACIONAL!H249/NACIONAL!G249-1,"")</f>
        <v>-1</v>
      </c>
      <c r="H249" s="135" t="str">
        <f>IFERROR(NACIONAL!I249/NACIONAL!H249-1,"")</f>
        <v/>
      </c>
      <c r="I249" s="135" t="str">
        <f>IFERROR(NACIONAL!J249/NACIONAL!I249-1,"")</f>
        <v/>
      </c>
      <c r="J249" s="135" t="str">
        <f>IFERROR(NACIONAL!K249/NACIONAL!J249-1,"")</f>
        <v/>
      </c>
      <c r="K249" s="135" t="str">
        <f>IFERROR(NACIONAL!L249/NACIONAL!K249-1,"")</f>
        <v/>
      </c>
      <c r="L249" s="135" t="str">
        <f>IFERROR(NACIONAL!M249/NACIONAL!L249-1,"")</f>
        <v/>
      </c>
      <c r="M249" s="135" t="str">
        <f>IFERROR(NACIONAL!N249/NACIONAL!M249-1,"")</f>
        <v/>
      </c>
      <c r="N249" s="135" t="str">
        <f>IFERROR(NACIONAL!O249/NACIONAL!N249-1,"")</f>
        <v/>
      </c>
      <c r="O249" s="135" t="str">
        <f>IFERROR(NACIONAL!P249/NACIONAL!O249-1,"")</f>
        <v/>
      </c>
      <c r="P249" s="135" t="str">
        <f>IFERROR(NACIONAL!Q249/NACIONAL!P249-1,"")</f>
        <v/>
      </c>
      <c r="Q249" s="135" t="str">
        <f>IFERROR(NACIONAL!R249/NACIONAL!Q249-1,"")</f>
        <v/>
      </c>
      <c r="R249" s="135" t="str">
        <f>IFERROR(NACIONAL!S249/NACIONAL!R249-1,"")</f>
        <v/>
      </c>
      <c r="S249" s="135" t="str">
        <f>IFERROR(NACIONAL!T249/NACIONAL!S249-1,"")</f>
        <v/>
      </c>
    </row>
    <row r="250" spans="1:19" ht="28">
      <c r="A250" s="89" t="s">
        <v>385</v>
      </c>
      <c r="B250" s="89" t="s">
        <v>185</v>
      </c>
      <c r="C250" s="135" t="str">
        <f>IFERROR(NACIONAL!D250/NACIONAL!C250-1,"")</f>
        <v/>
      </c>
      <c r="D250" s="135" t="str">
        <f>IFERROR(NACIONAL!E250/NACIONAL!D250-1,"")</f>
        <v/>
      </c>
      <c r="E250" s="135" t="str">
        <f>IFERROR(NACIONAL!F250/NACIONAL!E250-1,"")</f>
        <v/>
      </c>
      <c r="F250" s="135" t="str">
        <f>IFERROR(NACIONAL!G250/NACIONAL!F250-1,"")</f>
        <v/>
      </c>
      <c r="G250" s="135" t="str">
        <f>IFERROR(NACIONAL!H250/NACIONAL!G250-1,"")</f>
        <v/>
      </c>
      <c r="H250" s="135" t="str">
        <f>IFERROR(NACIONAL!I250/NACIONAL!H250-1,"")</f>
        <v/>
      </c>
      <c r="I250" s="135" t="str">
        <f>IFERROR(NACIONAL!J250/NACIONAL!I250-1,"")</f>
        <v/>
      </c>
      <c r="J250" s="135" t="str">
        <f>IFERROR(NACIONAL!K250/NACIONAL!J250-1,"")</f>
        <v/>
      </c>
      <c r="K250" s="135">
        <f>IFERROR(NACIONAL!L250/NACIONAL!K250-1,"")</f>
        <v>-1</v>
      </c>
      <c r="L250" s="135" t="str">
        <f>IFERROR(NACIONAL!M250/NACIONAL!L250-1,"")</f>
        <v/>
      </c>
      <c r="M250" s="135" t="str">
        <f>IFERROR(NACIONAL!N250/NACIONAL!M250-1,"")</f>
        <v/>
      </c>
      <c r="N250" s="135" t="str">
        <f>IFERROR(NACIONAL!O250/NACIONAL!N250-1,"")</f>
        <v/>
      </c>
      <c r="O250" s="135" t="str">
        <f>IFERROR(NACIONAL!P250/NACIONAL!O250-1,"")</f>
        <v/>
      </c>
      <c r="P250" s="135" t="str">
        <f>IFERROR(NACIONAL!Q250/NACIONAL!P250-1,"")</f>
        <v/>
      </c>
      <c r="Q250" s="135" t="str">
        <f>IFERROR(NACIONAL!R250/NACIONAL!Q250-1,"")</f>
        <v/>
      </c>
      <c r="R250" s="135" t="str">
        <f>IFERROR(NACIONAL!S250/NACIONAL!R250-1,"")</f>
        <v/>
      </c>
      <c r="S250" s="135" t="str">
        <f>IFERROR(NACIONAL!T250/NACIONAL!S250-1,"")</f>
        <v/>
      </c>
    </row>
    <row r="251" spans="1:19" ht="28">
      <c r="A251" s="89" t="s">
        <v>386</v>
      </c>
      <c r="B251" s="89" t="s">
        <v>7666</v>
      </c>
      <c r="C251" s="135">
        <f>IFERROR(NACIONAL!D251/NACIONAL!C251-1,"")</f>
        <v>0.12687809156779606</v>
      </c>
      <c r="D251" s="135">
        <f>IFERROR(NACIONAL!E251/NACIONAL!D251-1,"")</f>
        <v>0.28601652015994405</v>
      </c>
      <c r="E251" s="135">
        <f>IFERROR(NACIONAL!F251/NACIONAL!E251-1,"")</f>
        <v>0.13360678576030249</v>
      </c>
      <c r="F251" s="135">
        <f>IFERROR(NACIONAL!G251/NACIONAL!F251-1,"")</f>
        <v>0.11732623291662381</v>
      </c>
      <c r="G251" s="135">
        <f>IFERROR(NACIONAL!H251/NACIONAL!G251-1,"")</f>
        <v>0.22382485965812093</v>
      </c>
      <c r="H251" s="135">
        <f>IFERROR(NACIONAL!I251/NACIONAL!H251-1,"")</f>
        <v>9.7189081318028281E-2</v>
      </c>
      <c r="I251" s="135">
        <f>IFERROR(NACIONAL!J251/NACIONAL!I251-1,"")</f>
        <v>5.6158282493503187E-2</v>
      </c>
      <c r="J251" s="135">
        <f>IFERROR(NACIONAL!K251/NACIONAL!J251-1,"")</f>
        <v>-0.99989938153430402</v>
      </c>
      <c r="K251" s="135">
        <f>IFERROR(NACIONAL!L251/NACIONAL!K251-1,"")</f>
        <v>-0.84857410054929105</v>
      </c>
      <c r="L251" s="135">
        <f>IFERROR(NACIONAL!M251/NACIONAL!L251-1,"")</f>
        <v>0.37519694659378633</v>
      </c>
      <c r="M251" s="135">
        <f>IFERROR(NACIONAL!N251/NACIONAL!M251-1,"")</f>
        <v>-0.13096297483312802</v>
      </c>
      <c r="N251" s="135">
        <f>IFERROR(NACIONAL!O251/NACIONAL!N251-1,"")</f>
        <v>20.353012455134781</v>
      </c>
      <c r="O251" s="135">
        <f>IFERROR(NACIONAL!P251/NACIONAL!O251-1,"")</f>
        <v>-0.99809010514996988</v>
      </c>
      <c r="P251" s="135">
        <f>IFERROR(NACIONAL!Q251/NACIONAL!P251-1,"")</f>
        <v>1615.1907642532829</v>
      </c>
      <c r="Q251" s="135">
        <f>IFERROR(NACIONAL!R251/NACIONAL!Q251-1,"")</f>
        <v>-0.9995155795428694</v>
      </c>
      <c r="R251" s="135">
        <f>IFERROR(NACIONAL!S251/NACIONAL!R251-1,"")</f>
        <v>-1.8603497457522211E-3</v>
      </c>
      <c r="S251" s="135">
        <f>IFERROR(NACIONAL!T251/NACIONAL!S251-1,"")</f>
        <v>4157.6322626739566</v>
      </c>
    </row>
    <row r="252" spans="1:19" ht="28">
      <c r="A252" s="89" t="s">
        <v>387</v>
      </c>
      <c r="B252" s="89" t="s">
        <v>7667</v>
      </c>
      <c r="C252" s="135">
        <f>IFERROR(NACIONAL!D252/NACIONAL!C252-1,"")</f>
        <v>-1</v>
      </c>
      <c r="D252" s="135" t="str">
        <f>IFERROR(NACIONAL!E252/NACIONAL!D252-1,"")</f>
        <v/>
      </c>
      <c r="E252" s="135" t="str">
        <f>IFERROR(NACIONAL!F252/NACIONAL!E252-1,"")</f>
        <v/>
      </c>
      <c r="F252" s="135" t="str">
        <f>IFERROR(NACIONAL!G252/NACIONAL!F252-1,"")</f>
        <v/>
      </c>
      <c r="G252" s="135" t="str">
        <f>IFERROR(NACIONAL!H252/NACIONAL!G252-1,"")</f>
        <v/>
      </c>
      <c r="H252" s="135">
        <f>IFERROR(NACIONAL!I252/NACIONAL!H252-1,"")</f>
        <v>-1.4314886432737928E-2</v>
      </c>
      <c r="I252" s="135">
        <f>IFERROR(NACIONAL!J252/NACIONAL!I252-1,"")</f>
        <v>-0.68130723386912817</v>
      </c>
      <c r="J252" s="135">
        <f>IFERROR(NACIONAL!K252/NACIONAL!J252-1,"")</f>
        <v>-0.77422630964240358</v>
      </c>
      <c r="K252" s="135">
        <f>IFERROR(NACIONAL!L252/NACIONAL!K252-1,"")</f>
        <v>2.8981687239460818E-2</v>
      </c>
      <c r="L252" s="135">
        <f>IFERROR(NACIONAL!M252/NACIONAL!L252-1,"")</f>
        <v>9.6327361314832327E-2</v>
      </c>
      <c r="M252" s="135">
        <f>IFERROR(NACIONAL!N252/NACIONAL!M252-1,"")</f>
        <v>1.4458907183352077E-2</v>
      </c>
      <c r="N252" s="135">
        <f>IFERROR(NACIONAL!O252/NACIONAL!N252-1,"")</f>
        <v>-0.1229300696892065</v>
      </c>
      <c r="O252" s="135">
        <f>IFERROR(NACIONAL!P252/NACIONAL!O252-1,"")</f>
        <v>5.230868523653287E-3</v>
      </c>
      <c r="P252" s="135">
        <f>IFERROR(NACIONAL!Q252/NACIONAL!P252-1,"")</f>
        <v>8.9682019808570157E-3</v>
      </c>
      <c r="Q252" s="135">
        <f>IFERROR(NACIONAL!R252/NACIONAL!Q252-1,"")</f>
        <v>-0.99613601903960447</v>
      </c>
      <c r="R252" s="135">
        <f>IFERROR(NACIONAL!S252/NACIONAL!R252-1,"")</f>
        <v>8.0584348115806392E-3</v>
      </c>
      <c r="S252" s="135">
        <f>IFERROR(NACIONAL!T252/NACIONAL!S252-1,"")</f>
        <v>-1</v>
      </c>
    </row>
    <row r="253" spans="1:19">
      <c r="A253" s="89" t="s">
        <v>2918</v>
      </c>
      <c r="B253" s="89" t="s">
        <v>210</v>
      </c>
      <c r="C253" s="135" t="str">
        <f>IFERROR(NACIONAL!D253/NACIONAL!C253-1,"")</f>
        <v/>
      </c>
      <c r="D253" s="135" t="str">
        <f>IFERROR(NACIONAL!E253/NACIONAL!D253-1,"")</f>
        <v/>
      </c>
      <c r="E253" s="135" t="str">
        <f>IFERROR(NACIONAL!F253/NACIONAL!E253-1,"")</f>
        <v/>
      </c>
      <c r="F253" s="135" t="str">
        <f>IFERROR(NACIONAL!G253/NACIONAL!F253-1,"")</f>
        <v/>
      </c>
      <c r="G253" s="135" t="str">
        <f>IFERROR(NACIONAL!H253/NACIONAL!G253-1,"")</f>
        <v/>
      </c>
      <c r="H253" s="135" t="str">
        <f>IFERROR(NACIONAL!I253/NACIONAL!H253-1,"")</f>
        <v/>
      </c>
      <c r="I253" s="135" t="str">
        <f>IFERROR(NACIONAL!J253/NACIONAL!I253-1,"")</f>
        <v/>
      </c>
      <c r="J253" s="135" t="str">
        <f>IFERROR(NACIONAL!K253/NACIONAL!J253-1,"")</f>
        <v/>
      </c>
      <c r="K253" s="135" t="str">
        <f>IFERROR(NACIONAL!L253/NACIONAL!K253-1,"")</f>
        <v/>
      </c>
      <c r="L253" s="135" t="str">
        <f>IFERROR(NACIONAL!M253/NACIONAL!L253-1,"")</f>
        <v/>
      </c>
      <c r="M253" s="135" t="str">
        <f>IFERROR(NACIONAL!N253/NACIONAL!M253-1,"")</f>
        <v/>
      </c>
      <c r="N253" s="135">
        <f>IFERROR(NACIONAL!O253/NACIONAL!N253-1,"")</f>
        <v>-0.18740930967107394</v>
      </c>
      <c r="O253" s="135">
        <f>IFERROR(NACIONAL!P253/NACIONAL!O253-1,"")</f>
        <v>0.37298122121899269</v>
      </c>
      <c r="P253" s="135">
        <f>IFERROR(NACIONAL!Q253/NACIONAL!P253-1,"")</f>
        <v>7.2554394335394345E-2</v>
      </c>
      <c r="Q253" s="135">
        <f>IFERROR(NACIONAL!R253/NACIONAL!Q253-1,"")</f>
        <v>0.85204608732409071</v>
      </c>
      <c r="R253" s="135">
        <f>IFERROR(NACIONAL!S253/NACIONAL!R253-1,"")</f>
        <v>-0.58071590961450781</v>
      </c>
      <c r="S253" s="135">
        <f>IFERROR(NACIONAL!T253/NACIONAL!S253-1,"")</f>
        <v>-0.19939118516287491</v>
      </c>
    </row>
    <row r="254" spans="1:19">
      <c r="A254" s="89" t="s">
        <v>388</v>
      </c>
      <c r="B254" s="89" t="s">
        <v>38</v>
      </c>
      <c r="C254" s="135" t="str">
        <f>IFERROR(NACIONAL!D254/NACIONAL!C254-1,"")</f>
        <v/>
      </c>
      <c r="D254" s="135">
        <f>IFERROR(NACIONAL!E254/NACIONAL!D254-1,"")</f>
        <v>0.6158450969809719</v>
      </c>
      <c r="E254" s="135">
        <f>IFERROR(NACIONAL!F254/NACIONAL!E254-1,"")</f>
        <v>4.0655050829945134</v>
      </c>
      <c r="F254" s="135">
        <f>IFERROR(NACIONAL!G254/NACIONAL!F254-1,"")</f>
        <v>-0.95290355932138238</v>
      </c>
      <c r="G254" s="135">
        <f>IFERROR(NACIONAL!H254/NACIONAL!G254-1,"")</f>
        <v>-1</v>
      </c>
      <c r="H254" s="135" t="str">
        <f>IFERROR(NACIONAL!I254/NACIONAL!H254-1,"")</f>
        <v/>
      </c>
      <c r="I254" s="135" t="str">
        <f>IFERROR(NACIONAL!J254/NACIONAL!I254-1,"")</f>
        <v/>
      </c>
      <c r="J254" s="135" t="str">
        <f>IFERROR(NACIONAL!K254/NACIONAL!J254-1,"")</f>
        <v/>
      </c>
      <c r="K254" s="135" t="str">
        <f>IFERROR(NACIONAL!L254/NACIONAL!K254-1,"")</f>
        <v/>
      </c>
      <c r="L254" s="135" t="str">
        <f>IFERROR(NACIONAL!M254/NACIONAL!L254-1,"")</f>
        <v/>
      </c>
      <c r="M254" s="135" t="str">
        <f>IFERROR(NACIONAL!N254/NACIONAL!M254-1,"")</f>
        <v/>
      </c>
      <c r="N254" s="135" t="str">
        <f>IFERROR(NACIONAL!O254/NACIONAL!N254-1,"")</f>
        <v/>
      </c>
      <c r="O254" s="135" t="str">
        <f>IFERROR(NACIONAL!P254/NACIONAL!O254-1,"")</f>
        <v/>
      </c>
      <c r="P254" s="135" t="str">
        <f>IFERROR(NACIONAL!Q254/NACIONAL!P254-1,"")</f>
        <v/>
      </c>
      <c r="Q254" s="135" t="str">
        <f>IFERROR(NACIONAL!R254/NACIONAL!Q254-1,"")</f>
        <v/>
      </c>
      <c r="R254" s="135" t="str">
        <f>IFERROR(NACIONAL!S254/NACIONAL!R254-1,"")</f>
        <v/>
      </c>
      <c r="S254" s="135" t="str">
        <f>IFERROR(NACIONAL!T254/NACIONAL!S254-1,"")</f>
        <v/>
      </c>
    </row>
    <row r="255" spans="1:19">
      <c r="A255" s="89" t="s">
        <v>2930</v>
      </c>
      <c r="B255" s="89" t="s">
        <v>176</v>
      </c>
      <c r="C255" s="135" t="str">
        <f>IFERROR(NACIONAL!D255/NACIONAL!C255-1,"")</f>
        <v/>
      </c>
      <c r="D255" s="135" t="str">
        <f>IFERROR(NACIONAL!E255/NACIONAL!D255-1,"")</f>
        <v/>
      </c>
      <c r="E255" s="135" t="str">
        <f>IFERROR(NACIONAL!F255/NACIONAL!E255-1,"")</f>
        <v/>
      </c>
      <c r="F255" s="135" t="str">
        <f>IFERROR(NACIONAL!G255/NACIONAL!F255-1,"")</f>
        <v/>
      </c>
      <c r="G255" s="135" t="str">
        <f>IFERROR(NACIONAL!H255/NACIONAL!G255-1,"")</f>
        <v/>
      </c>
      <c r="H255" s="135" t="str">
        <f>IFERROR(NACIONAL!I255/NACIONAL!H255-1,"")</f>
        <v/>
      </c>
      <c r="I255" s="135" t="str">
        <f>IFERROR(NACIONAL!J255/NACIONAL!I255-1,"")</f>
        <v/>
      </c>
      <c r="J255" s="135" t="str">
        <f>IFERROR(NACIONAL!K255/NACIONAL!J255-1,"")</f>
        <v/>
      </c>
      <c r="K255" s="135" t="str">
        <f>IFERROR(NACIONAL!L255/NACIONAL!K255-1,"")</f>
        <v/>
      </c>
      <c r="L255" s="135" t="str">
        <f>IFERROR(NACIONAL!M255/NACIONAL!L255-1,"")</f>
        <v/>
      </c>
      <c r="M255" s="135" t="str">
        <f>IFERROR(NACIONAL!N255/NACIONAL!M255-1,"")</f>
        <v/>
      </c>
      <c r="N255" s="135">
        <f>IFERROR(NACIONAL!O255/NACIONAL!N255-1,"")</f>
        <v>0.10055060005523586</v>
      </c>
      <c r="O255" s="135">
        <f>IFERROR(NACIONAL!P255/NACIONAL!O255-1,"")</f>
        <v>-0.33218497922435064</v>
      </c>
      <c r="P255" s="135">
        <f>IFERROR(NACIONAL!Q255/NACIONAL!P255-1,"")</f>
        <v>-0.52566005360730439</v>
      </c>
      <c r="Q255" s="135">
        <f>IFERROR(NACIONAL!R255/NACIONAL!Q255-1,"")</f>
        <v>0.69657164006344319</v>
      </c>
      <c r="R255" s="135">
        <f>IFERROR(NACIONAL!S255/NACIONAL!R255-1,"")</f>
        <v>1.0207728699375749</v>
      </c>
      <c r="S255" s="135">
        <f>IFERROR(NACIONAL!T255/NACIONAL!S255-1,"")</f>
        <v>0.29123910782727513</v>
      </c>
    </row>
    <row r="256" spans="1:19" ht="28">
      <c r="A256" s="89" t="s">
        <v>2961</v>
      </c>
      <c r="B256" s="89" t="s">
        <v>2962</v>
      </c>
      <c r="C256" s="135" t="str">
        <f>IFERROR(NACIONAL!D256/NACIONAL!C256-1,"")</f>
        <v/>
      </c>
      <c r="D256" s="135" t="str">
        <f>IFERROR(NACIONAL!E256/NACIONAL!D256-1,"")</f>
        <v/>
      </c>
      <c r="E256" s="135" t="str">
        <f>IFERROR(NACIONAL!F256/NACIONAL!E256-1,"")</f>
        <v/>
      </c>
      <c r="F256" s="135" t="str">
        <f>IFERROR(NACIONAL!G256/NACIONAL!F256-1,"")</f>
        <v/>
      </c>
      <c r="G256" s="135" t="str">
        <f>IFERROR(NACIONAL!H256/NACIONAL!G256-1,"")</f>
        <v/>
      </c>
      <c r="H256" s="135" t="str">
        <f>IFERROR(NACIONAL!I256/NACIONAL!H256-1,"")</f>
        <v/>
      </c>
      <c r="I256" s="135" t="str">
        <f>IFERROR(NACIONAL!J256/NACIONAL!I256-1,"")</f>
        <v/>
      </c>
      <c r="J256" s="135" t="str">
        <f>IFERROR(NACIONAL!K256/NACIONAL!J256-1,"")</f>
        <v/>
      </c>
      <c r="K256" s="135" t="str">
        <f>IFERROR(NACIONAL!L256/NACIONAL!K256-1,"")</f>
        <v/>
      </c>
      <c r="L256" s="135" t="str">
        <f>IFERROR(NACIONAL!M256/NACIONAL!L256-1,"")</f>
        <v/>
      </c>
      <c r="M256" s="135" t="str">
        <f>IFERROR(NACIONAL!N256/NACIONAL!M256-1,"")</f>
        <v/>
      </c>
      <c r="N256" s="135">
        <f>IFERROR(NACIONAL!O256/NACIONAL!N256-1,"")</f>
        <v>-1</v>
      </c>
      <c r="O256" s="135" t="str">
        <f>IFERROR(NACIONAL!P256/NACIONAL!O256-1,"")</f>
        <v/>
      </c>
      <c r="P256" s="135" t="str">
        <f>IFERROR(NACIONAL!Q256/NACIONAL!P256-1,"")</f>
        <v/>
      </c>
      <c r="Q256" s="135" t="str">
        <f>IFERROR(NACIONAL!R256/NACIONAL!Q256-1,"")</f>
        <v/>
      </c>
      <c r="R256" s="135" t="str">
        <f>IFERROR(NACIONAL!S256/NACIONAL!R256-1,"")</f>
        <v/>
      </c>
      <c r="S256" s="135" t="str">
        <f>IFERROR(NACIONAL!T256/NACIONAL!S256-1,"")</f>
        <v/>
      </c>
    </row>
    <row r="257" spans="1:19" ht="28">
      <c r="A257" s="89" t="s">
        <v>2965</v>
      </c>
      <c r="B257" s="89" t="s">
        <v>7668</v>
      </c>
      <c r="C257" s="135" t="str">
        <f>IFERROR(NACIONAL!D257/NACIONAL!C257-1,"")</f>
        <v/>
      </c>
      <c r="D257" s="135" t="str">
        <f>IFERROR(NACIONAL!E257/NACIONAL!D257-1,"")</f>
        <v/>
      </c>
      <c r="E257" s="135" t="str">
        <f>IFERROR(NACIONAL!F257/NACIONAL!E257-1,"")</f>
        <v/>
      </c>
      <c r="F257" s="135" t="str">
        <f>IFERROR(NACIONAL!G257/NACIONAL!F257-1,"")</f>
        <v/>
      </c>
      <c r="G257" s="135" t="str">
        <f>IFERROR(NACIONAL!H257/NACIONAL!G257-1,"")</f>
        <v/>
      </c>
      <c r="H257" s="135" t="str">
        <f>IFERROR(NACIONAL!I257/NACIONAL!H257-1,"")</f>
        <v/>
      </c>
      <c r="I257" s="135" t="str">
        <f>IFERROR(NACIONAL!J257/NACIONAL!I257-1,"")</f>
        <v/>
      </c>
      <c r="J257" s="135" t="str">
        <f>IFERROR(NACIONAL!K257/NACIONAL!J257-1,"")</f>
        <v/>
      </c>
      <c r="K257" s="135" t="str">
        <f>IFERROR(NACIONAL!L257/NACIONAL!K257-1,"")</f>
        <v/>
      </c>
      <c r="L257" s="135" t="str">
        <f>IFERROR(NACIONAL!M257/NACIONAL!L257-1,"")</f>
        <v/>
      </c>
      <c r="M257" s="135" t="str">
        <f>IFERROR(NACIONAL!N257/NACIONAL!M257-1,"")</f>
        <v/>
      </c>
      <c r="N257" s="135">
        <f>IFERROR(NACIONAL!O257/NACIONAL!N257-1,"")</f>
        <v>0.20390694939337428</v>
      </c>
      <c r="O257" s="135">
        <f>IFERROR(NACIONAL!P257/NACIONAL!O257-1,"")</f>
        <v>-0.60296045935355547</v>
      </c>
      <c r="P257" s="135">
        <f>IFERROR(NACIONAL!Q257/NACIONAL!P257-1,"")</f>
        <v>2.9121691279903716E-2</v>
      </c>
      <c r="Q257" s="135">
        <f>IFERROR(NACIONAL!R257/NACIONAL!Q257-1,"")</f>
        <v>0.14008479945825836</v>
      </c>
      <c r="R257" s="135">
        <f>IFERROR(NACIONAL!S257/NACIONAL!R257-1,"")</f>
        <v>0.12549977033858584</v>
      </c>
      <c r="S257" s="135">
        <f>IFERROR(NACIONAL!T257/NACIONAL!S257-1,"")</f>
        <v>-7.3494321240186289E-2</v>
      </c>
    </row>
    <row r="258" spans="1:19">
      <c r="A258" s="89" t="s">
        <v>389</v>
      </c>
      <c r="B258" s="89" t="s">
        <v>37</v>
      </c>
      <c r="C258" s="135">
        <f>IFERROR(NACIONAL!D258/NACIONAL!C258-1,"")</f>
        <v>3.9000245256595623E-2</v>
      </c>
      <c r="D258" s="135">
        <f>IFERROR(NACIONAL!E258/NACIONAL!D258-1,"")</f>
        <v>3.2062958668634955E-3</v>
      </c>
      <c r="E258" s="135">
        <f>IFERROR(NACIONAL!F258/NACIONAL!E258-1,"")</f>
        <v>4.152857302477897E-2</v>
      </c>
      <c r="F258" s="135">
        <f>IFERROR(NACIONAL!G258/NACIONAL!F258-1,"")</f>
        <v>0.60837236939979134</v>
      </c>
      <c r="G258" s="135">
        <f>IFERROR(NACIONAL!H258/NACIONAL!G258-1,"")</f>
        <v>-0.60267188187406417</v>
      </c>
      <c r="H258" s="135">
        <f>IFERROR(NACIONAL!I258/NACIONAL!H258-1,"")</f>
        <v>0.17900638587215001</v>
      </c>
      <c r="I258" s="135">
        <f>IFERROR(NACIONAL!J258/NACIONAL!I258-1,"")</f>
        <v>4.4455791997264793E-2</v>
      </c>
      <c r="J258" s="135">
        <f>IFERROR(NACIONAL!K258/NACIONAL!J258-1,"")</f>
        <v>0.23495427462580709</v>
      </c>
      <c r="K258" s="135">
        <f>IFERROR(NACIONAL!L258/NACIONAL!K258-1,"")</f>
        <v>0.29118380269730038</v>
      </c>
      <c r="L258" s="135">
        <f>IFERROR(NACIONAL!M258/NACIONAL!L258-1,"")</f>
        <v>-0.28132529106690629</v>
      </c>
      <c r="M258" s="135">
        <f>IFERROR(NACIONAL!N258/NACIONAL!M258-1,"")</f>
        <v>17.935275047301914</v>
      </c>
      <c r="N258" s="135">
        <f>IFERROR(NACIONAL!O258/NACIONAL!N258-1,"")</f>
        <v>0.11349379074614774</v>
      </c>
      <c r="O258" s="135">
        <f>IFERROR(NACIONAL!P258/NACIONAL!O258-1,"")</f>
        <v>-3.6502673338366876E-2</v>
      </c>
      <c r="P258" s="135">
        <f>IFERROR(NACIONAL!Q258/NACIONAL!P258-1,"")</f>
        <v>0.39728909823027392</v>
      </c>
      <c r="Q258" s="135">
        <f>IFERROR(NACIONAL!R258/NACIONAL!Q258-1,"")</f>
        <v>0.1786459003845251</v>
      </c>
      <c r="R258" s="135">
        <f>IFERROR(NACIONAL!S258/NACIONAL!R258-1,"")</f>
        <v>1.3943364907400335E-2</v>
      </c>
      <c r="S258" s="135">
        <f>IFERROR(NACIONAL!T258/NACIONAL!S258-1,"")</f>
        <v>0.28485713378299438</v>
      </c>
    </row>
    <row r="259" spans="1:19">
      <c r="A259" s="89" t="s">
        <v>3050</v>
      </c>
      <c r="B259" s="89" t="s">
        <v>3051</v>
      </c>
      <c r="C259" s="135" t="str">
        <f>IFERROR(NACIONAL!D259/NACIONAL!C259-1,"")</f>
        <v/>
      </c>
      <c r="D259" s="135" t="str">
        <f>IFERROR(NACIONAL!E259/NACIONAL!D259-1,"")</f>
        <v/>
      </c>
      <c r="E259" s="135" t="str">
        <f>IFERROR(NACIONAL!F259/NACIONAL!E259-1,"")</f>
        <v/>
      </c>
      <c r="F259" s="135" t="str">
        <f>IFERROR(NACIONAL!G259/NACIONAL!F259-1,"")</f>
        <v/>
      </c>
      <c r="G259" s="135" t="str">
        <f>IFERROR(NACIONAL!H259/NACIONAL!G259-1,"")</f>
        <v/>
      </c>
      <c r="H259" s="135" t="str">
        <f>IFERROR(NACIONAL!I259/NACIONAL!H259-1,"")</f>
        <v/>
      </c>
      <c r="I259" s="135" t="str">
        <f>IFERROR(NACIONAL!J259/NACIONAL!I259-1,"")</f>
        <v/>
      </c>
      <c r="J259" s="135" t="str">
        <f>IFERROR(NACIONAL!K259/NACIONAL!J259-1,"")</f>
        <v/>
      </c>
      <c r="K259" s="135" t="str">
        <f>IFERROR(NACIONAL!L259/NACIONAL!K259-1,"")</f>
        <v/>
      </c>
      <c r="L259" s="135" t="str">
        <f>IFERROR(NACIONAL!M259/NACIONAL!L259-1,"")</f>
        <v/>
      </c>
      <c r="M259" s="135" t="str">
        <f>IFERROR(NACIONAL!N259/NACIONAL!M259-1,"")</f>
        <v/>
      </c>
      <c r="N259" s="135">
        <f>IFERROR(NACIONAL!O259/NACIONAL!N259-1,"")</f>
        <v>0.76145616038824659</v>
      </c>
      <c r="O259" s="135">
        <f>IFERROR(NACIONAL!P259/NACIONAL!O259-1,"")</f>
        <v>-8.7477450042692473E-2</v>
      </c>
      <c r="P259" s="135">
        <f>IFERROR(NACIONAL!Q259/NACIONAL!P259-1,"")</f>
        <v>6.6546005825969257E-2</v>
      </c>
      <c r="Q259" s="135">
        <f>IFERROR(NACIONAL!R259/NACIONAL!Q259-1,"")</f>
        <v>-0.21906284340280635</v>
      </c>
      <c r="R259" s="135">
        <f>IFERROR(NACIONAL!S259/NACIONAL!R259-1,"")</f>
        <v>-0.21229097429923849</v>
      </c>
      <c r="S259" s="135">
        <f>IFERROR(NACIONAL!T259/NACIONAL!S259-1,"")</f>
        <v>0.22647655127062305</v>
      </c>
    </row>
    <row r="260" spans="1:19">
      <c r="A260" s="89" t="s">
        <v>390</v>
      </c>
      <c r="B260" s="89" t="s">
        <v>7797</v>
      </c>
      <c r="C260" s="135">
        <f>IFERROR(NACIONAL!D260/NACIONAL!C260-1,"")</f>
        <v>0.22908700178626207</v>
      </c>
      <c r="D260" s="135">
        <f>IFERROR(NACIONAL!E260/NACIONAL!D260-1,"")</f>
        <v>-0.49025040736037562</v>
      </c>
      <c r="E260" s="135">
        <f>IFERROR(NACIONAL!F260/NACIONAL!E260-1,"")</f>
        <v>0.39112481814259747</v>
      </c>
      <c r="F260" s="135">
        <f>IFERROR(NACIONAL!G260/NACIONAL!F260-1,"")</f>
        <v>-1.9556290837539736E-2</v>
      </c>
      <c r="G260" s="135">
        <f>IFERROR(NACIONAL!H260/NACIONAL!G260-1,"")</f>
        <v>0.33387674409117141</v>
      </c>
      <c r="H260" s="135">
        <f>IFERROR(NACIONAL!I260/NACIONAL!H260-1,"")</f>
        <v>0.17927288781053252</v>
      </c>
      <c r="I260" s="135">
        <f>IFERROR(NACIONAL!J260/NACIONAL!I260-1,"")</f>
        <v>0.12208920458898587</v>
      </c>
      <c r="J260" s="135">
        <f>IFERROR(NACIONAL!K260/NACIONAL!J260-1,"")</f>
        <v>6.6882762386638595E-2</v>
      </c>
      <c r="K260" s="135">
        <f>IFERROR(NACIONAL!L260/NACIONAL!K260-1,"")</f>
        <v>1.8269739623066226</v>
      </c>
      <c r="L260" s="135">
        <f>IFERROR(NACIONAL!M260/NACIONAL!L260-1,"")</f>
        <v>0.10907008160515019</v>
      </c>
      <c r="M260" s="135">
        <f>IFERROR(NACIONAL!N260/NACIONAL!M260-1,"")</f>
        <v>20.541980376674264</v>
      </c>
      <c r="N260" s="135">
        <f>IFERROR(NACIONAL!O260/NACIONAL!N260-1,"")</f>
        <v>0.67261380568442597</v>
      </c>
      <c r="O260" s="135">
        <f>IFERROR(NACIONAL!P260/NACIONAL!O260-1,"")</f>
        <v>0.376922624288754</v>
      </c>
      <c r="P260" s="135">
        <f>IFERROR(NACIONAL!Q260/NACIONAL!P260-1,"")</f>
        <v>9.7202399419256791E-2</v>
      </c>
      <c r="Q260" s="135">
        <f>IFERROR(NACIONAL!R260/NACIONAL!Q260-1,"")</f>
        <v>6.0007230184554228E-2</v>
      </c>
      <c r="R260" s="135">
        <f>IFERROR(NACIONAL!S260/NACIONAL!R260-1,"")</f>
        <v>0.11455787522647221</v>
      </c>
      <c r="S260" s="135">
        <f>IFERROR(NACIONAL!T260/NACIONAL!S260-1,"")</f>
        <v>1.2011899699706063E-2</v>
      </c>
    </row>
    <row r="261" spans="1:19">
      <c r="A261" s="89" t="s">
        <v>391</v>
      </c>
      <c r="B261" s="89" t="s">
        <v>36</v>
      </c>
      <c r="C261" s="135">
        <f>IFERROR(NACIONAL!D261/NACIONAL!C261-1,"")</f>
        <v>0.40138230520050078</v>
      </c>
      <c r="D261" s="135">
        <f>IFERROR(NACIONAL!E261/NACIONAL!D261-1,"")</f>
        <v>-6.0347008601157048E-2</v>
      </c>
      <c r="E261" s="135">
        <f>IFERROR(NACIONAL!F261/NACIONAL!E261-1,"")</f>
        <v>0.50499674928081695</v>
      </c>
      <c r="F261" s="135">
        <f>IFERROR(NACIONAL!G261/NACIONAL!F261-1,"")</f>
        <v>-7.5820614418065091E-3</v>
      </c>
      <c r="G261" s="135">
        <f>IFERROR(NACIONAL!H261/NACIONAL!G261-1,"")</f>
        <v>-6.8074380020988201E-3</v>
      </c>
      <c r="H261" s="135">
        <f>IFERROR(NACIONAL!I261/NACIONAL!H261-1,"")</f>
        <v>8.2725151219023907E-2</v>
      </c>
      <c r="I261" s="135">
        <f>IFERROR(NACIONAL!J261/NACIONAL!I261-1,"")</f>
        <v>4.0485195627119053E-2</v>
      </c>
      <c r="J261" s="135">
        <f>IFERROR(NACIONAL!K261/NACIONAL!J261-1,"")</f>
        <v>0.10261859225439252</v>
      </c>
      <c r="K261" s="135">
        <f>IFERROR(NACIONAL!L261/NACIONAL!K261-1,"")</f>
        <v>2.8869849865075161</v>
      </c>
      <c r="L261" s="135">
        <f>IFERROR(NACIONAL!M261/NACIONAL!L261-1,"")</f>
        <v>-0.65151998144533663</v>
      </c>
      <c r="M261" s="135">
        <f>IFERROR(NACIONAL!N261/NACIONAL!M261-1,"")</f>
        <v>-1</v>
      </c>
      <c r="N261" s="135" t="str">
        <f>IFERROR(NACIONAL!O261/NACIONAL!N261-1,"")</f>
        <v/>
      </c>
      <c r="O261" s="135" t="str">
        <f>IFERROR(NACIONAL!P261/NACIONAL!O261-1,"")</f>
        <v/>
      </c>
      <c r="P261" s="135" t="str">
        <f>IFERROR(NACIONAL!Q261/NACIONAL!P261-1,"")</f>
        <v/>
      </c>
      <c r="Q261" s="135" t="str">
        <f>IFERROR(NACIONAL!R261/NACIONAL!Q261-1,"")</f>
        <v/>
      </c>
      <c r="R261" s="135" t="str">
        <f>IFERROR(NACIONAL!S261/NACIONAL!R261-1,"")</f>
        <v/>
      </c>
      <c r="S261" s="135" t="str">
        <f>IFERROR(NACIONAL!T261/NACIONAL!S261-1,"")</f>
        <v/>
      </c>
    </row>
    <row r="262" spans="1:19">
      <c r="A262" s="89" t="s">
        <v>392</v>
      </c>
      <c r="B262" s="89" t="s">
        <v>175</v>
      </c>
      <c r="C262" s="135">
        <f>IFERROR(NACIONAL!D262/NACIONAL!C262-1,"")</f>
        <v>0.19882449727116591</v>
      </c>
      <c r="D262" s="135">
        <f>IFERROR(NACIONAL!E262/NACIONAL!D262-1,"")</f>
        <v>-0.86846697895871816</v>
      </c>
      <c r="E262" s="135">
        <f>IFERROR(NACIONAL!F262/NACIONAL!E262-1,"")</f>
        <v>6.6286405074456045E-3</v>
      </c>
      <c r="F262" s="135">
        <f>IFERROR(NACIONAL!G262/NACIONAL!F262-1,"")</f>
        <v>-7.4250635172906976E-2</v>
      </c>
      <c r="G262" s="135">
        <f>IFERROR(NACIONAL!H262/NACIONAL!G262-1,"")</f>
        <v>-0.37991894437304519</v>
      </c>
      <c r="H262" s="135">
        <f>IFERROR(NACIONAL!I262/NACIONAL!H262-1,"")</f>
        <v>6.0025716953970853E-3</v>
      </c>
      <c r="I262" s="135">
        <f>IFERROR(NACIONAL!J262/NACIONAL!I262-1,"")</f>
        <v>1.7178521006437828</v>
      </c>
      <c r="J262" s="135">
        <f>IFERROR(NACIONAL!K262/NACIONAL!J262-1,"")</f>
        <v>8.0934054513077669E-2</v>
      </c>
      <c r="K262" s="135">
        <f>IFERROR(NACIONAL!L262/NACIONAL!K262-1,"")</f>
        <v>-5.3730624531981075E-2</v>
      </c>
      <c r="L262" s="135">
        <f>IFERROR(NACIONAL!M262/NACIONAL!L262-1,"")</f>
        <v>22.486553149663592</v>
      </c>
      <c r="M262" s="135">
        <f>IFERROR(NACIONAL!N262/NACIONAL!M262-1,"")</f>
        <v>-1</v>
      </c>
      <c r="N262" s="135" t="str">
        <f>IFERROR(NACIONAL!O262/NACIONAL!N262-1,"")</f>
        <v/>
      </c>
      <c r="O262" s="135" t="str">
        <f>IFERROR(NACIONAL!P262/NACIONAL!O262-1,"")</f>
        <v/>
      </c>
      <c r="P262" s="135" t="str">
        <f>IFERROR(NACIONAL!Q262/NACIONAL!P262-1,"")</f>
        <v/>
      </c>
      <c r="Q262" s="135" t="str">
        <f>IFERROR(NACIONAL!R262/NACIONAL!Q262-1,"")</f>
        <v/>
      </c>
      <c r="R262" s="135" t="str">
        <f>IFERROR(NACIONAL!S262/NACIONAL!R262-1,"")</f>
        <v/>
      </c>
      <c r="S262" s="135" t="str">
        <f>IFERROR(NACIONAL!T262/NACIONAL!S262-1,"")</f>
        <v/>
      </c>
    </row>
    <row r="263" spans="1:19">
      <c r="A263" s="89" t="s">
        <v>3060</v>
      </c>
      <c r="B263" s="89" t="s">
        <v>3061</v>
      </c>
      <c r="C263" s="135" t="str">
        <f>IFERROR(NACIONAL!D263/NACIONAL!C263-1,"")</f>
        <v/>
      </c>
      <c r="D263" s="135" t="str">
        <f>IFERROR(NACIONAL!E263/NACIONAL!D263-1,"")</f>
        <v/>
      </c>
      <c r="E263" s="135" t="str">
        <f>IFERROR(NACIONAL!F263/NACIONAL!E263-1,"")</f>
        <v/>
      </c>
      <c r="F263" s="135" t="str">
        <f>IFERROR(NACIONAL!G263/NACIONAL!F263-1,"")</f>
        <v/>
      </c>
      <c r="G263" s="135" t="str">
        <f>IFERROR(NACIONAL!H263/NACIONAL!G263-1,"")</f>
        <v/>
      </c>
      <c r="H263" s="135" t="str">
        <f>IFERROR(NACIONAL!I263/NACIONAL!H263-1,"")</f>
        <v/>
      </c>
      <c r="I263" s="135" t="str">
        <f>IFERROR(NACIONAL!J263/NACIONAL!I263-1,"")</f>
        <v/>
      </c>
      <c r="J263" s="135" t="str">
        <f>IFERROR(NACIONAL!K263/NACIONAL!J263-1,"")</f>
        <v/>
      </c>
      <c r="K263" s="135" t="str">
        <f>IFERROR(NACIONAL!L263/NACIONAL!K263-1,"")</f>
        <v/>
      </c>
      <c r="L263" s="135" t="str">
        <f>IFERROR(NACIONAL!M263/NACIONAL!L263-1,"")</f>
        <v/>
      </c>
      <c r="M263" s="135" t="str">
        <f>IFERROR(NACIONAL!N263/NACIONAL!M263-1,"")</f>
        <v/>
      </c>
      <c r="N263" s="135">
        <f>IFERROR(NACIONAL!O263/NACIONAL!N263-1,"")</f>
        <v>7.5230117093638693E-3</v>
      </c>
      <c r="O263" s="135">
        <f>IFERROR(NACIONAL!P263/NACIONAL!O263-1,"")</f>
        <v>8.7324340140096268E-2</v>
      </c>
      <c r="P263" s="135">
        <f>IFERROR(NACIONAL!Q263/NACIONAL!P263-1,"")</f>
        <v>-5.3165007274822762E-2</v>
      </c>
      <c r="Q263" s="135">
        <f>IFERROR(NACIONAL!R263/NACIONAL!Q263-1,"")</f>
        <v>0.1053171140378597</v>
      </c>
      <c r="R263" s="135">
        <f>IFERROR(NACIONAL!S263/NACIONAL!R263-1,"")</f>
        <v>0.17361648927289131</v>
      </c>
      <c r="S263" s="135">
        <f>IFERROR(NACIONAL!T263/NACIONAL!S263-1,"")</f>
        <v>0.1612360488798501</v>
      </c>
    </row>
    <row r="264" spans="1:19">
      <c r="A264" s="89" t="s">
        <v>3110</v>
      </c>
      <c r="B264" s="89" t="s">
        <v>3111</v>
      </c>
      <c r="C264" s="135" t="str">
        <f>IFERROR(NACIONAL!D264/NACIONAL!C264-1,"")</f>
        <v/>
      </c>
      <c r="D264" s="135" t="str">
        <f>IFERROR(NACIONAL!E264/NACIONAL!D264-1,"")</f>
        <v/>
      </c>
      <c r="E264" s="135" t="str">
        <f>IFERROR(NACIONAL!F264/NACIONAL!E264-1,"")</f>
        <v/>
      </c>
      <c r="F264" s="135" t="str">
        <f>IFERROR(NACIONAL!G264/NACIONAL!F264-1,"")</f>
        <v/>
      </c>
      <c r="G264" s="135" t="str">
        <f>IFERROR(NACIONAL!H264/NACIONAL!G264-1,"")</f>
        <v/>
      </c>
      <c r="H264" s="135" t="str">
        <f>IFERROR(NACIONAL!I264/NACIONAL!H264-1,"")</f>
        <v/>
      </c>
      <c r="I264" s="135" t="str">
        <f>IFERROR(NACIONAL!J264/NACIONAL!I264-1,"")</f>
        <v/>
      </c>
      <c r="J264" s="135" t="str">
        <f>IFERROR(NACIONAL!K264/NACIONAL!J264-1,"")</f>
        <v/>
      </c>
      <c r="K264" s="135" t="str">
        <f>IFERROR(NACIONAL!L264/NACIONAL!K264-1,"")</f>
        <v/>
      </c>
      <c r="L264" s="135" t="str">
        <f>IFERROR(NACIONAL!M264/NACIONAL!L264-1,"")</f>
        <v/>
      </c>
      <c r="M264" s="135" t="str">
        <f>IFERROR(NACIONAL!N264/NACIONAL!M264-1,"")</f>
        <v/>
      </c>
      <c r="N264" s="135">
        <f>IFERROR(NACIONAL!O264/NACIONAL!N264-1,"")</f>
        <v>-0.15008610876737127</v>
      </c>
      <c r="O264" s="135">
        <f>IFERROR(NACIONAL!P264/NACIONAL!O264-1,"")</f>
        <v>0.12003585680718776</v>
      </c>
      <c r="P264" s="135">
        <f>IFERROR(NACIONAL!Q264/NACIONAL!P264-1,"")</f>
        <v>-2.8791471086895282E-2</v>
      </c>
      <c r="Q264" s="135">
        <f>IFERROR(NACIONAL!R264/NACIONAL!Q264-1,"")</f>
        <v>0.12902630610991017</v>
      </c>
      <c r="R264" s="135">
        <f>IFERROR(NACIONAL!S264/NACIONAL!R264-1,"")</f>
        <v>8.8451244557733011E-2</v>
      </c>
      <c r="S264" s="135">
        <f>IFERROR(NACIONAL!T264/NACIONAL!S264-1,"")</f>
        <v>-3.5020724904871736E-3</v>
      </c>
    </row>
    <row r="265" spans="1:19" ht="28">
      <c r="A265" s="89" t="s">
        <v>3122</v>
      </c>
      <c r="B265" s="89" t="s">
        <v>3123</v>
      </c>
      <c r="C265" s="135" t="str">
        <f>IFERROR(NACIONAL!D265/NACIONAL!C265-1,"")</f>
        <v/>
      </c>
      <c r="D265" s="135" t="str">
        <f>IFERROR(NACIONAL!E265/NACIONAL!D265-1,"")</f>
        <v/>
      </c>
      <c r="E265" s="135" t="str">
        <f>IFERROR(NACIONAL!F265/NACIONAL!E265-1,"")</f>
        <v/>
      </c>
      <c r="F265" s="135" t="str">
        <f>IFERROR(NACIONAL!G265/NACIONAL!F265-1,"")</f>
        <v/>
      </c>
      <c r="G265" s="135" t="str">
        <f>IFERROR(NACIONAL!H265/NACIONAL!G265-1,"")</f>
        <v/>
      </c>
      <c r="H265" s="135" t="str">
        <f>IFERROR(NACIONAL!I265/NACIONAL!H265-1,"")</f>
        <v/>
      </c>
      <c r="I265" s="135" t="str">
        <f>IFERROR(NACIONAL!J265/NACIONAL!I265-1,"")</f>
        <v/>
      </c>
      <c r="J265" s="135" t="str">
        <f>IFERROR(NACIONAL!K265/NACIONAL!J265-1,"")</f>
        <v/>
      </c>
      <c r="K265" s="135" t="str">
        <f>IFERROR(NACIONAL!L265/NACIONAL!K265-1,"")</f>
        <v/>
      </c>
      <c r="L265" s="135" t="str">
        <f>IFERROR(NACIONAL!M265/NACIONAL!L265-1,"")</f>
        <v/>
      </c>
      <c r="M265" s="135" t="str">
        <f>IFERROR(NACIONAL!N265/NACIONAL!M265-1,"")</f>
        <v/>
      </c>
      <c r="N265" s="135">
        <f>IFERROR(NACIONAL!O265/NACIONAL!N265-1,"")</f>
        <v>-0.16112900308722911</v>
      </c>
      <c r="O265" s="135">
        <f>IFERROR(NACIONAL!P265/NACIONAL!O265-1,"")</f>
        <v>5.1753159410524967</v>
      </c>
      <c r="P265" s="135">
        <f>IFERROR(NACIONAL!Q265/NACIONAL!P265-1,"")</f>
        <v>4.7824659021471927E-2</v>
      </c>
      <c r="Q265" s="135">
        <f>IFERROR(NACIONAL!R265/NACIONAL!Q265-1,"")</f>
        <v>4.1663445777235575E-2</v>
      </c>
      <c r="R265" s="135">
        <f>IFERROR(NACIONAL!S265/NACIONAL!R265-1,"")</f>
        <v>7.5727464542491685E-2</v>
      </c>
      <c r="S265" s="135">
        <f>IFERROR(NACIONAL!T265/NACIONAL!S265-1,"")</f>
        <v>9.9701663849613764E-2</v>
      </c>
    </row>
    <row r="266" spans="1:19">
      <c r="A266" s="89" t="s">
        <v>3130</v>
      </c>
      <c r="B266" s="89" t="s">
        <v>3131</v>
      </c>
      <c r="C266" s="135" t="str">
        <f>IFERROR(NACIONAL!D266/NACIONAL!C266-1,"")</f>
        <v/>
      </c>
      <c r="D266" s="135" t="str">
        <f>IFERROR(NACIONAL!E266/NACIONAL!D266-1,"")</f>
        <v/>
      </c>
      <c r="E266" s="135" t="str">
        <f>IFERROR(NACIONAL!F266/NACIONAL!E266-1,"")</f>
        <v/>
      </c>
      <c r="F266" s="135" t="str">
        <f>IFERROR(NACIONAL!G266/NACIONAL!F266-1,"")</f>
        <v/>
      </c>
      <c r="G266" s="135" t="str">
        <f>IFERROR(NACIONAL!H266/NACIONAL!G266-1,"")</f>
        <v/>
      </c>
      <c r="H266" s="135" t="str">
        <f>IFERROR(NACIONAL!I266/NACIONAL!H266-1,"")</f>
        <v/>
      </c>
      <c r="I266" s="135" t="str">
        <f>IFERROR(NACIONAL!J266/NACIONAL!I266-1,"")</f>
        <v/>
      </c>
      <c r="J266" s="135" t="str">
        <f>IFERROR(NACIONAL!K266/NACIONAL!J266-1,"")</f>
        <v/>
      </c>
      <c r="K266" s="135" t="str">
        <f>IFERROR(NACIONAL!L266/NACIONAL!K266-1,"")</f>
        <v/>
      </c>
      <c r="L266" s="135" t="str">
        <f>IFERROR(NACIONAL!M266/NACIONAL!L266-1,"")</f>
        <v/>
      </c>
      <c r="M266" s="135" t="str">
        <f>IFERROR(NACIONAL!N266/NACIONAL!M266-1,"")</f>
        <v/>
      </c>
      <c r="N266" s="135">
        <f>IFERROR(NACIONAL!O266/NACIONAL!N266-1,"")</f>
        <v>0.72224876100023061</v>
      </c>
      <c r="O266" s="135">
        <f>IFERROR(NACIONAL!P266/NACIONAL!O266-1,"")</f>
        <v>0.3429745548668186</v>
      </c>
      <c r="P266" s="135">
        <f>IFERROR(NACIONAL!Q266/NACIONAL!P266-1,"")</f>
        <v>0.10995929514236757</v>
      </c>
      <c r="Q266" s="135">
        <f>IFERROR(NACIONAL!R266/NACIONAL!Q266-1,"")</f>
        <v>5.4900821989475546E-2</v>
      </c>
      <c r="R266" s="135">
        <f>IFERROR(NACIONAL!S266/NACIONAL!R266-1,"")</f>
        <v>0.10495904868838601</v>
      </c>
      <c r="S266" s="135">
        <f>IFERROR(NACIONAL!T266/NACIONAL!S266-1,"")</f>
        <v>1.1685349886088048E-2</v>
      </c>
    </row>
    <row r="267" spans="1:19">
      <c r="A267" s="89" t="s">
        <v>3148</v>
      </c>
      <c r="B267" s="89" t="s">
        <v>3149</v>
      </c>
      <c r="C267" s="135" t="str">
        <f>IFERROR(NACIONAL!D267/NACIONAL!C267-1,"")</f>
        <v/>
      </c>
      <c r="D267" s="135" t="str">
        <f>IFERROR(NACIONAL!E267/NACIONAL!D267-1,"")</f>
        <v/>
      </c>
      <c r="E267" s="135" t="str">
        <f>IFERROR(NACIONAL!F267/NACIONAL!E267-1,"")</f>
        <v/>
      </c>
      <c r="F267" s="135" t="str">
        <f>IFERROR(NACIONAL!G267/NACIONAL!F267-1,"")</f>
        <v/>
      </c>
      <c r="G267" s="135" t="str">
        <f>IFERROR(NACIONAL!H267/NACIONAL!G267-1,"")</f>
        <v/>
      </c>
      <c r="H267" s="135" t="str">
        <f>IFERROR(NACIONAL!I267/NACIONAL!H267-1,"")</f>
        <v/>
      </c>
      <c r="I267" s="135" t="str">
        <f>IFERROR(NACIONAL!J267/NACIONAL!I267-1,"")</f>
        <v/>
      </c>
      <c r="J267" s="135" t="str">
        <f>IFERROR(NACIONAL!K267/NACIONAL!J267-1,"")</f>
        <v/>
      </c>
      <c r="K267" s="135" t="str">
        <f>IFERROR(NACIONAL!L267/NACIONAL!K267-1,"")</f>
        <v/>
      </c>
      <c r="L267" s="135" t="str">
        <f>IFERROR(NACIONAL!M267/NACIONAL!L267-1,"")</f>
        <v/>
      </c>
      <c r="M267" s="135" t="str">
        <f>IFERROR(NACIONAL!N267/NACIONAL!M267-1,"")</f>
        <v/>
      </c>
      <c r="N267" s="135">
        <f>IFERROR(NACIONAL!O267/NACIONAL!N267-1,"")</f>
        <v>0.30948488414731701</v>
      </c>
      <c r="O267" s="135">
        <f>IFERROR(NACIONAL!P267/NACIONAL!O267-1,"")</f>
        <v>2.0346176719539932</v>
      </c>
      <c r="P267" s="135">
        <f>IFERROR(NACIONAL!Q267/NACIONAL!P267-1,"")</f>
        <v>-8.6261077572672096E-2</v>
      </c>
      <c r="Q267" s="135">
        <f>IFERROR(NACIONAL!R267/NACIONAL!Q267-1,"")</f>
        <v>0.15125986216410658</v>
      </c>
      <c r="R267" s="135">
        <f>IFERROR(NACIONAL!S267/NACIONAL!R267-1,"")</f>
        <v>0.31358262041937102</v>
      </c>
      <c r="S267" s="135">
        <f>IFERROR(NACIONAL!T267/NACIONAL!S267-1,"")</f>
        <v>-2.8358205443557161E-4</v>
      </c>
    </row>
    <row r="268" spans="1:19">
      <c r="A268" s="89" t="s">
        <v>393</v>
      </c>
      <c r="B268" s="89" t="s">
        <v>176</v>
      </c>
      <c r="C268" s="135">
        <f>IFERROR(NACIONAL!D268/NACIONAL!C268-1,"")</f>
        <v>-0.29833009994487603</v>
      </c>
      <c r="D268" s="135">
        <f>IFERROR(NACIONAL!E268/NACIONAL!D268-1,"")</f>
        <v>-0.78676889711541276</v>
      </c>
      <c r="E268" s="135">
        <f>IFERROR(NACIONAL!F268/NACIONAL!E268-1,"")</f>
        <v>-0.55648096433819316</v>
      </c>
      <c r="F268" s="135">
        <f>IFERROR(NACIONAL!G268/NACIONAL!F268-1,"")</f>
        <v>-0.41753124246265605</v>
      </c>
      <c r="G268" s="135">
        <f>IFERROR(NACIONAL!H268/NACIONAL!G268-1,"")</f>
        <v>-0.61378593656581382</v>
      </c>
      <c r="H268" s="135">
        <f>IFERROR(NACIONAL!I268/NACIONAL!H268-1,"")</f>
        <v>-0.65792570920527493</v>
      </c>
      <c r="I268" s="135">
        <f>IFERROR(NACIONAL!J268/NACIONAL!I268-1,"")</f>
        <v>1.3854760916546205</v>
      </c>
      <c r="J268" s="135">
        <f>IFERROR(NACIONAL!K268/NACIONAL!J268-1,"")</f>
        <v>128.46389153541369</v>
      </c>
      <c r="K268" s="135">
        <f>IFERROR(NACIONAL!L268/NACIONAL!K268-1,"")</f>
        <v>4.9595319349723388E-2</v>
      </c>
      <c r="L268" s="135">
        <f>IFERROR(NACIONAL!M268/NACIONAL!L268-1,"")</f>
        <v>-6.8142131148933527E-2</v>
      </c>
      <c r="M268" s="135">
        <f>IFERROR(NACIONAL!N268/NACIONAL!M268-1,"")</f>
        <v>-1</v>
      </c>
      <c r="N268" s="135" t="str">
        <f>IFERROR(NACIONAL!O268/NACIONAL!N268-1,"")</f>
        <v/>
      </c>
      <c r="O268" s="135" t="str">
        <f>IFERROR(NACIONAL!P268/NACIONAL!O268-1,"")</f>
        <v/>
      </c>
      <c r="P268" s="135" t="str">
        <f>IFERROR(NACIONAL!Q268/NACIONAL!P268-1,"")</f>
        <v/>
      </c>
      <c r="Q268" s="135" t="str">
        <f>IFERROR(NACIONAL!R268/NACIONAL!Q268-1,"")</f>
        <v/>
      </c>
      <c r="R268" s="135" t="str">
        <f>IFERROR(NACIONAL!S268/NACIONAL!R268-1,"")</f>
        <v/>
      </c>
      <c r="S268" s="135" t="str">
        <f>IFERROR(NACIONAL!T268/NACIONAL!S268-1,"")</f>
        <v/>
      </c>
    </row>
    <row r="269" spans="1:19" ht="28">
      <c r="A269" s="89" t="s">
        <v>394</v>
      </c>
      <c r="B269" s="89" t="s">
        <v>177</v>
      </c>
      <c r="C269" s="135">
        <f>IFERROR(NACIONAL!D269/NACIONAL!C269-1,"")</f>
        <v>-0.47938244845189426</v>
      </c>
      <c r="D269" s="135">
        <f>IFERROR(NACIONAL!E269/NACIONAL!D269-1,"")</f>
        <v>-0.99694492677061819</v>
      </c>
      <c r="E269" s="135">
        <f>IFERROR(NACIONAL!F269/NACIONAL!E269-1,"")</f>
        <v>-0.57875155022736668</v>
      </c>
      <c r="F269" s="135">
        <f>IFERROR(NACIONAL!G269/NACIONAL!F269-1,"")</f>
        <v>-1</v>
      </c>
      <c r="G269" s="135" t="str">
        <f>IFERROR(NACIONAL!H269/NACIONAL!G269-1,"")</f>
        <v/>
      </c>
      <c r="H269" s="135">
        <f>IFERROR(NACIONAL!I269/NACIONAL!H269-1,"")</f>
        <v>-1</v>
      </c>
      <c r="I269" s="135" t="str">
        <f>IFERROR(NACIONAL!J269/NACIONAL!I269-1,"")</f>
        <v/>
      </c>
      <c r="J269" s="135">
        <f>IFERROR(NACIONAL!K269/NACIONAL!J269-1,"")</f>
        <v>-1</v>
      </c>
      <c r="K269" s="135" t="str">
        <f>IFERROR(NACIONAL!L269/NACIONAL!K269-1,"")</f>
        <v/>
      </c>
      <c r="L269" s="135">
        <f>IFERROR(NACIONAL!M269/NACIONAL!L269-1,"")</f>
        <v>0.44763730773093124</v>
      </c>
      <c r="M269" s="135">
        <f>IFERROR(NACIONAL!N269/NACIONAL!M269-1,"")</f>
        <v>-1</v>
      </c>
      <c r="N269" s="135" t="str">
        <f>IFERROR(NACIONAL!O269/NACIONAL!N269-1,"")</f>
        <v/>
      </c>
      <c r="O269" s="135" t="str">
        <f>IFERROR(NACIONAL!P269/NACIONAL!O269-1,"")</f>
        <v/>
      </c>
      <c r="P269" s="135" t="str">
        <f>IFERROR(NACIONAL!Q269/NACIONAL!P269-1,"")</f>
        <v/>
      </c>
      <c r="Q269" s="135" t="str">
        <f>IFERROR(NACIONAL!R269/NACIONAL!Q269-1,"")</f>
        <v/>
      </c>
      <c r="R269" s="135" t="str">
        <f>IFERROR(NACIONAL!S269/NACIONAL!R269-1,"")</f>
        <v/>
      </c>
      <c r="S269" s="135" t="str">
        <f>IFERROR(NACIONAL!T269/NACIONAL!S269-1,"")</f>
        <v/>
      </c>
    </row>
    <row r="270" spans="1:19">
      <c r="A270" s="89" t="s">
        <v>395</v>
      </c>
      <c r="B270" s="89" t="s">
        <v>186</v>
      </c>
      <c r="C270" s="135">
        <f>IFERROR(NACIONAL!D270/NACIONAL!C270-1,"")</f>
        <v>-0.57175409526418774</v>
      </c>
      <c r="D270" s="135">
        <f>IFERROR(NACIONAL!E270/NACIONAL!D270-1,"")</f>
        <v>0.49915595476471997</v>
      </c>
      <c r="E270" s="135">
        <f>IFERROR(NACIONAL!F270/NACIONAL!E270-1,"")</f>
        <v>-0.52059231747142198</v>
      </c>
      <c r="F270" s="135">
        <f>IFERROR(NACIONAL!G270/NACIONAL!F270-1,"")</f>
        <v>-0.35165609777924933</v>
      </c>
      <c r="G270" s="135">
        <f>IFERROR(NACIONAL!H270/NACIONAL!G270-1,"")</f>
        <v>44.282912498859289</v>
      </c>
      <c r="H270" s="135">
        <f>IFERROR(NACIONAL!I270/NACIONAL!H270-1,"")</f>
        <v>0.43036115677094289</v>
      </c>
      <c r="I270" s="135">
        <f>IFERROR(NACIONAL!J270/NACIONAL!I270-1,"")</f>
        <v>9.8855381222480609E-2</v>
      </c>
      <c r="J270" s="135">
        <f>IFERROR(NACIONAL!K270/NACIONAL!J270-1,"")</f>
        <v>-0.10068558978483277</v>
      </c>
      <c r="K270" s="135">
        <f>IFERROR(NACIONAL!L270/NACIONAL!K270-1,"")</f>
        <v>0.43766033493195255</v>
      </c>
      <c r="L270" s="135">
        <f>IFERROR(NACIONAL!M270/NACIONAL!L270-1,"")</f>
        <v>-0.24397307254584999</v>
      </c>
      <c r="M270" s="135">
        <f>IFERROR(NACIONAL!N270/NACIONAL!M270-1,"")</f>
        <v>-1</v>
      </c>
      <c r="N270" s="135" t="str">
        <f>IFERROR(NACIONAL!O270/NACIONAL!N270-1,"")</f>
        <v/>
      </c>
      <c r="O270" s="135" t="str">
        <f>IFERROR(NACIONAL!P270/NACIONAL!O270-1,"")</f>
        <v/>
      </c>
      <c r="P270" s="135" t="str">
        <f>IFERROR(NACIONAL!Q270/NACIONAL!P270-1,"")</f>
        <v/>
      </c>
      <c r="Q270" s="135" t="str">
        <f>IFERROR(NACIONAL!R270/NACIONAL!Q270-1,"")</f>
        <v/>
      </c>
      <c r="R270" s="135" t="str">
        <f>IFERROR(NACIONAL!S270/NACIONAL!R270-1,"")</f>
        <v/>
      </c>
      <c r="S270" s="135" t="str">
        <f>IFERROR(NACIONAL!T270/NACIONAL!S270-1,"")</f>
        <v/>
      </c>
    </row>
    <row r="271" spans="1:19">
      <c r="A271" s="89" t="s">
        <v>396</v>
      </c>
      <c r="B271" s="89" t="s">
        <v>2413</v>
      </c>
      <c r="C271" s="135">
        <f>IFERROR(NACIONAL!D271/NACIONAL!C271-1,"")</f>
        <v>0.18433552911078399</v>
      </c>
      <c r="D271" s="135">
        <f>IFERROR(NACIONAL!E271/NACIONAL!D271-1,"")</f>
        <v>0.17258291167908091</v>
      </c>
      <c r="E271" s="135">
        <f>IFERROR(NACIONAL!F271/NACIONAL!E271-1,"")</f>
        <v>0.12395497646900111</v>
      </c>
      <c r="F271" s="135">
        <f>IFERROR(NACIONAL!G271/NACIONAL!F271-1,"")</f>
        <v>-0.11999182629741323</v>
      </c>
      <c r="G271" s="135">
        <f>IFERROR(NACIONAL!H271/NACIONAL!G271-1,"")</f>
        <v>5.2831048411058124E-2</v>
      </c>
      <c r="H271" s="135">
        <f>IFERROR(NACIONAL!I271/NACIONAL!H271-1,"")</f>
        <v>0.18762338498461872</v>
      </c>
      <c r="I271" s="135">
        <f>IFERROR(NACIONAL!J271/NACIONAL!I271-1,"")</f>
        <v>6.2070486404278258E-2</v>
      </c>
      <c r="J271" s="135">
        <f>IFERROR(NACIONAL!K271/NACIONAL!J271-1,"")</f>
        <v>0.25701967062838049</v>
      </c>
      <c r="K271" s="135">
        <f>IFERROR(NACIONAL!L271/NACIONAL!K271-1,"")</f>
        <v>5.8330957601798072E-2</v>
      </c>
      <c r="L271" s="135">
        <f>IFERROR(NACIONAL!M271/NACIONAL!L271-1,"")</f>
        <v>2.7444556302889778E-2</v>
      </c>
      <c r="M271" s="135">
        <f>IFERROR(NACIONAL!N271/NACIONAL!M271-1,"")</f>
        <v>-0.99143523109094212</v>
      </c>
      <c r="N271" s="135">
        <f>IFERROR(NACIONAL!O271/NACIONAL!N271-1,"")</f>
        <v>0.10525487118809318</v>
      </c>
      <c r="O271" s="135">
        <f>IFERROR(NACIONAL!P271/NACIONAL!O271-1,"")</f>
        <v>0.37218930880903955</v>
      </c>
      <c r="P271" s="135">
        <f>IFERROR(NACIONAL!Q271/NACIONAL!P271-1,"")</f>
        <v>-0.21918593556128474</v>
      </c>
      <c r="Q271" s="135">
        <f>IFERROR(NACIONAL!R271/NACIONAL!Q271-1,"")</f>
        <v>1.0270611198712523</v>
      </c>
      <c r="R271" s="135">
        <f>IFERROR(NACIONAL!S271/NACIONAL!R271-1,"")</f>
        <v>-0.28090236490752651</v>
      </c>
      <c r="S271" s="135">
        <f>IFERROR(NACIONAL!T271/NACIONAL!S271-1,"")</f>
        <v>-0.50459690169115623</v>
      </c>
    </row>
    <row r="272" spans="1:19">
      <c r="A272" s="89" t="s">
        <v>3154</v>
      </c>
      <c r="B272" s="89" t="s">
        <v>723</v>
      </c>
      <c r="C272" s="135" t="str">
        <f>IFERROR(NACIONAL!D272/NACIONAL!C272-1,"")</f>
        <v/>
      </c>
      <c r="D272" s="135" t="str">
        <f>IFERROR(NACIONAL!E272/NACIONAL!D272-1,"")</f>
        <v/>
      </c>
      <c r="E272" s="135" t="str">
        <f>IFERROR(NACIONAL!F272/NACIONAL!E272-1,"")</f>
        <v/>
      </c>
      <c r="F272" s="135" t="str">
        <f>IFERROR(NACIONAL!G272/NACIONAL!F272-1,"")</f>
        <v/>
      </c>
      <c r="G272" s="135" t="str">
        <f>IFERROR(NACIONAL!H272/NACIONAL!G272-1,"")</f>
        <v/>
      </c>
      <c r="H272" s="135" t="str">
        <f>IFERROR(NACIONAL!I272/NACIONAL!H272-1,"")</f>
        <v/>
      </c>
      <c r="I272" s="135" t="str">
        <f>IFERROR(NACIONAL!J272/NACIONAL!I272-1,"")</f>
        <v/>
      </c>
      <c r="J272" s="135" t="str">
        <f>IFERROR(NACIONAL!K272/NACIONAL!J272-1,"")</f>
        <v/>
      </c>
      <c r="K272" s="135" t="str">
        <f>IFERROR(NACIONAL!L272/NACIONAL!K272-1,"")</f>
        <v/>
      </c>
      <c r="L272" s="135" t="str">
        <f>IFERROR(NACIONAL!M272/NACIONAL!L272-1,"")</f>
        <v/>
      </c>
      <c r="M272" s="135" t="str">
        <f>IFERROR(NACIONAL!N272/NACIONAL!M272-1,"")</f>
        <v/>
      </c>
      <c r="N272" s="135">
        <f>IFERROR(NACIONAL!O272/NACIONAL!N272-1,"")</f>
        <v>0.64397893648028348</v>
      </c>
      <c r="O272" s="135">
        <f>IFERROR(NACIONAL!P272/NACIONAL!O272-1,"")</f>
        <v>0.25107748983374623</v>
      </c>
      <c r="P272" s="135">
        <f>IFERROR(NACIONAL!Q272/NACIONAL!P272-1,"")</f>
        <v>-0.58414260410508045</v>
      </c>
      <c r="Q272" s="135">
        <f>IFERROR(NACIONAL!R272/NACIONAL!Q272-1,"")</f>
        <v>1.5954185004226775</v>
      </c>
      <c r="R272" s="135">
        <f>IFERROR(NACIONAL!S272/NACIONAL!R272-1,"")</f>
        <v>-0.51936100931127593</v>
      </c>
      <c r="S272" s="135">
        <f>IFERROR(NACIONAL!T272/NACIONAL!S272-1,"")</f>
        <v>-0.33639582878326668</v>
      </c>
    </row>
    <row r="273" spans="1:19" ht="28">
      <c r="A273" s="89" t="s">
        <v>3171</v>
      </c>
      <c r="B273" s="89" t="s">
        <v>739</v>
      </c>
      <c r="C273" s="135" t="str">
        <f>IFERROR(NACIONAL!D273/NACIONAL!C273-1,"")</f>
        <v/>
      </c>
      <c r="D273" s="135" t="str">
        <f>IFERROR(NACIONAL!E273/NACIONAL!D273-1,"")</f>
        <v/>
      </c>
      <c r="E273" s="135" t="str">
        <f>IFERROR(NACIONAL!F273/NACIONAL!E273-1,"")</f>
        <v/>
      </c>
      <c r="F273" s="135" t="str">
        <f>IFERROR(NACIONAL!G273/NACIONAL!F273-1,"")</f>
        <v/>
      </c>
      <c r="G273" s="135" t="str">
        <f>IFERROR(NACIONAL!H273/NACIONAL!G273-1,"")</f>
        <v/>
      </c>
      <c r="H273" s="135" t="str">
        <f>IFERROR(NACIONAL!I273/NACIONAL!H273-1,"")</f>
        <v/>
      </c>
      <c r="I273" s="135" t="str">
        <f>IFERROR(NACIONAL!J273/NACIONAL!I273-1,"")</f>
        <v/>
      </c>
      <c r="J273" s="135" t="str">
        <f>IFERROR(NACIONAL!K273/NACIONAL!J273-1,"")</f>
        <v/>
      </c>
      <c r="K273" s="135" t="str">
        <f>IFERROR(NACIONAL!L273/NACIONAL!K273-1,"")</f>
        <v/>
      </c>
      <c r="L273" s="135" t="str">
        <f>IFERROR(NACIONAL!M273/NACIONAL!L273-1,"")</f>
        <v/>
      </c>
      <c r="M273" s="135" t="str">
        <f>IFERROR(NACIONAL!N273/NACIONAL!M273-1,"")</f>
        <v/>
      </c>
      <c r="N273" s="135">
        <f>IFERROR(NACIONAL!O273/NACIONAL!N273-1,"")</f>
        <v>-0.55169844260274914</v>
      </c>
      <c r="O273" s="135">
        <f>IFERROR(NACIONAL!P273/NACIONAL!O273-1,"")</f>
        <v>0.81859506074743016</v>
      </c>
      <c r="P273" s="135">
        <f>IFERROR(NACIONAL!Q273/NACIONAL!P273-1,"")</f>
        <v>0.39725150962788192</v>
      </c>
      <c r="Q273" s="135">
        <f>IFERROR(NACIONAL!R273/NACIONAL!Q273-1,"")</f>
        <v>0.86483251922359483</v>
      </c>
      <c r="R273" s="135">
        <f>IFERROR(NACIONAL!S273/NACIONAL!R273-1,"")</f>
        <v>0.12797035898462594</v>
      </c>
      <c r="S273" s="135">
        <f>IFERROR(NACIONAL!T273/NACIONAL!S273-1,"")</f>
        <v>-0.61364869011028322</v>
      </c>
    </row>
    <row r="274" spans="1:19" ht="28">
      <c r="A274" s="89" t="s">
        <v>3175</v>
      </c>
      <c r="B274" s="89" t="s">
        <v>743</v>
      </c>
      <c r="C274" s="135" t="str">
        <f>IFERROR(NACIONAL!D274/NACIONAL!C274-1,"")</f>
        <v/>
      </c>
      <c r="D274" s="135" t="str">
        <f>IFERROR(NACIONAL!E274/NACIONAL!D274-1,"")</f>
        <v/>
      </c>
      <c r="E274" s="135" t="str">
        <f>IFERROR(NACIONAL!F274/NACIONAL!E274-1,"")</f>
        <v/>
      </c>
      <c r="F274" s="135" t="str">
        <f>IFERROR(NACIONAL!G274/NACIONAL!F274-1,"")</f>
        <v/>
      </c>
      <c r="G274" s="135" t="str">
        <f>IFERROR(NACIONAL!H274/NACIONAL!G274-1,"")</f>
        <v/>
      </c>
      <c r="H274" s="135" t="str">
        <f>IFERROR(NACIONAL!I274/NACIONAL!H274-1,"")</f>
        <v/>
      </c>
      <c r="I274" s="135" t="str">
        <f>IFERROR(NACIONAL!J274/NACIONAL!I274-1,"")</f>
        <v/>
      </c>
      <c r="J274" s="135" t="str">
        <f>IFERROR(NACIONAL!K274/NACIONAL!J274-1,"")</f>
        <v/>
      </c>
      <c r="K274" s="135" t="str">
        <f>IFERROR(NACIONAL!L274/NACIONAL!K274-1,"")</f>
        <v/>
      </c>
      <c r="L274" s="135" t="str">
        <f>IFERROR(NACIONAL!M274/NACIONAL!L274-1,"")</f>
        <v/>
      </c>
      <c r="M274" s="135" t="str">
        <f>IFERROR(NACIONAL!N274/NACIONAL!M274-1,"")</f>
        <v/>
      </c>
      <c r="N274" s="135" t="str">
        <f>IFERROR(NACIONAL!O274/NACIONAL!N274-1,"")</f>
        <v/>
      </c>
      <c r="O274" s="135" t="str">
        <f>IFERROR(NACIONAL!P274/NACIONAL!O274-1,"")</f>
        <v/>
      </c>
      <c r="P274" s="135">
        <f>IFERROR(NACIONAL!Q274/NACIONAL!P274-1,"")</f>
        <v>9.4532056757190119</v>
      </c>
      <c r="Q274" s="135">
        <f>IFERROR(NACIONAL!R274/NACIONAL!Q274-1,"")</f>
        <v>0.11247489590730719</v>
      </c>
      <c r="R274" s="135">
        <f>IFERROR(NACIONAL!S274/NACIONAL!R274-1,"")</f>
        <v>-0.73034549443910679</v>
      </c>
      <c r="S274" s="135">
        <f>IFERROR(NACIONAL!T274/NACIONAL!S274-1,"")</f>
        <v>-0.18734673346255215</v>
      </c>
    </row>
    <row r="275" spans="1:19">
      <c r="A275" s="89" t="s">
        <v>397</v>
      </c>
      <c r="B275" s="89" t="s">
        <v>178</v>
      </c>
      <c r="C275" s="135">
        <f>IFERROR(NACIONAL!D275/NACIONAL!C275-1,"")</f>
        <v>0.26005814259092586</v>
      </c>
      <c r="D275" s="135">
        <f>IFERROR(NACIONAL!E275/NACIONAL!D275-1,"")</f>
        <v>0.16628616857262846</v>
      </c>
      <c r="E275" s="135">
        <f>IFERROR(NACIONAL!F275/NACIONAL!E275-1,"")</f>
        <v>0.13144274852251248</v>
      </c>
      <c r="F275" s="135">
        <f>IFERROR(NACIONAL!G275/NACIONAL!F275-1,"")</f>
        <v>-0.35782291703143199</v>
      </c>
      <c r="G275" s="135">
        <f>IFERROR(NACIONAL!H275/NACIONAL!G275-1,"")</f>
        <v>0.12727536694915931</v>
      </c>
      <c r="H275" s="135">
        <f>IFERROR(NACIONAL!I275/NACIONAL!H275-1,"")</f>
        <v>7.864850837593873E-2</v>
      </c>
      <c r="I275" s="135">
        <f>IFERROR(NACIONAL!J275/NACIONAL!I275-1,"")</f>
        <v>9.1349491999196397E-2</v>
      </c>
      <c r="J275" s="135">
        <f>IFERROR(NACIONAL!K275/NACIONAL!J275-1,"")</f>
        <v>0.60828903292103376</v>
      </c>
      <c r="K275" s="135">
        <f>IFERROR(NACIONAL!L275/NACIONAL!K275-1,"")</f>
        <v>-0.11111046087695242</v>
      </c>
      <c r="L275" s="135">
        <f>IFERROR(NACIONAL!M275/NACIONAL!L275-1,"")</f>
        <v>1.5689117784580819E-2</v>
      </c>
      <c r="M275" s="135">
        <f>IFERROR(NACIONAL!N275/NACIONAL!M275-1,"")</f>
        <v>-1</v>
      </c>
      <c r="N275" s="135" t="str">
        <f>IFERROR(NACIONAL!O275/NACIONAL!N275-1,"")</f>
        <v/>
      </c>
      <c r="O275" s="135" t="str">
        <f>IFERROR(NACIONAL!P275/NACIONAL!O275-1,"")</f>
        <v/>
      </c>
      <c r="P275" s="135" t="str">
        <f>IFERROR(NACIONAL!Q275/NACIONAL!P275-1,"")</f>
        <v/>
      </c>
      <c r="Q275" s="135" t="str">
        <f>IFERROR(NACIONAL!R275/NACIONAL!Q275-1,"")</f>
        <v/>
      </c>
      <c r="R275" s="135" t="str">
        <f>IFERROR(NACIONAL!S275/NACIONAL!R275-1,"")</f>
        <v/>
      </c>
      <c r="S275" s="135" t="str">
        <f>IFERROR(NACIONAL!T275/NACIONAL!S275-1,"")</f>
        <v/>
      </c>
    </row>
    <row r="276" spans="1:19">
      <c r="A276" s="89" t="s">
        <v>398</v>
      </c>
      <c r="B276" s="89" t="s">
        <v>35</v>
      </c>
      <c r="C276" s="135">
        <f>IFERROR(NACIONAL!D276/NACIONAL!C276-1,"")</f>
        <v>7.8760165356519529E-2</v>
      </c>
      <c r="D276" s="135">
        <f>IFERROR(NACIONAL!E276/NACIONAL!D276-1,"")</f>
        <v>0.18283750994329129</v>
      </c>
      <c r="E276" s="135">
        <f>IFERROR(NACIONAL!F276/NACIONAL!E276-1,"")</f>
        <v>0.11193135410799759</v>
      </c>
      <c r="F276" s="135">
        <f>IFERROR(NACIONAL!G276/NACIONAL!F276-1,"")</f>
        <v>0.26861099286334222</v>
      </c>
      <c r="G276" s="135">
        <f>IFERROR(NACIONAL!H276/NACIONAL!G276-1,"")</f>
        <v>-8.7426458270603025E-3</v>
      </c>
      <c r="H276" s="135">
        <f>IFERROR(NACIONAL!I276/NACIONAL!H276-1,"")</f>
        <v>0.29012569020051426</v>
      </c>
      <c r="I276" s="135">
        <f>IFERROR(NACIONAL!J276/NACIONAL!I276-1,"")</f>
        <v>3.9044857920581988E-2</v>
      </c>
      <c r="J276" s="135">
        <f>IFERROR(NACIONAL!K276/NACIONAL!J276-1,"")</f>
        <v>-3.3131946831620351E-2</v>
      </c>
      <c r="K276" s="135">
        <f>IFERROR(NACIONAL!L276/NACIONAL!K276-1,"")</f>
        <v>0.29114072227157783</v>
      </c>
      <c r="L276" s="135">
        <f>IFERROR(NACIONAL!M276/NACIONAL!L276-1,"")</f>
        <v>3.856429710709075E-2</v>
      </c>
      <c r="M276" s="135">
        <f>IFERROR(NACIONAL!N276/NACIONAL!M276-1,"")</f>
        <v>-1</v>
      </c>
      <c r="N276" s="135" t="str">
        <f>IFERROR(NACIONAL!O276/NACIONAL!N276-1,"")</f>
        <v/>
      </c>
      <c r="O276" s="135" t="str">
        <f>IFERROR(NACIONAL!P276/NACIONAL!O276-1,"")</f>
        <v/>
      </c>
      <c r="P276" s="135" t="str">
        <f>IFERROR(NACIONAL!Q276/NACIONAL!P276-1,"")</f>
        <v/>
      </c>
      <c r="Q276" s="135" t="str">
        <f>IFERROR(NACIONAL!R276/NACIONAL!Q276-1,"")</f>
        <v/>
      </c>
      <c r="R276" s="135" t="str">
        <f>IFERROR(NACIONAL!S276/NACIONAL!R276-1,"")</f>
        <v/>
      </c>
      <c r="S276" s="135" t="str">
        <f>IFERROR(NACIONAL!T276/NACIONAL!S276-1,"")</f>
        <v/>
      </c>
    </row>
    <row r="277" spans="1:19">
      <c r="A277" s="89" t="s">
        <v>399</v>
      </c>
      <c r="B277" s="89" t="s">
        <v>2415</v>
      </c>
      <c r="C277" s="135">
        <f>IFERROR(NACIONAL!D277/NACIONAL!C277-1,"")</f>
        <v>-1.0711579285475614E-2</v>
      </c>
      <c r="D277" s="135">
        <f>IFERROR(NACIONAL!E277/NACIONAL!D277-1,"")</f>
        <v>0.12009758028113104</v>
      </c>
      <c r="E277" s="135">
        <f>IFERROR(NACIONAL!F277/NACIONAL!E277-1,"")</f>
        <v>8.7863139962793824E-3</v>
      </c>
      <c r="F277" s="135">
        <f>IFERROR(NACIONAL!G277/NACIONAL!F277-1,"")</f>
        <v>5.9412174455927502E-2</v>
      </c>
      <c r="G277" s="135">
        <f>IFERROR(NACIONAL!H277/NACIONAL!G277-1,"")</f>
        <v>2.5205625487391137E-2</v>
      </c>
      <c r="H277" s="135">
        <f>IFERROR(NACIONAL!I277/NACIONAL!H277-1,"")</f>
        <v>7.609448043328837E-2</v>
      </c>
      <c r="I277" s="135">
        <f>IFERROR(NACIONAL!J277/NACIONAL!I277-1,"")</f>
        <v>5.5786950783944134E-2</v>
      </c>
      <c r="J277" s="135">
        <f>IFERROR(NACIONAL!K277/NACIONAL!J277-1,"")</f>
        <v>-0.39758928431103646</v>
      </c>
      <c r="K277" s="135">
        <f>IFERROR(NACIONAL!L277/NACIONAL!K277-1,"")</f>
        <v>-0.10689364339187057</v>
      </c>
      <c r="L277" s="135">
        <f>IFERROR(NACIONAL!M277/NACIONAL!L277-1,"")</f>
        <v>0.1385054400782868</v>
      </c>
      <c r="M277" s="135">
        <f>IFERROR(NACIONAL!N277/NACIONAL!M277-1,"")</f>
        <v>-0.33977216765498075</v>
      </c>
      <c r="N277" s="135">
        <f>IFERROR(NACIONAL!O277/NACIONAL!N277-1,"")</f>
        <v>1.9063773689746024</v>
      </c>
      <c r="O277" s="135">
        <f>IFERROR(NACIONAL!P277/NACIONAL!O277-1,"")</f>
        <v>-0.60428739385673458</v>
      </c>
      <c r="P277" s="135">
        <f>IFERROR(NACIONAL!Q277/NACIONAL!P277-1,"")</f>
        <v>-5.1232141905651618E-3</v>
      </c>
      <c r="Q277" s="135">
        <f>IFERROR(NACIONAL!R277/NACIONAL!Q277-1,"")</f>
        <v>0.10176448664599835</v>
      </c>
      <c r="R277" s="135">
        <f>IFERROR(NACIONAL!S277/NACIONAL!R277-1,"")</f>
        <v>8.1206251680180364E-2</v>
      </c>
      <c r="S277" s="135">
        <f>IFERROR(NACIONAL!T277/NACIONAL!S277-1,"")</f>
        <v>3.7937943171433286E-2</v>
      </c>
    </row>
    <row r="278" spans="1:19">
      <c r="A278" s="89" t="s">
        <v>3177</v>
      </c>
      <c r="B278" s="89" t="s">
        <v>3178</v>
      </c>
      <c r="C278" s="135" t="str">
        <f>IFERROR(NACIONAL!D278/NACIONAL!C278-1,"")</f>
        <v/>
      </c>
      <c r="D278" s="135" t="str">
        <f>IFERROR(NACIONAL!E278/NACIONAL!D278-1,"")</f>
        <v/>
      </c>
      <c r="E278" s="135" t="str">
        <f>IFERROR(NACIONAL!F278/NACIONAL!E278-1,"")</f>
        <v/>
      </c>
      <c r="F278" s="135" t="str">
        <f>IFERROR(NACIONAL!G278/NACIONAL!F278-1,"")</f>
        <v/>
      </c>
      <c r="G278" s="135" t="str">
        <f>IFERROR(NACIONAL!H278/NACIONAL!G278-1,"")</f>
        <v/>
      </c>
      <c r="H278" s="135" t="str">
        <f>IFERROR(NACIONAL!I278/NACIONAL!H278-1,"")</f>
        <v/>
      </c>
      <c r="I278" s="135" t="str">
        <f>IFERROR(NACIONAL!J278/NACIONAL!I278-1,"")</f>
        <v/>
      </c>
      <c r="J278" s="135" t="str">
        <f>IFERROR(NACIONAL!K278/NACIONAL!J278-1,"")</f>
        <v/>
      </c>
      <c r="K278" s="135" t="str">
        <f>IFERROR(NACIONAL!L278/NACIONAL!K278-1,"")</f>
        <v/>
      </c>
      <c r="L278" s="135" t="str">
        <f>IFERROR(NACIONAL!M278/NACIONAL!L278-1,"")</f>
        <v/>
      </c>
      <c r="M278" s="135" t="str">
        <f>IFERROR(NACIONAL!N278/NACIONAL!M278-1,"")</f>
        <v/>
      </c>
      <c r="N278" s="135">
        <f>IFERROR(NACIONAL!O278/NACIONAL!N278-1,"")</f>
        <v>-4.1108806528613595E-2</v>
      </c>
      <c r="O278" s="135">
        <f>IFERROR(NACIONAL!P278/NACIONAL!O278-1,"")</f>
        <v>-3.5755479139669033E-2</v>
      </c>
      <c r="P278" s="135">
        <f>IFERROR(NACIONAL!Q278/NACIONAL!P278-1,"")</f>
        <v>-2.3588173380919009E-2</v>
      </c>
      <c r="Q278" s="135">
        <f>IFERROR(NACIONAL!R278/NACIONAL!Q278-1,"")</f>
        <v>0.19427766958571357</v>
      </c>
      <c r="R278" s="135">
        <f>IFERROR(NACIONAL!S278/NACIONAL!R278-1,"")</f>
        <v>1.8830360158726744E-2</v>
      </c>
      <c r="S278" s="135">
        <f>IFERROR(NACIONAL!T278/NACIONAL!S278-1,"")</f>
        <v>-3.5645192231086531E-2</v>
      </c>
    </row>
    <row r="279" spans="1:19">
      <c r="A279" s="89" t="s">
        <v>400</v>
      </c>
      <c r="B279" s="89" t="s">
        <v>33</v>
      </c>
      <c r="C279" s="135">
        <f>IFERROR(NACIONAL!D279/NACIONAL!C279-1,"")</f>
        <v>0.72189638429965552</v>
      </c>
      <c r="D279" s="135">
        <f>IFERROR(NACIONAL!E279/NACIONAL!D279-1,"")</f>
        <v>-0.41689797965709885</v>
      </c>
      <c r="E279" s="135">
        <f>IFERROR(NACIONAL!F279/NACIONAL!E279-1,"")</f>
        <v>0.46475306451254306</v>
      </c>
      <c r="F279" s="135">
        <f>IFERROR(NACIONAL!G279/NACIONAL!F279-1,"")</f>
        <v>1.1572006835004167</v>
      </c>
      <c r="G279" s="135">
        <f>IFERROR(NACIONAL!H279/NACIONAL!G279-1,"")</f>
        <v>-5.6981907351061456E-2</v>
      </c>
      <c r="H279" s="135">
        <f>IFERROR(NACIONAL!I279/NACIONAL!H279-1,"")</f>
        <v>0.15082104295963883</v>
      </c>
      <c r="I279" s="135">
        <f>IFERROR(NACIONAL!J279/NACIONAL!I279-1,"")</f>
        <v>-0.23198317149479075</v>
      </c>
      <c r="J279" s="135">
        <f>IFERROR(NACIONAL!K279/NACIONAL!J279-1,"")</f>
        <v>-0.78728036373063937</v>
      </c>
      <c r="K279" s="135">
        <f>IFERROR(NACIONAL!L279/NACIONAL!K279-1,"")</f>
        <v>1.9065113259531197E-2</v>
      </c>
      <c r="L279" s="135">
        <f>IFERROR(NACIONAL!M279/NACIONAL!L279-1,"")</f>
        <v>-0.5323844219320637</v>
      </c>
      <c r="M279" s="135">
        <f>IFERROR(NACIONAL!N279/NACIONAL!M279-1,"")</f>
        <v>-1</v>
      </c>
      <c r="N279" s="135" t="str">
        <f>IFERROR(NACIONAL!O279/NACIONAL!N279-1,"")</f>
        <v/>
      </c>
      <c r="O279" s="135" t="str">
        <f>IFERROR(NACIONAL!P279/NACIONAL!O279-1,"")</f>
        <v/>
      </c>
      <c r="P279" s="135" t="str">
        <f>IFERROR(NACIONAL!Q279/NACIONAL!P279-1,"")</f>
        <v/>
      </c>
      <c r="Q279" s="135" t="str">
        <f>IFERROR(NACIONAL!R279/NACIONAL!Q279-1,"")</f>
        <v/>
      </c>
      <c r="R279" s="135" t="str">
        <f>IFERROR(NACIONAL!S279/NACIONAL!R279-1,"")</f>
        <v/>
      </c>
      <c r="S279" s="135" t="str">
        <f>IFERROR(NACIONAL!T279/NACIONAL!S279-1,"")</f>
        <v/>
      </c>
    </row>
    <row r="280" spans="1:19">
      <c r="A280" s="89" t="s">
        <v>3191</v>
      </c>
      <c r="B280" s="89" t="s">
        <v>3192</v>
      </c>
      <c r="C280" s="135" t="str">
        <f>IFERROR(NACIONAL!D280/NACIONAL!C280-1,"")</f>
        <v/>
      </c>
      <c r="D280" s="135" t="str">
        <f>IFERROR(NACIONAL!E280/NACIONAL!D280-1,"")</f>
        <v/>
      </c>
      <c r="E280" s="135" t="str">
        <f>IFERROR(NACIONAL!F280/NACIONAL!E280-1,"")</f>
        <v/>
      </c>
      <c r="F280" s="135" t="str">
        <f>IFERROR(NACIONAL!G280/NACIONAL!F280-1,"")</f>
        <v/>
      </c>
      <c r="G280" s="135" t="str">
        <f>IFERROR(NACIONAL!H280/NACIONAL!G280-1,"")</f>
        <v/>
      </c>
      <c r="H280" s="135" t="str">
        <f>IFERROR(NACIONAL!I280/NACIONAL!H280-1,"")</f>
        <v/>
      </c>
      <c r="I280" s="135" t="str">
        <f>IFERROR(NACIONAL!J280/NACIONAL!I280-1,"")</f>
        <v/>
      </c>
      <c r="J280" s="135" t="str">
        <f>IFERROR(NACIONAL!K280/NACIONAL!J280-1,"")</f>
        <v/>
      </c>
      <c r="K280" s="135" t="str">
        <f>IFERROR(NACIONAL!L280/NACIONAL!K280-1,"")</f>
        <v/>
      </c>
      <c r="L280" s="135" t="str">
        <f>IFERROR(NACIONAL!M280/NACIONAL!L280-1,"")</f>
        <v/>
      </c>
      <c r="M280" s="135" t="str">
        <f>IFERROR(NACIONAL!N280/NACIONAL!M280-1,"")</f>
        <v/>
      </c>
      <c r="N280" s="135">
        <f>IFERROR(NACIONAL!O280/NACIONAL!N280-1,"")</f>
        <v>-0.50643648676529773</v>
      </c>
      <c r="O280" s="135">
        <f>IFERROR(NACIONAL!P280/NACIONAL!O280-1,"")</f>
        <v>0.72416317861262058</v>
      </c>
      <c r="P280" s="135">
        <f>IFERROR(NACIONAL!Q280/NACIONAL!P280-1,"")</f>
        <v>-0.46779455145997784</v>
      </c>
      <c r="Q280" s="135">
        <f>IFERROR(NACIONAL!R280/NACIONAL!Q280-1,"")</f>
        <v>1.3495752785598358</v>
      </c>
      <c r="R280" s="135">
        <f>IFERROR(NACIONAL!S280/NACIONAL!R280-1,"")</f>
        <v>-0.20763957044929815</v>
      </c>
      <c r="S280" s="135">
        <f>IFERROR(NACIONAL!T280/NACIONAL!S280-1,"")</f>
        <v>0.63440945993160192</v>
      </c>
    </row>
    <row r="281" spans="1:19">
      <c r="A281" s="89" t="s">
        <v>401</v>
      </c>
      <c r="B281" s="89" t="s">
        <v>32</v>
      </c>
      <c r="C281" s="135">
        <f>IFERROR(NACIONAL!D281/NACIONAL!C281-1,"")</f>
        <v>-0.22898821562001803</v>
      </c>
      <c r="D281" s="135">
        <f>IFERROR(NACIONAL!E281/NACIONAL!D281-1,"")</f>
        <v>0.1107830447420437</v>
      </c>
      <c r="E281" s="135">
        <f>IFERROR(NACIONAL!F281/NACIONAL!E281-1,"")</f>
        <v>5.8097223142081988E-2</v>
      </c>
      <c r="F281" s="135">
        <f>IFERROR(NACIONAL!G281/NACIONAL!F281-1,"")</f>
        <v>0.5104327280286558</v>
      </c>
      <c r="G281" s="135">
        <f>IFERROR(NACIONAL!H281/NACIONAL!G281-1,"")</f>
        <v>7.7702355368854059E-2</v>
      </c>
      <c r="H281" s="135">
        <f>IFERROR(NACIONAL!I281/NACIONAL!H281-1,"")</f>
        <v>9.589944840836373E-2</v>
      </c>
      <c r="I281" s="135">
        <f>IFERROR(NACIONAL!J281/NACIONAL!I281-1,"")</f>
        <v>0.44894935995386787</v>
      </c>
      <c r="J281" s="135">
        <f>IFERROR(NACIONAL!K281/NACIONAL!J281-1,"")</f>
        <v>-0.13268716035224981</v>
      </c>
      <c r="K281" s="135">
        <f>IFERROR(NACIONAL!L281/NACIONAL!K281-1,"")</f>
        <v>0.38256594223530294</v>
      </c>
      <c r="L281" s="135">
        <f>IFERROR(NACIONAL!M281/NACIONAL!L281-1,"")</f>
        <v>0.24659156020131534</v>
      </c>
      <c r="M281" s="135">
        <f>IFERROR(NACIONAL!N281/NACIONAL!M281-1,"")</f>
        <v>-1</v>
      </c>
      <c r="N281" s="135" t="str">
        <f>IFERROR(NACIONAL!O281/NACIONAL!N281-1,"")</f>
        <v/>
      </c>
      <c r="O281" s="135" t="str">
        <f>IFERROR(NACIONAL!P281/NACIONAL!O281-1,"")</f>
        <v/>
      </c>
      <c r="P281" s="135" t="str">
        <f>IFERROR(NACIONAL!Q281/NACIONAL!P281-1,"")</f>
        <v/>
      </c>
      <c r="Q281" s="135" t="str">
        <f>IFERROR(NACIONAL!R281/NACIONAL!Q281-1,"")</f>
        <v/>
      </c>
      <c r="R281" s="135" t="str">
        <f>IFERROR(NACIONAL!S281/NACIONAL!R281-1,"")</f>
        <v/>
      </c>
      <c r="S281" s="135" t="str">
        <f>IFERROR(NACIONAL!T281/NACIONAL!S281-1,"")</f>
        <v/>
      </c>
    </row>
    <row r="282" spans="1:19">
      <c r="A282" s="89" t="s">
        <v>402</v>
      </c>
      <c r="B282" s="89" t="s">
        <v>31</v>
      </c>
      <c r="C282" s="135">
        <f>IFERROR(NACIONAL!D282/NACIONAL!C282-1,"")</f>
        <v>-0.15260395325205756</v>
      </c>
      <c r="D282" s="135">
        <f>IFERROR(NACIONAL!E282/NACIONAL!D282-1,"")</f>
        <v>7.7547500114300316</v>
      </c>
      <c r="E282" s="135">
        <f>IFERROR(NACIONAL!F282/NACIONAL!E282-1,"")</f>
        <v>-5.5295271307515326E-2</v>
      </c>
      <c r="F282" s="135">
        <f>IFERROR(NACIONAL!G282/NACIONAL!F282-1,"")</f>
        <v>0.1535306133744736</v>
      </c>
      <c r="G282" s="135">
        <f>IFERROR(NACIONAL!H282/NACIONAL!G282-1,"")</f>
        <v>0.28209267269044047</v>
      </c>
      <c r="H282" s="135">
        <f>IFERROR(NACIONAL!I282/NACIONAL!H282-1,"")</f>
        <v>4.8123320159111138E-2</v>
      </c>
      <c r="I282" s="135">
        <f>IFERROR(NACIONAL!J282/NACIONAL!I282-1,"")</f>
        <v>7.5844409715335903E-2</v>
      </c>
      <c r="J282" s="135">
        <f>IFERROR(NACIONAL!K282/NACIONAL!J282-1,"")</f>
        <v>-5.276563999253181E-2</v>
      </c>
      <c r="K282" s="135">
        <f>IFERROR(NACIONAL!L282/NACIONAL!K282-1,"")</f>
        <v>-0.98262562874622961</v>
      </c>
      <c r="L282" s="135">
        <f>IFERROR(NACIONAL!M282/NACIONAL!L282-1,"")</f>
        <v>1.109694338900491E-2</v>
      </c>
      <c r="M282" s="135">
        <f>IFERROR(NACIONAL!N282/NACIONAL!M282-1,"")</f>
        <v>-1</v>
      </c>
      <c r="N282" s="135" t="str">
        <f>IFERROR(NACIONAL!O282/NACIONAL!N282-1,"")</f>
        <v/>
      </c>
      <c r="O282" s="135" t="str">
        <f>IFERROR(NACIONAL!P282/NACIONAL!O282-1,"")</f>
        <v/>
      </c>
      <c r="P282" s="135" t="str">
        <f>IFERROR(NACIONAL!Q282/NACIONAL!P282-1,"")</f>
        <v/>
      </c>
      <c r="Q282" s="135" t="str">
        <f>IFERROR(NACIONAL!R282/NACIONAL!Q282-1,"")</f>
        <v/>
      </c>
      <c r="R282" s="135" t="str">
        <f>IFERROR(NACIONAL!S282/NACIONAL!R282-1,"")</f>
        <v/>
      </c>
      <c r="S282" s="135" t="str">
        <f>IFERROR(NACIONAL!T282/NACIONAL!S282-1,"")</f>
        <v/>
      </c>
    </row>
    <row r="283" spans="1:19">
      <c r="A283" s="89" t="s">
        <v>403</v>
      </c>
      <c r="B283" s="89" t="s">
        <v>30</v>
      </c>
      <c r="C283" s="135">
        <f>IFERROR(NACIONAL!D283/NACIONAL!C283-1,"")</f>
        <v>-7.328569428991516E-2</v>
      </c>
      <c r="D283" s="135">
        <f>IFERROR(NACIONAL!E283/NACIONAL!D283-1,"")</f>
        <v>0.10665849247243897</v>
      </c>
      <c r="E283" s="135">
        <f>IFERROR(NACIONAL!F283/NACIONAL!E283-1,"")</f>
        <v>2.1913791803560567E-2</v>
      </c>
      <c r="F283" s="135">
        <f>IFERROR(NACIONAL!G283/NACIONAL!F283-1,"")</f>
        <v>5.2731997009299203E-2</v>
      </c>
      <c r="G283" s="135">
        <f>IFERROR(NACIONAL!H283/NACIONAL!G283-1,"")</f>
        <v>-2.7589613561189719E-3</v>
      </c>
      <c r="H283" s="135">
        <f>IFERROR(NACIONAL!I283/NACIONAL!H283-1,"")</f>
        <v>4.5870963024528422E-2</v>
      </c>
      <c r="I283" s="135">
        <f>IFERROR(NACIONAL!J283/NACIONAL!I283-1,"")</f>
        <v>-3.8252650874708971E-2</v>
      </c>
      <c r="J283" s="135">
        <f>IFERROR(NACIONAL!K283/NACIONAL!J283-1,"")</f>
        <v>-0.48134806475720648</v>
      </c>
      <c r="K283" s="135">
        <f>IFERROR(NACIONAL!L283/NACIONAL!K283-1,"")</f>
        <v>-6.0004901763089702E-2</v>
      </c>
      <c r="L283" s="135">
        <f>IFERROR(NACIONAL!M283/NACIONAL!L283-1,"")</f>
        <v>0.17067374888486486</v>
      </c>
      <c r="M283" s="135">
        <f>IFERROR(NACIONAL!N283/NACIONAL!M283-1,"")</f>
        <v>-1</v>
      </c>
      <c r="N283" s="135" t="str">
        <f>IFERROR(NACIONAL!O283/NACIONAL!N283-1,"")</f>
        <v/>
      </c>
      <c r="O283" s="135" t="str">
        <f>IFERROR(NACIONAL!P283/NACIONAL!O283-1,"")</f>
        <v/>
      </c>
      <c r="P283" s="135" t="str">
        <f>IFERROR(NACIONAL!Q283/NACIONAL!P283-1,"")</f>
        <v/>
      </c>
      <c r="Q283" s="135" t="str">
        <f>IFERROR(NACIONAL!R283/NACIONAL!Q283-1,"")</f>
        <v/>
      </c>
      <c r="R283" s="135" t="str">
        <f>IFERROR(NACIONAL!S283/NACIONAL!R283-1,"")</f>
        <v/>
      </c>
      <c r="S283" s="135" t="str">
        <f>IFERROR(NACIONAL!T283/NACIONAL!S283-1,"")</f>
        <v/>
      </c>
    </row>
    <row r="284" spans="1:19">
      <c r="A284" s="89" t="s">
        <v>404</v>
      </c>
      <c r="B284" s="89" t="s">
        <v>29</v>
      </c>
      <c r="C284" s="135">
        <f>IFERROR(NACIONAL!D284/NACIONAL!C284-1,"")</f>
        <v>9.4249562554858946E-2</v>
      </c>
      <c r="D284" s="135">
        <f>IFERROR(NACIONAL!E284/NACIONAL!D284-1,"")</f>
        <v>0.16297968650131978</v>
      </c>
      <c r="E284" s="135">
        <f>IFERROR(NACIONAL!F284/NACIONAL!E284-1,"")</f>
        <v>-0.13753217797856965</v>
      </c>
      <c r="F284" s="135">
        <f>IFERROR(NACIONAL!G284/NACIONAL!F284-1,"")</f>
        <v>-0.40717549841608136</v>
      </c>
      <c r="G284" s="135">
        <f>IFERROR(NACIONAL!H284/NACIONAL!G284-1,"")</f>
        <v>9.6207354600540196E-2</v>
      </c>
      <c r="H284" s="135">
        <f>IFERROR(NACIONAL!I284/NACIONAL!H284-1,"")</f>
        <v>3.7770140462368262E-2</v>
      </c>
      <c r="I284" s="135">
        <f>IFERROR(NACIONAL!J284/NACIONAL!I284-1,"")</f>
        <v>0.10286853819632169</v>
      </c>
      <c r="J284" s="135">
        <f>IFERROR(NACIONAL!K284/NACIONAL!J284-1,"")</f>
        <v>-1</v>
      </c>
      <c r="K284" s="135" t="str">
        <f>IFERROR(NACIONAL!L284/NACIONAL!K284-1,"")</f>
        <v/>
      </c>
      <c r="L284" s="135" t="str">
        <f>IFERROR(NACIONAL!M284/NACIONAL!L284-1,"")</f>
        <v/>
      </c>
      <c r="M284" s="135" t="str">
        <f>IFERROR(NACIONAL!N284/NACIONAL!M284-1,"")</f>
        <v/>
      </c>
      <c r="N284" s="135" t="str">
        <f>IFERROR(NACIONAL!O284/NACIONAL!N284-1,"")</f>
        <v/>
      </c>
      <c r="O284" s="135" t="str">
        <f>IFERROR(NACIONAL!P284/NACIONAL!O284-1,"")</f>
        <v/>
      </c>
      <c r="P284" s="135" t="str">
        <f>IFERROR(NACIONAL!Q284/NACIONAL!P284-1,"")</f>
        <v/>
      </c>
      <c r="Q284" s="135" t="str">
        <f>IFERROR(NACIONAL!R284/NACIONAL!Q284-1,"")</f>
        <v/>
      </c>
      <c r="R284" s="135" t="str">
        <f>IFERROR(NACIONAL!S284/NACIONAL!R284-1,"")</f>
        <v/>
      </c>
      <c r="S284" s="135" t="str">
        <f>IFERROR(NACIONAL!T284/NACIONAL!S284-1,"")</f>
        <v/>
      </c>
    </row>
    <row r="285" spans="1:19">
      <c r="A285" s="89" t="s">
        <v>405</v>
      </c>
      <c r="B285" s="89" t="s">
        <v>179</v>
      </c>
      <c r="C285" s="135" t="str">
        <f>IFERROR(NACIONAL!D285/NACIONAL!C285-1,"")</f>
        <v/>
      </c>
      <c r="D285" s="135" t="str">
        <f>IFERROR(NACIONAL!E285/NACIONAL!D285-1,"")</f>
        <v/>
      </c>
      <c r="E285" s="135" t="str">
        <f>IFERROR(NACIONAL!F285/NACIONAL!E285-1,"")</f>
        <v/>
      </c>
      <c r="F285" s="135" t="str">
        <f>IFERROR(NACIONAL!G285/NACIONAL!F285-1,"")</f>
        <v/>
      </c>
      <c r="G285" s="135" t="str">
        <f>IFERROR(NACIONAL!H285/NACIONAL!G285-1,"")</f>
        <v/>
      </c>
      <c r="H285" s="135" t="str">
        <f>IFERROR(NACIONAL!I285/NACIONAL!H285-1,"")</f>
        <v/>
      </c>
      <c r="I285" s="135" t="str">
        <f>IFERROR(NACIONAL!J285/NACIONAL!I285-1,"")</f>
        <v/>
      </c>
      <c r="J285" s="135" t="str">
        <f>IFERROR(NACIONAL!K285/NACIONAL!J285-1,"")</f>
        <v/>
      </c>
      <c r="K285" s="135" t="str">
        <f>IFERROR(NACIONAL!L285/NACIONAL!K285-1,"")</f>
        <v/>
      </c>
      <c r="L285" s="135" t="str">
        <f>IFERROR(NACIONAL!M285/NACIONAL!L285-1,"")</f>
        <v/>
      </c>
      <c r="M285" s="135">
        <f>IFERROR(NACIONAL!N285/NACIONAL!M285-1,"")</f>
        <v>-1</v>
      </c>
      <c r="N285" s="135" t="str">
        <f>IFERROR(NACIONAL!O285/NACIONAL!N285-1,"")</f>
        <v/>
      </c>
      <c r="O285" s="135" t="str">
        <f>IFERROR(NACIONAL!P285/NACIONAL!O285-1,"")</f>
        <v/>
      </c>
      <c r="P285" s="135" t="str">
        <f>IFERROR(NACIONAL!Q285/NACIONAL!P285-1,"")</f>
        <v/>
      </c>
      <c r="Q285" s="135" t="str">
        <f>IFERROR(NACIONAL!R285/NACIONAL!Q285-1,"")</f>
        <v/>
      </c>
      <c r="R285" s="135" t="str">
        <f>IFERROR(NACIONAL!S285/NACIONAL!R285-1,"")</f>
        <v/>
      </c>
      <c r="S285" s="135" t="str">
        <f>IFERROR(NACIONAL!T285/NACIONAL!S285-1,"")</f>
        <v/>
      </c>
    </row>
    <row r="286" spans="1:19">
      <c r="A286" s="89" t="s">
        <v>406</v>
      </c>
      <c r="B286" s="89" t="s">
        <v>28</v>
      </c>
      <c r="C286" s="135">
        <f>IFERROR(NACIONAL!D286/NACIONAL!C286-1,"")</f>
        <v>5.9040887355620084</v>
      </c>
      <c r="D286" s="135">
        <f>IFERROR(NACIONAL!E286/NACIONAL!D286-1,"")</f>
        <v>6.5554241787689094E-2</v>
      </c>
      <c r="E286" s="135">
        <f>IFERROR(NACIONAL!F286/NACIONAL!E286-1,"")</f>
        <v>1.1616234303547301E-2</v>
      </c>
      <c r="F286" s="135">
        <f>IFERROR(NACIONAL!G286/NACIONAL!F286-1,"")</f>
        <v>3.8821876898995633E-2</v>
      </c>
      <c r="G286" s="135">
        <f>IFERROR(NACIONAL!H286/NACIONAL!G286-1,"")</f>
        <v>5.0199079069052521E-2</v>
      </c>
      <c r="H286" s="135">
        <f>IFERROR(NACIONAL!I286/NACIONAL!H286-1,"")</f>
        <v>0.33910698776181936</v>
      </c>
      <c r="I286" s="135">
        <f>IFERROR(NACIONAL!J286/NACIONAL!I286-1,"")</f>
        <v>4.3474180672336882E-2</v>
      </c>
      <c r="J286" s="135">
        <f>IFERROR(NACIONAL!K286/NACIONAL!J286-1,"")</f>
        <v>-0.50580297481274716</v>
      </c>
      <c r="K286" s="135">
        <f>IFERROR(NACIONAL!L286/NACIONAL!K286-1,"")</f>
        <v>0.25969498034058192</v>
      </c>
      <c r="L286" s="135">
        <f>IFERROR(NACIONAL!M286/NACIONAL!L286-1,"")</f>
        <v>9.2505893071830103E-2</v>
      </c>
      <c r="M286" s="135">
        <f>IFERROR(NACIONAL!N286/NACIONAL!M286-1,"")</f>
        <v>8.6121581766948951E-2</v>
      </c>
      <c r="N286" s="135">
        <f>IFERROR(NACIONAL!O286/NACIONAL!N286-1,"")</f>
        <v>9.5268195609184536E-2</v>
      </c>
      <c r="O286" s="135">
        <f>IFERROR(NACIONAL!P286/NACIONAL!O286-1,"")</f>
        <v>0.12945516377219413</v>
      </c>
      <c r="P286" s="135">
        <f>IFERROR(NACIONAL!Q286/NACIONAL!P286-1,"")</f>
        <v>0.10320451112794826</v>
      </c>
      <c r="Q286" s="135">
        <f>IFERROR(NACIONAL!R286/NACIONAL!Q286-1,"")</f>
        <v>0.1591623003331557</v>
      </c>
      <c r="R286" s="135">
        <f>IFERROR(NACIONAL!S286/NACIONAL!R286-1,"")</f>
        <v>0.19304349432858636</v>
      </c>
      <c r="S286" s="135">
        <f>IFERROR(NACIONAL!T286/NACIONAL!S286-1,"")</f>
        <v>0.14876262504931459</v>
      </c>
    </row>
    <row r="287" spans="1:19">
      <c r="A287" s="89" t="s">
        <v>407</v>
      </c>
      <c r="B287" s="89" t="s">
        <v>220</v>
      </c>
      <c r="C287" s="135">
        <f>IFERROR(NACIONAL!D287/NACIONAL!C287-1,"")</f>
        <v>0.24028604075221005</v>
      </c>
      <c r="D287" s="135">
        <f>IFERROR(NACIONAL!E287/NACIONAL!D287-1,"")</f>
        <v>1.303755513100846E-2</v>
      </c>
      <c r="E287" s="135">
        <f>IFERROR(NACIONAL!F287/NACIONAL!E287-1,"")</f>
        <v>4.8278333060010059E-2</v>
      </c>
      <c r="F287" s="135">
        <f>IFERROR(NACIONAL!G287/NACIONAL!F287-1,"")</f>
        <v>-8.5941869074550592E-3</v>
      </c>
      <c r="G287" s="135">
        <f>IFERROR(NACIONAL!H287/NACIONAL!G287-1,"")</f>
        <v>2.3165723470391031E-2</v>
      </c>
      <c r="H287" s="135">
        <f>IFERROR(NACIONAL!I287/NACIONAL!H287-1,"")</f>
        <v>0.17189795782004502</v>
      </c>
      <c r="I287" s="135">
        <f>IFERROR(NACIONAL!J287/NACIONAL!I287-1,"")</f>
        <v>0.30392700649490156</v>
      </c>
      <c r="J287" s="135">
        <f>IFERROR(NACIONAL!K287/NACIONAL!J287-1,"")</f>
        <v>0.34574877174582852</v>
      </c>
      <c r="K287" s="135">
        <f>IFERROR(NACIONAL!L287/NACIONAL!K287-1,"")</f>
        <v>-0.99847005278629863</v>
      </c>
      <c r="L287" s="135">
        <f>IFERROR(NACIONAL!M287/NACIONAL!L287-1,"")</f>
        <v>-1</v>
      </c>
      <c r="M287" s="135" t="str">
        <f>IFERROR(NACIONAL!N287/NACIONAL!M287-1,"")</f>
        <v/>
      </c>
      <c r="N287" s="135">
        <f>IFERROR(NACIONAL!O287/NACIONAL!N287-1,"")</f>
        <v>4.3169813067776008E-3</v>
      </c>
      <c r="O287" s="135">
        <f>IFERROR(NACIONAL!P287/NACIONAL!O287-1,"")</f>
        <v>0.49646709974536729</v>
      </c>
      <c r="P287" s="135">
        <f>IFERROR(NACIONAL!Q287/NACIONAL!P287-1,"")</f>
        <v>5.5398008128285658E-2</v>
      </c>
      <c r="Q287" s="135">
        <f>IFERROR(NACIONAL!R287/NACIONAL!Q287-1,"")</f>
        <v>0.11512219317135886</v>
      </c>
      <c r="R287" s="135">
        <f>IFERROR(NACIONAL!S287/NACIONAL!R287-1,"")</f>
        <v>0.15018546497162388</v>
      </c>
      <c r="S287" s="135">
        <f>IFERROR(NACIONAL!T287/NACIONAL!S287-1,"")</f>
        <v>9.5328965090289541E-2</v>
      </c>
    </row>
    <row r="288" spans="1:19">
      <c r="A288" s="89" t="s">
        <v>7648</v>
      </c>
      <c r="B288" s="89" t="s">
        <v>7649</v>
      </c>
      <c r="C288" s="135" t="str">
        <f>IFERROR(NACIONAL!D288/NACIONAL!C288-1,"")</f>
        <v/>
      </c>
      <c r="D288" s="135" t="str">
        <f>IFERROR(NACIONAL!E288/NACIONAL!D288-1,"")</f>
        <v/>
      </c>
      <c r="E288" s="135" t="str">
        <f>IFERROR(NACIONAL!F288/NACIONAL!E288-1,"")</f>
        <v/>
      </c>
      <c r="F288" s="135" t="str">
        <f>IFERROR(NACIONAL!G288/NACIONAL!F288-1,"")</f>
        <v/>
      </c>
      <c r="G288" s="135" t="str">
        <f>IFERROR(NACIONAL!H288/NACIONAL!G288-1,"")</f>
        <v/>
      </c>
      <c r="H288" s="135" t="str">
        <f>IFERROR(NACIONAL!I288/NACIONAL!H288-1,"")</f>
        <v/>
      </c>
      <c r="I288" s="135" t="str">
        <f>IFERROR(NACIONAL!J288/NACIONAL!I288-1,"")</f>
        <v/>
      </c>
      <c r="J288" s="135" t="str">
        <f>IFERROR(NACIONAL!K288/NACIONAL!J288-1,"")</f>
        <v/>
      </c>
      <c r="K288" s="135" t="str">
        <f>IFERROR(NACIONAL!L288/NACIONAL!K288-1,"")</f>
        <v/>
      </c>
      <c r="L288" s="135" t="str">
        <f>IFERROR(NACIONAL!M288/NACIONAL!L288-1,"")</f>
        <v/>
      </c>
      <c r="M288" s="135" t="str">
        <f>IFERROR(NACIONAL!N288/NACIONAL!M288-1,"")</f>
        <v/>
      </c>
      <c r="N288" s="135" t="str">
        <f>IFERROR(NACIONAL!O288/NACIONAL!N288-1,"")</f>
        <v/>
      </c>
      <c r="O288" s="135">
        <f>IFERROR(NACIONAL!P288/NACIONAL!O288-1,"")</f>
        <v>0.37513241075788639</v>
      </c>
      <c r="P288" s="135">
        <f>IFERROR(NACIONAL!Q288/NACIONAL!P288-1,"")</f>
        <v>-0.6100836256091815</v>
      </c>
      <c r="Q288" s="135">
        <f>IFERROR(NACIONAL!R288/NACIONAL!Q288-1,"")</f>
        <v>-0.50887093371619496</v>
      </c>
      <c r="R288" s="135">
        <f>IFERROR(NACIONAL!S288/NACIONAL!R288-1,"")</f>
        <v>-3.3240318903615229E-2</v>
      </c>
      <c r="S288" s="135">
        <f>IFERROR(NACIONAL!T288/NACIONAL!S288-1,"")</f>
        <v>1.1473987999888933</v>
      </c>
    </row>
    <row r="289" spans="1:19">
      <c r="A289" s="89" t="s">
        <v>408</v>
      </c>
      <c r="B289" s="89" t="s">
        <v>27</v>
      </c>
      <c r="C289" s="136">
        <f>IFERROR(NACIONAL!D289/NACIONAL!C289-1,"")</f>
        <v>-9.3950629968635568E-2</v>
      </c>
      <c r="D289" s="136">
        <f>IFERROR(NACIONAL!E289/NACIONAL!D289-1,"")</f>
        <v>0.46713312358399328</v>
      </c>
      <c r="E289" s="136">
        <f>IFERROR(NACIONAL!F289/NACIONAL!E289-1,"")</f>
        <v>8.2555727265827272E-2</v>
      </c>
      <c r="F289" s="136">
        <f>IFERROR(NACIONAL!G289/NACIONAL!F289-1,"")</f>
        <v>0.19630452573251755</v>
      </c>
      <c r="G289" s="136">
        <f>IFERROR(NACIONAL!H289/NACIONAL!G289-1,"")</f>
        <v>0.15154338319331706</v>
      </c>
      <c r="H289" s="136">
        <f>IFERROR(NACIONAL!I289/NACIONAL!H289-1,"")</f>
        <v>0.17404331346546087</v>
      </c>
      <c r="I289" s="136">
        <f>IFERROR(NACIONAL!J289/NACIONAL!I289-1,"")</f>
        <v>0.1860894930631527</v>
      </c>
      <c r="J289" s="136">
        <f>IFERROR(NACIONAL!K289/NACIONAL!J289-1,"")</f>
        <v>-0.19655919180719628</v>
      </c>
      <c r="K289" s="136">
        <f>IFERROR(NACIONAL!L289/NACIONAL!K289-1,"")</f>
        <v>0.10907423590137588</v>
      </c>
      <c r="L289" s="136">
        <f>IFERROR(NACIONAL!M289/NACIONAL!L289-1,"")</f>
        <v>-0.45437327811678263</v>
      </c>
      <c r="M289" s="136">
        <f>IFERROR(NACIONAL!N289/NACIONAL!M289-1,"")</f>
        <v>1.5981294510891155</v>
      </c>
      <c r="N289" s="136">
        <f>IFERROR(NACIONAL!O289/NACIONAL!N289-1,"")</f>
        <v>13.316316826993056</v>
      </c>
      <c r="O289" s="136">
        <f>IFERROR(NACIONAL!P289/NACIONAL!O289-1,"")</f>
        <v>-0.8657092170385603</v>
      </c>
      <c r="P289" s="136">
        <f>IFERROR(NACIONAL!Q289/NACIONAL!P289-1,"")</f>
        <v>8.3792261802880796E-2</v>
      </c>
      <c r="Q289" s="136">
        <f>IFERROR(NACIONAL!R289/NACIONAL!Q289-1,"")</f>
        <v>-9.8601958570493031E-2</v>
      </c>
      <c r="R289" s="136">
        <f>IFERROR(NACIONAL!S289/NACIONAL!R289-1,"")</f>
        <v>0.21066423375480703</v>
      </c>
      <c r="S289" s="136">
        <f>IFERROR(NACIONAL!T289/NACIONAL!S289-1,"")</f>
        <v>0.14112967799660048</v>
      </c>
    </row>
    <row r="290" spans="1:19">
      <c r="A290" s="89" t="s">
        <v>409</v>
      </c>
      <c r="B290" s="89" t="s">
        <v>162</v>
      </c>
      <c r="C290" s="135">
        <f>IFERROR(NACIONAL!D290/NACIONAL!C290-1,"")</f>
        <v>0.11851802853775051</v>
      </c>
      <c r="D290" s="135">
        <f>IFERROR(NACIONAL!E290/NACIONAL!D290-1,"")</f>
        <v>0.12056449984890527</v>
      </c>
      <c r="E290" s="135">
        <f>IFERROR(NACIONAL!F290/NACIONAL!E290-1,"")</f>
        <v>7.552928916823487E-2</v>
      </c>
      <c r="F290" s="135">
        <f>IFERROR(NACIONAL!G290/NACIONAL!F290-1,"")</f>
        <v>0.26772803176615612</v>
      </c>
      <c r="G290" s="135">
        <f>IFERROR(NACIONAL!H290/NACIONAL!G290-1,"")</f>
        <v>6.0052947346181051E-2</v>
      </c>
      <c r="H290" s="135">
        <f>IFERROR(NACIONAL!I290/NACIONAL!H290-1,"")</f>
        <v>8.5627034129103885E-2</v>
      </c>
      <c r="I290" s="135">
        <f>IFERROR(NACIONAL!J290/NACIONAL!I290-1,"")</f>
        <v>0.10346785606501774</v>
      </c>
      <c r="J290" s="135">
        <f>IFERROR(NACIONAL!K290/NACIONAL!J290-1,"")</f>
        <v>7.2896478438081225E-2</v>
      </c>
      <c r="K290" s="135">
        <f>IFERROR(NACIONAL!L290/NACIONAL!K290-1,"")</f>
        <v>8.2387016833886939E-2</v>
      </c>
      <c r="L290" s="135">
        <f>IFERROR(NACIONAL!M290/NACIONAL!L290-1,"")</f>
        <v>0.11573620375786309</v>
      </c>
      <c r="M290" s="135">
        <f>IFERROR(NACIONAL!N290/NACIONAL!M290-1,"")</f>
        <v>0.23709748576703693</v>
      </c>
      <c r="N290" s="135">
        <f>IFERROR(NACIONAL!O290/NACIONAL!N290-1,"")</f>
        <v>0.11287618079820638</v>
      </c>
      <c r="O290" s="135">
        <f>IFERROR(NACIONAL!P290/NACIONAL!O290-1,"")</f>
        <v>4.326666655910949E-2</v>
      </c>
      <c r="P290" s="135">
        <f>IFERROR(NACIONAL!Q290/NACIONAL!P290-1,"")</f>
        <v>0.20628960503287774</v>
      </c>
      <c r="Q290" s="135">
        <f>IFERROR(NACIONAL!R290/NACIONAL!Q290-1,"")</f>
        <v>0.21801016470196188</v>
      </c>
      <c r="R290" s="135">
        <f>IFERROR(NACIONAL!S290/NACIONAL!R290-1,"")</f>
        <v>0.3793863875527026</v>
      </c>
      <c r="S290" s="135">
        <f>IFERROR(NACIONAL!T290/NACIONAL!S290-1,"")</f>
        <v>5.8321705793841216E-2</v>
      </c>
    </row>
    <row r="291" spans="1:19">
      <c r="A291" s="89" t="s">
        <v>3235</v>
      </c>
      <c r="B291" s="89" t="s">
        <v>43</v>
      </c>
      <c r="C291" s="135" t="str">
        <f>IFERROR(NACIONAL!D291/NACIONAL!C291-1,"")</f>
        <v/>
      </c>
      <c r="D291" s="135" t="str">
        <f>IFERROR(NACIONAL!E291/NACIONAL!D291-1,"")</f>
        <v/>
      </c>
      <c r="E291" s="135" t="str">
        <f>IFERROR(NACIONAL!F291/NACIONAL!E291-1,"")</f>
        <v/>
      </c>
      <c r="F291" s="135" t="str">
        <f>IFERROR(NACIONAL!G291/NACIONAL!F291-1,"")</f>
        <v/>
      </c>
      <c r="G291" s="135" t="str">
        <f>IFERROR(NACIONAL!H291/NACIONAL!G291-1,"")</f>
        <v/>
      </c>
      <c r="H291" s="135" t="str">
        <f>IFERROR(NACIONAL!I291/NACIONAL!H291-1,"")</f>
        <v/>
      </c>
      <c r="I291" s="135" t="str">
        <f>IFERROR(NACIONAL!J291/NACIONAL!I291-1,"")</f>
        <v/>
      </c>
      <c r="J291" s="135" t="str">
        <f>IFERROR(NACIONAL!K291/NACIONAL!J291-1,"")</f>
        <v/>
      </c>
      <c r="K291" s="135" t="str">
        <f>IFERROR(NACIONAL!L291/NACIONAL!K291-1,"")</f>
        <v/>
      </c>
      <c r="L291" s="135" t="str">
        <f>IFERROR(NACIONAL!M291/NACIONAL!L291-1,"")</f>
        <v/>
      </c>
      <c r="M291" s="135" t="str">
        <f>IFERROR(NACIONAL!N291/NACIONAL!M291-1,"")</f>
        <v/>
      </c>
      <c r="N291" s="135">
        <f>IFERROR(NACIONAL!O291/NACIONAL!N291-1,"")</f>
        <v>7.7306983287634301E-2</v>
      </c>
      <c r="O291" s="135">
        <f>IFERROR(NACIONAL!P291/NACIONAL!O291-1,"")</f>
        <v>-3.6286316631902404E-2</v>
      </c>
      <c r="P291" s="135">
        <f>IFERROR(NACIONAL!Q291/NACIONAL!P291-1,"")</f>
        <v>-0.16967271485122193</v>
      </c>
      <c r="Q291" s="135">
        <f>IFERROR(NACIONAL!R291/NACIONAL!Q291-1,"")</f>
        <v>-4.443898531908208E-2</v>
      </c>
      <c r="R291" s="135">
        <f>IFERROR(NACIONAL!S291/NACIONAL!R291-1,"")</f>
        <v>0.76102736407535199</v>
      </c>
      <c r="S291" s="135">
        <f>IFERROR(NACIONAL!T291/NACIONAL!S291-1,"")</f>
        <v>2.8850409664150387</v>
      </c>
    </row>
    <row r="292" spans="1:19">
      <c r="A292" s="89" t="s">
        <v>3241</v>
      </c>
      <c r="B292" s="89" t="s">
        <v>42</v>
      </c>
      <c r="C292" s="135" t="str">
        <f>IFERROR(NACIONAL!D292/NACIONAL!C292-1,"")</f>
        <v/>
      </c>
      <c r="D292" s="135" t="str">
        <f>IFERROR(NACIONAL!E292/NACIONAL!D292-1,"")</f>
        <v/>
      </c>
      <c r="E292" s="135" t="str">
        <f>IFERROR(NACIONAL!F292/NACIONAL!E292-1,"")</f>
        <v/>
      </c>
      <c r="F292" s="135" t="str">
        <f>IFERROR(NACIONAL!G292/NACIONAL!F292-1,"")</f>
        <v/>
      </c>
      <c r="G292" s="135" t="str">
        <f>IFERROR(NACIONAL!H292/NACIONAL!G292-1,"")</f>
        <v/>
      </c>
      <c r="H292" s="135" t="str">
        <f>IFERROR(NACIONAL!I292/NACIONAL!H292-1,"")</f>
        <v/>
      </c>
      <c r="I292" s="135" t="str">
        <f>IFERROR(NACIONAL!J292/NACIONAL!I292-1,"")</f>
        <v/>
      </c>
      <c r="J292" s="135" t="str">
        <f>IFERROR(NACIONAL!K292/NACIONAL!J292-1,"")</f>
        <v/>
      </c>
      <c r="K292" s="135" t="str">
        <f>IFERROR(NACIONAL!L292/NACIONAL!K292-1,"")</f>
        <v/>
      </c>
      <c r="L292" s="135" t="str">
        <f>IFERROR(NACIONAL!M292/NACIONAL!L292-1,"")</f>
        <v/>
      </c>
      <c r="M292" s="135" t="str">
        <f>IFERROR(NACIONAL!N292/NACIONAL!M292-1,"")</f>
        <v/>
      </c>
      <c r="N292" s="135">
        <f>IFERROR(NACIONAL!O292/NACIONAL!N292-1,"")</f>
        <v>2.1082943907810989</v>
      </c>
      <c r="O292" s="135">
        <f>IFERROR(NACIONAL!P292/NACIONAL!O292-1,"")</f>
        <v>-6.9765607671522623E-2</v>
      </c>
      <c r="P292" s="135">
        <f>IFERROR(NACIONAL!Q292/NACIONAL!P292-1,"")</f>
        <v>0.52126247403772075</v>
      </c>
      <c r="Q292" s="135">
        <f>IFERROR(NACIONAL!R292/NACIONAL!Q292-1,"")</f>
        <v>0.26330498021371396</v>
      </c>
      <c r="R292" s="135">
        <f>IFERROR(NACIONAL!S292/NACIONAL!R292-1,"")</f>
        <v>1.0017939638336268</v>
      </c>
      <c r="S292" s="135">
        <f>IFERROR(NACIONAL!T292/NACIONAL!S292-1,"")</f>
        <v>5.1519047739574164E-2</v>
      </c>
    </row>
    <row r="293" spans="1:19">
      <c r="A293" s="89" t="s">
        <v>3243</v>
      </c>
      <c r="B293" s="89" t="s">
        <v>41</v>
      </c>
      <c r="C293" s="135" t="str">
        <f>IFERROR(NACIONAL!D293/NACIONAL!C293-1,"")</f>
        <v/>
      </c>
      <c r="D293" s="135" t="str">
        <f>IFERROR(NACIONAL!E293/NACIONAL!D293-1,"")</f>
        <v/>
      </c>
      <c r="E293" s="135" t="str">
        <f>IFERROR(NACIONAL!F293/NACIONAL!E293-1,"")</f>
        <v/>
      </c>
      <c r="F293" s="135" t="str">
        <f>IFERROR(NACIONAL!G293/NACIONAL!F293-1,"")</f>
        <v/>
      </c>
      <c r="G293" s="135" t="str">
        <f>IFERROR(NACIONAL!H293/NACIONAL!G293-1,"")</f>
        <v/>
      </c>
      <c r="H293" s="135" t="str">
        <f>IFERROR(NACIONAL!I293/NACIONAL!H293-1,"")</f>
        <v/>
      </c>
      <c r="I293" s="135" t="str">
        <f>IFERROR(NACIONAL!J293/NACIONAL!I293-1,"")</f>
        <v/>
      </c>
      <c r="J293" s="135" t="str">
        <f>IFERROR(NACIONAL!K293/NACIONAL!J293-1,"")</f>
        <v/>
      </c>
      <c r="K293" s="135" t="str">
        <f>IFERROR(NACIONAL!L293/NACIONAL!K293-1,"")</f>
        <v/>
      </c>
      <c r="L293" s="135" t="str">
        <f>IFERROR(NACIONAL!M293/NACIONAL!L293-1,"")</f>
        <v/>
      </c>
      <c r="M293" s="135" t="str">
        <f>IFERROR(NACIONAL!N293/NACIONAL!M293-1,"")</f>
        <v/>
      </c>
      <c r="N293" s="135">
        <f>IFERROR(NACIONAL!O293/NACIONAL!N293-1,"")</f>
        <v>0.34066406163532958</v>
      </c>
      <c r="O293" s="135">
        <f>IFERROR(NACIONAL!P293/NACIONAL!O293-1,"")</f>
        <v>-0.37243488035886285</v>
      </c>
      <c r="P293" s="135">
        <f>IFERROR(NACIONAL!Q293/NACIONAL!P293-1,"")</f>
        <v>0.19711537012181357</v>
      </c>
      <c r="Q293" s="135">
        <f>IFERROR(NACIONAL!R293/NACIONAL!Q293-1,"")</f>
        <v>1.2887157673440597</v>
      </c>
      <c r="R293" s="135">
        <f>IFERROR(NACIONAL!S293/NACIONAL!R293-1,"")</f>
        <v>-0.70461737178073736</v>
      </c>
      <c r="S293" s="135">
        <f>IFERROR(NACIONAL!T293/NACIONAL!S293-1,"")</f>
        <v>0.51808455608741077</v>
      </c>
    </row>
    <row r="294" spans="1:19" ht="28">
      <c r="A294" s="89" t="s">
        <v>3250</v>
      </c>
      <c r="B294" s="89" t="s">
        <v>3251</v>
      </c>
      <c r="C294" s="135" t="str">
        <f>IFERROR(NACIONAL!D294/NACIONAL!C294-1,"")</f>
        <v/>
      </c>
      <c r="D294" s="135" t="str">
        <f>IFERROR(NACIONAL!E294/NACIONAL!D294-1,"")</f>
        <v/>
      </c>
      <c r="E294" s="135" t="str">
        <f>IFERROR(NACIONAL!F294/NACIONAL!E294-1,"")</f>
        <v/>
      </c>
      <c r="F294" s="135" t="str">
        <f>IFERROR(NACIONAL!G294/NACIONAL!F294-1,"")</f>
        <v/>
      </c>
      <c r="G294" s="135" t="str">
        <f>IFERROR(NACIONAL!H294/NACIONAL!G294-1,"")</f>
        <v/>
      </c>
      <c r="H294" s="135" t="str">
        <f>IFERROR(NACIONAL!I294/NACIONAL!H294-1,"")</f>
        <v/>
      </c>
      <c r="I294" s="135" t="str">
        <f>IFERROR(NACIONAL!J294/NACIONAL!I294-1,"")</f>
        <v/>
      </c>
      <c r="J294" s="135" t="str">
        <f>IFERROR(NACIONAL!K294/NACIONAL!J294-1,"")</f>
        <v/>
      </c>
      <c r="K294" s="135" t="str">
        <f>IFERROR(NACIONAL!L294/NACIONAL!K294-1,"")</f>
        <v/>
      </c>
      <c r="L294" s="135" t="str">
        <f>IFERROR(NACIONAL!M294/NACIONAL!L294-1,"")</f>
        <v/>
      </c>
      <c r="M294" s="135" t="str">
        <f>IFERROR(NACIONAL!N294/NACIONAL!M294-1,"")</f>
        <v/>
      </c>
      <c r="N294" s="135">
        <f>IFERROR(NACIONAL!O294/NACIONAL!N294-1,"")</f>
        <v>0.13457009285112265</v>
      </c>
      <c r="O294" s="135">
        <f>IFERROR(NACIONAL!P294/NACIONAL!O294-1,"")</f>
        <v>-0.23312143848568556</v>
      </c>
      <c r="P294" s="135">
        <f>IFERROR(NACIONAL!Q294/NACIONAL!P294-1,"")</f>
        <v>0.300892136955621</v>
      </c>
      <c r="Q294" s="135">
        <f>IFERROR(NACIONAL!R294/NACIONAL!Q294-1,"")</f>
        <v>0.30852214611666362</v>
      </c>
      <c r="R294" s="135">
        <f>IFERROR(NACIONAL!S294/NACIONAL!R294-1,"")</f>
        <v>-0.16426336359989102</v>
      </c>
      <c r="S294" s="135">
        <f>IFERROR(NACIONAL!T294/NACIONAL!S294-1,"")</f>
        <v>-4.6949522981407421E-2</v>
      </c>
    </row>
    <row r="295" spans="1:19">
      <c r="A295" s="89" t="s">
        <v>410</v>
      </c>
      <c r="B295" s="89" t="s">
        <v>26</v>
      </c>
      <c r="C295" s="135">
        <f>IFERROR(NACIONAL!D295/NACIONAL!C295-1,"")</f>
        <v>7.9882902374643905E-3</v>
      </c>
      <c r="D295" s="135">
        <f>IFERROR(NACIONAL!E295/NACIONAL!D295-1,"")</f>
        <v>-0.19546211517228418</v>
      </c>
      <c r="E295" s="135">
        <f>IFERROR(NACIONAL!F295/NACIONAL!E295-1,"")</f>
        <v>0.23463661933494206</v>
      </c>
      <c r="F295" s="135">
        <f>IFERROR(NACIONAL!G295/NACIONAL!F295-1,"")</f>
        <v>1.4838216774805675</v>
      </c>
      <c r="G295" s="135">
        <f>IFERROR(NACIONAL!H295/NACIONAL!G295-1,"")</f>
        <v>-0.14801969642964496</v>
      </c>
      <c r="H295" s="135">
        <f>IFERROR(NACIONAL!I295/NACIONAL!H295-1,"")</f>
        <v>-0.41340788352233282</v>
      </c>
      <c r="I295" s="135">
        <f>IFERROR(NACIONAL!J295/NACIONAL!I295-1,"")</f>
        <v>-2.5995577387943891E-2</v>
      </c>
      <c r="J295" s="135">
        <f>IFERROR(NACIONAL!K295/NACIONAL!J295-1,"")</f>
        <v>6.6357585295038879E-2</v>
      </c>
      <c r="K295" s="135">
        <f>IFERROR(NACIONAL!L295/NACIONAL!K295-1,"")</f>
        <v>-0.34160153346171629</v>
      </c>
      <c r="L295" s="135">
        <f>IFERROR(NACIONAL!M295/NACIONAL!L295-1,"")</f>
        <v>7.1786193202358239E-2</v>
      </c>
      <c r="M295" s="135">
        <f>IFERROR(NACIONAL!N295/NACIONAL!M295-1,"")</f>
        <v>-1</v>
      </c>
      <c r="N295" s="135" t="str">
        <f>IFERROR(NACIONAL!O295/NACIONAL!N295-1,"")</f>
        <v/>
      </c>
      <c r="O295" s="135" t="str">
        <f>IFERROR(NACIONAL!P295/NACIONAL!O295-1,"")</f>
        <v/>
      </c>
      <c r="P295" s="135" t="str">
        <f>IFERROR(NACIONAL!Q295/NACIONAL!P295-1,"")</f>
        <v/>
      </c>
      <c r="Q295" s="135" t="str">
        <f>IFERROR(NACIONAL!R295/NACIONAL!Q295-1,"")</f>
        <v/>
      </c>
      <c r="R295" s="135" t="str">
        <f>IFERROR(NACIONAL!S295/NACIONAL!R295-1,"")</f>
        <v/>
      </c>
      <c r="S295" s="135" t="str">
        <f>IFERROR(NACIONAL!T295/NACIONAL!S295-1,"")</f>
        <v/>
      </c>
    </row>
    <row r="296" spans="1:19">
      <c r="A296" s="89" t="s">
        <v>411</v>
      </c>
      <c r="B296" s="89" t="s">
        <v>25</v>
      </c>
      <c r="C296" s="135">
        <f>IFERROR(NACIONAL!D296/NACIONAL!C296-1,"")</f>
        <v>-7.4742263556024646E-3</v>
      </c>
      <c r="D296" s="135">
        <f>IFERROR(NACIONAL!E296/NACIONAL!D296-1,"")</f>
        <v>-7.7425379593353716E-2</v>
      </c>
      <c r="E296" s="135">
        <f>IFERROR(NACIONAL!F296/NACIONAL!E296-1,"")</f>
        <v>-0.12749748991219723</v>
      </c>
      <c r="F296" s="135">
        <f>IFERROR(NACIONAL!G296/NACIONAL!F296-1,"")</f>
        <v>7.7001876721223272E-2</v>
      </c>
      <c r="G296" s="135">
        <f>IFERROR(NACIONAL!H296/NACIONAL!G296-1,"")</f>
        <v>0.12552729589054001</v>
      </c>
      <c r="H296" s="135">
        <f>IFERROR(NACIONAL!I296/NACIONAL!H296-1,"")</f>
        <v>-0.49468981041082172</v>
      </c>
      <c r="I296" s="135">
        <f>IFERROR(NACIONAL!J296/NACIONAL!I296-1,"")</f>
        <v>0.21773730205582487</v>
      </c>
      <c r="J296" s="135">
        <f>IFERROR(NACIONAL!K296/NACIONAL!J296-1,"")</f>
        <v>-4.3528300954214449E-2</v>
      </c>
      <c r="K296" s="135">
        <f>IFERROR(NACIONAL!L296/NACIONAL!K296-1,"")</f>
        <v>0.43646714700383504</v>
      </c>
      <c r="L296" s="135">
        <f>IFERROR(NACIONAL!M296/NACIONAL!L296-1,"")</f>
        <v>-0.11562745730410495</v>
      </c>
      <c r="M296" s="135">
        <f>IFERROR(NACIONAL!N296/NACIONAL!M296-1,"")</f>
        <v>0.17191582503761227</v>
      </c>
      <c r="N296" s="135">
        <f>IFERROR(NACIONAL!O296/NACIONAL!N296-1,"")</f>
        <v>-1.347931566131888E-3</v>
      </c>
      <c r="O296" s="135">
        <f>IFERROR(NACIONAL!P296/NACIONAL!O296-1,"")</f>
        <v>0.46196438485699054</v>
      </c>
      <c r="P296" s="135">
        <f>IFERROR(NACIONAL!Q296/NACIONAL!P296-1,"")</f>
        <v>0.15911272214995709</v>
      </c>
      <c r="Q296" s="135">
        <f>IFERROR(NACIONAL!R296/NACIONAL!Q296-1,"")</f>
        <v>2.9227303708259322E-2</v>
      </c>
      <c r="R296" s="135">
        <f>IFERROR(NACIONAL!S296/NACIONAL!R296-1,"")</f>
        <v>9.9783991118788107E-2</v>
      </c>
      <c r="S296" s="135">
        <f>IFERROR(NACIONAL!T296/NACIONAL!S296-1,"")</f>
        <v>0.29227318130853797</v>
      </c>
    </row>
    <row r="297" spans="1:19">
      <c r="A297" s="89" t="s">
        <v>412</v>
      </c>
      <c r="B297" s="89" t="s">
        <v>24</v>
      </c>
      <c r="C297" s="135">
        <f>IFERROR(NACIONAL!D297/NACIONAL!C297-1,"")</f>
        <v>-0.20940558522644215</v>
      </c>
      <c r="D297" s="135">
        <f>IFERROR(NACIONAL!E297/NACIONAL!D297-1,"")</f>
        <v>0.20974957844677089</v>
      </c>
      <c r="E297" s="135">
        <f>IFERROR(NACIONAL!F297/NACIONAL!E297-1,"")</f>
        <v>0.26400661488809196</v>
      </c>
      <c r="F297" s="135">
        <f>IFERROR(NACIONAL!G297/NACIONAL!F297-1,"")</f>
        <v>0.37807580897306803</v>
      </c>
      <c r="G297" s="135">
        <f>IFERROR(NACIONAL!H297/NACIONAL!G297-1,"")</f>
        <v>0.11662808795327373</v>
      </c>
      <c r="H297" s="135">
        <f>IFERROR(NACIONAL!I297/NACIONAL!H297-1,"")</f>
        <v>0.12272736103810256</v>
      </c>
      <c r="I297" s="135">
        <f>IFERROR(NACIONAL!J297/NACIONAL!I297-1,"")</f>
        <v>0.19706570518007371</v>
      </c>
      <c r="J297" s="135">
        <f>IFERROR(NACIONAL!K297/NACIONAL!J297-1,"")</f>
        <v>-0.11376101399174199</v>
      </c>
      <c r="K297" s="135">
        <f>IFERROR(NACIONAL!L297/NACIONAL!K297-1,"")</f>
        <v>9.7588207887672196E-2</v>
      </c>
      <c r="L297" s="135">
        <f>IFERROR(NACIONAL!M297/NACIONAL!L297-1,"")</f>
        <v>0.13976788161227449</v>
      </c>
      <c r="M297" s="135">
        <f>IFERROR(NACIONAL!N297/NACIONAL!M297-1,"")</f>
        <v>-1</v>
      </c>
      <c r="N297" s="135" t="str">
        <f>IFERROR(NACIONAL!O297/NACIONAL!N297-1,"")</f>
        <v/>
      </c>
      <c r="O297" s="135" t="str">
        <f>IFERROR(NACIONAL!P297/NACIONAL!O297-1,"")</f>
        <v/>
      </c>
      <c r="P297" s="135" t="str">
        <f>IFERROR(NACIONAL!Q297/NACIONAL!P297-1,"")</f>
        <v/>
      </c>
      <c r="Q297" s="135" t="str">
        <f>IFERROR(NACIONAL!R297/NACIONAL!Q297-1,"")</f>
        <v/>
      </c>
      <c r="R297" s="135" t="str">
        <f>IFERROR(NACIONAL!S297/NACIONAL!R297-1,"")</f>
        <v/>
      </c>
      <c r="S297" s="135" t="str">
        <f>IFERROR(NACIONAL!T297/NACIONAL!S297-1,"")</f>
        <v/>
      </c>
    </row>
    <row r="298" spans="1:19">
      <c r="A298" s="89" t="s">
        <v>413</v>
      </c>
      <c r="B298" s="89" t="s">
        <v>3295</v>
      </c>
      <c r="C298" s="135">
        <f>IFERROR(NACIONAL!D298/NACIONAL!C298-1,"")</f>
        <v>0.24053050672892162</v>
      </c>
      <c r="D298" s="135">
        <f>IFERROR(NACIONAL!E298/NACIONAL!D298-1,"")</f>
        <v>0.13022578810408425</v>
      </c>
      <c r="E298" s="135">
        <f>IFERROR(NACIONAL!F298/NACIONAL!E298-1,"")</f>
        <v>3.6073085071558708E-2</v>
      </c>
      <c r="F298" s="135">
        <f>IFERROR(NACIONAL!G298/NACIONAL!F298-1,"")</f>
        <v>0.18657629553953869</v>
      </c>
      <c r="G298" s="135">
        <f>IFERROR(NACIONAL!H298/NACIONAL!G298-1,"")</f>
        <v>6.1078991815237682E-2</v>
      </c>
      <c r="H298" s="135">
        <f>IFERROR(NACIONAL!I298/NACIONAL!H298-1,"")</f>
        <v>0.13340112708552088</v>
      </c>
      <c r="I298" s="135">
        <f>IFERROR(NACIONAL!J298/NACIONAL!I298-1,"")</f>
        <v>7.6577649230194611E-2</v>
      </c>
      <c r="J298" s="135">
        <f>IFERROR(NACIONAL!K298/NACIONAL!J298-1,"")</f>
        <v>0.14273192579272487</v>
      </c>
      <c r="K298" s="135">
        <f>IFERROR(NACIONAL!L298/NACIONAL!K298-1,"")</f>
        <v>8.8031419020236257E-2</v>
      </c>
      <c r="L298" s="135">
        <f>IFERROR(NACIONAL!M298/NACIONAL!L298-1,"")</f>
        <v>0.11426265840140259</v>
      </c>
      <c r="M298" s="135">
        <f>IFERROR(NACIONAL!N298/NACIONAL!M298-1,"")</f>
        <v>0.116922031734499</v>
      </c>
      <c r="N298" s="135">
        <f>IFERROR(NACIONAL!O298/NACIONAL!N298-1,"")</f>
        <v>6.0968679296858674E-2</v>
      </c>
      <c r="O298" s="135">
        <f>IFERROR(NACIONAL!P298/NACIONAL!O298-1,"")</f>
        <v>5.2780874877841111E-2</v>
      </c>
      <c r="P298" s="135">
        <f>IFERROR(NACIONAL!Q298/NACIONAL!P298-1,"")</f>
        <v>0.15458914399782198</v>
      </c>
      <c r="Q298" s="135">
        <f>IFERROR(NACIONAL!R298/NACIONAL!Q298-1,"")</f>
        <v>0.23675590961063286</v>
      </c>
      <c r="R298" s="135">
        <f>IFERROR(NACIONAL!S298/NACIONAL!R298-1,"")</f>
        <v>0.23563796982351004</v>
      </c>
      <c r="S298" s="135">
        <f>IFERROR(NACIONAL!T298/NACIONAL!S298-1,"")</f>
        <v>4.901718285318668E-2</v>
      </c>
    </row>
    <row r="299" spans="1:19">
      <c r="A299" s="89" t="s">
        <v>3310</v>
      </c>
      <c r="B299" s="89" t="s">
        <v>3311</v>
      </c>
      <c r="C299" s="135" t="str">
        <f>IFERROR(NACIONAL!D299/NACIONAL!C299-1,"")</f>
        <v/>
      </c>
      <c r="D299" s="135" t="str">
        <f>IFERROR(NACIONAL!E299/NACIONAL!D299-1,"")</f>
        <v/>
      </c>
      <c r="E299" s="135" t="str">
        <f>IFERROR(NACIONAL!F299/NACIONAL!E299-1,"")</f>
        <v/>
      </c>
      <c r="F299" s="135" t="str">
        <f>IFERROR(NACIONAL!G299/NACIONAL!F299-1,"")</f>
        <v/>
      </c>
      <c r="G299" s="135" t="str">
        <f>IFERROR(NACIONAL!H299/NACIONAL!G299-1,"")</f>
        <v/>
      </c>
      <c r="H299" s="135" t="str">
        <f>IFERROR(NACIONAL!I299/NACIONAL!H299-1,"")</f>
        <v/>
      </c>
      <c r="I299" s="135" t="str">
        <f>IFERROR(NACIONAL!J299/NACIONAL!I299-1,"")</f>
        <v/>
      </c>
      <c r="J299" s="135" t="str">
        <f>IFERROR(NACIONAL!K299/NACIONAL!J299-1,"")</f>
        <v/>
      </c>
      <c r="K299" s="135" t="str">
        <f>IFERROR(NACIONAL!L299/NACIONAL!K299-1,"")</f>
        <v/>
      </c>
      <c r="L299" s="135" t="str">
        <f>IFERROR(NACIONAL!M299/NACIONAL!L299-1,"")</f>
        <v/>
      </c>
      <c r="M299" s="135" t="str">
        <f>IFERROR(NACIONAL!N299/NACIONAL!M299-1,"")</f>
        <v/>
      </c>
      <c r="N299" s="135">
        <f>IFERROR(NACIONAL!O299/NACIONAL!N299-1,"")</f>
        <v>-5.2388867008108853E-2</v>
      </c>
      <c r="O299" s="135">
        <f>IFERROR(NACIONAL!P299/NACIONAL!O299-1,"")</f>
        <v>7.721147040919174E-2</v>
      </c>
      <c r="P299" s="135">
        <f>IFERROR(NACIONAL!Q299/NACIONAL!P299-1,"")</f>
        <v>0.28998125448607115</v>
      </c>
      <c r="Q299" s="135">
        <f>IFERROR(NACIONAL!R299/NACIONAL!Q299-1,"")</f>
        <v>-2.0572426105294084E-2</v>
      </c>
      <c r="R299" s="135">
        <f>IFERROR(NACIONAL!S299/NACIONAL!R299-1,"")</f>
        <v>-3.0372429064021711E-3</v>
      </c>
      <c r="S299" s="135">
        <f>IFERROR(NACIONAL!T299/NACIONAL!S299-1,"")</f>
        <v>8.1016169752783362E-2</v>
      </c>
    </row>
    <row r="300" spans="1:19">
      <c r="A300" s="89" t="s">
        <v>3329</v>
      </c>
      <c r="B300" s="89" t="s">
        <v>178</v>
      </c>
      <c r="C300" s="135" t="str">
        <f>IFERROR(NACIONAL!D300/NACIONAL!C300-1,"")</f>
        <v/>
      </c>
      <c r="D300" s="135" t="str">
        <f>IFERROR(NACIONAL!E300/NACIONAL!D300-1,"")</f>
        <v/>
      </c>
      <c r="E300" s="135" t="str">
        <f>IFERROR(NACIONAL!F300/NACIONAL!E300-1,"")</f>
        <v/>
      </c>
      <c r="F300" s="135" t="str">
        <f>IFERROR(NACIONAL!G300/NACIONAL!F300-1,"")</f>
        <v/>
      </c>
      <c r="G300" s="135" t="str">
        <f>IFERROR(NACIONAL!H300/NACIONAL!G300-1,"")</f>
        <v/>
      </c>
      <c r="H300" s="135" t="str">
        <f>IFERROR(NACIONAL!I300/NACIONAL!H300-1,"")</f>
        <v/>
      </c>
      <c r="I300" s="135" t="str">
        <f>IFERROR(NACIONAL!J300/NACIONAL!I300-1,"")</f>
        <v/>
      </c>
      <c r="J300" s="135" t="str">
        <f>IFERROR(NACIONAL!K300/NACIONAL!J300-1,"")</f>
        <v/>
      </c>
      <c r="K300" s="135" t="str">
        <f>IFERROR(NACIONAL!L300/NACIONAL!K300-1,"")</f>
        <v/>
      </c>
      <c r="L300" s="135" t="str">
        <f>IFERROR(NACIONAL!M300/NACIONAL!L300-1,"")</f>
        <v/>
      </c>
      <c r="M300" s="135" t="str">
        <f>IFERROR(NACIONAL!N300/NACIONAL!M300-1,"")</f>
        <v/>
      </c>
      <c r="N300" s="135">
        <f>IFERROR(NACIONAL!O300/NACIONAL!N300-1,"")</f>
        <v>-0.99063723679732751</v>
      </c>
      <c r="O300" s="135">
        <f>IFERROR(NACIONAL!P300/NACIONAL!O300-1,"")</f>
        <v>-1</v>
      </c>
      <c r="P300" s="135" t="str">
        <f>IFERROR(NACIONAL!Q300/NACIONAL!P300-1,"")</f>
        <v/>
      </c>
      <c r="Q300" s="135" t="str">
        <f>IFERROR(NACIONAL!R300/NACIONAL!Q300-1,"")</f>
        <v/>
      </c>
      <c r="R300" s="135" t="str">
        <f>IFERROR(NACIONAL!S300/NACIONAL!R300-1,"")</f>
        <v/>
      </c>
      <c r="S300" s="135" t="str">
        <f>IFERROR(NACIONAL!T300/NACIONAL!S300-1,"")</f>
        <v/>
      </c>
    </row>
    <row r="301" spans="1:19">
      <c r="A301" s="89" t="s">
        <v>414</v>
      </c>
      <c r="B301" s="89" t="s">
        <v>210</v>
      </c>
      <c r="C301" s="135">
        <f>IFERROR(NACIONAL!D301/NACIONAL!C301-1,"")</f>
        <v>0</v>
      </c>
      <c r="D301" s="135">
        <f>IFERROR(NACIONAL!E301/NACIONAL!D301-1,"")</f>
        <v>0</v>
      </c>
      <c r="E301" s="135">
        <f>IFERROR(NACIONAL!F301/NACIONAL!E301-1,"")</f>
        <v>0</v>
      </c>
      <c r="F301" s="135">
        <f>IFERROR(NACIONAL!G301/NACIONAL!F301-1,"")</f>
        <v>0</v>
      </c>
      <c r="G301" s="135">
        <f>IFERROR(NACIONAL!H301/NACIONAL!G301-1,"")</f>
        <v>0</v>
      </c>
      <c r="H301" s="135">
        <f>IFERROR(NACIONAL!I301/NACIONAL!H301-1,"")</f>
        <v>0</v>
      </c>
      <c r="I301" s="135">
        <f>IFERROR(NACIONAL!J301/NACIONAL!I301-1,"")</f>
        <v>0</v>
      </c>
      <c r="J301" s="135">
        <f>IFERROR(NACIONAL!K301/NACIONAL!J301-1,"")</f>
        <v>7.2469404824793102</v>
      </c>
      <c r="K301" s="135">
        <f>IFERROR(NACIONAL!L301/NACIONAL!K301-1,"")</f>
        <v>-0.87656050628493409</v>
      </c>
      <c r="L301" s="135">
        <f>IFERROR(NACIONAL!M301/NACIONAL!L301-1,"")</f>
        <v>-1.6961185604561169E-2</v>
      </c>
      <c r="M301" s="135">
        <f>IFERROR(NACIONAL!N301/NACIONAL!M301-1,"")</f>
        <v>-1</v>
      </c>
      <c r="N301" s="135" t="str">
        <f>IFERROR(NACIONAL!O301/NACIONAL!N301-1,"")</f>
        <v/>
      </c>
      <c r="O301" s="135" t="str">
        <f>IFERROR(NACIONAL!P301/NACIONAL!O301-1,"")</f>
        <v/>
      </c>
      <c r="P301" s="135" t="str">
        <f>IFERROR(NACIONAL!Q301/NACIONAL!P301-1,"")</f>
        <v/>
      </c>
      <c r="Q301" s="135" t="str">
        <f>IFERROR(NACIONAL!R301/NACIONAL!Q301-1,"")</f>
        <v/>
      </c>
      <c r="R301" s="135" t="str">
        <f>IFERROR(NACIONAL!S301/NACIONAL!R301-1,"")</f>
        <v/>
      </c>
      <c r="S301" s="135" t="str">
        <f>IFERROR(NACIONAL!T301/NACIONAL!S301-1,"")</f>
        <v/>
      </c>
    </row>
    <row r="302" spans="1:19">
      <c r="A302" s="89" t="s">
        <v>3332</v>
      </c>
      <c r="B302" s="89" t="s">
        <v>3333</v>
      </c>
      <c r="C302" s="135" t="str">
        <f>IFERROR(NACIONAL!D302/NACIONAL!C302-1,"")</f>
        <v/>
      </c>
      <c r="D302" s="135" t="str">
        <f>IFERROR(NACIONAL!E302/NACIONAL!D302-1,"")</f>
        <v/>
      </c>
      <c r="E302" s="135" t="str">
        <f>IFERROR(NACIONAL!F302/NACIONAL!E302-1,"")</f>
        <v/>
      </c>
      <c r="F302" s="135" t="str">
        <f>IFERROR(NACIONAL!G302/NACIONAL!F302-1,"")</f>
        <v/>
      </c>
      <c r="G302" s="135" t="str">
        <f>IFERROR(NACIONAL!H302/NACIONAL!G302-1,"")</f>
        <v/>
      </c>
      <c r="H302" s="135" t="str">
        <f>IFERROR(NACIONAL!I302/NACIONAL!H302-1,"")</f>
        <v/>
      </c>
      <c r="I302" s="135" t="str">
        <f>IFERROR(NACIONAL!J302/NACIONAL!I302-1,"")</f>
        <v/>
      </c>
      <c r="J302" s="135" t="str">
        <f>IFERROR(NACIONAL!K302/NACIONAL!J302-1,"")</f>
        <v/>
      </c>
      <c r="K302" s="135" t="str">
        <f>IFERROR(NACIONAL!L302/NACIONAL!K302-1,"")</f>
        <v/>
      </c>
      <c r="L302" s="135" t="str">
        <f>IFERROR(NACIONAL!M302/NACIONAL!L302-1,"")</f>
        <v/>
      </c>
      <c r="M302" s="135" t="str">
        <f>IFERROR(NACIONAL!N302/NACIONAL!M302-1,"")</f>
        <v/>
      </c>
      <c r="N302" s="135">
        <f>IFERROR(NACIONAL!O302/NACIONAL!N302-1,"")</f>
        <v>8.1341349107235672E-3</v>
      </c>
      <c r="O302" s="135">
        <f>IFERROR(NACIONAL!P302/NACIONAL!O302-1,"")</f>
        <v>0.17230641657958667</v>
      </c>
      <c r="P302" s="135">
        <f>IFERROR(NACIONAL!Q302/NACIONAL!P302-1,"")</f>
        <v>7.5938720018188244E-2</v>
      </c>
      <c r="Q302" s="135">
        <f>IFERROR(NACIONAL!R302/NACIONAL!Q302-1,"")</f>
        <v>7.8017574123259603E-2</v>
      </c>
      <c r="R302" s="135">
        <f>IFERROR(NACIONAL!S302/NACIONAL!R302-1,"")</f>
        <v>0.12038291432639281</v>
      </c>
      <c r="S302" s="135">
        <f>IFERROR(NACIONAL!T302/NACIONAL!S302-1,"")</f>
        <v>7.0915920942130173E-2</v>
      </c>
    </row>
    <row r="303" spans="1:19">
      <c r="A303" s="89" t="s">
        <v>3341</v>
      </c>
      <c r="B303" s="89" t="s">
        <v>3342</v>
      </c>
      <c r="C303" s="136" t="str">
        <f>IFERROR(NACIONAL!D303/NACIONAL!C303-1,"")</f>
        <v/>
      </c>
      <c r="D303" s="136" t="str">
        <f>IFERROR(NACIONAL!E303/NACIONAL!D303-1,"")</f>
        <v/>
      </c>
      <c r="E303" s="136" t="str">
        <f>IFERROR(NACIONAL!F303/NACIONAL!E303-1,"")</f>
        <v/>
      </c>
      <c r="F303" s="136" t="str">
        <f>IFERROR(NACIONAL!G303/NACIONAL!F303-1,"")</f>
        <v/>
      </c>
      <c r="G303" s="136" t="str">
        <f>IFERROR(NACIONAL!H303/NACIONAL!G303-1,"")</f>
        <v/>
      </c>
      <c r="H303" s="136" t="str">
        <f>IFERROR(NACIONAL!I303/NACIONAL!H303-1,"")</f>
        <v/>
      </c>
      <c r="I303" s="136" t="str">
        <f>IFERROR(NACIONAL!J303/NACIONAL!I303-1,"")</f>
        <v/>
      </c>
      <c r="J303" s="136" t="str">
        <f>IFERROR(NACIONAL!K303/NACIONAL!J303-1,"")</f>
        <v/>
      </c>
      <c r="K303" s="136" t="str">
        <f>IFERROR(NACIONAL!L303/NACIONAL!K303-1,"")</f>
        <v/>
      </c>
      <c r="L303" s="136" t="str">
        <f>IFERROR(NACIONAL!M303/NACIONAL!L303-1,"")</f>
        <v/>
      </c>
      <c r="M303" s="136" t="str">
        <f>IFERROR(NACIONAL!N303/NACIONAL!M303-1,"")</f>
        <v/>
      </c>
      <c r="N303" s="136">
        <f>IFERROR(NACIONAL!O303/NACIONAL!N303-1,"")</f>
        <v>1.9002761739866703</v>
      </c>
      <c r="O303" s="136">
        <f>IFERROR(NACIONAL!P303/NACIONAL!O303-1,"")</f>
        <v>-0.65265322083778843</v>
      </c>
      <c r="P303" s="136">
        <f>IFERROR(NACIONAL!Q303/NACIONAL!P303-1,"")</f>
        <v>3.042317189037913E-3</v>
      </c>
      <c r="Q303" s="136">
        <f>IFERROR(NACIONAL!R303/NACIONAL!Q303-1,"")</f>
        <v>-1.8463661570764289E-2</v>
      </c>
      <c r="R303" s="136">
        <f>IFERROR(NACIONAL!S303/NACIONAL!R303-1,"")</f>
        <v>6.1471375286917818E-2</v>
      </c>
      <c r="S303" s="136">
        <f>IFERROR(NACIONAL!T303/NACIONAL!S303-1,"")</f>
        <v>5.8291337958527034E-3</v>
      </c>
    </row>
    <row r="304" spans="1:19">
      <c r="A304" s="89" t="s">
        <v>3349</v>
      </c>
      <c r="B304" s="89" t="s">
        <v>3350</v>
      </c>
      <c r="C304" s="136" t="str">
        <f>IFERROR(NACIONAL!D304/NACIONAL!C304-1,"")</f>
        <v/>
      </c>
      <c r="D304" s="136" t="str">
        <f>IFERROR(NACIONAL!E304/NACIONAL!D304-1,"")</f>
        <v/>
      </c>
      <c r="E304" s="136" t="str">
        <f>IFERROR(NACIONAL!F304/NACIONAL!E304-1,"")</f>
        <v/>
      </c>
      <c r="F304" s="136" t="str">
        <f>IFERROR(NACIONAL!G304/NACIONAL!F304-1,"")</f>
        <v/>
      </c>
      <c r="G304" s="136" t="str">
        <f>IFERROR(NACIONAL!H304/NACIONAL!G304-1,"")</f>
        <v/>
      </c>
      <c r="H304" s="136" t="str">
        <f>IFERROR(NACIONAL!I304/NACIONAL!H304-1,"")</f>
        <v/>
      </c>
      <c r="I304" s="136" t="str">
        <f>IFERROR(NACIONAL!J304/NACIONAL!I304-1,"")</f>
        <v/>
      </c>
      <c r="J304" s="136" t="str">
        <f>IFERROR(NACIONAL!K304/NACIONAL!J304-1,"")</f>
        <v/>
      </c>
      <c r="K304" s="136" t="str">
        <f>IFERROR(NACIONAL!L304/NACIONAL!K304-1,"")</f>
        <v/>
      </c>
      <c r="L304" s="136" t="str">
        <f>IFERROR(NACIONAL!M304/NACIONAL!L304-1,"")</f>
        <v/>
      </c>
      <c r="M304" s="136" t="str">
        <f>IFERROR(NACIONAL!N304/NACIONAL!M304-1,"")</f>
        <v/>
      </c>
      <c r="N304" s="136">
        <f>IFERROR(NACIONAL!O304/NACIONAL!N304-1,"")</f>
        <v>-2.3301335522302402E-2</v>
      </c>
      <c r="O304" s="136">
        <f>IFERROR(NACIONAL!P304/NACIONAL!O304-1,"")</f>
        <v>-1</v>
      </c>
      <c r="P304" s="136" t="str">
        <f>IFERROR(NACIONAL!Q304/NACIONAL!P304-1,"")</f>
        <v/>
      </c>
      <c r="Q304" s="136" t="str">
        <f>IFERROR(NACIONAL!R304/NACIONAL!Q304-1,"")</f>
        <v/>
      </c>
      <c r="R304" s="136" t="str">
        <f>IFERROR(NACIONAL!S304/NACIONAL!R304-1,"")</f>
        <v/>
      </c>
      <c r="S304" s="136" t="str">
        <f>IFERROR(NACIONAL!T304/NACIONAL!S304-1,"")</f>
        <v/>
      </c>
    </row>
    <row r="305" spans="1:19">
      <c r="A305" s="89" t="s">
        <v>416</v>
      </c>
      <c r="B305" s="89" t="s">
        <v>180</v>
      </c>
      <c r="C305" s="135">
        <f>IFERROR(NACIONAL!D305/NACIONAL!C305-1,"")</f>
        <v>-0.10447781910212173</v>
      </c>
      <c r="D305" s="135">
        <f>IFERROR(NACIONAL!E305/NACIONAL!D305-1,"")</f>
        <v>-0.28107457191150143</v>
      </c>
      <c r="E305" s="135">
        <f>IFERROR(NACIONAL!F305/NACIONAL!E305-1,"")</f>
        <v>-0.23263311506520923</v>
      </c>
      <c r="F305" s="135">
        <f>IFERROR(NACIONAL!G305/NACIONAL!F305-1,"")</f>
        <v>0.69588502771021421</v>
      </c>
      <c r="G305" s="135">
        <f>IFERROR(NACIONAL!H305/NACIONAL!G305-1,"")</f>
        <v>0.37326915596964372</v>
      </c>
      <c r="H305" s="135">
        <f>IFERROR(NACIONAL!I305/NACIONAL!H305-1,"")</f>
        <v>0.53726083766196076</v>
      </c>
      <c r="I305" s="135">
        <f>IFERROR(NACIONAL!J305/NACIONAL!I305-1,"")</f>
        <v>0.17829207577800177</v>
      </c>
      <c r="J305" s="135">
        <f>IFERROR(NACIONAL!K305/NACIONAL!J305-1,"")</f>
        <v>0.27275937147797258</v>
      </c>
      <c r="K305" s="135">
        <f>IFERROR(NACIONAL!L305/NACIONAL!K305-1,"")</f>
        <v>-0.72073381572762707</v>
      </c>
      <c r="L305" s="135">
        <f>IFERROR(NACIONAL!M305/NACIONAL!L305-1,"")</f>
        <v>-0.19475442284425903</v>
      </c>
      <c r="M305" s="135">
        <f>IFERROR(NACIONAL!N305/NACIONAL!M305-1,"")</f>
        <v>-1</v>
      </c>
      <c r="N305" s="135" t="str">
        <f>IFERROR(NACIONAL!O305/NACIONAL!N305-1,"")</f>
        <v/>
      </c>
      <c r="O305" s="135" t="str">
        <f>IFERROR(NACIONAL!P305/NACIONAL!O305-1,"")</f>
        <v/>
      </c>
      <c r="P305" s="135" t="str">
        <f>IFERROR(NACIONAL!Q305/NACIONAL!P305-1,"")</f>
        <v/>
      </c>
      <c r="Q305" s="135" t="str">
        <f>IFERROR(NACIONAL!R305/NACIONAL!Q305-1,"")</f>
        <v/>
      </c>
      <c r="R305" s="135" t="str">
        <f>IFERROR(NACIONAL!S305/NACIONAL!R305-1,"")</f>
        <v/>
      </c>
      <c r="S305" s="135" t="str">
        <f>IFERROR(NACIONAL!T305/NACIONAL!S305-1,"")</f>
        <v/>
      </c>
    </row>
    <row r="306" spans="1:19">
      <c r="A306" s="89" t="s">
        <v>7778</v>
      </c>
      <c r="B306" s="89" t="s">
        <v>7781</v>
      </c>
      <c r="C306" s="135">
        <f>IFERROR(NACIONAL!D306/NACIONAL!C306-1,"")</f>
        <v>0.18997845434215876</v>
      </c>
      <c r="D306" s="135">
        <f>IFERROR(NACIONAL!E306/NACIONAL!D306-1,"")</f>
        <v>0.44302510475781931</v>
      </c>
      <c r="E306" s="135">
        <f>IFERROR(NACIONAL!F306/NACIONAL!E306-1,"")</f>
        <v>0.10264711391844394</v>
      </c>
      <c r="F306" s="135">
        <f>IFERROR(NACIONAL!G306/NACIONAL!F306-1,"")</f>
        <v>0.39616257157291757</v>
      </c>
      <c r="G306" s="135">
        <f>IFERROR(NACIONAL!H306/NACIONAL!G306-1,"")</f>
        <v>0.10151340985450052</v>
      </c>
      <c r="H306" s="135">
        <f>IFERROR(NACIONAL!I306/NACIONAL!H306-1,"")</f>
        <v>0.33243806593709868</v>
      </c>
      <c r="I306" s="135">
        <f>IFERROR(NACIONAL!J306/NACIONAL!I306-1,"")</f>
        <v>-3.1451057532621007E-2</v>
      </c>
      <c r="J306" s="135">
        <f>IFERROR(NACIONAL!K306/NACIONAL!J306-1,"")</f>
        <v>-0.15762869486646636</v>
      </c>
      <c r="K306" s="135">
        <f>IFERROR(NACIONAL!L306/NACIONAL!K306-1,"")</f>
        <v>-3.1428720473078653E-2</v>
      </c>
      <c r="L306" s="135">
        <f>IFERROR(NACIONAL!M306/NACIONAL!L306-1,"")</f>
        <v>9.8686905906073541E-2</v>
      </c>
      <c r="M306" s="135">
        <f>IFERROR(NACIONAL!N306/NACIONAL!M306-1,"")</f>
        <v>-1</v>
      </c>
      <c r="N306" s="135" t="str">
        <f>IFERROR(NACIONAL!O306/NACIONAL!N306-1,"")</f>
        <v/>
      </c>
      <c r="O306" s="135" t="str">
        <f>IFERROR(NACIONAL!P306/NACIONAL!O306-1,"")</f>
        <v/>
      </c>
      <c r="P306" s="135" t="str">
        <f>IFERROR(NACIONAL!Q306/NACIONAL!P306-1,"")</f>
        <v/>
      </c>
      <c r="Q306" s="135" t="str">
        <f>IFERROR(NACIONAL!R306/NACIONAL!Q306-1,"")</f>
        <v/>
      </c>
      <c r="R306" s="135" t="str">
        <f>IFERROR(NACIONAL!S306/NACIONAL!R306-1,"")</f>
        <v/>
      </c>
      <c r="S306" s="135" t="str">
        <f>IFERROR(NACIONAL!T306/NACIONAL!S306-1,"")</f>
        <v/>
      </c>
    </row>
    <row r="307" spans="1:19">
      <c r="A307" s="89" t="s">
        <v>7779</v>
      </c>
      <c r="B307" s="89" t="s">
        <v>7782</v>
      </c>
      <c r="C307" s="135">
        <f>IFERROR(NACIONAL!D307/NACIONAL!C307-1,"")</f>
        <v>5.1849875149469593E-2</v>
      </c>
      <c r="D307" s="135">
        <f>IFERROR(NACIONAL!E307/NACIONAL!D307-1,"")</f>
        <v>9.6996894834471936E-2</v>
      </c>
      <c r="E307" s="135">
        <f>IFERROR(NACIONAL!F307/NACIONAL!E307-1,"")</f>
        <v>0.18481766222525375</v>
      </c>
      <c r="F307" s="135">
        <f>IFERROR(NACIONAL!G307/NACIONAL!F307-1,"")</f>
        <v>8.063275507627532E-2</v>
      </c>
      <c r="G307" s="135">
        <f>IFERROR(NACIONAL!H307/NACIONAL!G307-1,"")</f>
        <v>-0.14539161800618761</v>
      </c>
      <c r="H307" s="135">
        <f>IFERROR(NACIONAL!I307/NACIONAL!H307-1,"")</f>
        <v>0.12614161170411098</v>
      </c>
      <c r="I307" s="135">
        <f>IFERROR(NACIONAL!J307/NACIONAL!I307-1,"")</f>
        <v>5.4522277100855776E-2</v>
      </c>
      <c r="J307" s="135">
        <f>IFERROR(NACIONAL!K307/NACIONAL!J307-1,"")</f>
        <v>-4.147514982951217E-2</v>
      </c>
      <c r="K307" s="135">
        <f>IFERROR(NACIONAL!L307/NACIONAL!K307-1,"")</f>
        <v>-0.147394334968313</v>
      </c>
      <c r="L307" s="135">
        <f>IFERROR(NACIONAL!M307/NACIONAL!L307-1,"")</f>
        <v>8.8982017930862245E-2</v>
      </c>
      <c r="M307" s="135">
        <f>IFERROR(NACIONAL!N307/NACIONAL!M307-1,"")</f>
        <v>-1</v>
      </c>
      <c r="N307" s="135" t="str">
        <f>IFERROR(NACIONAL!O307/NACIONAL!N307-1,"")</f>
        <v/>
      </c>
      <c r="O307" s="135" t="str">
        <f>IFERROR(NACIONAL!P307/NACIONAL!O307-1,"")</f>
        <v/>
      </c>
      <c r="P307" s="135" t="str">
        <f>IFERROR(NACIONAL!Q307/NACIONAL!P307-1,"")</f>
        <v/>
      </c>
      <c r="Q307" s="135" t="str">
        <f>IFERROR(NACIONAL!R307/NACIONAL!Q307-1,"")</f>
        <v/>
      </c>
      <c r="R307" s="135" t="str">
        <f>IFERROR(NACIONAL!S307/NACIONAL!R307-1,"")</f>
        <v/>
      </c>
      <c r="S307" s="135" t="str">
        <f>IFERROR(NACIONAL!T307/NACIONAL!S307-1,"")</f>
        <v/>
      </c>
    </row>
    <row r="308" spans="1:19">
      <c r="A308" s="87">
        <v>3</v>
      </c>
      <c r="B308" s="88" t="s">
        <v>22</v>
      </c>
      <c r="C308" s="137">
        <f>IFERROR(NACIONAL!D308/NACIONAL!C308-1,"")</f>
        <v>0.19376623939274462</v>
      </c>
      <c r="D308" s="137">
        <f>IFERROR(NACIONAL!E308/NACIONAL!D308-1,"")</f>
        <v>0.11948920913128624</v>
      </c>
      <c r="E308" s="137">
        <f>IFERROR(NACIONAL!F308/NACIONAL!E308-1,"")</f>
        <v>6.3547168134008958E-2</v>
      </c>
      <c r="F308" s="137">
        <f>IFERROR(NACIONAL!G308/NACIONAL!F308-1,"")</f>
        <v>-0.19487546915735365</v>
      </c>
      <c r="G308" s="137">
        <f>IFERROR(NACIONAL!H308/NACIONAL!G308-1,"")</f>
        <v>-0.27505942801567884</v>
      </c>
      <c r="H308" s="137">
        <f>IFERROR(NACIONAL!I308/NACIONAL!H308-1,"")</f>
        <v>4.3773589257713574E-2</v>
      </c>
      <c r="I308" s="137">
        <f>IFERROR(NACIONAL!J308/NACIONAL!I308-1,"")</f>
        <v>0.61644313955641206</v>
      </c>
      <c r="J308" s="137">
        <f>IFERROR(NACIONAL!K308/NACIONAL!J308-1,"")</f>
        <v>-5.2346773358317722E-2</v>
      </c>
      <c r="K308" s="137">
        <f>IFERROR(NACIONAL!L308/NACIONAL!K308-1,"")</f>
        <v>0.10610480216037121</v>
      </c>
      <c r="L308" s="137">
        <f>IFERROR(NACIONAL!M308/NACIONAL!L308-1,"")</f>
        <v>0.13266552777676388</v>
      </c>
      <c r="M308" s="137">
        <f>IFERROR(NACIONAL!N308/NACIONAL!M308-1,"")</f>
        <v>1.4690982755420481</v>
      </c>
      <c r="N308" s="137">
        <f>IFERROR(NACIONAL!O308/NACIONAL!N308-1,"")</f>
        <v>0.69440661133855275</v>
      </c>
      <c r="O308" s="137">
        <f>IFERROR(NACIONAL!P308/NACIONAL!O308-1,"")</f>
        <v>0.1464867743188254</v>
      </c>
      <c r="P308" s="137">
        <f>IFERROR(NACIONAL!Q308/NACIONAL!P308-1,"")</f>
        <v>0.2319235335236618</v>
      </c>
      <c r="Q308" s="137">
        <f>IFERROR(NACIONAL!R308/NACIONAL!Q308-1,"")</f>
        <v>6.5838884158790467E-2</v>
      </c>
      <c r="R308" s="137">
        <f>IFERROR(NACIONAL!S308/NACIONAL!R308-1,"")</f>
        <v>0.14595373975785386</v>
      </c>
      <c r="S308" s="137">
        <f>IFERROR(NACIONAL!T308/NACIONAL!S308-1,"")</f>
        <v>0.15084026294048636</v>
      </c>
    </row>
    <row r="309" spans="1:19">
      <c r="A309" s="89" t="s">
        <v>418</v>
      </c>
      <c r="B309" s="89" t="s">
        <v>3407</v>
      </c>
      <c r="C309" s="135">
        <f>IFERROR(NACIONAL!D309/NACIONAL!C309-1,"")</f>
        <v>0.13681971544389171</v>
      </c>
      <c r="D309" s="135">
        <f>IFERROR(NACIONAL!E309/NACIONAL!D309-1,"")</f>
        <v>0.30332981830754036</v>
      </c>
      <c r="E309" s="135">
        <f>IFERROR(NACIONAL!F309/NACIONAL!E309-1,"")</f>
        <v>7.6429053366461108E-2</v>
      </c>
      <c r="F309" s="135">
        <f>IFERROR(NACIONAL!G309/NACIONAL!F309-1,"")</f>
        <v>4.9381619380058472E-2</v>
      </c>
      <c r="G309" s="135">
        <f>IFERROR(NACIONAL!H309/NACIONAL!G309-1,"")</f>
        <v>-0.18299049028341452</v>
      </c>
      <c r="H309" s="135">
        <f>IFERROR(NACIONAL!I309/NACIONAL!H309-1,"")</f>
        <v>-0.18917049268374886</v>
      </c>
      <c r="I309" s="135">
        <f>IFERROR(NACIONAL!J309/NACIONAL!I309-1,"")</f>
        <v>0.3284231312255228</v>
      </c>
      <c r="J309" s="135">
        <f>IFERROR(NACIONAL!K309/NACIONAL!J309-1,"")</f>
        <v>0.489261883059527</v>
      </c>
      <c r="K309" s="135">
        <f>IFERROR(NACIONAL!L309/NACIONAL!K309-1,"")</f>
        <v>0.35084229362259522</v>
      </c>
      <c r="L309" s="135">
        <f>IFERROR(NACIONAL!M309/NACIONAL!L309-1,"")</f>
        <v>0.11345410675535339</v>
      </c>
      <c r="M309" s="135">
        <f>IFERROR(NACIONAL!N309/NACIONAL!M309-1,"")</f>
        <v>0.47473679450051898</v>
      </c>
      <c r="N309" s="135">
        <f>IFERROR(NACIONAL!O309/NACIONAL!N309-1,"")</f>
        <v>0.80553714290076939</v>
      </c>
      <c r="O309" s="135">
        <f>IFERROR(NACIONAL!P309/NACIONAL!O309-1,"")</f>
        <v>4.5927456073134643E-2</v>
      </c>
      <c r="P309" s="135">
        <f>IFERROR(NACIONAL!Q309/NACIONAL!P309-1,"")</f>
        <v>0.22282399405177067</v>
      </c>
      <c r="Q309" s="135">
        <f>IFERROR(NACIONAL!R309/NACIONAL!Q309-1,"")</f>
        <v>5.2374847766468502E-2</v>
      </c>
      <c r="R309" s="135">
        <f>IFERROR(NACIONAL!S309/NACIONAL!R309-1,"")</f>
        <v>0.27262673011910477</v>
      </c>
      <c r="S309" s="135">
        <f>IFERROR(NACIONAL!T309/NACIONAL!S309-1,"")</f>
        <v>2.7052614968125388E-2</v>
      </c>
    </row>
    <row r="310" spans="1:19">
      <c r="A310" s="89" t="s">
        <v>419</v>
      </c>
      <c r="B310" s="89" t="s">
        <v>16</v>
      </c>
      <c r="C310" s="135">
        <f>IFERROR(NACIONAL!D310/NACIONAL!C310-1,"")</f>
        <v>-4.3367509821956585E-3</v>
      </c>
      <c r="D310" s="135">
        <f>IFERROR(NACIONAL!E310/NACIONAL!D310-1,"")</f>
        <v>0.24537277028918481</v>
      </c>
      <c r="E310" s="135">
        <f>IFERROR(NACIONAL!F310/NACIONAL!E310-1,"")</f>
        <v>0.16458933737093484</v>
      </c>
      <c r="F310" s="135">
        <f>IFERROR(NACIONAL!G310/NACIONAL!F310-1,"")</f>
        <v>0.15140347245511387</v>
      </c>
      <c r="G310" s="135">
        <f>IFERROR(NACIONAL!H310/NACIONAL!G310-1,"")</f>
        <v>-0.16060982532519785</v>
      </c>
      <c r="H310" s="135">
        <f>IFERROR(NACIONAL!I310/NACIONAL!H310-1,"")</f>
        <v>-5.6578796209412752E-2</v>
      </c>
      <c r="I310" s="135">
        <f>IFERROR(NACIONAL!J310/NACIONAL!I310-1,"")</f>
        <v>0.12216867049628188</v>
      </c>
      <c r="J310" s="135">
        <f>IFERROR(NACIONAL!K310/NACIONAL!J310-1,"")</f>
        <v>0.28943157622541116</v>
      </c>
      <c r="K310" s="135">
        <f>IFERROR(NACIONAL!L310/NACIONAL!K310-1,"")</f>
        <v>0.31569090730630678</v>
      </c>
      <c r="L310" s="135">
        <f>IFERROR(NACIONAL!M310/NACIONAL!L310-1,"")</f>
        <v>0.11409046676161316</v>
      </c>
      <c r="M310" s="135">
        <f>IFERROR(NACIONAL!N310/NACIONAL!M310-1,"")</f>
        <v>-7.4039774423805826E-2</v>
      </c>
      <c r="N310" s="135">
        <f>IFERROR(NACIONAL!O310/NACIONAL!N310-1,"")</f>
        <v>8.0844183911112921E-2</v>
      </c>
      <c r="O310" s="135">
        <f>IFERROR(NACIONAL!P310/NACIONAL!O310-1,"")</f>
        <v>-1.0212510037878597E-2</v>
      </c>
      <c r="P310" s="135">
        <f>IFERROR(NACIONAL!Q310/NACIONAL!P310-1,"")</f>
        <v>-2.2420752404617161E-3</v>
      </c>
      <c r="Q310" s="135">
        <f>IFERROR(NACIONAL!R310/NACIONAL!Q310-1,"")</f>
        <v>0.87353998751451623</v>
      </c>
      <c r="R310" s="135">
        <f>IFERROR(NACIONAL!S310/NACIONAL!R310-1,"")</f>
        <v>-2.4208000689405207E-3</v>
      </c>
      <c r="S310" s="135">
        <f>IFERROR(NACIONAL!T310/NACIONAL!S310-1,"")</f>
        <v>-8.3957316013995476E-2</v>
      </c>
    </row>
    <row r="311" spans="1:19" ht="28">
      <c r="A311" s="89" t="s">
        <v>3409</v>
      </c>
      <c r="B311" s="89" t="s">
        <v>7669</v>
      </c>
      <c r="C311" s="135" t="str">
        <f>IFERROR(NACIONAL!D311/NACIONAL!C311-1,"")</f>
        <v/>
      </c>
      <c r="D311" s="135" t="str">
        <f>IFERROR(NACIONAL!E311/NACIONAL!D311-1,"")</f>
        <v/>
      </c>
      <c r="E311" s="135" t="str">
        <f>IFERROR(NACIONAL!F311/NACIONAL!E311-1,"")</f>
        <v/>
      </c>
      <c r="F311" s="135" t="str">
        <f>IFERROR(NACIONAL!G311/NACIONAL!F311-1,"")</f>
        <v/>
      </c>
      <c r="G311" s="135" t="str">
        <f>IFERROR(NACIONAL!H311/NACIONAL!G311-1,"")</f>
        <v/>
      </c>
      <c r="H311" s="135" t="str">
        <f>IFERROR(NACIONAL!I311/NACIONAL!H311-1,"")</f>
        <v/>
      </c>
      <c r="I311" s="135" t="str">
        <f>IFERROR(NACIONAL!J311/NACIONAL!I311-1,"")</f>
        <v/>
      </c>
      <c r="J311" s="135" t="str">
        <f>IFERROR(NACIONAL!K311/NACIONAL!J311-1,"")</f>
        <v/>
      </c>
      <c r="K311" s="135" t="str">
        <f>IFERROR(NACIONAL!L311/NACIONAL!K311-1,"")</f>
        <v/>
      </c>
      <c r="L311" s="135" t="str">
        <f>IFERROR(NACIONAL!M311/NACIONAL!L311-1,"")</f>
        <v/>
      </c>
      <c r="M311" s="135" t="str">
        <f>IFERROR(NACIONAL!N311/NACIONAL!M311-1,"")</f>
        <v/>
      </c>
      <c r="N311" s="135">
        <f>IFERROR(NACIONAL!O311/NACIONAL!N311-1,"")</f>
        <v>-6.1619536313262113E-4</v>
      </c>
      <c r="O311" s="135">
        <f>IFERROR(NACIONAL!P311/NACIONAL!O311-1,"")</f>
        <v>8.3985725130282241E-3</v>
      </c>
      <c r="P311" s="135">
        <f>IFERROR(NACIONAL!Q311/NACIONAL!P311-1,"")</f>
        <v>9.3626363152598424E-2</v>
      </c>
      <c r="Q311" s="135">
        <f>IFERROR(NACIONAL!R311/NACIONAL!Q311-1,"")</f>
        <v>-3.7667338492618829E-2</v>
      </c>
      <c r="R311" s="135">
        <f>IFERROR(NACIONAL!S311/NACIONAL!R311-1,"")</f>
        <v>-2.5574204112550625E-3</v>
      </c>
      <c r="S311" s="135">
        <f>IFERROR(NACIONAL!T311/NACIONAL!S311-1,"")</f>
        <v>-1</v>
      </c>
    </row>
    <row r="312" spans="1:19">
      <c r="A312" s="89" t="s">
        <v>3417</v>
      </c>
      <c r="B312" s="89" t="s">
        <v>18</v>
      </c>
      <c r="C312" s="135" t="str">
        <f>IFERROR(NACIONAL!D312/NACIONAL!C312-1,"")</f>
        <v/>
      </c>
      <c r="D312" s="135" t="str">
        <f>IFERROR(NACIONAL!E312/NACIONAL!D312-1,"")</f>
        <v/>
      </c>
      <c r="E312" s="135" t="str">
        <f>IFERROR(NACIONAL!F312/NACIONAL!E312-1,"")</f>
        <v/>
      </c>
      <c r="F312" s="135" t="str">
        <f>IFERROR(NACIONAL!G312/NACIONAL!F312-1,"")</f>
        <v/>
      </c>
      <c r="G312" s="135" t="str">
        <f>IFERROR(NACIONAL!H312/NACIONAL!G312-1,"")</f>
        <v/>
      </c>
      <c r="H312" s="135" t="str">
        <f>IFERROR(NACIONAL!I312/NACIONAL!H312-1,"")</f>
        <v/>
      </c>
      <c r="I312" s="135" t="str">
        <f>IFERROR(NACIONAL!J312/NACIONAL!I312-1,"")</f>
        <v/>
      </c>
      <c r="J312" s="135" t="str">
        <f>IFERROR(NACIONAL!K312/NACIONAL!J312-1,"")</f>
        <v/>
      </c>
      <c r="K312" s="135" t="str">
        <f>IFERROR(NACIONAL!L312/NACIONAL!K312-1,"")</f>
        <v/>
      </c>
      <c r="L312" s="135" t="str">
        <f>IFERROR(NACIONAL!M312/NACIONAL!L312-1,"")</f>
        <v/>
      </c>
      <c r="M312" s="135" t="str">
        <f>IFERROR(NACIONAL!N312/NACIONAL!M312-1,"")</f>
        <v/>
      </c>
      <c r="N312" s="135">
        <f>IFERROR(NACIONAL!O312/NACIONAL!N312-1,"")</f>
        <v>-0.73243518990641499</v>
      </c>
      <c r="O312" s="135">
        <f>IFERROR(NACIONAL!P312/NACIONAL!O312-1,"")</f>
        <v>-0.95074275582239165</v>
      </c>
      <c r="P312" s="135">
        <f>IFERROR(NACIONAL!Q312/NACIONAL!P312-1,"")</f>
        <v>0</v>
      </c>
      <c r="Q312" s="135">
        <f>IFERROR(NACIONAL!R312/NACIONAL!Q312-1,"")</f>
        <v>0</v>
      </c>
      <c r="R312" s="135">
        <f>IFERROR(NACIONAL!S312/NACIONAL!R312-1,"")</f>
        <v>2.0840175133885097</v>
      </c>
      <c r="S312" s="135">
        <f>IFERROR(NACIONAL!T312/NACIONAL!S312-1,"")</f>
        <v>0</v>
      </c>
    </row>
    <row r="313" spans="1:19">
      <c r="A313" s="89" t="s">
        <v>3419</v>
      </c>
      <c r="B313" s="89" t="s">
        <v>17</v>
      </c>
      <c r="C313" s="135" t="str">
        <f>IFERROR(NACIONAL!D313/NACIONAL!C313-1,"")</f>
        <v/>
      </c>
      <c r="D313" s="135" t="str">
        <f>IFERROR(NACIONAL!E313/NACIONAL!D313-1,"")</f>
        <v/>
      </c>
      <c r="E313" s="135" t="str">
        <f>IFERROR(NACIONAL!F313/NACIONAL!E313-1,"")</f>
        <v/>
      </c>
      <c r="F313" s="135" t="str">
        <f>IFERROR(NACIONAL!G313/NACIONAL!F313-1,"")</f>
        <v/>
      </c>
      <c r="G313" s="135" t="str">
        <f>IFERROR(NACIONAL!H313/NACIONAL!G313-1,"")</f>
        <v/>
      </c>
      <c r="H313" s="135" t="str">
        <f>IFERROR(NACIONAL!I313/NACIONAL!H313-1,"")</f>
        <v/>
      </c>
      <c r="I313" s="135" t="str">
        <f>IFERROR(NACIONAL!J313/NACIONAL!I313-1,"")</f>
        <v/>
      </c>
      <c r="J313" s="135" t="str">
        <f>IFERROR(NACIONAL!K313/NACIONAL!J313-1,"")</f>
        <v/>
      </c>
      <c r="K313" s="135" t="str">
        <f>IFERROR(NACIONAL!L313/NACIONAL!K313-1,"")</f>
        <v/>
      </c>
      <c r="L313" s="135" t="str">
        <f>IFERROR(NACIONAL!M313/NACIONAL!L313-1,"")</f>
        <v/>
      </c>
      <c r="M313" s="135" t="str">
        <f>IFERROR(NACIONAL!N313/NACIONAL!M313-1,"")</f>
        <v/>
      </c>
      <c r="N313" s="135" t="str">
        <f>IFERROR(NACIONAL!O313/NACIONAL!N313-1,"")</f>
        <v/>
      </c>
      <c r="O313" s="135">
        <f>IFERROR(NACIONAL!P313/NACIONAL!O313-1,"")</f>
        <v>-0.98200399999999999</v>
      </c>
      <c r="P313" s="135">
        <f>IFERROR(NACIONAL!Q313/NACIONAL!P313-1,"")</f>
        <v>0</v>
      </c>
      <c r="Q313" s="135">
        <f>IFERROR(NACIONAL!R313/NACIONAL!Q313-1,"")</f>
        <v>0</v>
      </c>
      <c r="R313" s="135">
        <f>IFERROR(NACIONAL!S313/NACIONAL!R313-1,"")</f>
        <v>0</v>
      </c>
      <c r="S313" s="135">
        <f>IFERROR(NACIONAL!T313/NACIONAL!S313-1,"")</f>
        <v>0</v>
      </c>
    </row>
    <row r="314" spans="1:19">
      <c r="A314" s="89" t="s">
        <v>3426</v>
      </c>
      <c r="B314" s="89" t="s">
        <v>11</v>
      </c>
      <c r="C314" s="135" t="str">
        <f>IFERROR(NACIONAL!D314/NACIONAL!C314-1,"")</f>
        <v/>
      </c>
      <c r="D314" s="135" t="str">
        <f>IFERROR(NACIONAL!E314/NACIONAL!D314-1,"")</f>
        <v/>
      </c>
      <c r="E314" s="135" t="str">
        <f>IFERROR(NACIONAL!F314/NACIONAL!E314-1,"")</f>
        <v/>
      </c>
      <c r="F314" s="135" t="str">
        <f>IFERROR(NACIONAL!G314/NACIONAL!F314-1,"")</f>
        <v/>
      </c>
      <c r="G314" s="135" t="str">
        <f>IFERROR(NACIONAL!H314/NACIONAL!G314-1,"")</f>
        <v/>
      </c>
      <c r="H314" s="135" t="str">
        <f>IFERROR(NACIONAL!I314/NACIONAL!H314-1,"")</f>
        <v/>
      </c>
      <c r="I314" s="135" t="str">
        <f>IFERROR(NACIONAL!J314/NACIONAL!I314-1,"")</f>
        <v/>
      </c>
      <c r="J314" s="135" t="str">
        <f>IFERROR(NACIONAL!K314/NACIONAL!J314-1,"")</f>
        <v/>
      </c>
      <c r="K314" s="135" t="str">
        <f>IFERROR(NACIONAL!L314/NACIONAL!K314-1,"")</f>
        <v/>
      </c>
      <c r="L314" s="135" t="str">
        <f>IFERROR(NACIONAL!M314/NACIONAL!L314-1,"")</f>
        <v/>
      </c>
      <c r="M314" s="135" t="str">
        <f>IFERROR(NACIONAL!N314/NACIONAL!M314-1,"")</f>
        <v/>
      </c>
      <c r="N314" s="135">
        <f>IFERROR(NACIONAL!O314/NACIONAL!N314-1,"")</f>
        <v>31.838566388387171</v>
      </c>
      <c r="O314" s="135">
        <f>IFERROR(NACIONAL!P314/NACIONAL!O314-1,"")</f>
        <v>3.223145983086706E-2</v>
      </c>
      <c r="P314" s="135">
        <f>IFERROR(NACIONAL!Q314/NACIONAL!P314-1,"")</f>
        <v>0.38937067713771212</v>
      </c>
      <c r="Q314" s="135">
        <f>IFERROR(NACIONAL!R314/NACIONAL!Q314-1,"")</f>
        <v>-0.28966596841420866</v>
      </c>
      <c r="R314" s="135">
        <f>IFERROR(NACIONAL!S314/NACIONAL!R314-1,"")</f>
        <v>0.27836593591694991</v>
      </c>
      <c r="S314" s="135">
        <f>IFERROR(NACIONAL!T314/NACIONAL!S314-1,"")</f>
        <v>4.2717694909952808E-3</v>
      </c>
    </row>
    <row r="315" spans="1:19">
      <c r="A315" s="89" t="s">
        <v>3435</v>
      </c>
      <c r="B315" s="89" t="s">
        <v>3436</v>
      </c>
      <c r="C315" s="135" t="str">
        <f>IFERROR(NACIONAL!D315/NACIONAL!C315-1,"")</f>
        <v/>
      </c>
      <c r="D315" s="135" t="str">
        <f>IFERROR(NACIONAL!E315/NACIONAL!D315-1,"")</f>
        <v/>
      </c>
      <c r="E315" s="135" t="str">
        <f>IFERROR(NACIONAL!F315/NACIONAL!E315-1,"")</f>
        <v/>
      </c>
      <c r="F315" s="135" t="str">
        <f>IFERROR(NACIONAL!G315/NACIONAL!F315-1,"")</f>
        <v/>
      </c>
      <c r="G315" s="135" t="str">
        <f>IFERROR(NACIONAL!H315/NACIONAL!G315-1,"")</f>
        <v/>
      </c>
      <c r="H315" s="135" t="str">
        <f>IFERROR(NACIONAL!I315/NACIONAL!H315-1,"")</f>
        <v/>
      </c>
      <c r="I315" s="135" t="str">
        <f>IFERROR(NACIONAL!J315/NACIONAL!I315-1,"")</f>
        <v/>
      </c>
      <c r="J315" s="135" t="str">
        <f>IFERROR(NACIONAL!K315/NACIONAL!J315-1,"")</f>
        <v/>
      </c>
      <c r="K315" s="135" t="str">
        <f>IFERROR(NACIONAL!L315/NACIONAL!K315-1,"")</f>
        <v/>
      </c>
      <c r="L315" s="135" t="str">
        <f>IFERROR(NACIONAL!M315/NACIONAL!L315-1,"")</f>
        <v/>
      </c>
      <c r="M315" s="135" t="str">
        <f>IFERROR(NACIONAL!N315/NACIONAL!M315-1,"")</f>
        <v/>
      </c>
      <c r="N315" s="135" t="str">
        <f>IFERROR(NACIONAL!O315/NACIONAL!N315-1,"")</f>
        <v/>
      </c>
      <c r="O315" s="135" t="str">
        <f>IFERROR(NACIONAL!P315/NACIONAL!O315-1,"")</f>
        <v/>
      </c>
      <c r="P315" s="135" t="str">
        <f>IFERROR(NACIONAL!Q315/NACIONAL!P315-1,"")</f>
        <v/>
      </c>
      <c r="Q315" s="135" t="str">
        <f>IFERROR(NACIONAL!R315/NACIONAL!Q315-1,"")</f>
        <v/>
      </c>
      <c r="R315" s="135" t="str">
        <f>IFERROR(NACIONAL!S315/NACIONAL!R315-1,"")</f>
        <v/>
      </c>
      <c r="S315" s="135" t="str">
        <f>IFERROR(NACIONAL!T315/NACIONAL!S315-1,"")</f>
        <v/>
      </c>
    </row>
    <row r="316" spans="1:19">
      <c r="A316" s="89" t="s">
        <v>3448</v>
      </c>
      <c r="B316" s="89" t="s">
        <v>14</v>
      </c>
      <c r="C316" s="135" t="str">
        <f>IFERROR(NACIONAL!D316/NACIONAL!C316-1,"")</f>
        <v/>
      </c>
      <c r="D316" s="135" t="str">
        <f>IFERROR(NACIONAL!E316/NACIONAL!D316-1,"")</f>
        <v/>
      </c>
      <c r="E316" s="135" t="str">
        <f>IFERROR(NACIONAL!F316/NACIONAL!E316-1,"")</f>
        <v/>
      </c>
      <c r="F316" s="135" t="str">
        <f>IFERROR(NACIONAL!G316/NACIONAL!F316-1,"")</f>
        <v/>
      </c>
      <c r="G316" s="135" t="str">
        <f>IFERROR(NACIONAL!H316/NACIONAL!G316-1,"")</f>
        <v/>
      </c>
      <c r="H316" s="135" t="str">
        <f>IFERROR(NACIONAL!I316/NACIONAL!H316-1,"")</f>
        <v/>
      </c>
      <c r="I316" s="135" t="str">
        <f>IFERROR(NACIONAL!J316/NACIONAL!I316-1,"")</f>
        <v/>
      </c>
      <c r="J316" s="135" t="str">
        <f>IFERROR(NACIONAL!K316/NACIONAL!J316-1,"")</f>
        <v/>
      </c>
      <c r="K316" s="135" t="str">
        <f>IFERROR(NACIONAL!L316/NACIONAL!K316-1,"")</f>
        <v/>
      </c>
      <c r="L316" s="135" t="str">
        <f>IFERROR(NACIONAL!M316/NACIONAL!L316-1,"")</f>
        <v/>
      </c>
      <c r="M316" s="135" t="str">
        <f>IFERROR(NACIONAL!N316/NACIONAL!M316-1,"")</f>
        <v/>
      </c>
      <c r="N316" s="135">
        <f>IFERROR(NACIONAL!O316/NACIONAL!N316-1,"")</f>
        <v>0.17029901802407732</v>
      </c>
      <c r="O316" s="135">
        <f>IFERROR(NACIONAL!P316/NACIONAL!O316-1,"")</f>
        <v>-5.801971832886943E-2</v>
      </c>
      <c r="P316" s="135">
        <f>IFERROR(NACIONAL!Q316/NACIONAL!P316-1,"")</f>
        <v>8.2788015294273487E-2</v>
      </c>
      <c r="Q316" s="135">
        <f>IFERROR(NACIONAL!R316/NACIONAL!Q316-1,"")</f>
        <v>1.7049651658280096E-2</v>
      </c>
      <c r="R316" s="135">
        <f>IFERROR(NACIONAL!S316/NACIONAL!R316-1,"")</f>
        <v>0.1131847251545981</v>
      </c>
      <c r="S316" s="135">
        <f>IFERROR(NACIONAL!T316/NACIONAL!S316-1,"")</f>
        <v>0.11247271084168342</v>
      </c>
    </row>
    <row r="317" spans="1:19">
      <c r="A317" s="89" t="s">
        <v>420</v>
      </c>
      <c r="B317" s="89" t="s">
        <v>8</v>
      </c>
      <c r="C317" s="135">
        <f>IFERROR(NACIONAL!D317/NACIONAL!C317-1,"")</f>
        <v>-0.5196506758043391</v>
      </c>
      <c r="D317" s="135">
        <f>IFERROR(NACIONAL!E317/NACIONAL!D317-1,"")</f>
        <v>0.8793783723073767</v>
      </c>
      <c r="E317" s="135">
        <f>IFERROR(NACIONAL!F317/NACIONAL!E317-1,"")</f>
        <v>-0.18557767435479477</v>
      </c>
      <c r="F317" s="135">
        <f>IFERROR(NACIONAL!G317/NACIONAL!F317-1,"")</f>
        <v>0.21168214538276375</v>
      </c>
      <c r="G317" s="135">
        <f>IFERROR(NACIONAL!H317/NACIONAL!G317-1,"")</f>
        <v>5.7733536866830582E-2</v>
      </c>
      <c r="H317" s="135">
        <f>IFERROR(NACIONAL!I317/NACIONAL!H317-1,"")</f>
        <v>0.20718221135959936</v>
      </c>
      <c r="I317" s="135">
        <f>IFERROR(NACIONAL!J317/NACIONAL!I317-1,"")</f>
        <v>0.28694929650276579</v>
      </c>
      <c r="J317" s="135">
        <f>IFERROR(NACIONAL!K317/NACIONAL!J317-1,"")</f>
        <v>0.17143342175405007</v>
      </c>
      <c r="K317" s="135">
        <f>IFERROR(NACIONAL!L317/NACIONAL!K317-1,"")</f>
        <v>7.6700694342810127E-2</v>
      </c>
      <c r="L317" s="135">
        <f>IFERROR(NACIONAL!M317/NACIONAL!L317-1,"")</f>
        <v>0.27816498915644217</v>
      </c>
      <c r="M317" s="135">
        <f>IFERROR(NACIONAL!N317/NACIONAL!M317-1,"")</f>
        <v>-1</v>
      </c>
      <c r="N317" s="135" t="str">
        <f>IFERROR(NACIONAL!O317/NACIONAL!N317-1,"")</f>
        <v/>
      </c>
      <c r="O317" s="135" t="str">
        <f>IFERROR(NACIONAL!P317/NACIONAL!O317-1,"")</f>
        <v/>
      </c>
      <c r="P317" s="135" t="str">
        <f>IFERROR(NACIONAL!Q317/NACIONAL!P317-1,"")</f>
        <v/>
      </c>
      <c r="Q317" s="135" t="str">
        <f>IFERROR(NACIONAL!R317/NACIONAL!Q317-1,"")</f>
        <v/>
      </c>
      <c r="R317" s="135" t="str">
        <f>IFERROR(NACIONAL!S317/NACIONAL!R317-1,"")</f>
        <v/>
      </c>
      <c r="S317" s="135" t="str">
        <f>IFERROR(NACIONAL!T317/NACIONAL!S317-1,"")</f>
        <v/>
      </c>
    </row>
    <row r="318" spans="1:19">
      <c r="A318" s="89" t="s">
        <v>3459</v>
      </c>
      <c r="B318" s="89" t="s">
        <v>13</v>
      </c>
      <c r="C318" s="135" t="str">
        <f>IFERROR(NACIONAL!D318/NACIONAL!C318-1,"")</f>
        <v/>
      </c>
      <c r="D318" s="135" t="str">
        <f>IFERROR(NACIONAL!E318/NACIONAL!D318-1,"")</f>
        <v/>
      </c>
      <c r="E318" s="135" t="str">
        <f>IFERROR(NACIONAL!F318/NACIONAL!E318-1,"")</f>
        <v/>
      </c>
      <c r="F318" s="135" t="str">
        <f>IFERROR(NACIONAL!G318/NACIONAL!F318-1,"")</f>
        <v/>
      </c>
      <c r="G318" s="135" t="str">
        <f>IFERROR(NACIONAL!H318/NACIONAL!G318-1,"")</f>
        <v/>
      </c>
      <c r="H318" s="135" t="str">
        <f>IFERROR(NACIONAL!I318/NACIONAL!H318-1,"")</f>
        <v/>
      </c>
      <c r="I318" s="135" t="str">
        <f>IFERROR(NACIONAL!J318/NACIONAL!I318-1,"")</f>
        <v/>
      </c>
      <c r="J318" s="135" t="str">
        <f>IFERROR(NACIONAL!K318/NACIONAL!J318-1,"")</f>
        <v/>
      </c>
      <c r="K318" s="135" t="str">
        <f>IFERROR(NACIONAL!L318/NACIONAL!K318-1,"")</f>
        <v/>
      </c>
      <c r="L318" s="135" t="str">
        <f>IFERROR(NACIONAL!M318/NACIONAL!L318-1,"")</f>
        <v/>
      </c>
      <c r="M318" s="135" t="str">
        <f>IFERROR(NACIONAL!N318/NACIONAL!M318-1,"")</f>
        <v/>
      </c>
      <c r="N318" s="135">
        <f>IFERROR(NACIONAL!O318/NACIONAL!N318-1,"")</f>
        <v>10.63156415754389</v>
      </c>
      <c r="O318" s="135">
        <f>IFERROR(NACIONAL!P318/NACIONAL!O318-1,"")</f>
        <v>-0.9141603177990637</v>
      </c>
      <c r="P318" s="135">
        <f>IFERROR(NACIONAL!Q318/NACIONAL!P318-1,"")</f>
        <v>0</v>
      </c>
      <c r="Q318" s="135">
        <f>IFERROR(NACIONAL!R318/NACIONAL!Q318-1,"")</f>
        <v>0</v>
      </c>
      <c r="R318" s="135">
        <f>IFERROR(NACIONAL!S318/NACIONAL!R318-1,"")</f>
        <v>0</v>
      </c>
      <c r="S318" s="135">
        <f>IFERROR(NACIONAL!T318/NACIONAL!S318-1,"")</f>
        <v>0</v>
      </c>
    </row>
    <row r="319" spans="1:19">
      <c r="A319" s="89" t="s">
        <v>421</v>
      </c>
      <c r="B319" s="89" t="s">
        <v>7</v>
      </c>
      <c r="C319" s="135">
        <f>IFERROR(NACIONAL!D319/NACIONAL!C319-1,"")</f>
        <v>0.10148881417627953</v>
      </c>
      <c r="D319" s="135">
        <f>IFERROR(NACIONAL!E319/NACIONAL!D319-1,"")</f>
        <v>-0.16242382802172306</v>
      </c>
      <c r="E319" s="135">
        <f>IFERROR(NACIONAL!F319/NACIONAL!E319-1,"")</f>
        <v>0.40684999465884708</v>
      </c>
      <c r="F319" s="135">
        <f>IFERROR(NACIONAL!G319/NACIONAL!F319-1,"")</f>
        <v>0.11406048920669076</v>
      </c>
      <c r="G319" s="135">
        <f>IFERROR(NACIONAL!H319/NACIONAL!G319-1,"")</f>
        <v>0.22303727252192052</v>
      </c>
      <c r="H319" s="135">
        <f>IFERROR(NACIONAL!I319/NACIONAL!H319-1,"")</f>
        <v>0.13745782119047267</v>
      </c>
      <c r="I319" s="135">
        <f>IFERROR(NACIONAL!J319/NACIONAL!I319-1,"")</f>
        <v>2.8995262907060004E-2</v>
      </c>
      <c r="J319" s="135">
        <f>IFERROR(NACIONAL!K319/NACIONAL!J319-1,"")</f>
        <v>-0.36121891417474006</v>
      </c>
      <c r="K319" s="135">
        <f>IFERROR(NACIONAL!L319/NACIONAL!K319-1,"")</f>
        <v>-3.3765320311322511E-2</v>
      </c>
      <c r="L319" s="135">
        <f>IFERROR(NACIONAL!M319/NACIONAL!L319-1,"")</f>
        <v>-3.8322630181909068E-2</v>
      </c>
      <c r="M319" s="135">
        <f>IFERROR(NACIONAL!N319/NACIONAL!M319-1,"")</f>
        <v>-1</v>
      </c>
      <c r="N319" s="135" t="str">
        <f>IFERROR(NACIONAL!O319/NACIONAL!N319-1,"")</f>
        <v/>
      </c>
      <c r="O319" s="135" t="str">
        <f>IFERROR(NACIONAL!P319/NACIONAL!O319-1,"")</f>
        <v/>
      </c>
      <c r="P319" s="135" t="str">
        <f>IFERROR(NACIONAL!Q319/NACIONAL!P319-1,"")</f>
        <v/>
      </c>
      <c r="Q319" s="135" t="str">
        <f>IFERROR(NACIONAL!R319/NACIONAL!Q319-1,"")</f>
        <v/>
      </c>
      <c r="R319" s="135" t="str">
        <f>IFERROR(NACIONAL!S319/NACIONAL!R319-1,"")</f>
        <v/>
      </c>
      <c r="S319" s="135" t="str">
        <f>IFERROR(NACIONAL!T319/NACIONAL!S319-1,"")</f>
        <v/>
      </c>
    </row>
    <row r="320" spans="1:19">
      <c r="A320" s="89" t="s">
        <v>422</v>
      </c>
      <c r="B320" s="89" t="s">
        <v>10</v>
      </c>
      <c r="C320" s="135">
        <f>IFERROR(NACIONAL!D320/NACIONAL!C320-1,"")</f>
        <v>0.26033259997982516</v>
      </c>
      <c r="D320" s="135">
        <f>IFERROR(NACIONAL!E320/NACIONAL!D320-1,"")</f>
        <v>0.10465611931182295</v>
      </c>
      <c r="E320" s="135">
        <f>IFERROR(NACIONAL!F320/NACIONAL!E320-1,"")</f>
        <v>-7.4379752379233555E-2</v>
      </c>
      <c r="F320" s="135">
        <f>IFERROR(NACIONAL!G320/NACIONAL!F320-1,"")</f>
        <v>0.19848180045938713</v>
      </c>
      <c r="G320" s="135">
        <f>IFERROR(NACIONAL!H320/NACIONAL!G320-1,"")</f>
        <v>0.20763755673126338</v>
      </c>
      <c r="H320" s="135">
        <f>IFERROR(NACIONAL!I320/NACIONAL!H320-1,"")</f>
        <v>0.10347614306344144</v>
      </c>
      <c r="I320" s="135">
        <f>IFERROR(NACIONAL!J320/NACIONAL!I320-1,"")</f>
        <v>0.1221555413962705</v>
      </c>
      <c r="J320" s="135">
        <f>IFERROR(NACIONAL!K320/NACIONAL!J320-1,"")</f>
        <v>-0.159771829497105</v>
      </c>
      <c r="K320" s="135">
        <f>IFERROR(NACIONAL!L320/NACIONAL!K320-1,"")</f>
        <v>7.0344971781727494E-2</v>
      </c>
      <c r="L320" s="135">
        <f>IFERROR(NACIONAL!M320/NACIONAL!L320-1,"")</f>
        <v>0.10271485715167494</v>
      </c>
      <c r="M320" s="135">
        <f>IFERROR(NACIONAL!N320/NACIONAL!M320-1,"")</f>
        <v>-1</v>
      </c>
      <c r="N320" s="135" t="str">
        <f>IFERROR(NACIONAL!O320/NACIONAL!N320-1,"")</f>
        <v/>
      </c>
      <c r="O320" s="135" t="str">
        <f>IFERROR(NACIONAL!P320/NACIONAL!O320-1,"")</f>
        <v/>
      </c>
      <c r="P320" s="135" t="str">
        <f>IFERROR(NACIONAL!Q320/NACIONAL!P320-1,"")</f>
        <v/>
      </c>
      <c r="Q320" s="135" t="str">
        <f>IFERROR(NACIONAL!R320/NACIONAL!Q320-1,"")</f>
        <v/>
      </c>
      <c r="R320" s="135" t="str">
        <f>IFERROR(NACIONAL!S320/NACIONAL!R320-1,"")</f>
        <v/>
      </c>
      <c r="S320" s="135" t="str">
        <f>IFERROR(NACIONAL!T320/NACIONAL!S320-1,"")</f>
        <v/>
      </c>
    </row>
    <row r="321" spans="1:19" ht="28">
      <c r="A321" s="89" t="s">
        <v>423</v>
      </c>
      <c r="B321" s="89" t="s">
        <v>3466</v>
      </c>
      <c r="C321" s="135">
        <f>IFERROR(NACIONAL!D321/NACIONAL!C321-1,"")</f>
        <v>-0.92974567623267068</v>
      </c>
      <c r="D321" s="135">
        <f>IFERROR(NACIONAL!E321/NACIONAL!D321-1,"")</f>
        <v>6.3543945220113836</v>
      </c>
      <c r="E321" s="135">
        <f>IFERROR(NACIONAL!F321/NACIONAL!E321-1,"")</f>
        <v>2.8659220814216697</v>
      </c>
      <c r="F321" s="135">
        <f>IFERROR(NACIONAL!G321/NACIONAL!F321-1,"")</f>
        <v>1.6211774417767142</v>
      </c>
      <c r="G321" s="135">
        <f>IFERROR(NACIONAL!H321/NACIONAL!G321-1,"")</f>
        <v>-0.51079980497976574</v>
      </c>
      <c r="H321" s="135">
        <f>IFERROR(NACIONAL!I321/NACIONAL!H321-1,"")</f>
        <v>0.17834483836911597</v>
      </c>
      <c r="I321" s="135">
        <f>IFERROR(NACIONAL!J321/NACIONAL!I321-1,"")</f>
        <v>-0.74726302741150952</v>
      </c>
      <c r="J321" s="135">
        <f>IFERROR(NACIONAL!K321/NACIONAL!J321-1,"")</f>
        <v>0.25096379389148793</v>
      </c>
      <c r="K321" s="135">
        <f>IFERROR(NACIONAL!L321/NACIONAL!K321-1,"")</f>
        <v>1.0716983727724108</v>
      </c>
      <c r="L321" s="135">
        <f>IFERROR(NACIONAL!M321/NACIONAL!L321-1,"")</f>
        <v>0.1702031874515697</v>
      </c>
      <c r="M321" s="135">
        <f>IFERROR(NACIONAL!N321/NACIONAL!M321-1,"")</f>
        <v>0.4390291696893498</v>
      </c>
      <c r="N321" s="135">
        <f>IFERROR(NACIONAL!O321/NACIONAL!N321-1,"")</f>
        <v>0.64752357456703202</v>
      </c>
      <c r="O321" s="135">
        <f>IFERROR(NACIONAL!P321/NACIONAL!O321-1,"")</f>
        <v>1.939694781959056E-2</v>
      </c>
      <c r="P321" s="135">
        <f>IFERROR(NACIONAL!Q321/NACIONAL!P321-1,"")</f>
        <v>0.14406333995158183</v>
      </c>
      <c r="Q321" s="135">
        <f>IFERROR(NACIONAL!R321/NACIONAL!Q321-1,"")</f>
        <v>2.3479230447686925</v>
      </c>
      <c r="R321" s="135">
        <f>IFERROR(NACIONAL!S321/NACIONAL!R321-1,"")</f>
        <v>-0.33901480373299042</v>
      </c>
      <c r="S321" s="135">
        <f>IFERROR(NACIONAL!T321/NACIONAL!S321-1,"")</f>
        <v>-0.19117895140985663</v>
      </c>
    </row>
    <row r="322" spans="1:19" ht="28">
      <c r="A322" s="89" t="s">
        <v>424</v>
      </c>
      <c r="B322" s="89" t="s">
        <v>3468</v>
      </c>
      <c r="C322" s="135">
        <f>IFERROR(NACIONAL!D322/NACIONAL!C322-1,"")</f>
        <v>4.3732343542321139E-2</v>
      </c>
      <c r="D322" s="135">
        <f>IFERROR(NACIONAL!E322/NACIONAL!D322-1,"")</f>
        <v>1.801128584599033</v>
      </c>
      <c r="E322" s="135">
        <f>IFERROR(NACIONAL!F322/NACIONAL!E322-1,"")</f>
        <v>2.9217843211958527E-2</v>
      </c>
      <c r="F322" s="135">
        <f>IFERROR(NACIONAL!G322/NACIONAL!F322-1,"")</f>
        <v>1.2465022065735614</v>
      </c>
      <c r="G322" s="135">
        <f>IFERROR(NACIONAL!H322/NACIONAL!G322-1,"")</f>
        <v>-0.31863245987739641</v>
      </c>
      <c r="H322" s="135">
        <f>IFERROR(NACIONAL!I322/NACIONAL!H322-1,"")</f>
        <v>-6.5802307278602701E-2</v>
      </c>
      <c r="I322" s="135">
        <f>IFERROR(NACIONAL!J322/NACIONAL!I322-1,"")</f>
        <v>-2.1936300070401149E-2</v>
      </c>
      <c r="J322" s="135">
        <f>IFERROR(NACIONAL!K322/NACIONAL!J322-1,"")</f>
        <v>-0.25247044533362817</v>
      </c>
      <c r="K322" s="135">
        <f>IFERROR(NACIONAL!L322/NACIONAL!K322-1,"")</f>
        <v>-0.13671930545885524</v>
      </c>
      <c r="L322" s="135">
        <f>IFERROR(NACIONAL!M322/NACIONAL!L322-1,"")</f>
        <v>0.27407763312783384</v>
      </c>
      <c r="M322" s="135">
        <f>IFERROR(NACIONAL!N322/NACIONAL!M322-1,"")</f>
        <v>0.66099869339858341</v>
      </c>
      <c r="N322" s="135">
        <f>IFERROR(NACIONAL!O322/NACIONAL!N322-1,"")</f>
        <v>0.53179056667260838</v>
      </c>
      <c r="O322" s="135">
        <f>IFERROR(NACIONAL!P322/NACIONAL!O322-1,"")</f>
        <v>0.23006646643794726</v>
      </c>
      <c r="P322" s="135">
        <f>IFERROR(NACIONAL!Q322/NACIONAL!P322-1,"")</f>
        <v>0.30052711645688146</v>
      </c>
      <c r="Q322" s="135">
        <f>IFERROR(NACIONAL!R322/NACIONAL!Q322-1,"")</f>
        <v>0.45167676078766972</v>
      </c>
      <c r="R322" s="135">
        <f>IFERROR(NACIONAL!S322/NACIONAL!R322-1,"")</f>
        <v>0.24216249559766867</v>
      </c>
      <c r="S322" s="135">
        <f>IFERROR(NACIONAL!T322/NACIONAL!S322-1,"")</f>
        <v>0.16958361670866928</v>
      </c>
    </row>
    <row r="323" spans="1:19">
      <c r="A323" s="89" t="s">
        <v>425</v>
      </c>
      <c r="B323" s="89" t="s">
        <v>2</v>
      </c>
      <c r="C323" s="135" t="str">
        <f>IFERROR(NACIONAL!D323/NACIONAL!C323-1,"")</f>
        <v/>
      </c>
      <c r="D323" s="135" t="str">
        <f>IFERROR(NACIONAL!E323/NACIONAL!D323-1,"")</f>
        <v/>
      </c>
      <c r="E323" s="135" t="str">
        <f>IFERROR(NACIONAL!F323/NACIONAL!E323-1,"")</f>
        <v/>
      </c>
      <c r="F323" s="135" t="str">
        <f>IFERROR(NACIONAL!G323/NACIONAL!F323-1,"")</f>
        <v/>
      </c>
      <c r="G323" s="135" t="str">
        <f>IFERROR(NACIONAL!H323/NACIONAL!G323-1,"")</f>
        <v/>
      </c>
      <c r="H323" s="135">
        <f>IFERROR(NACIONAL!I323/NACIONAL!H323-1,"")</f>
        <v>-1.0762521328569516</v>
      </c>
      <c r="I323" s="135">
        <f>IFERROR(NACIONAL!J323/NACIONAL!I323-1,"")</f>
        <v>-1</v>
      </c>
      <c r="J323" s="135" t="str">
        <f>IFERROR(NACIONAL!K323/NACIONAL!J323-1,"")</f>
        <v/>
      </c>
      <c r="K323" s="135" t="str">
        <f>IFERROR(NACIONAL!L323/NACIONAL!K323-1,"")</f>
        <v/>
      </c>
      <c r="L323" s="135" t="str">
        <f>IFERROR(NACIONAL!M323/NACIONAL!L323-1,"")</f>
        <v/>
      </c>
      <c r="M323" s="135" t="str">
        <f>IFERROR(NACIONAL!N323/NACIONAL!M323-1,"")</f>
        <v/>
      </c>
      <c r="N323" s="135" t="str">
        <f>IFERROR(NACIONAL!O323/NACIONAL!N323-1,"")</f>
        <v/>
      </c>
      <c r="O323" s="135" t="str">
        <f>IFERROR(NACIONAL!P323/NACIONAL!O323-1,"")</f>
        <v/>
      </c>
      <c r="P323" s="135" t="str">
        <f>IFERROR(NACIONAL!Q323/NACIONAL!P323-1,"")</f>
        <v/>
      </c>
      <c r="Q323" s="135" t="str">
        <f>IFERROR(NACIONAL!R323/NACIONAL!Q323-1,"")</f>
        <v/>
      </c>
      <c r="R323" s="135" t="str">
        <f>IFERROR(NACIONAL!S323/NACIONAL!R323-1,"")</f>
        <v/>
      </c>
      <c r="S323" s="135" t="str">
        <f>IFERROR(NACIONAL!T323/NACIONAL!S323-1,"")</f>
        <v/>
      </c>
    </row>
    <row r="324" spans="1:19" ht="28">
      <c r="A324" s="116" t="s">
        <v>3471</v>
      </c>
      <c r="B324" s="89" t="s">
        <v>3472</v>
      </c>
      <c r="C324" s="135" t="str">
        <f>IFERROR(NACIONAL!D324/NACIONAL!C324-1,"")</f>
        <v/>
      </c>
      <c r="D324" s="135" t="str">
        <f>IFERROR(NACIONAL!E324/NACIONAL!D324-1,"")</f>
        <v/>
      </c>
      <c r="E324" s="135" t="str">
        <f>IFERROR(NACIONAL!F324/NACIONAL!E324-1,"")</f>
        <v/>
      </c>
      <c r="F324" s="135" t="str">
        <f>IFERROR(NACIONAL!G324/NACIONAL!F324-1,"")</f>
        <v/>
      </c>
      <c r="G324" s="135" t="str">
        <f>IFERROR(NACIONAL!H324/NACIONAL!G324-1,"")</f>
        <v/>
      </c>
      <c r="H324" s="135" t="str">
        <f>IFERROR(NACIONAL!I324/NACIONAL!H324-1,"")</f>
        <v/>
      </c>
      <c r="I324" s="135" t="str">
        <f>IFERROR(NACIONAL!J324/NACIONAL!I324-1,"")</f>
        <v/>
      </c>
      <c r="J324" s="135" t="str">
        <f>IFERROR(NACIONAL!K324/NACIONAL!J324-1,"")</f>
        <v/>
      </c>
      <c r="K324" s="135" t="str">
        <f>IFERROR(NACIONAL!L324/NACIONAL!K324-1,"")</f>
        <v/>
      </c>
      <c r="L324" s="135" t="str">
        <f>IFERROR(NACIONAL!M324/NACIONAL!L324-1,"")</f>
        <v/>
      </c>
      <c r="M324" s="135" t="str">
        <f>IFERROR(NACIONAL!N324/NACIONAL!M324-1,"")</f>
        <v/>
      </c>
      <c r="N324" s="135">
        <f>IFERROR(NACIONAL!O324/NACIONAL!N324-1,"")</f>
        <v>-1</v>
      </c>
      <c r="O324" s="135" t="str">
        <f>IFERROR(NACIONAL!P324/NACIONAL!O324-1,"")</f>
        <v/>
      </c>
      <c r="P324" s="135" t="str">
        <f>IFERROR(NACIONAL!Q324/NACIONAL!P324-1,"")</f>
        <v/>
      </c>
      <c r="Q324" s="135" t="str">
        <f>IFERROR(NACIONAL!R324/NACIONAL!Q324-1,"")</f>
        <v/>
      </c>
      <c r="R324" s="135" t="str">
        <f>IFERROR(NACIONAL!S324/NACIONAL!R324-1,"")</f>
        <v/>
      </c>
      <c r="S324" s="135" t="str">
        <f>IFERROR(NACIONAL!T324/NACIONAL!S324-1,"")</f>
        <v/>
      </c>
    </row>
    <row r="325" spans="1:19" ht="42">
      <c r="A325" s="89" t="s">
        <v>3494</v>
      </c>
      <c r="B325" s="89" t="s">
        <v>3495</v>
      </c>
      <c r="C325" s="135" t="str">
        <f>IFERROR(NACIONAL!D325/NACIONAL!C325-1,"")</f>
        <v/>
      </c>
      <c r="D325" s="135" t="str">
        <f>IFERROR(NACIONAL!E325/NACIONAL!D325-1,"")</f>
        <v/>
      </c>
      <c r="E325" s="135" t="str">
        <f>IFERROR(NACIONAL!F325/NACIONAL!E325-1,"")</f>
        <v/>
      </c>
      <c r="F325" s="135" t="str">
        <f>IFERROR(NACIONAL!G325/NACIONAL!F325-1,"")</f>
        <v/>
      </c>
      <c r="G325" s="135" t="str">
        <f>IFERROR(NACIONAL!H325/NACIONAL!G325-1,"")</f>
        <v/>
      </c>
      <c r="H325" s="135" t="str">
        <f>IFERROR(NACIONAL!I325/NACIONAL!H325-1,"")</f>
        <v/>
      </c>
      <c r="I325" s="135" t="str">
        <f>IFERROR(NACIONAL!J325/NACIONAL!I325-1,"")</f>
        <v/>
      </c>
      <c r="J325" s="135" t="str">
        <f>IFERROR(NACIONAL!K325/NACIONAL!J325-1,"")</f>
        <v/>
      </c>
      <c r="K325" s="135" t="str">
        <f>IFERROR(NACIONAL!L325/NACIONAL!K325-1,"")</f>
        <v/>
      </c>
      <c r="L325" s="135" t="str">
        <f>IFERROR(NACIONAL!M325/NACIONAL!L325-1,"")</f>
        <v/>
      </c>
      <c r="M325" s="135" t="str">
        <f>IFERROR(NACIONAL!N325/NACIONAL!M325-1,"")</f>
        <v/>
      </c>
      <c r="N325" s="135">
        <f>IFERROR(NACIONAL!O325/NACIONAL!N325-1,"")</f>
        <v>1.4543290689660537E-2</v>
      </c>
      <c r="O325" s="135">
        <f>IFERROR(NACIONAL!P325/NACIONAL!O325-1,"")</f>
        <v>8.344181119785965E-3</v>
      </c>
      <c r="P325" s="135">
        <f>IFERROR(NACIONAL!Q325/NACIONAL!P325-1,"")</f>
        <v>-1.6824881148054249E-2</v>
      </c>
      <c r="Q325" s="135">
        <f>IFERROR(NACIONAL!R325/NACIONAL!Q325-1,"")</f>
        <v>-4.9592608926727344E-2</v>
      </c>
      <c r="R325" s="135">
        <f>IFERROR(NACIONAL!S325/NACIONAL!R325-1,"")</f>
        <v>-5.0211539554352314E-3</v>
      </c>
      <c r="S325" s="135">
        <f>IFERROR(NACIONAL!T325/NACIONAL!S325-1,"")</f>
        <v>2.5307958817241794E-2</v>
      </c>
    </row>
    <row r="326" spans="1:19" ht="28">
      <c r="A326" s="89" t="s">
        <v>3503</v>
      </c>
      <c r="B326" s="89" t="s">
        <v>3504</v>
      </c>
      <c r="C326" s="135" t="str">
        <f>IFERROR(NACIONAL!D326/NACIONAL!C326-1,"")</f>
        <v/>
      </c>
      <c r="D326" s="135" t="str">
        <f>IFERROR(NACIONAL!E326/NACIONAL!D326-1,"")</f>
        <v/>
      </c>
      <c r="E326" s="135" t="str">
        <f>IFERROR(NACIONAL!F326/NACIONAL!E326-1,"")</f>
        <v/>
      </c>
      <c r="F326" s="135" t="str">
        <f>IFERROR(NACIONAL!G326/NACIONAL!F326-1,"")</f>
        <v/>
      </c>
      <c r="G326" s="135" t="str">
        <f>IFERROR(NACIONAL!H326/NACIONAL!G326-1,"")</f>
        <v/>
      </c>
      <c r="H326" s="135" t="str">
        <f>IFERROR(NACIONAL!I326/NACIONAL!H326-1,"")</f>
        <v/>
      </c>
      <c r="I326" s="135" t="str">
        <f>IFERROR(NACIONAL!J326/NACIONAL!I326-1,"")</f>
        <v/>
      </c>
      <c r="J326" s="135" t="str">
        <f>IFERROR(NACIONAL!K326/NACIONAL!J326-1,"")</f>
        <v/>
      </c>
      <c r="K326" s="135" t="str">
        <f>IFERROR(NACIONAL!L326/NACIONAL!K326-1,"")</f>
        <v/>
      </c>
      <c r="L326" s="135" t="str">
        <f>IFERROR(NACIONAL!M326/NACIONAL!L326-1,"")</f>
        <v/>
      </c>
      <c r="M326" s="135" t="str">
        <f>IFERROR(NACIONAL!N326/NACIONAL!M326-1,"")</f>
        <v/>
      </c>
      <c r="N326" s="135" t="str">
        <f>IFERROR(NACIONAL!O326/NACIONAL!N326-1,"")</f>
        <v/>
      </c>
      <c r="O326" s="135">
        <f>IFERROR(NACIONAL!P326/NACIONAL!O326-1,"")</f>
        <v>-1.5615519826976896</v>
      </c>
      <c r="P326" s="135">
        <f>IFERROR(NACIONAL!Q326/NACIONAL!P326-1,"")</f>
        <v>0</v>
      </c>
      <c r="Q326" s="135">
        <f>IFERROR(NACIONAL!R326/NACIONAL!Q326-1,"")</f>
        <v>0</v>
      </c>
      <c r="R326" s="135">
        <f>IFERROR(NACIONAL!S326/NACIONAL!R326-1,"")</f>
        <v>-3.5147691423986771E-9</v>
      </c>
      <c r="S326" s="135">
        <f>IFERROR(NACIONAL!T326/NACIONAL!S326-1,"")</f>
        <v>-1</v>
      </c>
    </row>
    <row r="327" spans="1:19" ht="42">
      <c r="A327" s="89" t="s">
        <v>3507</v>
      </c>
      <c r="B327" s="89" t="s">
        <v>3508</v>
      </c>
      <c r="C327" s="135" t="str">
        <f>IFERROR(NACIONAL!D327/NACIONAL!C327-1,"")</f>
        <v/>
      </c>
      <c r="D327" s="135" t="str">
        <f>IFERROR(NACIONAL!E327/NACIONAL!D327-1,"")</f>
        <v/>
      </c>
      <c r="E327" s="135" t="str">
        <f>IFERROR(NACIONAL!F327/NACIONAL!E327-1,"")</f>
        <v/>
      </c>
      <c r="F327" s="135" t="str">
        <f>IFERROR(NACIONAL!G327/NACIONAL!F327-1,"")</f>
        <v/>
      </c>
      <c r="G327" s="135" t="str">
        <f>IFERROR(NACIONAL!H327/NACIONAL!G327-1,"")</f>
        <v/>
      </c>
      <c r="H327" s="135" t="str">
        <f>IFERROR(NACIONAL!I327/NACIONAL!H327-1,"")</f>
        <v/>
      </c>
      <c r="I327" s="135" t="str">
        <f>IFERROR(NACIONAL!J327/NACIONAL!I327-1,"")</f>
        <v/>
      </c>
      <c r="J327" s="135" t="str">
        <f>IFERROR(NACIONAL!K327/NACIONAL!J327-1,"")</f>
        <v/>
      </c>
      <c r="K327" s="135" t="str">
        <f>IFERROR(NACIONAL!L327/NACIONAL!K327-1,"")</f>
        <v/>
      </c>
      <c r="L327" s="135" t="str">
        <f>IFERROR(NACIONAL!M327/NACIONAL!L327-1,"")</f>
        <v/>
      </c>
      <c r="M327" s="135" t="str">
        <f>IFERROR(NACIONAL!N327/NACIONAL!M327-1,"")</f>
        <v/>
      </c>
      <c r="N327" s="135">
        <f>IFERROR(NACIONAL!O327/NACIONAL!N327-1,"")</f>
        <v>-0.11747381521975164</v>
      </c>
      <c r="O327" s="135">
        <f>IFERROR(NACIONAL!P327/NACIONAL!O327-1,"")</f>
        <v>-0.13765421386347365</v>
      </c>
      <c r="P327" s="135">
        <f>IFERROR(NACIONAL!Q327/NACIONAL!P327-1,"")</f>
        <v>0.20167363811769845</v>
      </c>
      <c r="Q327" s="135">
        <f>IFERROR(NACIONAL!R327/NACIONAL!Q327-1,"")</f>
        <v>0.18075572514229066</v>
      </c>
      <c r="R327" s="135">
        <f>IFERROR(NACIONAL!S327/NACIONAL!R327-1,"")</f>
        <v>-0.27087925114355704</v>
      </c>
      <c r="S327" s="135">
        <f>IFERROR(NACIONAL!T327/NACIONAL!S327-1,"")</f>
        <v>0.31411841830386211</v>
      </c>
    </row>
    <row r="328" spans="1:19" ht="28">
      <c r="A328" s="89" t="s">
        <v>3517</v>
      </c>
      <c r="B328" s="89" t="s">
        <v>3518</v>
      </c>
      <c r="C328" s="135" t="str">
        <f>IFERROR(NACIONAL!D328/NACIONAL!C328-1,"")</f>
        <v/>
      </c>
      <c r="D328" s="135" t="str">
        <f>IFERROR(NACIONAL!E328/NACIONAL!D328-1,"")</f>
        <v/>
      </c>
      <c r="E328" s="135" t="str">
        <f>IFERROR(NACIONAL!F328/NACIONAL!E328-1,"")</f>
        <v/>
      </c>
      <c r="F328" s="135" t="str">
        <f>IFERROR(NACIONAL!G328/NACIONAL!F328-1,"")</f>
        <v/>
      </c>
      <c r="G328" s="135" t="str">
        <f>IFERROR(NACIONAL!H328/NACIONAL!G328-1,"")</f>
        <v/>
      </c>
      <c r="H328" s="135" t="str">
        <f>IFERROR(NACIONAL!I328/NACIONAL!H328-1,"")</f>
        <v/>
      </c>
      <c r="I328" s="135" t="str">
        <f>IFERROR(NACIONAL!J328/NACIONAL!I328-1,"")</f>
        <v/>
      </c>
      <c r="J328" s="135" t="str">
        <f>IFERROR(NACIONAL!K328/NACIONAL!J328-1,"")</f>
        <v/>
      </c>
      <c r="K328" s="135" t="str">
        <f>IFERROR(NACIONAL!L328/NACIONAL!K328-1,"")</f>
        <v/>
      </c>
      <c r="L328" s="135" t="str">
        <f>IFERROR(NACIONAL!M328/NACIONAL!L328-1,"")</f>
        <v/>
      </c>
      <c r="M328" s="135" t="str">
        <f>IFERROR(NACIONAL!N328/NACIONAL!M328-1,"")</f>
        <v/>
      </c>
      <c r="N328" s="135">
        <f>IFERROR(NACIONAL!O328/NACIONAL!N328-1,"")</f>
        <v>7.5088310252192478</v>
      </c>
      <c r="O328" s="135">
        <f>IFERROR(NACIONAL!P328/NACIONAL!O328-1,"")</f>
        <v>-0.92295415810164494</v>
      </c>
      <c r="P328" s="135">
        <f>IFERROR(NACIONAL!Q328/NACIONAL!P328-1,"")</f>
        <v>0.88609361893601002</v>
      </c>
      <c r="Q328" s="135">
        <f>IFERROR(NACIONAL!R328/NACIONAL!Q328-1,"")</f>
        <v>-2.3565822843084616E-3</v>
      </c>
      <c r="R328" s="135">
        <f>IFERROR(NACIONAL!S328/NACIONAL!R328-1,"")</f>
        <v>0.23239538961208717</v>
      </c>
      <c r="S328" s="135">
        <f>IFERROR(NACIONAL!T328/NACIONAL!S328-1,"")</f>
        <v>-2.3618162805163601E-2</v>
      </c>
    </row>
    <row r="329" spans="1:19">
      <c r="A329" s="89" t="s">
        <v>3527</v>
      </c>
      <c r="B329" s="89" t="s">
        <v>7670</v>
      </c>
      <c r="C329" s="135" t="str">
        <f>IFERROR(NACIONAL!D329/NACIONAL!C329-1,"")</f>
        <v/>
      </c>
      <c r="D329" s="135" t="str">
        <f>IFERROR(NACIONAL!E329/NACIONAL!D329-1,"")</f>
        <v/>
      </c>
      <c r="E329" s="135" t="str">
        <f>IFERROR(NACIONAL!F329/NACIONAL!E329-1,"")</f>
        <v/>
      </c>
      <c r="F329" s="135" t="str">
        <f>IFERROR(NACIONAL!G329/NACIONAL!F329-1,"")</f>
        <v/>
      </c>
      <c r="G329" s="135" t="str">
        <f>IFERROR(NACIONAL!H329/NACIONAL!G329-1,"")</f>
        <v/>
      </c>
      <c r="H329" s="135" t="str">
        <f>IFERROR(NACIONAL!I329/NACIONAL!H329-1,"")</f>
        <v/>
      </c>
      <c r="I329" s="135" t="str">
        <f>IFERROR(NACIONAL!J329/NACIONAL!I329-1,"")</f>
        <v/>
      </c>
      <c r="J329" s="135" t="str">
        <f>IFERROR(NACIONAL!K329/NACIONAL!J329-1,"")</f>
        <v/>
      </c>
      <c r="K329" s="135" t="str">
        <f>IFERROR(NACIONAL!L329/NACIONAL!K329-1,"")</f>
        <v/>
      </c>
      <c r="L329" s="135" t="str">
        <f>IFERROR(NACIONAL!M329/NACIONAL!L329-1,"")</f>
        <v/>
      </c>
      <c r="M329" s="135" t="str">
        <f>IFERROR(NACIONAL!N329/NACIONAL!M329-1,"")</f>
        <v/>
      </c>
      <c r="N329" s="135">
        <f>IFERROR(NACIONAL!O329/NACIONAL!N329-1,"")</f>
        <v>3.9242358916548836</v>
      </c>
      <c r="O329" s="135">
        <f>IFERROR(NACIONAL!P329/NACIONAL!O329-1,"")</f>
        <v>0.53655274405836839</v>
      </c>
      <c r="P329" s="135">
        <f>IFERROR(NACIONAL!Q329/NACIONAL!P329-1,"")</f>
        <v>-0.17464181790573929</v>
      </c>
      <c r="Q329" s="135">
        <f>IFERROR(NACIONAL!R329/NACIONAL!Q329-1,"")</f>
        <v>1.2475337596774958</v>
      </c>
      <c r="R329" s="135">
        <f>IFERROR(NACIONAL!S329/NACIONAL!R329-1,"")</f>
        <v>0.88037391937277198</v>
      </c>
      <c r="S329" s="135">
        <f>IFERROR(NACIONAL!T329/NACIONAL!S329-1,"")</f>
        <v>-1.1898970605858095E-2</v>
      </c>
    </row>
    <row r="330" spans="1:19" ht="42">
      <c r="A330" s="89" t="s">
        <v>3533</v>
      </c>
      <c r="B330" s="89" t="s">
        <v>7671</v>
      </c>
      <c r="C330" s="135" t="str">
        <f>IFERROR(NACIONAL!D330/NACIONAL!C330-1,"")</f>
        <v/>
      </c>
      <c r="D330" s="135" t="str">
        <f>IFERROR(NACIONAL!E330/NACIONAL!D330-1,"")</f>
        <v/>
      </c>
      <c r="E330" s="135" t="str">
        <f>IFERROR(NACIONAL!F330/NACIONAL!E330-1,"")</f>
        <v/>
      </c>
      <c r="F330" s="135" t="str">
        <f>IFERROR(NACIONAL!G330/NACIONAL!F330-1,"")</f>
        <v/>
      </c>
      <c r="G330" s="135" t="str">
        <f>IFERROR(NACIONAL!H330/NACIONAL!G330-1,"")</f>
        <v/>
      </c>
      <c r="H330" s="135" t="str">
        <f>IFERROR(NACIONAL!I330/NACIONAL!H330-1,"")</f>
        <v/>
      </c>
      <c r="I330" s="135" t="str">
        <f>IFERROR(NACIONAL!J330/NACIONAL!I330-1,"")</f>
        <v/>
      </c>
      <c r="J330" s="135" t="str">
        <f>IFERROR(NACIONAL!K330/NACIONAL!J330-1,"")</f>
        <v/>
      </c>
      <c r="K330" s="135" t="str">
        <f>IFERROR(NACIONAL!L330/NACIONAL!K330-1,"")</f>
        <v/>
      </c>
      <c r="L330" s="135" t="str">
        <f>IFERROR(NACIONAL!M330/NACIONAL!L330-1,"")</f>
        <v/>
      </c>
      <c r="M330" s="135" t="str">
        <f>IFERROR(NACIONAL!N330/NACIONAL!M330-1,"")</f>
        <v/>
      </c>
      <c r="N330" s="135">
        <f>IFERROR(NACIONAL!O330/NACIONAL!N330-1,"")</f>
        <v>1.2865647719533966</v>
      </c>
      <c r="O330" s="135">
        <f>IFERROR(NACIONAL!P330/NACIONAL!O330-1,"")</f>
        <v>-0.4373372721673251</v>
      </c>
      <c r="P330" s="135">
        <f>IFERROR(NACIONAL!Q330/NACIONAL!P330-1,"")</f>
        <v>0</v>
      </c>
      <c r="Q330" s="135">
        <f>IFERROR(NACIONAL!R330/NACIONAL!Q330-1,"")</f>
        <v>0</v>
      </c>
      <c r="R330" s="135">
        <f>IFERROR(NACIONAL!S330/NACIONAL!R330-1,"")</f>
        <v>9.1943035407382467E-9</v>
      </c>
      <c r="S330" s="135">
        <f>IFERROR(NACIONAL!T330/NACIONAL!S330-1,"")</f>
        <v>0</v>
      </c>
    </row>
    <row r="331" spans="1:19">
      <c r="A331" s="89" t="s">
        <v>426</v>
      </c>
      <c r="B331" s="89" t="s">
        <v>3539</v>
      </c>
      <c r="C331" s="135">
        <f>IFERROR(NACIONAL!D331/NACIONAL!C331-1,"")</f>
        <v>3.8834907219996717E-2</v>
      </c>
      <c r="D331" s="135">
        <f>IFERROR(NACIONAL!E331/NACIONAL!D331-1,"")</f>
        <v>-1.6300045587658007</v>
      </c>
      <c r="E331" s="135">
        <f>IFERROR(NACIONAL!F331/NACIONAL!E331-1,"")</f>
        <v>0.21834276711108713</v>
      </c>
      <c r="F331" s="135">
        <f>IFERROR(NACIONAL!G331/NACIONAL!F331-1,"")</f>
        <v>1.2532962265478833</v>
      </c>
      <c r="G331" s="135">
        <f>IFERROR(NACIONAL!H331/NACIONAL!G331-1,"")</f>
        <v>-5.802676468521728E-2</v>
      </c>
      <c r="H331" s="135">
        <f>IFERROR(NACIONAL!I331/NACIONAL!H331-1,"")</f>
        <v>0.58271317919590304</v>
      </c>
      <c r="I331" s="135">
        <f>IFERROR(NACIONAL!J331/NACIONAL!I331-1,"")</f>
        <v>0.31548129523216506</v>
      </c>
      <c r="J331" s="135">
        <f>IFERROR(NACIONAL!K331/NACIONAL!J331-1,"")</f>
        <v>2.6986720170265155</v>
      </c>
      <c r="K331" s="135">
        <f>IFERROR(NACIONAL!L331/NACIONAL!K331-1,"")</f>
        <v>0.25372725734622192</v>
      </c>
      <c r="L331" s="135">
        <f>IFERROR(NACIONAL!M331/NACIONAL!L331-1,"")</f>
        <v>6.0253259128102421E-2</v>
      </c>
      <c r="M331" s="135">
        <f>IFERROR(NACIONAL!N331/NACIONAL!M331-1,"")</f>
        <v>-0.8201759415478973</v>
      </c>
      <c r="N331" s="135">
        <f>IFERROR(NACIONAL!O331/NACIONAL!N331-1,"")</f>
        <v>6.5730288165440687E-2</v>
      </c>
      <c r="O331" s="135">
        <f>IFERROR(NACIONAL!P331/NACIONAL!O331-1,"")</f>
        <v>0.14135154567375952</v>
      </c>
      <c r="P331" s="135">
        <f>IFERROR(NACIONAL!Q331/NACIONAL!P331-1,"")</f>
        <v>0.1416520391799807</v>
      </c>
      <c r="Q331" s="135">
        <f>IFERROR(NACIONAL!R331/NACIONAL!Q331-1,"")</f>
        <v>0.12102251932601105</v>
      </c>
      <c r="R331" s="135">
        <f>IFERROR(NACIONAL!S331/NACIONAL!R331-1,"")</f>
        <v>1.7675121253187154E-2</v>
      </c>
      <c r="S331" s="135">
        <f>IFERROR(NACIONAL!T331/NACIONAL!S331-1,"")</f>
        <v>7.4014269517654441E-2</v>
      </c>
    </row>
    <row r="332" spans="1:19">
      <c r="A332" s="89" t="s">
        <v>427</v>
      </c>
      <c r="B332" s="89" t="s">
        <v>18</v>
      </c>
      <c r="C332" s="135">
        <f>IFERROR(NACIONAL!D332/NACIONAL!C332-1,"")</f>
        <v>-1.0222883277425503</v>
      </c>
      <c r="D332" s="135">
        <f>IFERROR(NACIONAL!E332/NACIONAL!D332-1,"")</f>
        <v>0.12818809678937937</v>
      </c>
      <c r="E332" s="135">
        <f>IFERROR(NACIONAL!F332/NACIONAL!E332-1,"")</f>
        <v>-0.75048485606103299</v>
      </c>
      <c r="F332" s="135">
        <f>IFERROR(NACIONAL!G332/NACIONAL!F332-1,"")</f>
        <v>-9.2898072102809426E-4</v>
      </c>
      <c r="G332" s="135">
        <f>IFERROR(NACIONAL!H332/NACIONAL!G332-1,"")</f>
        <v>0</v>
      </c>
      <c r="H332" s="135">
        <f>IFERROR(NACIONAL!I332/NACIONAL!H332-1,"")</f>
        <v>0</v>
      </c>
      <c r="I332" s="135">
        <f>IFERROR(NACIONAL!J332/NACIONAL!I332-1,"")</f>
        <v>0.62731517948896043</v>
      </c>
      <c r="J332" s="135">
        <f>IFERROR(NACIONAL!K332/NACIONAL!J332-1,"")</f>
        <v>6.7127956154314994E-2</v>
      </c>
      <c r="K332" s="135">
        <f>IFERROR(NACIONAL!L332/NACIONAL!K332-1,"")</f>
        <v>2.1824488714379253E-3</v>
      </c>
      <c r="L332" s="135">
        <f>IFERROR(NACIONAL!M332/NACIONAL!L332-1,"")</f>
        <v>2.8926616770015547</v>
      </c>
      <c r="M332" s="135">
        <f>IFERROR(NACIONAL!N332/NACIONAL!M332-1,"")</f>
        <v>-0.76736190838925744</v>
      </c>
      <c r="N332" s="135">
        <f>IFERROR(NACIONAL!O332/NACIONAL!N332-1,"")</f>
        <v>1.0070313492439587E-2</v>
      </c>
      <c r="O332" s="135">
        <f>IFERROR(NACIONAL!P332/NACIONAL!O332-1,"")</f>
        <v>-9.3261465844786118E-3</v>
      </c>
      <c r="P332" s="135">
        <f>IFERROR(NACIONAL!Q332/NACIONAL!P332-1,"")</f>
        <v>9.1796420145102697E-3</v>
      </c>
      <c r="Q332" s="135">
        <f>IFERROR(NACIONAL!R332/NACIONAL!Q332-1,"")</f>
        <v>-5.761724175609606E-3</v>
      </c>
      <c r="R332" s="135">
        <f>IFERROR(NACIONAL!S332/NACIONAL!R332-1,"")</f>
        <v>-7.3384558893461183E-3</v>
      </c>
      <c r="S332" s="135">
        <f>IFERROR(NACIONAL!T332/NACIONAL!S332-1,"")</f>
        <v>4.933108918857565E-3</v>
      </c>
    </row>
    <row r="333" spans="1:19">
      <c r="A333" s="89" t="s">
        <v>428</v>
      </c>
      <c r="B333" s="89" t="s">
        <v>17</v>
      </c>
      <c r="C333" s="135">
        <f>IFERROR(NACIONAL!D333/NACIONAL!C333-1,"")</f>
        <v>0.27832469359999434</v>
      </c>
      <c r="D333" s="135">
        <f>IFERROR(NACIONAL!E333/NACIONAL!D333-1,"")</f>
        <v>9.1932944701426544E-2</v>
      </c>
      <c r="E333" s="135">
        <f>IFERROR(NACIONAL!F333/NACIONAL!E333-1,"")</f>
        <v>-7.2757485072988293E-2</v>
      </c>
      <c r="F333" s="135">
        <f>IFERROR(NACIONAL!G333/NACIONAL!F333-1,"")</f>
        <v>7.4355559851654096E-2</v>
      </c>
      <c r="G333" s="135">
        <f>IFERROR(NACIONAL!H333/NACIONAL!G333-1,"")</f>
        <v>9.8595596251347839E-2</v>
      </c>
      <c r="H333" s="135">
        <f>IFERROR(NACIONAL!I333/NACIONAL!H333-1,"")</f>
        <v>0.11530366768686173</v>
      </c>
      <c r="I333" s="135">
        <f>IFERROR(NACIONAL!J333/NACIONAL!I333-1,"")</f>
        <v>6.9670544732455708E-2</v>
      </c>
      <c r="J333" s="135">
        <f>IFERROR(NACIONAL!K333/NACIONAL!J333-1,"")</f>
        <v>-0.49794934246144129</v>
      </c>
      <c r="K333" s="135">
        <f>IFERROR(NACIONAL!L333/NACIONAL!K333-1,"")</f>
        <v>9.0677431666356778E-2</v>
      </c>
      <c r="L333" s="135">
        <f>IFERROR(NACIONAL!M333/NACIONAL!L333-1,"")</f>
        <v>-0.60350642289954604</v>
      </c>
      <c r="M333" s="135">
        <f>IFERROR(NACIONAL!N333/NACIONAL!M333-1,"")</f>
        <v>2.1876657677328937</v>
      </c>
      <c r="N333" s="135">
        <f>IFERROR(NACIONAL!O333/NACIONAL!N333-1,"")</f>
        <v>0.16387734756054773</v>
      </c>
      <c r="O333" s="135">
        <f>IFERROR(NACIONAL!P333/NACIONAL!O333-1,"")</f>
        <v>7.8924094731053662E-2</v>
      </c>
      <c r="P333" s="135">
        <f>IFERROR(NACIONAL!Q333/NACIONAL!P333-1,"")</f>
        <v>4.0362338064362735E-2</v>
      </c>
      <c r="Q333" s="135">
        <f>IFERROR(NACIONAL!R333/NACIONAL!Q333-1,"")</f>
        <v>0.11950198624958852</v>
      </c>
      <c r="R333" s="135">
        <f>IFERROR(NACIONAL!S333/NACIONAL!R333-1,"")</f>
        <v>0.13101032517874156</v>
      </c>
      <c r="S333" s="135">
        <f>IFERROR(NACIONAL!T333/NACIONAL!S333-1,"")</f>
        <v>0.10054606232324659</v>
      </c>
    </row>
    <row r="334" spans="1:19">
      <c r="A334" s="89" t="s">
        <v>429</v>
      </c>
      <c r="B334" s="89" t="s">
        <v>181</v>
      </c>
      <c r="C334" s="135">
        <f>IFERROR(NACIONAL!D334/NACIONAL!C334-1,"")</f>
        <v>-0.99534093155237024</v>
      </c>
      <c r="D334" s="135">
        <f>IFERROR(NACIONAL!E334/NACIONAL!D334-1,"")</f>
        <v>0</v>
      </c>
      <c r="E334" s="135">
        <f>IFERROR(NACIONAL!F334/NACIONAL!E334-1,"")</f>
        <v>0</v>
      </c>
      <c r="F334" s="135">
        <f>IFERROR(NACIONAL!G334/NACIONAL!F334-1,"")</f>
        <v>0</v>
      </c>
      <c r="G334" s="135">
        <f>IFERROR(NACIONAL!H334/NACIONAL!G334-1,"")</f>
        <v>-1</v>
      </c>
      <c r="H334" s="135" t="str">
        <f>IFERROR(NACIONAL!I334/NACIONAL!H334-1,"")</f>
        <v/>
      </c>
      <c r="I334" s="135" t="str">
        <f>IFERROR(NACIONAL!J334/NACIONAL!I334-1,"")</f>
        <v/>
      </c>
      <c r="J334" s="135" t="str">
        <f>IFERROR(NACIONAL!K334/NACIONAL!J334-1,"")</f>
        <v/>
      </c>
      <c r="K334" s="135" t="str">
        <f>IFERROR(NACIONAL!L334/NACIONAL!K334-1,"")</f>
        <v/>
      </c>
      <c r="L334" s="135" t="str">
        <f>IFERROR(NACIONAL!M334/NACIONAL!L334-1,"")</f>
        <v/>
      </c>
      <c r="M334" s="135" t="str">
        <f>IFERROR(NACIONAL!N334/NACIONAL!M334-1,"")</f>
        <v/>
      </c>
      <c r="N334" s="135" t="str">
        <f>IFERROR(NACIONAL!O334/NACIONAL!N334-1,"")</f>
        <v/>
      </c>
      <c r="O334" s="135" t="str">
        <f>IFERROR(NACIONAL!P334/NACIONAL!O334-1,"")</f>
        <v/>
      </c>
      <c r="P334" s="135" t="str">
        <f>IFERROR(NACIONAL!Q334/NACIONAL!P334-1,"")</f>
        <v/>
      </c>
      <c r="Q334" s="135" t="str">
        <f>IFERROR(NACIONAL!R334/NACIONAL!Q334-1,"")</f>
        <v/>
      </c>
      <c r="R334" s="135" t="str">
        <f>IFERROR(NACIONAL!S334/NACIONAL!R334-1,"")</f>
        <v/>
      </c>
      <c r="S334" s="135" t="str">
        <f>IFERROR(NACIONAL!T334/NACIONAL!S334-1,"")</f>
        <v/>
      </c>
    </row>
    <row r="335" spans="1:19">
      <c r="A335" s="89" t="s">
        <v>430</v>
      </c>
      <c r="B335" s="89" t="s">
        <v>183</v>
      </c>
      <c r="C335" s="135" t="str">
        <f>IFERROR(NACIONAL!D335/NACIONAL!C335-1,"")</f>
        <v/>
      </c>
      <c r="D335" s="135" t="str">
        <f>IFERROR(NACIONAL!E335/NACIONAL!D335-1,"")</f>
        <v/>
      </c>
      <c r="E335" s="135" t="str">
        <f>IFERROR(NACIONAL!F335/NACIONAL!E335-1,"")</f>
        <v/>
      </c>
      <c r="F335" s="135" t="str">
        <f>IFERROR(NACIONAL!G335/NACIONAL!F335-1,"")</f>
        <v/>
      </c>
      <c r="G335" s="135" t="str">
        <f>IFERROR(NACIONAL!H335/NACIONAL!G335-1,"")</f>
        <v/>
      </c>
      <c r="H335" s="135" t="str">
        <f>IFERROR(NACIONAL!I335/NACIONAL!H335-1,"")</f>
        <v/>
      </c>
      <c r="I335" s="135" t="str">
        <f>IFERROR(NACIONAL!J335/NACIONAL!I335-1,"")</f>
        <v/>
      </c>
      <c r="J335" s="135" t="str">
        <f>IFERROR(NACIONAL!K335/NACIONAL!J335-1,"")</f>
        <v/>
      </c>
      <c r="K335" s="135">
        <f>IFERROR(NACIONAL!L335/NACIONAL!K335-1,"")</f>
        <v>-1.7605383022633703E-2</v>
      </c>
      <c r="L335" s="135">
        <f>IFERROR(NACIONAL!M335/NACIONAL!L335-1,"")</f>
        <v>1.255217917081608E-2</v>
      </c>
      <c r="M335" s="135">
        <f>IFERROR(NACIONAL!N335/NACIONAL!M335-1,"")</f>
        <v>-1</v>
      </c>
      <c r="N335" s="135" t="str">
        <f>IFERROR(NACIONAL!O335/NACIONAL!N335-1,"")</f>
        <v/>
      </c>
      <c r="O335" s="135" t="str">
        <f>IFERROR(NACIONAL!P335/NACIONAL!O335-1,"")</f>
        <v/>
      </c>
      <c r="P335" s="135" t="str">
        <f>IFERROR(NACIONAL!Q335/NACIONAL!P335-1,"")</f>
        <v/>
      </c>
      <c r="Q335" s="135" t="str">
        <f>IFERROR(NACIONAL!R335/NACIONAL!Q335-1,"")</f>
        <v/>
      </c>
      <c r="R335" s="135" t="str">
        <f>IFERROR(NACIONAL!S335/NACIONAL!R335-1,"")</f>
        <v/>
      </c>
      <c r="S335" s="135" t="str">
        <f>IFERROR(NACIONAL!T335/NACIONAL!S335-1,"")</f>
        <v/>
      </c>
    </row>
    <row r="336" spans="1:19">
      <c r="A336" s="89" t="s">
        <v>431</v>
      </c>
      <c r="B336" s="89" t="s">
        <v>16</v>
      </c>
      <c r="C336" s="135">
        <f>IFERROR(NACIONAL!D336/NACIONAL!C336-1,"")</f>
        <v>0.58179698673622804</v>
      </c>
      <c r="D336" s="135">
        <f>IFERROR(NACIONAL!E336/NACIONAL!D336-1,"")</f>
        <v>0.24344943530896979</v>
      </c>
      <c r="E336" s="135">
        <f>IFERROR(NACIONAL!F336/NACIONAL!E336-1,"")</f>
        <v>-1.2045808023531581</v>
      </c>
      <c r="F336" s="135">
        <f>IFERROR(NACIONAL!G336/NACIONAL!F336-1,"")</f>
        <v>0.49238155857182675</v>
      </c>
      <c r="G336" s="135">
        <f>IFERROR(NACIONAL!H336/NACIONAL!G336-1,"")</f>
        <v>-0.19910741108284502</v>
      </c>
      <c r="H336" s="135">
        <f>IFERROR(NACIONAL!I336/NACIONAL!H336-1,"")</f>
        <v>-0.85782004662341726</v>
      </c>
      <c r="I336" s="135">
        <f>IFERROR(NACIONAL!J336/NACIONAL!I336-1,"")</f>
        <v>-4.9653003806350213</v>
      </c>
      <c r="J336" s="135">
        <f>IFERROR(NACIONAL!K336/NACIONAL!J336-1,"")</f>
        <v>-0.5588965666815553</v>
      </c>
      <c r="K336" s="135">
        <f>IFERROR(NACIONAL!L336/NACIONAL!K336-1,"")</f>
        <v>13.234295628137584</v>
      </c>
      <c r="L336" s="135">
        <f>IFERROR(NACIONAL!M336/NACIONAL!L336-1,"")</f>
        <v>0.26226115988325271</v>
      </c>
      <c r="M336" s="135">
        <f>IFERROR(NACIONAL!N336/NACIONAL!M336-1,"")</f>
        <v>-0.91555765875406847</v>
      </c>
      <c r="N336" s="135">
        <f>IFERROR(NACIONAL!O336/NACIONAL!N336-1,"")</f>
        <v>2.9343698995082157E-2</v>
      </c>
      <c r="O336" s="135">
        <f>IFERROR(NACIONAL!P336/NACIONAL!O336-1,"")</f>
        <v>6.0927646507622724E-2</v>
      </c>
      <c r="P336" s="135">
        <f>IFERROR(NACIONAL!Q336/NACIONAL!P336-1,"")</f>
        <v>3.8556932387134868E-2</v>
      </c>
      <c r="Q336" s="135">
        <f>IFERROR(NACIONAL!R336/NACIONAL!Q336-1,"")</f>
        <v>8.0047948672980818E-2</v>
      </c>
      <c r="R336" s="135">
        <f>IFERROR(NACIONAL!S336/NACIONAL!R336-1,"")</f>
        <v>8.6422233671442639E-2</v>
      </c>
      <c r="S336" s="135">
        <f>IFERROR(NACIONAL!T336/NACIONAL!S336-1,"")</f>
        <v>-0.52522427942262473</v>
      </c>
    </row>
    <row r="337" spans="1:19">
      <c r="A337" s="89" t="s">
        <v>432</v>
      </c>
      <c r="B337" s="89" t="s">
        <v>222</v>
      </c>
      <c r="C337" s="135">
        <f>IFERROR(NACIONAL!D337/NACIONAL!C337-1,"")</f>
        <v>-1</v>
      </c>
      <c r="D337" s="135" t="str">
        <f>IFERROR(NACIONAL!E337/NACIONAL!D337-1,"")</f>
        <v/>
      </c>
      <c r="E337" s="135" t="str">
        <f>IFERROR(NACIONAL!F337/NACIONAL!E337-1,"")</f>
        <v/>
      </c>
      <c r="F337" s="135" t="str">
        <f>IFERROR(NACIONAL!G337/NACIONAL!F337-1,"")</f>
        <v/>
      </c>
      <c r="G337" s="135" t="str">
        <f>IFERROR(NACIONAL!H337/NACIONAL!G337-1,"")</f>
        <v/>
      </c>
      <c r="H337" s="135" t="str">
        <f>IFERROR(NACIONAL!I337/NACIONAL!H337-1,"")</f>
        <v/>
      </c>
      <c r="I337" s="135" t="str">
        <f>IFERROR(NACIONAL!J337/NACIONAL!I337-1,"")</f>
        <v/>
      </c>
      <c r="J337" s="135" t="str">
        <f>IFERROR(NACIONAL!K337/NACIONAL!J337-1,"")</f>
        <v/>
      </c>
      <c r="K337" s="135" t="str">
        <f>IFERROR(NACIONAL!L337/NACIONAL!K337-1,"")</f>
        <v/>
      </c>
      <c r="L337" s="135" t="str">
        <f>IFERROR(NACIONAL!M337/NACIONAL!L337-1,"")</f>
        <v/>
      </c>
      <c r="M337" s="135" t="str">
        <f>IFERROR(NACIONAL!N337/NACIONAL!M337-1,"")</f>
        <v/>
      </c>
      <c r="N337" s="135" t="str">
        <f>IFERROR(NACIONAL!O337/NACIONAL!N337-1,"")</f>
        <v/>
      </c>
      <c r="O337" s="135" t="str">
        <f>IFERROR(NACIONAL!P337/NACIONAL!O337-1,"")</f>
        <v/>
      </c>
      <c r="P337" s="135" t="str">
        <f>IFERROR(NACIONAL!Q337/NACIONAL!P337-1,"")</f>
        <v/>
      </c>
      <c r="Q337" s="135" t="str">
        <f>IFERROR(NACIONAL!R337/NACIONAL!Q337-1,"")</f>
        <v/>
      </c>
      <c r="R337" s="135" t="str">
        <f>IFERROR(NACIONAL!S337/NACIONAL!R337-1,"")</f>
        <v/>
      </c>
      <c r="S337" s="135" t="str">
        <f>IFERROR(NACIONAL!T337/NACIONAL!S337-1,"")</f>
        <v/>
      </c>
    </row>
    <row r="338" spans="1:19" ht="28">
      <c r="A338" s="89" t="s">
        <v>433</v>
      </c>
      <c r="B338" s="89" t="s">
        <v>15</v>
      </c>
      <c r="C338" s="135">
        <f>IFERROR(NACIONAL!D338/NACIONAL!C338-1,"")</f>
        <v>-0.99996897376367033</v>
      </c>
      <c r="D338" s="135">
        <f>IFERROR(NACIONAL!E338/NACIONAL!D338-1,"")</f>
        <v>0</v>
      </c>
      <c r="E338" s="135">
        <f>IFERROR(NACIONAL!F338/NACIONAL!E338-1,"")</f>
        <v>-1</v>
      </c>
      <c r="F338" s="135" t="str">
        <f>IFERROR(NACIONAL!G338/NACIONAL!F338-1,"")</f>
        <v/>
      </c>
      <c r="G338" s="135" t="str">
        <f>IFERROR(NACIONAL!H338/NACIONAL!G338-1,"")</f>
        <v/>
      </c>
      <c r="H338" s="135" t="str">
        <f>IFERROR(NACIONAL!I338/NACIONAL!H338-1,"")</f>
        <v/>
      </c>
      <c r="I338" s="135">
        <f>IFERROR(NACIONAL!J338/NACIONAL!I338-1,"")</f>
        <v>-1</v>
      </c>
      <c r="J338" s="135" t="str">
        <f>IFERROR(NACIONAL!K338/NACIONAL!J338-1,"")</f>
        <v/>
      </c>
      <c r="K338" s="135">
        <f>IFERROR(NACIONAL!L338/NACIONAL!K338-1,"")</f>
        <v>-1</v>
      </c>
      <c r="L338" s="135" t="str">
        <f>IFERROR(NACIONAL!M338/NACIONAL!L338-1,"")</f>
        <v/>
      </c>
      <c r="M338" s="135">
        <f>IFERROR(NACIONAL!N338/NACIONAL!M338-1,"")</f>
        <v>0</v>
      </c>
      <c r="N338" s="135">
        <f>IFERROR(NACIONAL!O338/NACIONAL!N338-1,"")</f>
        <v>-1</v>
      </c>
      <c r="O338" s="135" t="str">
        <f>IFERROR(NACIONAL!P338/NACIONAL!O338-1,"")</f>
        <v/>
      </c>
      <c r="P338" s="135">
        <f>IFERROR(NACIONAL!Q338/NACIONAL!P338-1,"")</f>
        <v>1.9271948608136968E-2</v>
      </c>
      <c r="Q338" s="135">
        <f>IFERROR(NACIONAL!R338/NACIONAL!Q338-1,"")</f>
        <v>1.08389969533631E-2</v>
      </c>
      <c r="R338" s="135">
        <f>IFERROR(NACIONAL!S338/NACIONAL!R338-1,"")</f>
        <v>1.8456417517450419E-2</v>
      </c>
      <c r="S338" s="135">
        <f>IFERROR(NACIONAL!T338/NACIONAL!S338-1,"")</f>
        <v>0</v>
      </c>
    </row>
    <row r="339" spans="1:19">
      <c r="A339" s="89" t="s">
        <v>3550</v>
      </c>
      <c r="B339" s="89" t="s">
        <v>3551</v>
      </c>
      <c r="C339" s="135" t="str">
        <f>IFERROR(NACIONAL!D339/NACIONAL!C339-1,"")</f>
        <v/>
      </c>
      <c r="D339" s="135" t="str">
        <f>IFERROR(NACIONAL!E339/NACIONAL!D339-1,"")</f>
        <v/>
      </c>
      <c r="E339" s="135" t="str">
        <f>IFERROR(NACIONAL!F339/NACIONAL!E339-1,"")</f>
        <v/>
      </c>
      <c r="F339" s="135" t="str">
        <f>IFERROR(NACIONAL!G339/NACIONAL!F339-1,"")</f>
        <v/>
      </c>
      <c r="G339" s="135" t="str">
        <f>IFERROR(NACIONAL!H339/NACIONAL!G339-1,"")</f>
        <v/>
      </c>
      <c r="H339" s="135" t="str">
        <f>IFERROR(NACIONAL!I339/NACIONAL!H339-1,"")</f>
        <v/>
      </c>
      <c r="I339" s="135" t="str">
        <f>IFERROR(NACIONAL!J339/NACIONAL!I339-1,"")</f>
        <v/>
      </c>
      <c r="J339" s="135" t="str">
        <f>IFERROR(NACIONAL!K339/NACIONAL!J339-1,"")</f>
        <v/>
      </c>
      <c r="K339" s="135" t="str">
        <f>IFERROR(NACIONAL!L339/NACIONAL!K339-1,"")</f>
        <v/>
      </c>
      <c r="L339" s="135" t="str">
        <f>IFERROR(NACIONAL!M339/NACIONAL!L339-1,"")</f>
        <v/>
      </c>
      <c r="M339" s="135" t="str">
        <f>IFERROR(NACIONAL!N339/NACIONAL!M339-1,"")</f>
        <v/>
      </c>
      <c r="N339" s="135">
        <f>IFERROR(NACIONAL!O339/NACIONAL!N339-1,"")</f>
        <v>0.1133618000414276</v>
      </c>
      <c r="O339" s="135">
        <f>IFERROR(NACIONAL!P339/NACIONAL!O339-1,"")</f>
        <v>0.16999634397909014</v>
      </c>
      <c r="P339" s="135">
        <f>IFERROR(NACIONAL!Q339/NACIONAL!P339-1,"")</f>
        <v>0.17025577152888727</v>
      </c>
      <c r="Q339" s="135">
        <f>IFERROR(NACIONAL!R339/NACIONAL!Q339-1,"")</f>
        <v>0.14404767444995237</v>
      </c>
      <c r="R339" s="135">
        <f>IFERROR(NACIONAL!S339/NACIONAL!R339-1,"")</f>
        <v>0.10839169693922579</v>
      </c>
      <c r="S339" s="135">
        <f>IFERROR(NACIONAL!T339/NACIONAL!S339-1,"")</f>
        <v>3.4245577486172962E-2</v>
      </c>
    </row>
    <row r="340" spans="1:19">
      <c r="A340" s="89" t="s">
        <v>7816</v>
      </c>
      <c r="B340" s="89" t="s">
        <v>7821</v>
      </c>
      <c r="C340" s="135" t="str">
        <f>IFERROR(NACIONAL!D340/NACIONAL!C340-1,"")</f>
        <v/>
      </c>
      <c r="D340" s="135" t="str">
        <f>IFERROR(NACIONAL!E340/NACIONAL!D340-1,"")</f>
        <v/>
      </c>
      <c r="E340" s="135" t="str">
        <f>IFERROR(NACIONAL!F340/NACIONAL!E340-1,"")</f>
        <v/>
      </c>
      <c r="F340" s="135" t="str">
        <f>IFERROR(NACIONAL!G340/NACIONAL!F340-1,"")</f>
        <v/>
      </c>
      <c r="G340" s="135" t="str">
        <f>IFERROR(NACIONAL!H340/NACIONAL!G340-1,"")</f>
        <v/>
      </c>
      <c r="H340" s="135" t="str">
        <f>IFERROR(NACIONAL!I340/NACIONAL!H340-1,"")</f>
        <v/>
      </c>
      <c r="I340" s="135" t="str">
        <f>IFERROR(NACIONAL!J340/NACIONAL!I340-1,"")</f>
        <v/>
      </c>
      <c r="J340" s="135" t="str">
        <f>IFERROR(NACIONAL!K340/NACIONAL!J340-1,"")</f>
        <v/>
      </c>
      <c r="K340" s="135" t="str">
        <f>IFERROR(NACIONAL!L340/NACIONAL!K340-1,"")</f>
        <v/>
      </c>
      <c r="L340" s="135" t="str">
        <f>IFERROR(NACIONAL!M340/NACIONAL!L340-1,"")</f>
        <v/>
      </c>
      <c r="M340" s="135" t="str">
        <f>IFERROR(NACIONAL!N340/NACIONAL!M340-1,"")</f>
        <v/>
      </c>
      <c r="N340" s="135" t="str">
        <f>IFERROR(NACIONAL!O340/NACIONAL!N340-1,"")</f>
        <v/>
      </c>
      <c r="O340" s="135" t="str">
        <f>IFERROR(NACIONAL!P340/NACIONAL!O340-1,"")</f>
        <v/>
      </c>
      <c r="P340" s="135" t="str">
        <f>IFERROR(NACIONAL!Q340/NACIONAL!P340-1,"")</f>
        <v/>
      </c>
      <c r="Q340" s="135" t="str">
        <f>IFERROR(NACIONAL!R340/NACIONAL!Q340-1,"")</f>
        <v/>
      </c>
      <c r="R340" s="135" t="str">
        <f>IFERROR(NACIONAL!S340/NACIONAL!R340-1,"")</f>
        <v/>
      </c>
      <c r="S340" s="135" t="str">
        <f>IFERROR(NACIONAL!T340/NACIONAL!S340-1,"")</f>
        <v/>
      </c>
    </row>
    <row r="341" spans="1:19">
      <c r="A341" s="89" t="s">
        <v>434</v>
      </c>
      <c r="B341" s="89" t="s">
        <v>14</v>
      </c>
      <c r="C341" s="135">
        <f>IFERROR(NACIONAL!D341/NACIONAL!C341-1,"")</f>
        <v>6.3801655585280503E-3</v>
      </c>
      <c r="D341" s="135">
        <f>IFERROR(NACIONAL!E341/NACIONAL!D341-1,"")</f>
        <v>0.23738432463820991</v>
      </c>
      <c r="E341" s="135">
        <f>IFERROR(NACIONAL!F341/NACIONAL!E341-1,"")</f>
        <v>0.13626701347590586</v>
      </c>
      <c r="F341" s="135">
        <f>IFERROR(NACIONAL!G341/NACIONAL!F341-1,"")</f>
        <v>6.8324949963853632E-2</v>
      </c>
      <c r="G341" s="135">
        <f>IFERROR(NACIONAL!H341/NACIONAL!G341-1,"")</f>
        <v>4.8778433755343409E-2</v>
      </c>
      <c r="H341" s="135">
        <f>IFERROR(NACIONAL!I341/NACIONAL!H341-1,"")</f>
        <v>-0.11967543857288165</v>
      </c>
      <c r="I341" s="135">
        <f>IFERROR(NACIONAL!J341/NACIONAL!I341-1,"")</f>
        <v>-0.4997525575175995</v>
      </c>
      <c r="J341" s="135">
        <f>IFERROR(NACIONAL!K341/NACIONAL!J341-1,"")</f>
        <v>0.18995498100762109</v>
      </c>
      <c r="K341" s="135">
        <f>IFERROR(NACIONAL!L341/NACIONAL!K341-1,"")</f>
        <v>0.43635951979915788</v>
      </c>
      <c r="L341" s="135">
        <f>IFERROR(NACIONAL!M341/NACIONAL!L341-1,"")</f>
        <v>6.3405995776652624E-2</v>
      </c>
      <c r="M341" s="135">
        <f>IFERROR(NACIONAL!N341/NACIONAL!M341-1,"")</f>
        <v>0.24253398619010302</v>
      </c>
      <c r="N341" s="135">
        <f>IFERROR(NACIONAL!O341/NACIONAL!N341-1,"")</f>
        <v>0.27545998572362618</v>
      </c>
      <c r="O341" s="135">
        <f>IFERROR(NACIONAL!P341/NACIONAL!O341-1,"")</f>
        <v>0.19531192926375174</v>
      </c>
      <c r="P341" s="135">
        <f>IFERROR(NACIONAL!Q341/NACIONAL!P341-1,"")</f>
        <v>0.12961624061875821</v>
      </c>
      <c r="Q341" s="135">
        <f>IFERROR(NACIONAL!R341/NACIONAL!Q341-1,"")</f>
        <v>0.18032947059273052</v>
      </c>
      <c r="R341" s="135">
        <f>IFERROR(NACIONAL!S341/NACIONAL!R341-1,"")</f>
        <v>0.14813532113379035</v>
      </c>
      <c r="S341" s="135">
        <f>IFERROR(NACIONAL!T341/NACIONAL!S341-1,"")</f>
        <v>0.12765890669967073</v>
      </c>
    </row>
    <row r="342" spans="1:19">
      <c r="A342" s="89" t="s">
        <v>435</v>
      </c>
      <c r="B342" s="89" t="s">
        <v>13</v>
      </c>
      <c r="C342" s="135">
        <f>IFERROR(NACIONAL!D342/NACIONAL!C342-1,"")</f>
        <v>-0.99999052248973108</v>
      </c>
      <c r="D342" s="135">
        <f>IFERROR(NACIONAL!E342/NACIONAL!D342-1,"")</f>
        <v>0</v>
      </c>
      <c r="E342" s="135">
        <f>IFERROR(NACIONAL!F342/NACIONAL!E342-1,"")</f>
        <v>0</v>
      </c>
      <c r="F342" s="135">
        <f>IFERROR(NACIONAL!G342/NACIONAL!F342-1,"")</f>
        <v>0</v>
      </c>
      <c r="G342" s="135">
        <f>IFERROR(NACIONAL!H342/NACIONAL!G342-1,"")</f>
        <v>0.21141649048625788</v>
      </c>
      <c r="H342" s="135">
        <f>IFERROR(NACIONAL!I342/NACIONAL!H342-1,"")</f>
        <v>0</v>
      </c>
      <c r="I342" s="135">
        <f>IFERROR(NACIONAL!J342/NACIONAL!I342-1,"")</f>
        <v>0.17452006980802803</v>
      </c>
      <c r="J342" s="135">
        <f>IFERROR(NACIONAL!K342/NACIONAL!J342-1,"")</f>
        <v>0</v>
      </c>
      <c r="K342" s="135">
        <f>IFERROR(NACIONAL!L342/NACIONAL!K342-1,"")</f>
        <v>0</v>
      </c>
      <c r="L342" s="135">
        <f>IFERROR(NACIONAL!M342/NACIONAL!L342-1,"")</f>
        <v>-0.29738484398216936</v>
      </c>
      <c r="M342" s="135">
        <f>IFERROR(NACIONAL!N342/NACIONAL!M342-1,"")</f>
        <v>-1</v>
      </c>
      <c r="N342" s="135" t="str">
        <f>IFERROR(NACIONAL!O342/NACIONAL!N342-1,"")</f>
        <v/>
      </c>
      <c r="O342" s="135" t="str">
        <f>IFERROR(NACIONAL!P342/NACIONAL!O342-1,"")</f>
        <v/>
      </c>
      <c r="P342" s="135" t="str">
        <f>IFERROR(NACIONAL!Q342/NACIONAL!P342-1,"")</f>
        <v/>
      </c>
      <c r="Q342" s="135" t="str">
        <f>IFERROR(NACIONAL!R342/NACIONAL!Q342-1,"")</f>
        <v/>
      </c>
      <c r="R342" s="135" t="str">
        <f>IFERROR(NACIONAL!S342/NACIONAL!R342-1,"")</f>
        <v/>
      </c>
      <c r="S342" s="135" t="str">
        <f>IFERROR(NACIONAL!T342/NACIONAL!S342-1,"")</f>
        <v/>
      </c>
    </row>
    <row r="343" spans="1:19">
      <c r="A343" s="89" t="s">
        <v>436</v>
      </c>
      <c r="B343" s="89" t="s">
        <v>12</v>
      </c>
      <c r="C343" s="135" t="str">
        <f>IFERROR(NACIONAL!D343/NACIONAL!C343-1,"")</f>
        <v/>
      </c>
      <c r="D343" s="135" t="str">
        <f>IFERROR(NACIONAL!E343/NACIONAL!D343-1,"")</f>
        <v/>
      </c>
      <c r="E343" s="135">
        <f>IFERROR(NACIONAL!F343/NACIONAL!E343-1,"")</f>
        <v>-0.81273692371192252</v>
      </c>
      <c r="F343" s="135">
        <f>IFERROR(NACIONAL!G343/NACIONAL!F343-1,"")</f>
        <v>-1</v>
      </c>
      <c r="G343" s="135" t="str">
        <f>IFERROR(NACIONAL!H343/NACIONAL!G343-1,"")</f>
        <v/>
      </c>
      <c r="H343" s="135" t="str">
        <f>IFERROR(NACIONAL!I343/NACIONAL!H343-1,"")</f>
        <v/>
      </c>
      <c r="I343" s="135" t="str">
        <f>IFERROR(NACIONAL!J343/NACIONAL!I343-1,"")</f>
        <v/>
      </c>
      <c r="J343" s="135" t="str">
        <f>IFERROR(NACIONAL!K343/NACIONAL!J343-1,"")</f>
        <v/>
      </c>
      <c r="K343" s="135" t="str">
        <f>IFERROR(NACIONAL!L343/NACIONAL!K343-1,"")</f>
        <v/>
      </c>
      <c r="L343" s="135" t="str">
        <f>IFERROR(NACIONAL!M343/NACIONAL!L343-1,"")</f>
        <v/>
      </c>
      <c r="M343" s="135" t="str">
        <f>IFERROR(NACIONAL!N343/NACIONAL!M343-1,"")</f>
        <v/>
      </c>
      <c r="N343" s="135" t="str">
        <f>IFERROR(NACIONAL!O343/NACIONAL!N343-1,"")</f>
        <v/>
      </c>
      <c r="O343" s="135" t="str">
        <f>IFERROR(NACIONAL!P343/NACIONAL!O343-1,"")</f>
        <v/>
      </c>
      <c r="P343" s="135" t="str">
        <f>IFERROR(NACIONAL!Q343/NACIONAL!P343-1,"")</f>
        <v/>
      </c>
      <c r="Q343" s="135" t="str">
        <f>IFERROR(NACIONAL!R343/NACIONAL!Q343-1,"")</f>
        <v/>
      </c>
      <c r="R343" s="135" t="str">
        <f>IFERROR(NACIONAL!S343/NACIONAL!R343-1,"")</f>
        <v/>
      </c>
      <c r="S343" s="135" t="str">
        <f>IFERROR(NACIONAL!T343/NACIONAL!S343-1,"")</f>
        <v/>
      </c>
    </row>
    <row r="344" spans="1:19">
      <c r="A344" s="89" t="s">
        <v>437</v>
      </c>
      <c r="B344" s="89" t="s">
        <v>11</v>
      </c>
      <c r="C344" s="135">
        <f>IFERROR(NACIONAL!D344/NACIONAL!C344-1,"")</f>
        <v>0.61342306663130119</v>
      </c>
      <c r="D344" s="135">
        <f>IFERROR(NACIONAL!E344/NACIONAL!D344-1,"")</f>
        <v>-0.16264351548029754</v>
      </c>
      <c r="E344" s="135">
        <f>IFERROR(NACIONAL!F344/NACIONAL!E344-1,"")</f>
        <v>-0.97606129104539896</v>
      </c>
      <c r="F344" s="135">
        <f>IFERROR(NACIONAL!G344/NACIONAL!F344-1,"")</f>
        <v>-3.1268967793946345</v>
      </c>
      <c r="G344" s="135">
        <f>IFERROR(NACIONAL!H344/NACIONAL!G344-1,"")</f>
        <v>-0.60634860354526698</v>
      </c>
      <c r="H344" s="135">
        <f>IFERROR(NACIONAL!I344/NACIONAL!H344-1,"")</f>
        <v>-1.4440088910365403</v>
      </c>
      <c r="I344" s="135">
        <f>IFERROR(NACIONAL!J344/NACIONAL!I344-1,"")</f>
        <v>-8.9865382441651178</v>
      </c>
      <c r="J344" s="135">
        <f>IFERROR(NACIONAL!K344/NACIONAL!J344-1,"")</f>
        <v>3.0038183197376727</v>
      </c>
      <c r="K344" s="135">
        <f>IFERROR(NACIONAL!L344/NACIONAL!K344-1,"")</f>
        <v>0.36910824551585297</v>
      </c>
      <c r="L344" s="135">
        <f>IFERROR(NACIONAL!M344/NACIONAL!L344-1,"")</f>
        <v>-0.23064309719304688</v>
      </c>
      <c r="M344" s="135">
        <f>IFERROR(NACIONAL!N344/NACIONAL!M344-1,"")</f>
        <v>-0.95167290229160806</v>
      </c>
      <c r="N344" s="135">
        <f>IFERROR(NACIONAL!O344/NACIONAL!N344-1,"")</f>
        <v>0.35556955283572811</v>
      </c>
      <c r="O344" s="135">
        <f>IFERROR(NACIONAL!P344/NACIONAL!O344-1,"")</f>
        <v>-0.12423669185475128</v>
      </c>
      <c r="P344" s="135">
        <f>IFERROR(NACIONAL!Q344/NACIONAL!P344-1,"")</f>
        <v>-0.19778460877972248</v>
      </c>
      <c r="Q344" s="135">
        <f>IFERROR(NACIONAL!R344/NACIONAL!Q344-1,"")</f>
        <v>1.3962489129346611E-2</v>
      </c>
      <c r="R344" s="135">
        <f>IFERROR(NACIONAL!S344/NACIONAL!R344-1,"")</f>
        <v>5.4419779429417003E-2</v>
      </c>
      <c r="S344" s="135">
        <f>IFERROR(NACIONAL!T344/NACIONAL!S344-1,"")</f>
        <v>-0.21771840528471365</v>
      </c>
    </row>
    <row r="345" spans="1:19">
      <c r="A345" s="89" t="s">
        <v>3571</v>
      </c>
      <c r="B345" s="89" t="s">
        <v>7798</v>
      </c>
      <c r="C345" s="135" t="str">
        <f>IFERROR(NACIONAL!D345/NACIONAL!C345-1,"")</f>
        <v/>
      </c>
      <c r="D345" s="135" t="str">
        <f>IFERROR(NACIONAL!E345/NACIONAL!D345-1,"")</f>
        <v/>
      </c>
      <c r="E345" s="135" t="str">
        <f>IFERROR(NACIONAL!F345/NACIONAL!E345-1,"")</f>
        <v/>
      </c>
      <c r="F345" s="135" t="str">
        <f>IFERROR(NACIONAL!G345/NACIONAL!F345-1,"")</f>
        <v/>
      </c>
      <c r="G345" s="135" t="str">
        <f>IFERROR(NACIONAL!H345/NACIONAL!G345-1,"")</f>
        <v/>
      </c>
      <c r="H345" s="135" t="str">
        <f>IFERROR(NACIONAL!I345/NACIONAL!H345-1,"")</f>
        <v/>
      </c>
      <c r="I345" s="135" t="str">
        <f>IFERROR(NACIONAL!J345/NACIONAL!I345-1,"")</f>
        <v/>
      </c>
      <c r="J345" s="135" t="str">
        <f>IFERROR(NACIONAL!K345/NACIONAL!J345-1,"")</f>
        <v/>
      </c>
      <c r="K345" s="135" t="str">
        <f>IFERROR(NACIONAL!L345/NACIONAL!K345-1,"")</f>
        <v/>
      </c>
      <c r="L345" s="135" t="str">
        <f>IFERROR(NACIONAL!M345/NACIONAL!L345-1,"")</f>
        <v/>
      </c>
      <c r="M345" s="135" t="str">
        <f>IFERROR(NACIONAL!N345/NACIONAL!M345-1,"")</f>
        <v/>
      </c>
      <c r="N345" s="135" t="str">
        <f>IFERROR(NACIONAL!O345/NACIONAL!N345-1,"")</f>
        <v/>
      </c>
      <c r="O345" s="135" t="str">
        <f>IFERROR(NACIONAL!P345/NACIONAL!O345-1,"")</f>
        <v/>
      </c>
      <c r="P345" s="135" t="str">
        <f>IFERROR(NACIONAL!Q345/NACIONAL!P345-1,"")</f>
        <v/>
      </c>
      <c r="Q345" s="135" t="str">
        <f>IFERROR(NACIONAL!R345/NACIONAL!Q345-1,"")</f>
        <v/>
      </c>
      <c r="R345" s="135" t="str">
        <f>IFERROR(NACIONAL!S345/NACIONAL!R345-1,"")</f>
        <v/>
      </c>
      <c r="S345" s="135" t="str">
        <f>IFERROR(NACIONAL!T345/NACIONAL!S345-1,"")</f>
        <v/>
      </c>
    </row>
    <row r="346" spans="1:19" ht="28">
      <c r="A346" s="89" t="s">
        <v>7799</v>
      </c>
      <c r="B346" s="89" t="s">
        <v>7800</v>
      </c>
      <c r="C346" s="135" t="str">
        <f>IFERROR(NACIONAL!D346/NACIONAL!C346-1,"")</f>
        <v/>
      </c>
      <c r="D346" s="135" t="str">
        <f>IFERROR(NACIONAL!E346/NACIONAL!D346-1,"")</f>
        <v/>
      </c>
      <c r="E346" s="135" t="str">
        <f>IFERROR(NACIONAL!F346/NACIONAL!E346-1,"")</f>
        <v/>
      </c>
      <c r="F346" s="135" t="str">
        <f>IFERROR(NACIONAL!G346/NACIONAL!F346-1,"")</f>
        <v/>
      </c>
      <c r="G346" s="135" t="str">
        <f>IFERROR(NACIONAL!H346/NACIONAL!G346-1,"")</f>
        <v/>
      </c>
      <c r="H346" s="135" t="str">
        <f>IFERROR(NACIONAL!I346/NACIONAL!H346-1,"")</f>
        <v/>
      </c>
      <c r="I346" s="135" t="str">
        <f>IFERROR(NACIONAL!J346/NACIONAL!I346-1,"")</f>
        <v/>
      </c>
      <c r="J346" s="135" t="str">
        <f>IFERROR(NACIONAL!K346/NACIONAL!J346-1,"")</f>
        <v/>
      </c>
      <c r="K346" s="135" t="str">
        <f>IFERROR(NACIONAL!L346/NACIONAL!K346-1,"")</f>
        <v/>
      </c>
      <c r="L346" s="135" t="str">
        <f>IFERROR(NACIONAL!M346/NACIONAL!L346-1,"")</f>
        <v/>
      </c>
      <c r="M346" s="135" t="str">
        <f>IFERROR(NACIONAL!N346/NACIONAL!M346-1,"")</f>
        <v/>
      </c>
      <c r="N346" s="135" t="str">
        <f>IFERROR(NACIONAL!O346/NACIONAL!N346-1,"")</f>
        <v/>
      </c>
      <c r="O346" s="135" t="str">
        <f>IFERROR(NACIONAL!P346/NACIONAL!O346-1,"")</f>
        <v/>
      </c>
      <c r="P346" s="135" t="str">
        <f>IFERROR(NACIONAL!Q346/NACIONAL!P346-1,"")</f>
        <v/>
      </c>
      <c r="Q346" s="135" t="str">
        <f>IFERROR(NACIONAL!R346/NACIONAL!Q346-1,"")</f>
        <v/>
      </c>
      <c r="R346" s="135" t="str">
        <f>IFERROR(NACIONAL!S346/NACIONAL!R346-1,"")</f>
        <v/>
      </c>
      <c r="S346" s="135" t="str">
        <f>IFERROR(NACIONAL!T346/NACIONAL!S346-1,"")</f>
        <v/>
      </c>
    </row>
    <row r="347" spans="1:19">
      <c r="A347" s="89" t="s">
        <v>438</v>
      </c>
      <c r="B347" s="89" t="s">
        <v>10</v>
      </c>
      <c r="C347" s="135">
        <f>IFERROR(NACIONAL!D347/NACIONAL!C347-1,"")</f>
        <v>4.6043661068885688E-2</v>
      </c>
      <c r="D347" s="135">
        <f>IFERROR(NACIONAL!E347/NACIONAL!D347-1,"")</f>
        <v>6.3555454118961796E-2</v>
      </c>
      <c r="E347" s="135">
        <f>IFERROR(NACIONAL!F347/NACIONAL!E347-1,"")</f>
        <v>4.2239000308615493E-2</v>
      </c>
      <c r="F347" s="135">
        <f>IFERROR(NACIONAL!G347/NACIONAL!F347-1,"")</f>
        <v>7.8999237366377706E-2</v>
      </c>
      <c r="G347" s="135">
        <f>IFERROR(NACIONAL!H347/NACIONAL!G347-1,"")</f>
        <v>-7.3818691030567374E-2</v>
      </c>
      <c r="H347" s="135">
        <f>IFERROR(NACIONAL!I347/NACIONAL!H347-1,"")</f>
        <v>4.5001335070459669E-2</v>
      </c>
      <c r="I347" s="135">
        <f>IFERROR(NACIONAL!J347/NACIONAL!I347-1,"")</f>
        <v>9.3197726919250545E-2</v>
      </c>
      <c r="J347" s="135">
        <f>IFERROR(NACIONAL!K347/NACIONAL!J347-1,"")</f>
        <v>3.2746621694037081E-2</v>
      </c>
      <c r="K347" s="135">
        <f>IFERROR(NACIONAL!L347/NACIONAL!K347-1,"")</f>
        <v>-2.2632855117246997E-2</v>
      </c>
      <c r="L347" s="135">
        <f>IFERROR(NACIONAL!M347/NACIONAL!L347-1,"")</f>
        <v>3.7184502055687352E-2</v>
      </c>
      <c r="M347" s="135">
        <f>IFERROR(NACIONAL!N347/NACIONAL!M347-1,"")</f>
        <v>-1</v>
      </c>
      <c r="N347" s="135" t="str">
        <f>IFERROR(NACIONAL!O347/NACIONAL!N347-1,"")</f>
        <v/>
      </c>
      <c r="O347" s="135" t="str">
        <f>IFERROR(NACIONAL!P347/NACIONAL!O347-1,"")</f>
        <v/>
      </c>
      <c r="P347" s="135" t="str">
        <f>IFERROR(NACIONAL!Q347/NACIONAL!P347-1,"")</f>
        <v/>
      </c>
      <c r="Q347" s="135" t="str">
        <f>IFERROR(NACIONAL!R347/NACIONAL!Q347-1,"")</f>
        <v/>
      </c>
      <c r="R347" s="135" t="str">
        <f>IFERROR(NACIONAL!S347/NACIONAL!R347-1,"")</f>
        <v/>
      </c>
      <c r="S347" s="135" t="str">
        <f>IFERROR(NACIONAL!T347/NACIONAL!S347-1,"")</f>
        <v/>
      </c>
    </row>
    <row r="348" spans="1:19">
      <c r="A348" s="89" t="s">
        <v>439</v>
      </c>
      <c r="B348" s="89" t="s">
        <v>9</v>
      </c>
      <c r="C348" s="135">
        <f>IFERROR(NACIONAL!D348/NACIONAL!C348-1,"")</f>
        <v>0.19555543195490888</v>
      </c>
      <c r="D348" s="135">
        <f>IFERROR(NACIONAL!E348/NACIONAL!D348-1,"")</f>
        <v>-1</v>
      </c>
      <c r="E348" s="135" t="str">
        <f>IFERROR(NACIONAL!F348/NACIONAL!E348-1,"")</f>
        <v/>
      </c>
      <c r="F348" s="135">
        <f>IFERROR(NACIONAL!G348/NACIONAL!F348-1,"")</f>
        <v>-1</v>
      </c>
      <c r="G348" s="135" t="str">
        <f>IFERROR(NACIONAL!H348/NACIONAL!G348-1,"")</f>
        <v/>
      </c>
      <c r="H348" s="135">
        <f>IFERROR(NACIONAL!I348/NACIONAL!H348-1,"")</f>
        <v>1.9056430071246133E-2</v>
      </c>
      <c r="I348" s="135">
        <f>IFERROR(NACIONAL!J348/NACIONAL!I348-1,"")</f>
        <v>5.7570719705519746E-3</v>
      </c>
      <c r="J348" s="135">
        <f>IFERROR(NACIONAL!K348/NACIONAL!J348-1,"")</f>
        <v>0.48008031653793126</v>
      </c>
      <c r="K348" s="135">
        <f>IFERROR(NACIONAL!L348/NACIONAL!K348-1,"")</f>
        <v>1.911485846729815</v>
      </c>
      <c r="L348" s="135">
        <f>IFERROR(NACIONAL!M348/NACIONAL!L348-1,"")</f>
        <v>0.23990400526435818</v>
      </c>
      <c r="M348" s="135">
        <f>IFERROR(NACIONAL!N348/NACIONAL!M348-1,"")</f>
        <v>-1</v>
      </c>
      <c r="N348" s="135" t="str">
        <f>IFERROR(NACIONAL!O348/NACIONAL!N348-1,"")</f>
        <v/>
      </c>
      <c r="O348" s="135" t="str">
        <f>IFERROR(NACIONAL!P348/NACIONAL!O348-1,"")</f>
        <v/>
      </c>
      <c r="P348" s="135" t="str">
        <f>IFERROR(NACIONAL!Q348/NACIONAL!P348-1,"")</f>
        <v/>
      </c>
      <c r="Q348" s="135" t="str">
        <f>IFERROR(NACIONAL!R348/NACIONAL!Q348-1,"")</f>
        <v/>
      </c>
      <c r="R348" s="135" t="str">
        <f>IFERROR(NACIONAL!S348/NACIONAL!R348-1,"")</f>
        <v/>
      </c>
      <c r="S348" s="135" t="str">
        <f>IFERROR(NACIONAL!T348/NACIONAL!S348-1,"")</f>
        <v/>
      </c>
    </row>
    <row r="349" spans="1:19">
      <c r="A349" s="89" t="s">
        <v>440</v>
      </c>
      <c r="B349" s="89" t="s">
        <v>8</v>
      </c>
      <c r="C349" s="135">
        <f>IFERROR(NACIONAL!D349/NACIONAL!C349-1,"")</f>
        <v>0.14384642284378168</v>
      </c>
      <c r="D349" s="135">
        <f>IFERROR(NACIONAL!E349/NACIONAL!D349-1,"")</f>
        <v>-0.46493980443568061</v>
      </c>
      <c r="E349" s="135">
        <f>IFERROR(NACIONAL!F349/NACIONAL!E349-1,"")</f>
        <v>0.14830791182295711</v>
      </c>
      <c r="F349" s="135">
        <f>IFERROR(NACIONAL!G349/NACIONAL!F349-1,"")</f>
        <v>0.12598021094958622</v>
      </c>
      <c r="G349" s="135">
        <f>IFERROR(NACIONAL!H349/NACIONAL!G349-1,"")</f>
        <v>-2.8342999189996609E-2</v>
      </c>
      <c r="H349" s="135">
        <f>IFERROR(NACIONAL!I349/NACIONAL!H349-1,"")</f>
        <v>0.46090540150766812</v>
      </c>
      <c r="I349" s="135">
        <f>IFERROR(NACIONAL!J349/NACIONAL!I349-1,"")</f>
        <v>8.9338333354757715E-2</v>
      </c>
      <c r="J349" s="135">
        <f>IFERROR(NACIONAL!K349/NACIONAL!J349-1,"")</f>
        <v>0.3096792805784947</v>
      </c>
      <c r="K349" s="135">
        <f>IFERROR(NACIONAL!L349/NACIONAL!K349-1,"")</f>
        <v>-0.13946387092625279</v>
      </c>
      <c r="L349" s="135">
        <f>IFERROR(NACIONAL!M349/NACIONAL!L349-1,"")</f>
        <v>2.8985872733822138E-3</v>
      </c>
      <c r="M349" s="135">
        <f>IFERROR(NACIONAL!N349/NACIONAL!M349-1,"")</f>
        <v>-1</v>
      </c>
      <c r="N349" s="135" t="str">
        <f>IFERROR(NACIONAL!O349/NACIONAL!N349-1,"")</f>
        <v/>
      </c>
      <c r="O349" s="135" t="str">
        <f>IFERROR(NACIONAL!P349/NACIONAL!O349-1,"")</f>
        <v/>
      </c>
      <c r="P349" s="135" t="str">
        <f>IFERROR(NACIONAL!Q349/NACIONAL!P349-1,"")</f>
        <v/>
      </c>
      <c r="Q349" s="135" t="str">
        <f>IFERROR(NACIONAL!R349/NACIONAL!Q349-1,"")</f>
        <v/>
      </c>
      <c r="R349" s="135" t="str">
        <f>IFERROR(NACIONAL!S349/NACIONAL!R349-1,"")</f>
        <v/>
      </c>
      <c r="S349" s="135" t="str">
        <f>IFERROR(NACIONAL!T349/NACIONAL!S349-1,"")</f>
        <v/>
      </c>
    </row>
    <row r="350" spans="1:19">
      <c r="A350" s="89" t="s">
        <v>442</v>
      </c>
      <c r="B350" s="89" t="s">
        <v>7</v>
      </c>
      <c r="C350" s="135">
        <f>IFERROR(NACIONAL!D350/NACIONAL!C350-1,"")</f>
        <v>-9.2199479297444098E-2</v>
      </c>
      <c r="D350" s="135">
        <f>IFERROR(NACIONAL!E350/NACIONAL!D350-1,"")</f>
        <v>-4.7456531170397831E-3</v>
      </c>
      <c r="E350" s="135">
        <f>IFERROR(NACIONAL!F350/NACIONAL!E350-1,"")</f>
        <v>-1.5712209902507546E-4</v>
      </c>
      <c r="F350" s="135">
        <f>IFERROR(NACIONAL!G350/NACIONAL!F350-1,"")</f>
        <v>-1.8605427305029565E-4</v>
      </c>
      <c r="G350" s="135">
        <f>IFERROR(NACIONAL!H350/NACIONAL!G350-1,"")</f>
        <v>2.4666917401638955E-2</v>
      </c>
      <c r="H350" s="135">
        <f>IFERROR(NACIONAL!I350/NACIONAL!H350-1,"")</f>
        <v>0.18534248912944706</v>
      </c>
      <c r="I350" s="135">
        <f>IFERROR(NACIONAL!J350/NACIONAL!I350-1,"")</f>
        <v>-4.1881339001875739E-3</v>
      </c>
      <c r="J350" s="135">
        <f>IFERROR(NACIONAL!K350/NACIONAL!J350-1,"")</f>
        <v>0.63957119789607142</v>
      </c>
      <c r="K350" s="135">
        <f>IFERROR(NACIONAL!L350/NACIONAL!K350-1,"")</f>
        <v>0.35843744205640471</v>
      </c>
      <c r="L350" s="135">
        <f>IFERROR(NACIONAL!M350/NACIONAL!L350-1,"")</f>
        <v>-1.9799831818568703E-2</v>
      </c>
      <c r="M350" s="135">
        <f>IFERROR(NACIONAL!N350/NACIONAL!M350-1,"")</f>
        <v>-1</v>
      </c>
      <c r="N350" s="135" t="str">
        <f>IFERROR(NACIONAL!O350/NACIONAL!N350-1,"")</f>
        <v/>
      </c>
      <c r="O350" s="135" t="str">
        <f>IFERROR(NACIONAL!P350/NACIONAL!O350-1,"")</f>
        <v/>
      </c>
      <c r="P350" s="135" t="str">
        <f>IFERROR(NACIONAL!Q350/NACIONAL!P350-1,"")</f>
        <v/>
      </c>
      <c r="Q350" s="135" t="str">
        <f>IFERROR(NACIONAL!R350/NACIONAL!Q350-1,"")</f>
        <v/>
      </c>
      <c r="R350" s="135" t="str">
        <f>IFERROR(NACIONAL!S350/NACIONAL!R350-1,"")</f>
        <v/>
      </c>
      <c r="S350" s="135" t="str">
        <f>IFERROR(NACIONAL!T350/NACIONAL!S350-1,"")</f>
        <v/>
      </c>
    </row>
    <row r="351" spans="1:19">
      <c r="A351" s="89" t="s">
        <v>443</v>
      </c>
      <c r="B351" s="89" t="s">
        <v>6</v>
      </c>
      <c r="C351" s="135">
        <f>IFERROR(NACIONAL!D351/NACIONAL!C351-1,"")</f>
        <v>1.9677084916732479E-2</v>
      </c>
      <c r="D351" s="135">
        <f>IFERROR(NACIONAL!E351/NACIONAL!D351-1,"")</f>
        <v>0.92853693264995374</v>
      </c>
      <c r="E351" s="135">
        <f>IFERROR(NACIONAL!F351/NACIONAL!E351-1,"")</f>
        <v>1.0431258330698849</v>
      </c>
      <c r="F351" s="135">
        <f>IFERROR(NACIONAL!G351/NACIONAL!F351-1,"")</f>
        <v>-0.74333323735474699</v>
      </c>
      <c r="G351" s="135">
        <f>IFERROR(NACIONAL!H351/NACIONAL!G351-1,"")</f>
        <v>-3.8523673787329349E-2</v>
      </c>
      <c r="H351" s="135">
        <f>IFERROR(NACIONAL!I351/NACIONAL!H351-1,"")</f>
        <v>0.15139181357889031</v>
      </c>
      <c r="I351" s="135">
        <f>IFERROR(NACIONAL!J351/NACIONAL!I351-1,"")</f>
        <v>-0.41954021472257996</v>
      </c>
      <c r="J351" s="135">
        <f>IFERROR(NACIONAL!K351/NACIONAL!J351-1,"")</f>
        <v>-4.9918405875876148E-3</v>
      </c>
      <c r="K351" s="135">
        <f>IFERROR(NACIONAL!L351/NACIONAL!K351-1,"")</f>
        <v>-0.91390473820400664</v>
      </c>
      <c r="L351" s="135">
        <f>IFERROR(NACIONAL!M351/NACIONAL!L351-1,"")</f>
        <v>-0.15841873888671965</v>
      </c>
      <c r="M351" s="135">
        <f>IFERROR(NACIONAL!N351/NACIONAL!M351-1,"")</f>
        <v>-1</v>
      </c>
      <c r="N351" s="135" t="str">
        <f>IFERROR(NACIONAL!O351/NACIONAL!N351-1,"")</f>
        <v/>
      </c>
      <c r="O351" s="135" t="str">
        <f>IFERROR(NACIONAL!P351/NACIONAL!O351-1,"")</f>
        <v/>
      </c>
      <c r="P351" s="135" t="str">
        <f>IFERROR(NACIONAL!Q351/NACIONAL!P351-1,"")</f>
        <v/>
      </c>
      <c r="Q351" s="135" t="str">
        <f>IFERROR(NACIONAL!R351/NACIONAL!Q351-1,"")</f>
        <v/>
      </c>
      <c r="R351" s="135" t="str">
        <f>IFERROR(NACIONAL!S351/NACIONAL!R351-1,"")</f>
        <v/>
      </c>
      <c r="S351" s="135" t="str">
        <f>IFERROR(NACIONAL!T351/NACIONAL!S351-1,"")</f>
        <v/>
      </c>
    </row>
    <row r="352" spans="1:19">
      <c r="A352" s="89" t="s">
        <v>444</v>
      </c>
      <c r="B352" s="89" t="s">
        <v>5</v>
      </c>
      <c r="C352" s="135">
        <f>IFERROR(NACIONAL!D352/NACIONAL!C352-1,"")</f>
        <v>3.9246727060924043</v>
      </c>
      <c r="D352" s="135">
        <f>IFERROR(NACIONAL!E352/NACIONAL!D352-1,"")</f>
        <v>0.45005966623835181</v>
      </c>
      <c r="E352" s="135">
        <f>IFERROR(NACIONAL!F352/NACIONAL!E352-1,"")</f>
        <v>-0.73778883580057752</v>
      </c>
      <c r="F352" s="135">
        <f>IFERROR(NACIONAL!G352/NACIONAL!F352-1,"")</f>
        <v>0.76576368091491043</v>
      </c>
      <c r="G352" s="135">
        <f>IFERROR(NACIONAL!H352/NACIONAL!G352-1,"")</f>
        <v>-3.8446594592726036E-2</v>
      </c>
      <c r="H352" s="135">
        <f>IFERROR(NACIONAL!I352/NACIONAL!H352-1,"")</f>
        <v>-0.43331922857480476</v>
      </c>
      <c r="I352" s="135">
        <f>IFERROR(NACIONAL!J352/NACIONAL!I352-1,"")</f>
        <v>-0.1809019624144993</v>
      </c>
      <c r="J352" s="135">
        <f>IFERROR(NACIONAL!K352/NACIONAL!J352-1,"")</f>
        <v>2.3117098746711719</v>
      </c>
      <c r="K352" s="135">
        <f>IFERROR(NACIONAL!L352/NACIONAL!K352-1,"")</f>
        <v>0.28529729365278689</v>
      </c>
      <c r="L352" s="135">
        <f>IFERROR(NACIONAL!M352/NACIONAL!L352-1,"")</f>
        <v>0.34038447582099196</v>
      </c>
      <c r="M352" s="135">
        <f>IFERROR(NACIONAL!N352/NACIONAL!M352-1,"")</f>
        <v>-1</v>
      </c>
      <c r="N352" s="135" t="str">
        <f>IFERROR(NACIONAL!O352/NACIONAL!N352-1,"")</f>
        <v/>
      </c>
      <c r="O352" s="135" t="str">
        <f>IFERROR(NACIONAL!P352/NACIONAL!O352-1,"")</f>
        <v/>
      </c>
      <c r="P352" s="135" t="str">
        <f>IFERROR(NACIONAL!Q352/NACIONAL!P352-1,"")</f>
        <v/>
      </c>
      <c r="Q352" s="135" t="str">
        <f>IFERROR(NACIONAL!R352/NACIONAL!Q352-1,"")</f>
        <v/>
      </c>
      <c r="R352" s="135" t="str">
        <f>IFERROR(NACIONAL!S352/NACIONAL!R352-1,"")</f>
        <v/>
      </c>
      <c r="S352" s="135" t="str">
        <f>IFERROR(NACIONAL!T352/NACIONAL!S352-1,"")</f>
        <v/>
      </c>
    </row>
    <row r="353" spans="1:19">
      <c r="A353" s="89" t="s">
        <v>445</v>
      </c>
      <c r="B353" s="89" t="s">
        <v>4</v>
      </c>
      <c r="C353" s="135">
        <f>IFERROR(NACIONAL!D353/NACIONAL!C353-1,"")</f>
        <v>-0.22425444645902304</v>
      </c>
      <c r="D353" s="135">
        <f>IFERROR(NACIONAL!E353/NACIONAL!D353-1,"")</f>
        <v>0.15256096810414177</v>
      </c>
      <c r="E353" s="135">
        <f>IFERROR(NACIONAL!F353/NACIONAL!E353-1,"")</f>
        <v>-0.20059124719529375</v>
      </c>
      <c r="F353" s="135">
        <f>IFERROR(NACIONAL!G353/NACIONAL!F353-1,"")</f>
        <v>0.1916979823482452</v>
      </c>
      <c r="G353" s="135">
        <f>IFERROR(NACIONAL!H353/NACIONAL!G353-1,"")</f>
        <v>1.1571075896100069E-2</v>
      </c>
      <c r="H353" s="135">
        <f>IFERROR(NACIONAL!I353/NACIONAL!H353-1,"")</f>
        <v>9.4731087553490134E-4</v>
      </c>
      <c r="I353" s="135">
        <f>IFERROR(NACIONAL!J353/NACIONAL!I353-1,"")</f>
        <v>0</v>
      </c>
      <c r="J353" s="135">
        <f>IFERROR(NACIONAL!K353/NACIONAL!J353-1,"")</f>
        <v>-0.81125061919082619</v>
      </c>
      <c r="K353" s="135">
        <f>IFERROR(NACIONAL!L353/NACIONAL!K353-1,"")</f>
        <v>4.3077964019559385</v>
      </c>
      <c r="L353" s="135">
        <f>IFERROR(NACIONAL!M353/NACIONAL!L353-1,"")</f>
        <v>0.23975843117737416</v>
      </c>
      <c r="M353" s="135">
        <f>IFERROR(NACIONAL!N353/NACIONAL!M353-1,"")</f>
        <v>-1</v>
      </c>
      <c r="N353" s="135" t="str">
        <f>IFERROR(NACIONAL!O353/NACIONAL!N353-1,"")</f>
        <v/>
      </c>
      <c r="O353" s="135" t="str">
        <f>IFERROR(NACIONAL!P353/NACIONAL!O353-1,"")</f>
        <v/>
      </c>
      <c r="P353" s="135" t="str">
        <f>IFERROR(NACIONAL!Q353/NACIONAL!P353-1,"")</f>
        <v/>
      </c>
      <c r="Q353" s="135" t="str">
        <f>IFERROR(NACIONAL!R353/NACIONAL!Q353-1,"")</f>
        <v/>
      </c>
      <c r="R353" s="135" t="str">
        <f>IFERROR(NACIONAL!S353/NACIONAL!R353-1,"")</f>
        <v/>
      </c>
      <c r="S353" s="135" t="str">
        <f>IFERROR(NACIONAL!T353/NACIONAL!S353-1,"")</f>
        <v/>
      </c>
    </row>
    <row r="354" spans="1:19" ht="28">
      <c r="A354" s="89" t="s">
        <v>446</v>
      </c>
      <c r="B354" s="89" t="s">
        <v>3</v>
      </c>
      <c r="C354" s="135">
        <f>IFERROR(NACIONAL!D354/NACIONAL!C354-1,"")</f>
        <v>-1.0254580863922551</v>
      </c>
      <c r="D354" s="135">
        <f>IFERROR(NACIONAL!E354/NACIONAL!D354-1,"")</f>
        <v>-0.34416688197777989</v>
      </c>
      <c r="E354" s="135">
        <f>IFERROR(NACIONAL!F354/NACIONAL!E354-1,"")</f>
        <v>-99.102689464626366</v>
      </c>
      <c r="F354" s="135">
        <f>IFERROR(NACIONAL!G354/NACIONAL!F354-1,"")</f>
        <v>-0.99594471621687941</v>
      </c>
      <c r="G354" s="135">
        <f>IFERROR(NACIONAL!H354/NACIONAL!G354-1,"")</f>
        <v>0</v>
      </c>
      <c r="H354" s="135">
        <f>IFERROR(NACIONAL!I354/NACIONAL!H354-1,"")</f>
        <v>-10.068067807210705</v>
      </c>
      <c r="I354" s="135">
        <f>IFERROR(NACIONAL!J354/NACIONAL!I354-1,"")</f>
        <v>-1.1102770756968563</v>
      </c>
      <c r="J354" s="135">
        <f>IFERROR(NACIONAL!K354/NACIONAL!J354-1,"")</f>
        <v>0</v>
      </c>
      <c r="K354" s="135">
        <f>IFERROR(NACIONAL!L354/NACIONAL!K354-1,"")</f>
        <v>-0.81110662306018477</v>
      </c>
      <c r="L354" s="135">
        <f>IFERROR(NACIONAL!M354/NACIONAL!L354-1,"")</f>
        <v>-1.2416362006328896E-6</v>
      </c>
      <c r="M354" s="135">
        <f>IFERROR(NACIONAL!N354/NACIONAL!M354-1,"")</f>
        <v>-1</v>
      </c>
      <c r="N354" s="135" t="str">
        <f>IFERROR(NACIONAL!O354/NACIONAL!N354-1,"")</f>
        <v/>
      </c>
      <c r="O354" s="135" t="str">
        <f>IFERROR(NACIONAL!P354/NACIONAL!O354-1,"")</f>
        <v/>
      </c>
      <c r="P354" s="135" t="str">
        <f>IFERROR(NACIONAL!Q354/NACIONAL!P354-1,"")</f>
        <v/>
      </c>
      <c r="Q354" s="135" t="str">
        <f>IFERROR(NACIONAL!R354/NACIONAL!Q354-1,"")</f>
        <v/>
      </c>
      <c r="R354" s="135" t="str">
        <f>IFERROR(NACIONAL!S354/NACIONAL!R354-1,"")</f>
        <v/>
      </c>
      <c r="S354" s="135" t="str">
        <f>IFERROR(NACIONAL!T354/NACIONAL!S354-1,"")</f>
        <v/>
      </c>
    </row>
    <row r="355" spans="1:19">
      <c r="A355" s="89" t="s">
        <v>447</v>
      </c>
      <c r="B355" s="89" t="s">
        <v>2</v>
      </c>
      <c r="C355" s="135">
        <f>IFERROR(NACIONAL!D355/NACIONAL!C355-1,"")</f>
        <v>-0.83206631422832633</v>
      </c>
      <c r="D355" s="135">
        <f>IFERROR(NACIONAL!E355/NACIONAL!D355-1,"")</f>
        <v>2.2072329574850831</v>
      </c>
      <c r="E355" s="135">
        <f>IFERROR(NACIONAL!F355/NACIONAL!E355-1,"")</f>
        <v>-0.83683330593631777</v>
      </c>
      <c r="F355" s="135">
        <f>IFERROR(NACIONAL!G355/NACIONAL!F355-1,"")</f>
        <v>-38.93257944851937</v>
      </c>
      <c r="G355" s="135">
        <f>IFERROR(NACIONAL!H355/NACIONAL!G355-1,"")</f>
        <v>-0.26112261247399193</v>
      </c>
      <c r="H355" s="135">
        <f>IFERROR(NACIONAL!I355/NACIONAL!H355-1,"")</f>
        <v>0.12478838714888063</v>
      </c>
      <c r="I355" s="135">
        <f>IFERROR(NACIONAL!J355/NACIONAL!I355-1,"")</f>
        <v>-0.7104687510553741</v>
      </c>
      <c r="J355" s="135">
        <f>IFERROR(NACIONAL!K355/NACIONAL!J355-1,"")</f>
        <v>-0.67969776536828208</v>
      </c>
      <c r="K355" s="135">
        <f>IFERROR(NACIONAL!L355/NACIONAL!K355-1,"")</f>
        <v>-5.2434412929511733</v>
      </c>
      <c r="L355" s="135">
        <f>IFERROR(NACIONAL!M355/NACIONAL!L355-1,"")</f>
        <v>-0.46112173890176944</v>
      </c>
      <c r="M355" s="135">
        <f>IFERROR(NACIONAL!N355/NACIONAL!M355-1,"")</f>
        <v>-1</v>
      </c>
      <c r="N355" s="135" t="str">
        <f>IFERROR(NACIONAL!O355/NACIONAL!N355-1,"")</f>
        <v/>
      </c>
      <c r="O355" s="135" t="str">
        <f>IFERROR(NACIONAL!P355/NACIONAL!O355-1,"")</f>
        <v/>
      </c>
      <c r="P355" s="135" t="str">
        <f>IFERROR(NACIONAL!Q355/NACIONAL!P355-1,"")</f>
        <v/>
      </c>
      <c r="Q355" s="135" t="str">
        <f>IFERROR(NACIONAL!R355/NACIONAL!Q355-1,"")</f>
        <v/>
      </c>
      <c r="R355" s="135" t="str">
        <f>IFERROR(NACIONAL!S355/NACIONAL!R355-1,"")</f>
        <v/>
      </c>
      <c r="S355" s="135" t="str">
        <f>IFERROR(NACIONAL!T355/NACIONAL!S355-1,"")</f>
        <v/>
      </c>
    </row>
    <row r="356" spans="1:19">
      <c r="A356" s="89" t="s">
        <v>448</v>
      </c>
      <c r="B356" s="89" t="s">
        <v>1</v>
      </c>
      <c r="C356" s="135">
        <f>IFERROR(NACIONAL!D356/NACIONAL!C356-1,"")</f>
        <v>-1</v>
      </c>
      <c r="D356" s="135" t="str">
        <f>IFERROR(NACIONAL!E356/NACIONAL!D356-1,"")</f>
        <v/>
      </c>
      <c r="E356" s="135" t="str">
        <f>IFERROR(NACIONAL!F356/NACIONAL!E356-1,"")</f>
        <v/>
      </c>
      <c r="F356" s="135" t="str">
        <f>IFERROR(NACIONAL!G356/NACIONAL!F356-1,"")</f>
        <v/>
      </c>
      <c r="G356" s="135" t="str">
        <f>IFERROR(NACIONAL!H356/NACIONAL!G356-1,"")</f>
        <v/>
      </c>
      <c r="H356" s="135" t="str">
        <f>IFERROR(NACIONAL!I356/NACIONAL!H356-1,"")</f>
        <v/>
      </c>
      <c r="I356" s="135" t="str">
        <f>IFERROR(NACIONAL!J356/NACIONAL!I356-1,"")</f>
        <v/>
      </c>
      <c r="J356" s="135" t="str">
        <f>IFERROR(NACIONAL!K356/NACIONAL!J356-1,"")</f>
        <v/>
      </c>
      <c r="K356" s="135">
        <f>IFERROR(NACIONAL!L356/NACIONAL!K356-1,"")</f>
        <v>-1</v>
      </c>
      <c r="L356" s="135" t="str">
        <f>IFERROR(NACIONAL!M356/NACIONAL!L356-1,"")</f>
        <v/>
      </c>
      <c r="M356" s="135" t="str">
        <f>IFERROR(NACIONAL!N356/NACIONAL!M356-1,"")</f>
        <v/>
      </c>
      <c r="N356" s="135" t="str">
        <f>IFERROR(NACIONAL!O356/NACIONAL!N356-1,"")</f>
        <v/>
      </c>
      <c r="O356" s="135" t="str">
        <f>IFERROR(NACIONAL!P356/NACIONAL!O356-1,"")</f>
        <v/>
      </c>
      <c r="P356" s="135" t="str">
        <f>IFERROR(NACIONAL!Q356/NACIONAL!P356-1,"")</f>
        <v/>
      </c>
      <c r="Q356" s="135" t="str">
        <f>IFERROR(NACIONAL!R356/NACIONAL!Q356-1,"")</f>
        <v/>
      </c>
      <c r="R356" s="135" t="str">
        <f>IFERROR(NACIONAL!S356/NACIONAL!R356-1,"")</f>
        <v/>
      </c>
      <c r="S356" s="135" t="str">
        <f>IFERROR(NACIONAL!T356/NACIONAL!S356-1,"")</f>
        <v/>
      </c>
    </row>
    <row r="357" spans="1:19" ht="28">
      <c r="A357" s="89" t="s">
        <v>3582</v>
      </c>
      <c r="B357" s="89" t="s">
        <v>3472</v>
      </c>
      <c r="C357" s="135" t="str">
        <f>IFERROR(NACIONAL!D357/NACIONAL!C357-1,"")</f>
        <v/>
      </c>
      <c r="D357" s="135" t="str">
        <f>IFERROR(NACIONAL!E357/NACIONAL!D357-1,"")</f>
        <v/>
      </c>
      <c r="E357" s="135" t="str">
        <f>IFERROR(NACIONAL!F357/NACIONAL!E357-1,"")</f>
        <v/>
      </c>
      <c r="F357" s="135" t="str">
        <f>IFERROR(NACIONAL!G357/NACIONAL!F357-1,"")</f>
        <v/>
      </c>
      <c r="G357" s="135" t="str">
        <f>IFERROR(NACIONAL!H357/NACIONAL!G357-1,"")</f>
        <v/>
      </c>
      <c r="H357" s="135" t="str">
        <f>IFERROR(NACIONAL!I357/NACIONAL!H357-1,"")</f>
        <v/>
      </c>
      <c r="I357" s="135" t="str">
        <f>IFERROR(NACIONAL!J357/NACIONAL!I357-1,"")</f>
        <v/>
      </c>
      <c r="J357" s="135" t="str">
        <f>IFERROR(NACIONAL!K357/NACIONAL!J357-1,"")</f>
        <v/>
      </c>
      <c r="K357" s="135" t="str">
        <f>IFERROR(NACIONAL!L357/NACIONAL!K357-1,"")</f>
        <v/>
      </c>
      <c r="L357" s="135" t="str">
        <f>IFERROR(NACIONAL!M357/NACIONAL!L357-1,"")</f>
        <v/>
      </c>
      <c r="M357" s="135" t="str">
        <f>IFERROR(NACIONAL!N357/NACIONAL!M357-1,"")</f>
        <v/>
      </c>
      <c r="N357" s="135">
        <f>IFERROR(NACIONAL!O357/NACIONAL!N357-1,"")</f>
        <v>-1</v>
      </c>
      <c r="O357" s="135" t="str">
        <f>IFERROR(NACIONAL!P357/NACIONAL!O357-1,"")</f>
        <v/>
      </c>
      <c r="P357" s="135" t="str">
        <f>IFERROR(NACIONAL!Q357/NACIONAL!P357-1,"")</f>
        <v/>
      </c>
      <c r="Q357" s="135" t="str">
        <f>IFERROR(NACIONAL!R357/NACIONAL!Q357-1,"")</f>
        <v/>
      </c>
      <c r="R357" s="135" t="str">
        <f>IFERROR(NACIONAL!S357/NACIONAL!R357-1,"")</f>
        <v/>
      </c>
      <c r="S357" s="135" t="str">
        <f>IFERROR(NACIONAL!T357/NACIONAL!S357-1,"")</f>
        <v/>
      </c>
    </row>
    <row r="358" spans="1:19">
      <c r="A358" s="89" t="s">
        <v>449</v>
      </c>
      <c r="B358" s="89" t="s">
        <v>0</v>
      </c>
      <c r="C358" s="135">
        <f>IFERROR(NACIONAL!D358/NACIONAL!C358-1,"")</f>
        <v>0.53116850570590368</v>
      </c>
      <c r="D358" s="135">
        <f>IFERROR(NACIONAL!E358/NACIONAL!D358-1,"")</f>
        <v>-9.9562152212763655E-2</v>
      </c>
      <c r="E358" s="135">
        <f>IFERROR(NACIONAL!F358/NACIONAL!E358-1,"")</f>
        <v>0.33423657624157399</v>
      </c>
      <c r="F358" s="135">
        <f>IFERROR(NACIONAL!G358/NACIONAL!F358-1,"")</f>
        <v>-2.7035159880020365E-2</v>
      </c>
      <c r="G358" s="135">
        <f>IFERROR(NACIONAL!H358/NACIONAL!G358-1,"")</f>
        <v>-1.8578121994170971E-2</v>
      </c>
      <c r="H358" s="135">
        <f>IFERROR(NACIONAL!I358/NACIONAL!H358-1,"")</f>
        <v>-8.658076827228367E-2</v>
      </c>
      <c r="I358" s="135">
        <f>IFERROR(NACIONAL!J358/NACIONAL!I358-1,"")</f>
        <v>0.13925756325499283</v>
      </c>
      <c r="J358" s="135">
        <f>IFERROR(NACIONAL!K358/NACIONAL!J358-1,"")</f>
        <v>-1.7720634634583814</v>
      </c>
      <c r="K358" s="135">
        <f>IFERROR(NACIONAL!L358/NACIONAL!K358-1,"")</f>
        <v>-2.998774375214766</v>
      </c>
      <c r="L358" s="135">
        <f>IFERROR(NACIONAL!M358/NACIONAL!L358-1,"")</f>
        <v>-0.34325535855626976</v>
      </c>
      <c r="M358" s="135">
        <f>IFERROR(NACIONAL!N358/NACIONAL!M358-1,"")</f>
        <v>-1</v>
      </c>
      <c r="N358" s="135" t="str">
        <f>IFERROR(NACIONAL!O358/NACIONAL!N358-1,"")</f>
        <v/>
      </c>
      <c r="O358" s="135" t="str">
        <f>IFERROR(NACIONAL!P358/NACIONAL!O358-1,"")</f>
        <v/>
      </c>
      <c r="P358" s="135" t="str">
        <f>IFERROR(NACIONAL!Q358/NACIONAL!P358-1,"")</f>
        <v/>
      </c>
      <c r="Q358" s="135" t="str">
        <f>IFERROR(NACIONAL!R358/NACIONAL!Q358-1,"")</f>
        <v/>
      </c>
      <c r="R358" s="135" t="str">
        <f>IFERROR(NACIONAL!S358/NACIONAL!R358-1,"")</f>
        <v/>
      </c>
      <c r="S358" s="135" t="str">
        <f>IFERROR(NACIONAL!T358/NACIONAL!S358-1,"")</f>
        <v/>
      </c>
    </row>
    <row r="359" spans="1:19" ht="42">
      <c r="A359" s="89" t="s">
        <v>3602</v>
      </c>
      <c r="B359" s="89" t="s">
        <v>3603</v>
      </c>
      <c r="C359" s="135" t="str">
        <f>IFERROR(NACIONAL!D359/NACIONAL!C359-1,"")</f>
        <v/>
      </c>
      <c r="D359" s="135" t="str">
        <f>IFERROR(NACIONAL!E359/NACIONAL!D359-1,"")</f>
        <v/>
      </c>
      <c r="E359" s="135" t="str">
        <f>IFERROR(NACIONAL!F359/NACIONAL!E359-1,"")</f>
        <v/>
      </c>
      <c r="F359" s="135" t="str">
        <f>IFERROR(NACIONAL!G359/NACIONAL!F359-1,"")</f>
        <v/>
      </c>
      <c r="G359" s="135" t="str">
        <f>IFERROR(NACIONAL!H359/NACIONAL!G359-1,"")</f>
        <v/>
      </c>
      <c r="H359" s="135" t="str">
        <f>IFERROR(NACIONAL!I359/NACIONAL!H359-1,"")</f>
        <v/>
      </c>
      <c r="I359" s="135" t="str">
        <f>IFERROR(NACIONAL!J359/NACIONAL!I359-1,"")</f>
        <v/>
      </c>
      <c r="J359" s="135" t="str">
        <f>IFERROR(NACIONAL!K359/NACIONAL!J359-1,"")</f>
        <v/>
      </c>
      <c r="K359" s="135" t="str">
        <f>IFERROR(NACIONAL!L359/NACIONAL!K359-1,"")</f>
        <v/>
      </c>
      <c r="L359" s="135" t="str">
        <f>IFERROR(NACIONAL!M359/NACIONAL!L359-1,"")</f>
        <v/>
      </c>
      <c r="M359" s="135" t="str">
        <f>IFERROR(NACIONAL!N359/NACIONAL!M359-1,"")</f>
        <v/>
      </c>
      <c r="N359" s="135">
        <f>IFERROR(NACIONAL!O359/NACIONAL!N359-1,"")</f>
        <v>3.7067636618430324</v>
      </c>
      <c r="O359" s="135">
        <f>IFERROR(NACIONAL!P359/NACIONAL!O359-1,"")</f>
        <v>0.73617181454826985</v>
      </c>
      <c r="P359" s="135">
        <f>IFERROR(NACIONAL!Q359/NACIONAL!P359-1,"")</f>
        <v>-1.5434445600153035</v>
      </c>
      <c r="Q359" s="135">
        <f>IFERROR(NACIONAL!R359/NACIONAL!Q359-1,"")</f>
        <v>3.6188550669708288</v>
      </c>
      <c r="R359" s="135">
        <f>IFERROR(NACIONAL!S359/NACIONAL!R359-1,"")</f>
        <v>-0.88733956313192663</v>
      </c>
      <c r="S359" s="135">
        <f>IFERROR(NACIONAL!T359/NACIONAL!S359-1,"")</f>
        <v>1.097086373580999</v>
      </c>
    </row>
    <row r="360" spans="1:19" ht="28">
      <c r="A360" s="89" t="s">
        <v>3614</v>
      </c>
      <c r="B360" s="89" t="s">
        <v>3504</v>
      </c>
      <c r="C360" s="135" t="str">
        <f>IFERROR(NACIONAL!D360/NACIONAL!C360-1,"")</f>
        <v/>
      </c>
      <c r="D360" s="135" t="str">
        <f>IFERROR(NACIONAL!E360/NACIONAL!D360-1,"")</f>
        <v/>
      </c>
      <c r="E360" s="135" t="str">
        <f>IFERROR(NACIONAL!F360/NACIONAL!E360-1,"")</f>
        <v/>
      </c>
      <c r="F360" s="135" t="str">
        <f>IFERROR(NACIONAL!G360/NACIONAL!F360-1,"")</f>
        <v/>
      </c>
      <c r="G360" s="135" t="str">
        <f>IFERROR(NACIONAL!H360/NACIONAL!G360-1,"")</f>
        <v/>
      </c>
      <c r="H360" s="135" t="str">
        <f>IFERROR(NACIONAL!I360/NACIONAL!H360-1,"")</f>
        <v/>
      </c>
      <c r="I360" s="135" t="str">
        <f>IFERROR(NACIONAL!J360/NACIONAL!I360-1,"")</f>
        <v/>
      </c>
      <c r="J360" s="135" t="str">
        <f>IFERROR(NACIONAL!K360/NACIONAL!J360-1,"")</f>
        <v/>
      </c>
      <c r="K360" s="135" t="str">
        <f>IFERROR(NACIONAL!L360/NACIONAL!K360-1,"")</f>
        <v/>
      </c>
      <c r="L360" s="135" t="str">
        <f>IFERROR(NACIONAL!M360/NACIONAL!L360-1,"")</f>
        <v/>
      </c>
      <c r="M360" s="135" t="str">
        <f>IFERROR(NACIONAL!N360/NACIONAL!M360-1,"")</f>
        <v/>
      </c>
      <c r="N360" s="135">
        <f>IFERROR(NACIONAL!O360/NACIONAL!N360-1,"")</f>
        <v>-1</v>
      </c>
      <c r="O360" s="135" t="str">
        <f>IFERROR(NACIONAL!P360/NACIONAL!O360-1,"")</f>
        <v/>
      </c>
      <c r="P360" s="135" t="str">
        <f>IFERROR(NACIONAL!Q360/NACIONAL!P360-1,"")</f>
        <v/>
      </c>
      <c r="Q360" s="135" t="str">
        <f>IFERROR(NACIONAL!R360/NACIONAL!Q360-1,"")</f>
        <v/>
      </c>
      <c r="R360" s="135" t="str">
        <f>IFERROR(NACIONAL!S360/NACIONAL!R360-1,"")</f>
        <v/>
      </c>
      <c r="S360" s="135" t="str">
        <f>IFERROR(NACIONAL!T360/NACIONAL!S360-1,"")</f>
        <v/>
      </c>
    </row>
    <row r="361" spans="1:19" ht="28">
      <c r="A361" s="89" t="s">
        <v>3616</v>
      </c>
      <c r="B361" s="89" t="s">
        <v>3617</v>
      </c>
      <c r="C361" s="135" t="str">
        <f>IFERROR(NACIONAL!D361/NACIONAL!C361-1,"")</f>
        <v/>
      </c>
      <c r="D361" s="135" t="str">
        <f>IFERROR(NACIONAL!E361/NACIONAL!D361-1,"")</f>
        <v/>
      </c>
      <c r="E361" s="135" t="str">
        <f>IFERROR(NACIONAL!F361/NACIONAL!E361-1,"")</f>
        <v/>
      </c>
      <c r="F361" s="135" t="str">
        <f>IFERROR(NACIONAL!G361/NACIONAL!F361-1,"")</f>
        <v/>
      </c>
      <c r="G361" s="135" t="str">
        <f>IFERROR(NACIONAL!H361/NACIONAL!G361-1,"")</f>
        <v/>
      </c>
      <c r="H361" s="135" t="str">
        <f>IFERROR(NACIONAL!I361/NACIONAL!H361-1,"")</f>
        <v/>
      </c>
      <c r="I361" s="135" t="str">
        <f>IFERROR(NACIONAL!J361/NACIONAL!I361-1,"")</f>
        <v/>
      </c>
      <c r="J361" s="135" t="str">
        <f>IFERROR(NACIONAL!K361/NACIONAL!J361-1,"")</f>
        <v/>
      </c>
      <c r="K361" s="135" t="str">
        <f>IFERROR(NACIONAL!L361/NACIONAL!K361-1,"")</f>
        <v/>
      </c>
      <c r="L361" s="135" t="str">
        <f>IFERROR(NACIONAL!M361/NACIONAL!L361-1,"")</f>
        <v/>
      </c>
      <c r="M361" s="135" t="str">
        <f>IFERROR(NACIONAL!N361/NACIONAL!M361-1,"")</f>
        <v/>
      </c>
      <c r="N361" s="135" t="str">
        <f>IFERROR(NACIONAL!O361/NACIONAL!N361-1,"")</f>
        <v/>
      </c>
      <c r="O361" s="135" t="str">
        <f>IFERROR(NACIONAL!P361/NACIONAL!O361-1,"")</f>
        <v/>
      </c>
      <c r="P361" s="135" t="str">
        <f>IFERROR(NACIONAL!Q361/NACIONAL!P361-1,"")</f>
        <v/>
      </c>
      <c r="Q361" s="135" t="str">
        <f>IFERROR(NACIONAL!R361/NACIONAL!Q361-1,"")</f>
        <v/>
      </c>
      <c r="R361" s="135" t="str">
        <f>IFERROR(NACIONAL!S361/NACIONAL!R361-1,"")</f>
        <v/>
      </c>
      <c r="S361" s="135" t="str">
        <f>IFERROR(NACIONAL!T361/NACIONAL!S361-1,"")</f>
        <v/>
      </c>
    </row>
    <row r="362" spans="1:19" ht="42">
      <c r="A362" s="89" t="s">
        <v>3619</v>
      </c>
      <c r="B362" s="89" t="s">
        <v>3508</v>
      </c>
      <c r="C362" s="135" t="str">
        <f>IFERROR(NACIONAL!D362/NACIONAL!C362-1,"")</f>
        <v/>
      </c>
      <c r="D362" s="135" t="str">
        <f>IFERROR(NACIONAL!E362/NACIONAL!D362-1,"")</f>
        <v/>
      </c>
      <c r="E362" s="135" t="str">
        <f>IFERROR(NACIONAL!F362/NACIONAL!E362-1,"")</f>
        <v/>
      </c>
      <c r="F362" s="135" t="str">
        <f>IFERROR(NACIONAL!G362/NACIONAL!F362-1,"")</f>
        <v/>
      </c>
      <c r="G362" s="135" t="str">
        <f>IFERROR(NACIONAL!H362/NACIONAL!G362-1,"")</f>
        <v/>
      </c>
      <c r="H362" s="135" t="str">
        <f>IFERROR(NACIONAL!I362/NACIONAL!H362-1,"")</f>
        <v/>
      </c>
      <c r="I362" s="135" t="str">
        <f>IFERROR(NACIONAL!J362/NACIONAL!I362-1,"")</f>
        <v/>
      </c>
      <c r="J362" s="135" t="str">
        <f>IFERROR(NACIONAL!K362/NACIONAL!J362-1,"")</f>
        <v/>
      </c>
      <c r="K362" s="135" t="str">
        <f>IFERROR(NACIONAL!L362/NACIONAL!K362-1,"")</f>
        <v/>
      </c>
      <c r="L362" s="135" t="str">
        <f>IFERROR(NACIONAL!M362/NACIONAL!L362-1,"")</f>
        <v/>
      </c>
      <c r="M362" s="135" t="str">
        <f>IFERROR(NACIONAL!N362/NACIONAL!M362-1,"")</f>
        <v/>
      </c>
      <c r="N362" s="135" t="str">
        <f>IFERROR(NACIONAL!O362/NACIONAL!N362-1,"")</f>
        <v/>
      </c>
      <c r="O362" s="135" t="str">
        <f>IFERROR(NACIONAL!P362/NACIONAL!O362-1,"")</f>
        <v/>
      </c>
      <c r="P362" s="135" t="str">
        <f>IFERROR(NACIONAL!Q362/NACIONAL!P362-1,"")</f>
        <v/>
      </c>
      <c r="Q362" s="135" t="str">
        <f>IFERROR(NACIONAL!R362/NACIONAL!Q362-1,"")</f>
        <v/>
      </c>
      <c r="R362" s="135" t="str">
        <f>IFERROR(NACIONAL!S362/NACIONAL!R362-1,"")</f>
        <v/>
      </c>
      <c r="S362" s="135" t="str">
        <f>IFERROR(NACIONAL!T362/NACIONAL!S362-1,"")</f>
        <v/>
      </c>
    </row>
    <row r="363" spans="1:19" ht="28">
      <c r="A363" s="89" t="s">
        <v>3626</v>
      </c>
      <c r="B363" s="89" t="s">
        <v>3518</v>
      </c>
      <c r="C363" s="135" t="str">
        <f>IFERROR(NACIONAL!D363/NACIONAL!C363-1,"")</f>
        <v/>
      </c>
      <c r="D363" s="135" t="str">
        <f>IFERROR(NACIONAL!E363/NACIONAL!D363-1,"")</f>
        <v/>
      </c>
      <c r="E363" s="135" t="str">
        <f>IFERROR(NACIONAL!F363/NACIONAL!E363-1,"")</f>
        <v/>
      </c>
      <c r="F363" s="135" t="str">
        <f>IFERROR(NACIONAL!G363/NACIONAL!F363-1,"")</f>
        <v/>
      </c>
      <c r="G363" s="135" t="str">
        <f>IFERROR(NACIONAL!H363/NACIONAL!G363-1,"")</f>
        <v/>
      </c>
      <c r="H363" s="135" t="str">
        <f>IFERROR(NACIONAL!I363/NACIONAL!H363-1,"")</f>
        <v/>
      </c>
      <c r="I363" s="135" t="str">
        <f>IFERROR(NACIONAL!J363/NACIONAL!I363-1,"")</f>
        <v/>
      </c>
      <c r="J363" s="135" t="str">
        <f>IFERROR(NACIONAL!K363/NACIONAL!J363-1,"")</f>
        <v/>
      </c>
      <c r="K363" s="135" t="str">
        <f>IFERROR(NACIONAL!L363/NACIONAL!K363-1,"")</f>
        <v/>
      </c>
      <c r="L363" s="135" t="str">
        <f>IFERROR(NACIONAL!M363/NACIONAL!L363-1,"")</f>
        <v/>
      </c>
      <c r="M363" s="135" t="str">
        <f>IFERROR(NACIONAL!N363/NACIONAL!M363-1,"")</f>
        <v/>
      </c>
      <c r="N363" s="135" t="str">
        <f>IFERROR(NACIONAL!O363/NACIONAL!N363-1,"")</f>
        <v/>
      </c>
      <c r="O363" s="135" t="str">
        <f>IFERROR(NACIONAL!P363/NACIONAL!O363-1,"")</f>
        <v/>
      </c>
      <c r="P363" s="135" t="str">
        <f>IFERROR(NACIONAL!Q363/NACIONAL!P363-1,"")</f>
        <v/>
      </c>
      <c r="Q363" s="135" t="str">
        <f>IFERROR(NACIONAL!R363/NACIONAL!Q363-1,"")</f>
        <v/>
      </c>
      <c r="R363" s="135" t="str">
        <f>IFERROR(NACIONAL!S363/NACIONAL!R363-1,"")</f>
        <v/>
      </c>
      <c r="S363" s="135">
        <f>IFERROR(NACIONAL!T363/NACIONAL!S363-1,"")</f>
        <v>-1.0352794480680443</v>
      </c>
    </row>
    <row r="364" spans="1:19" ht="42">
      <c r="A364" s="89" t="s">
        <v>3631</v>
      </c>
      <c r="B364" s="89" t="s">
        <v>3524</v>
      </c>
      <c r="C364" s="136" t="str">
        <f>IFERROR(NACIONAL!D364/NACIONAL!C364-1,"")</f>
        <v/>
      </c>
      <c r="D364" s="136" t="str">
        <f>IFERROR(NACIONAL!E364/NACIONAL!D364-1,"")</f>
        <v/>
      </c>
      <c r="E364" s="136" t="str">
        <f>IFERROR(NACIONAL!F364/NACIONAL!E364-1,"")</f>
        <v/>
      </c>
      <c r="F364" s="136" t="str">
        <f>IFERROR(NACIONAL!G364/NACIONAL!F364-1,"")</f>
        <v/>
      </c>
      <c r="G364" s="136" t="str">
        <f>IFERROR(NACIONAL!H364/NACIONAL!G364-1,"")</f>
        <v/>
      </c>
      <c r="H364" s="136" t="str">
        <f>IFERROR(NACIONAL!I364/NACIONAL!H364-1,"")</f>
        <v/>
      </c>
      <c r="I364" s="136" t="str">
        <f>IFERROR(NACIONAL!J364/NACIONAL!I364-1,"")</f>
        <v/>
      </c>
      <c r="J364" s="136" t="str">
        <f>IFERROR(NACIONAL!K364/NACIONAL!J364-1,"")</f>
        <v/>
      </c>
      <c r="K364" s="136" t="str">
        <f>IFERROR(NACIONAL!L364/NACIONAL!K364-1,"")</f>
        <v/>
      </c>
      <c r="L364" s="136" t="str">
        <f>IFERROR(NACIONAL!M364/NACIONAL!L364-1,"")</f>
        <v/>
      </c>
      <c r="M364" s="136" t="str">
        <f>IFERROR(NACIONAL!N364/NACIONAL!M364-1,"")</f>
        <v/>
      </c>
      <c r="N364" s="136" t="str">
        <f>IFERROR(NACIONAL!O364/NACIONAL!N364-1,"")</f>
        <v/>
      </c>
      <c r="O364" s="136" t="str">
        <f>IFERROR(NACIONAL!P364/NACIONAL!O364-1,"")</f>
        <v/>
      </c>
      <c r="P364" s="136" t="str">
        <f>IFERROR(NACIONAL!Q364/NACIONAL!P364-1,"")</f>
        <v/>
      </c>
      <c r="Q364" s="136" t="str">
        <f>IFERROR(NACIONAL!R364/NACIONAL!Q364-1,"")</f>
        <v/>
      </c>
      <c r="R364" s="136" t="str">
        <f>IFERROR(NACIONAL!S364/NACIONAL!R364-1,"")</f>
        <v/>
      </c>
      <c r="S364" s="136" t="str">
        <f>IFERROR(NACIONAL!T364/NACIONAL!S364-1,"")</f>
        <v/>
      </c>
    </row>
    <row r="365" spans="1:19" ht="28">
      <c r="A365" s="89" t="s">
        <v>3635</v>
      </c>
      <c r="B365" s="89" t="s">
        <v>3636</v>
      </c>
      <c r="C365" s="136" t="str">
        <f>IFERROR(NACIONAL!D365/NACIONAL!C365-1,"")</f>
        <v/>
      </c>
      <c r="D365" s="136" t="str">
        <f>IFERROR(NACIONAL!E365/NACIONAL!D365-1,"")</f>
        <v/>
      </c>
      <c r="E365" s="136" t="str">
        <f>IFERROR(NACIONAL!F365/NACIONAL!E365-1,"")</f>
        <v/>
      </c>
      <c r="F365" s="136" t="str">
        <f>IFERROR(NACIONAL!G365/NACIONAL!F365-1,"")</f>
        <v/>
      </c>
      <c r="G365" s="136" t="str">
        <f>IFERROR(NACIONAL!H365/NACIONAL!G365-1,"")</f>
        <v/>
      </c>
      <c r="H365" s="136" t="str">
        <f>IFERROR(NACIONAL!I365/NACIONAL!H365-1,"")</f>
        <v/>
      </c>
      <c r="I365" s="136" t="str">
        <f>IFERROR(NACIONAL!J365/NACIONAL!I365-1,"")</f>
        <v/>
      </c>
      <c r="J365" s="136" t="str">
        <f>IFERROR(NACIONAL!K365/NACIONAL!J365-1,"")</f>
        <v/>
      </c>
      <c r="K365" s="136" t="str">
        <f>IFERROR(NACIONAL!L365/NACIONAL!K365-1,"")</f>
        <v/>
      </c>
      <c r="L365" s="136" t="str">
        <f>IFERROR(NACIONAL!M365/NACIONAL!L365-1,"")</f>
        <v/>
      </c>
      <c r="M365" s="136" t="str">
        <f>IFERROR(NACIONAL!N365/NACIONAL!M365-1,"")</f>
        <v/>
      </c>
      <c r="N365" s="136">
        <f>IFERROR(NACIONAL!O365/NACIONAL!N365-1,"")</f>
        <v>-1.0560451770939006E-3</v>
      </c>
      <c r="O365" s="136">
        <f>IFERROR(NACIONAL!P365/NACIONAL!O365-1,"")</f>
        <v>9.025368001468026E-2</v>
      </c>
      <c r="P365" s="136">
        <f>IFERROR(NACIONAL!Q365/NACIONAL!P365-1,"")</f>
        <v>0.20927454646724275</v>
      </c>
      <c r="Q365" s="136">
        <f>IFERROR(NACIONAL!R365/NACIONAL!Q365-1,"")</f>
        <v>-0.26728384040663589</v>
      </c>
      <c r="R365" s="136">
        <f>IFERROR(NACIONAL!S365/NACIONAL!R365-1,"")</f>
        <v>0.12615254610421234</v>
      </c>
      <c r="S365" s="136">
        <f>IFERROR(NACIONAL!T365/NACIONAL!S365-1,"")</f>
        <v>-0.32053019803620442</v>
      </c>
    </row>
    <row r="366" spans="1:19">
      <c r="A366" s="89" t="s">
        <v>3640</v>
      </c>
      <c r="B366" s="89" t="s">
        <v>7672</v>
      </c>
      <c r="C366" s="136" t="str">
        <f>IFERROR(NACIONAL!D366/NACIONAL!C366-1,"")</f>
        <v/>
      </c>
      <c r="D366" s="136" t="str">
        <f>IFERROR(NACIONAL!E366/NACIONAL!D366-1,"")</f>
        <v/>
      </c>
      <c r="E366" s="136" t="str">
        <f>IFERROR(NACIONAL!F366/NACIONAL!E366-1,"")</f>
        <v/>
      </c>
      <c r="F366" s="136" t="str">
        <f>IFERROR(NACIONAL!G366/NACIONAL!F366-1,"")</f>
        <v/>
      </c>
      <c r="G366" s="136" t="str">
        <f>IFERROR(NACIONAL!H366/NACIONAL!G366-1,"")</f>
        <v/>
      </c>
      <c r="H366" s="136" t="str">
        <f>IFERROR(NACIONAL!I366/NACIONAL!H366-1,"")</f>
        <v/>
      </c>
      <c r="I366" s="136" t="str">
        <f>IFERROR(NACIONAL!J366/NACIONAL!I366-1,"")</f>
        <v/>
      </c>
      <c r="J366" s="136" t="str">
        <f>IFERROR(NACIONAL!K366/NACIONAL!J366-1,"")</f>
        <v/>
      </c>
      <c r="K366" s="136" t="str">
        <f>IFERROR(NACIONAL!L366/NACIONAL!K366-1,"")</f>
        <v/>
      </c>
      <c r="L366" s="136" t="str">
        <f>IFERROR(NACIONAL!M366/NACIONAL!L366-1,"")</f>
        <v/>
      </c>
      <c r="M366" s="136" t="str">
        <f>IFERROR(NACIONAL!N366/NACIONAL!M366-1,"")</f>
        <v/>
      </c>
      <c r="N366" s="136">
        <f>IFERROR(NACIONAL!O366/NACIONAL!N366-1,"")</f>
        <v>-1.541476563046319</v>
      </c>
      <c r="O366" s="136">
        <f>IFERROR(NACIONAL!P366/NACIONAL!O366-1,"")</f>
        <v>0.90070790033264747</v>
      </c>
      <c r="P366" s="136">
        <f>IFERROR(NACIONAL!Q366/NACIONAL!P366-1,"")</f>
        <v>0.51014476931929176</v>
      </c>
      <c r="Q366" s="136">
        <f>IFERROR(NACIONAL!R366/NACIONAL!Q366-1,"")</f>
        <v>-0.65185708081321092</v>
      </c>
      <c r="R366" s="136">
        <f>IFERROR(NACIONAL!S366/NACIONAL!R366-1,"")</f>
        <v>-4.9011580047927774</v>
      </c>
      <c r="S366" s="136">
        <f>IFERROR(NACIONAL!T366/NACIONAL!S366-1,"")</f>
        <v>-1.3205710843084932</v>
      </c>
    </row>
    <row r="367" spans="1:19" ht="28">
      <c r="A367" s="89" t="s">
        <v>3647</v>
      </c>
      <c r="B367" s="89" t="s">
        <v>3648</v>
      </c>
      <c r="C367" s="136" t="str">
        <f>IFERROR(NACIONAL!D367/NACIONAL!C367-1,"")</f>
        <v/>
      </c>
      <c r="D367" s="136" t="str">
        <f>IFERROR(NACIONAL!E367/NACIONAL!D367-1,"")</f>
        <v/>
      </c>
      <c r="E367" s="136" t="str">
        <f>IFERROR(NACIONAL!F367/NACIONAL!E367-1,"")</f>
        <v/>
      </c>
      <c r="F367" s="136" t="str">
        <f>IFERROR(NACIONAL!G367/NACIONAL!F367-1,"")</f>
        <v/>
      </c>
      <c r="G367" s="136" t="str">
        <f>IFERROR(NACIONAL!H367/NACIONAL!G367-1,"")</f>
        <v/>
      </c>
      <c r="H367" s="136" t="str">
        <f>IFERROR(NACIONAL!I367/NACIONAL!H367-1,"")</f>
        <v/>
      </c>
      <c r="I367" s="136" t="str">
        <f>IFERROR(NACIONAL!J367/NACIONAL!I367-1,"")</f>
        <v/>
      </c>
      <c r="J367" s="136" t="str">
        <f>IFERROR(NACIONAL!K367/NACIONAL!J367-1,"")</f>
        <v/>
      </c>
      <c r="K367" s="136" t="str">
        <f>IFERROR(NACIONAL!L367/NACIONAL!K367-1,"")</f>
        <v/>
      </c>
      <c r="L367" s="136" t="str">
        <f>IFERROR(NACIONAL!M367/NACIONAL!L367-1,"")</f>
        <v/>
      </c>
      <c r="M367" s="136" t="str">
        <f>IFERROR(NACIONAL!N367/NACIONAL!M367-1,"")</f>
        <v/>
      </c>
      <c r="N367" s="136">
        <f>IFERROR(NACIONAL!O367/NACIONAL!N367-1,"")</f>
        <v>-0.75782164955916342</v>
      </c>
      <c r="O367" s="136">
        <f>IFERROR(NACIONAL!P367/NACIONAL!O367-1,"")</f>
        <v>-0.22011828523301369</v>
      </c>
      <c r="P367" s="136">
        <f>IFERROR(NACIONAL!Q367/NACIONAL!P367-1,"")</f>
        <v>5.967864817932643</v>
      </c>
      <c r="Q367" s="136">
        <f>IFERROR(NACIONAL!R367/NACIONAL!Q367-1,"")</f>
        <v>0.56587469973208182</v>
      </c>
      <c r="R367" s="136">
        <f>IFERROR(NACIONAL!S367/NACIONAL!R367-1,"")</f>
        <v>-1.840347239353143</v>
      </c>
      <c r="S367" s="136">
        <f>IFERROR(NACIONAL!T367/NACIONAL!S367-1,"")</f>
        <v>-1.6396944227801562</v>
      </c>
    </row>
    <row r="368" spans="1:19" ht="56">
      <c r="A368" s="89" t="s">
        <v>7650</v>
      </c>
      <c r="B368" s="89" t="s">
        <v>7651</v>
      </c>
      <c r="C368" s="136" t="str">
        <f>IFERROR(NACIONAL!D368/NACIONAL!C368-1,"")</f>
        <v/>
      </c>
      <c r="D368" s="136" t="str">
        <f>IFERROR(NACIONAL!E368/NACIONAL!D368-1,"")</f>
        <v/>
      </c>
      <c r="E368" s="136" t="str">
        <f>IFERROR(NACIONAL!F368/NACIONAL!E368-1,"")</f>
        <v/>
      </c>
      <c r="F368" s="136" t="str">
        <f>IFERROR(NACIONAL!G368/NACIONAL!F368-1,"")</f>
        <v/>
      </c>
      <c r="G368" s="136" t="str">
        <f>IFERROR(NACIONAL!H368/NACIONAL!G368-1,"")</f>
        <v/>
      </c>
      <c r="H368" s="136" t="str">
        <f>IFERROR(NACIONAL!I368/NACIONAL!H368-1,"")</f>
        <v/>
      </c>
      <c r="I368" s="136" t="str">
        <f>IFERROR(NACIONAL!J368/NACIONAL!I368-1,"")</f>
        <v/>
      </c>
      <c r="J368" s="136" t="str">
        <f>IFERROR(NACIONAL!K368/NACIONAL!J368-1,"")</f>
        <v/>
      </c>
      <c r="K368" s="136" t="str">
        <f>IFERROR(NACIONAL!L368/NACIONAL!K368-1,"")</f>
        <v/>
      </c>
      <c r="L368" s="136" t="str">
        <f>IFERROR(NACIONAL!M368/NACIONAL!L368-1,"")</f>
        <v/>
      </c>
      <c r="M368" s="136" t="str">
        <f>IFERROR(NACIONAL!N368/NACIONAL!M368-1,"")</f>
        <v/>
      </c>
      <c r="N368" s="136" t="str">
        <f>IFERROR(NACIONAL!O368/NACIONAL!N368-1,"")</f>
        <v/>
      </c>
      <c r="O368" s="136" t="str">
        <f>IFERROR(NACIONAL!P368/NACIONAL!O368-1,"")</f>
        <v/>
      </c>
      <c r="P368" s="136">
        <f>IFERROR(NACIONAL!Q368/NACIONAL!P368-1,"")</f>
        <v>-0.21645234471925034</v>
      </c>
      <c r="Q368" s="136">
        <f>IFERROR(NACIONAL!R368/NACIONAL!Q368-1,"")</f>
        <v>-1</v>
      </c>
      <c r="R368" s="136" t="str">
        <f>IFERROR(NACIONAL!S368/NACIONAL!R368-1,"")</f>
        <v/>
      </c>
      <c r="S368" s="136" t="str">
        <f>IFERROR(NACIONAL!T368/NACIONAL!S368-1,"")</f>
        <v/>
      </c>
    </row>
    <row r="369" spans="1:19">
      <c r="A369" s="89" t="s">
        <v>450</v>
      </c>
      <c r="B369" s="89" t="s">
        <v>164</v>
      </c>
      <c r="C369" s="136">
        <f>IFERROR(NACIONAL!D369/NACIONAL!C369-1,"")</f>
        <v>0.8590441486871303</v>
      </c>
      <c r="D369" s="136">
        <f>IFERROR(NACIONAL!E369/NACIONAL!D369-1,"")</f>
        <v>-7.9512928145598738E-2</v>
      </c>
      <c r="E369" s="136">
        <f>IFERROR(NACIONAL!F369/NACIONAL!E369-1,"")</f>
        <v>1.0992110625155149E-2</v>
      </c>
      <c r="F369" s="136">
        <f>IFERROR(NACIONAL!G369/NACIONAL!F369-1,"")</f>
        <v>-1.7140996911383073</v>
      </c>
      <c r="G369" s="136">
        <f>IFERROR(NACIONAL!H369/NACIONAL!G369-1,"")</f>
        <v>0.61340644223252117</v>
      </c>
      <c r="H369" s="136">
        <f>IFERROR(NACIONAL!I369/NACIONAL!H369-1,"")</f>
        <v>-1.8429639224355745</v>
      </c>
      <c r="I369" s="136">
        <f>IFERROR(NACIONAL!J369/NACIONAL!I369-1,"")</f>
        <v>1.9712399080796614</v>
      </c>
      <c r="J369" s="136">
        <f>IFERROR(NACIONAL!K369/NACIONAL!J369-1,"")</f>
        <v>0.14426203958052763</v>
      </c>
      <c r="K369" s="136">
        <f>IFERROR(NACIONAL!L369/NACIONAL!K369-1,"")</f>
        <v>-0.47733268454511679</v>
      </c>
      <c r="L369" s="136">
        <f>IFERROR(NACIONAL!M369/NACIONAL!L369-1,"")</f>
        <v>-3.3707271867663202E-2</v>
      </c>
      <c r="M369" s="136">
        <f>IFERROR(NACIONAL!N369/NACIONAL!M369-1,"")</f>
        <v>0.90302962813636878</v>
      </c>
      <c r="N369" s="136">
        <f>IFERROR(NACIONAL!O369/NACIONAL!N369-1,"")</f>
        <v>-0.78651843083912221</v>
      </c>
      <c r="O369" s="136">
        <f>IFERROR(NACIONAL!P369/NACIONAL!O369-1,"")</f>
        <v>7.6692077588759933</v>
      </c>
      <c r="P369" s="136">
        <f>IFERROR(NACIONAL!Q369/NACIONAL!P369-1,"")</f>
        <v>-4.0502447761403548E-2</v>
      </c>
      <c r="Q369" s="136">
        <f>IFERROR(NACIONAL!R369/NACIONAL!Q369-1,"")</f>
        <v>0.28428627498884351</v>
      </c>
      <c r="R369" s="136">
        <f>IFERROR(NACIONAL!S369/NACIONAL!R369-1,"")</f>
        <v>-1.0944895515461872</v>
      </c>
      <c r="S369" s="136">
        <f>IFERROR(NACIONAL!T369/NACIONAL!S369-1,"")</f>
        <v>-14.510060025294482</v>
      </c>
    </row>
    <row r="370" spans="1:19">
      <c r="A370" s="89" t="s">
        <v>3651</v>
      </c>
      <c r="B370" s="89" t="s">
        <v>3652</v>
      </c>
      <c r="C370" s="136" t="str">
        <f>IFERROR(NACIONAL!D370/NACIONAL!C370-1,"")</f>
        <v/>
      </c>
      <c r="D370" s="136" t="str">
        <f>IFERROR(NACIONAL!E370/NACIONAL!D370-1,"")</f>
        <v/>
      </c>
      <c r="E370" s="136" t="str">
        <f>IFERROR(NACIONAL!F370/NACIONAL!E370-1,"")</f>
        <v/>
      </c>
      <c r="F370" s="136" t="str">
        <f>IFERROR(NACIONAL!G370/NACIONAL!F370-1,"")</f>
        <v/>
      </c>
      <c r="G370" s="136">
        <f>IFERROR(NACIONAL!H370/NACIONAL!G370-1,"")</f>
        <v>0.61340644223252117</v>
      </c>
      <c r="H370" s="136">
        <f>IFERROR(NACIONAL!I370/NACIONAL!H370-1,"")</f>
        <v>-1</v>
      </c>
      <c r="I370" s="136" t="str">
        <f>IFERROR(NACIONAL!J370/NACIONAL!I370-1,"")</f>
        <v/>
      </c>
      <c r="J370" s="136" t="str">
        <f>IFERROR(NACIONAL!K370/NACIONAL!J370-1,"")</f>
        <v/>
      </c>
      <c r="K370" s="136" t="str">
        <f>IFERROR(NACIONAL!L370/NACIONAL!K370-1,"")</f>
        <v/>
      </c>
      <c r="L370" s="136" t="str">
        <f>IFERROR(NACIONAL!M370/NACIONAL!L370-1,"")</f>
        <v/>
      </c>
      <c r="M370" s="136" t="str">
        <f>IFERROR(NACIONAL!N370/NACIONAL!M370-1,"")</f>
        <v/>
      </c>
      <c r="N370" s="136">
        <f>IFERROR(NACIONAL!O370/NACIONAL!N370-1,"")</f>
        <v>-1</v>
      </c>
      <c r="O370" s="136" t="str">
        <f>IFERROR(NACIONAL!P370/NACIONAL!O370-1,"")</f>
        <v/>
      </c>
      <c r="P370" s="136" t="str">
        <f>IFERROR(NACIONAL!Q370/NACIONAL!P370-1,"")</f>
        <v/>
      </c>
      <c r="Q370" s="136" t="str">
        <f>IFERROR(NACIONAL!R370/NACIONAL!Q370-1,"")</f>
        <v/>
      </c>
      <c r="R370" s="136" t="str">
        <f>IFERROR(NACIONAL!S370/NACIONAL!R370-1,"")</f>
        <v/>
      </c>
      <c r="S370" s="136">
        <f>IFERROR(NACIONAL!T370/NACIONAL!S370-1,"")</f>
        <v>-1</v>
      </c>
    </row>
    <row r="371" spans="1:19">
      <c r="A371" s="89" t="s">
        <v>3657</v>
      </c>
      <c r="B371" s="89" t="s">
        <v>3658</v>
      </c>
      <c r="C371" s="136">
        <f>IFERROR(NACIONAL!D371/NACIONAL!C371-1,"")</f>
        <v>0.8590441486871303</v>
      </c>
      <c r="D371" s="136">
        <f>IFERROR(NACIONAL!E371/NACIONAL!D371-1,"")</f>
        <v>-1</v>
      </c>
      <c r="E371" s="136" t="str">
        <f>IFERROR(NACIONAL!F371/NACIONAL!E371-1,"")</f>
        <v/>
      </c>
      <c r="F371" s="136" t="str">
        <f>IFERROR(NACIONAL!G371/NACIONAL!F371-1,"")</f>
        <v/>
      </c>
      <c r="G371" s="136" t="str">
        <f>IFERROR(NACIONAL!H371/NACIONAL!G371-1,"")</f>
        <v/>
      </c>
      <c r="H371" s="136" t="str">
        <f>IFERROR(NACIONAL!I371/NACIONAL!H371-1,"")</f>
        <v/>
      </c>
      <c r="I371" s="136">
        <f>IFERROR(NACIONAL!J371/NACIONAL!I371-1,"")</f>
        <v>1.9712399080796614</v>
      </c>
      <c r="J371" s="136">
        <f>IFERROR(NACIONAL!K371/NACIONAL!J371-1,"")</f>
        <v>0.14426203958052763</v>
      </c>
      <c r="K371" s="136">
        <f>IFERROR(NACIONAL!L371/NACIONAL!K371-1,"")</f>
        <v>-0.47733268454511679</v>
      </c>
      <c r="L371" s="136">
        <f>IFERROR(NACIONAL!M371/NACIONAL!L371-1,"")</f>
        <v>-3.3707271867663202E-2</v>
      </c>
      <c r="M371" s="136">
        <f>IFERROR(NACIONAL!N371/NACIONAL!M371-1,"")</f>
        <v>0.99975026161283176</v>
      </c>
      <c r="N371" s="136">
        <f>IFERROR(NACIONAL!O371/NACIONAL!N371-1,"")</f>
        <v>-1.2031562435433998</v>
      </c>
      <c r="O371" s="136">
        <f>IFERROR(NACIONAL!P371/NACIONAL!O371-1,"")</f>
        <v>-9.6692077588759933</v>
      </c>
      <c r="P371" s="136">
        <f>IFERROR(NACIONAL!Q371/NACIONAL!P371-1,"")</f>
        <v>-4.0502447761403548E-2</v>
      </c>
      <c r="Q371" s="136">
        <f>IFERROR(NACIONAL!R371/NACIONAL!Q371-1,"")</f>
        <v>0.28428627498884351</v>
      </c>
      <c r="R371" s="136">
        <f>IFERROR(NACIONAL!S371/NACIONAL!R371-1,"")</f>
        <v>-1</v>
      </c>
      <c r="S371" s="136" t="str">
        <f>IFERROR(NACIONAL!T371/NACIONAL!S371-1,"")</f>
        <v/>
      </c>
    </row>
    <row r="372" spans="1:19">
      <c r="A372" s="89" t="s">
        <v>3663</v>
      </c>
      <c r="B372" s="89" t="s">
        <v>3664</v>
      </c>
      <c r="C372" s="136" t="str">
        <f>IFERROR(NACIONAL!D372/NACIONAL!C372-1,"")</f>
        <v/>
      </c>
      <c r="D372" s="136" t="str">
        <f>IFERROR(NACIONAL!E372/NACIONAL!D372-1,"")</f>
        <v/>
      </c>
      <c r="E372" s="136" t="str">
        <f>IFERROR(NACIONAL!F372/NACIONAL!E372-1,"")</f>
        <v/>
      </c>
      <c r="F372" s="136" t="str">
        <f>IFERROR(NACIONAL!G372/NACIONAL!F372-1,"")</f>
        <v/>
      </c>
      <c r="G372" s="136" t="str">
        <f>IFERROR(NACIONAL!H372/NACIONAL!G372-1,"")</f>
        <v/>
      </c>
      <c r="H372" s="136" t="str">
        <f>IFERROR(NACIONAL!I372/NACIONAL!H372-1,"")</f>
        <v/>
      </c>
      <c r="I372" s="136" t="str">
        <f>IFERROR(NACIONAL!J372/NACIONAL!I372-1,"")</f>
        <v/>
      </c>
      <c r="J372" s="136" t="str">
        <f>IFERROR(NACIONAL!K372/NACIONAL!J372-1,"")</f>
        <v/>
      </c>
      <c r="K372" s="136" t="str">
        <f>IFERROR(NACIONAL!L372/NACIONAL!K372-1,"")</f>
        <v/>
      </c>
      <c r="L372" s="136" t="str">
        <f>IFERROR(NACIONAL!M372/NACIONAL!L372-1,"")</f>
        <v/>
      </c>
      <c r="M372" s="136" t="str">
        <f>IFERROR(NACIONAL!N372/NACIONAL!M372-1,"")</f>
        <v/>
      </c>
      <c r="N372" s="136">
        <f>IFERROR(NACIONAL!O372/NACIONAL!N372-1,"")</f>
        <v>0.28673516807707977</v>
      </c>
      <c r="O372" s="136">
        <f>IFERROR(NACIONAL!P372/NACIONAL!O372-1,"")</f>
        <v>0.85232829821590572</v>
      </c>
      <c r="P372" s="136">
        <f>IFERROR(NACIONAL!Q372/NACIONAL!P372-1,"")</f>
        <v>-1.4391638355170029</v>
      </c>
      <c r="Q372" s="136">
        <f>IFERROR(NACIONAL!R372/NACIONAL!Q372-1,"")</f>
        <v>-0.35986222318068928</v>
      </c>
      <c r="R372" s="136">
        <f>IFERROR(NACIONAL!S372/NACIONAL!R372-1,"")</f>
        <v>1.2791605735746563</v>
      </c>
      <c r="S372" s="136">
        <f>IFERROR(NACIONAL!T372/NACIONAL!S372-1,"")</f>
        <v>-0.14218440099400953</v>
      </c>
    </row>
    <row r="373" spans="1:19">
      <c r="A373" s="89" t="s">
        <v>3671</v>
      </c>
      <c r="B373" s="89" t="s">
        <v>3672</v>
      </c>
      <c r="C373" s="136" t="str">
        <f>IFERROR(NACIONAL!D373/NACIONAL!C373-1,"")</f>
        <v/>
      </c>
      <c r="D373" s="136" t="str">
        <f>IFERROR(NACIONAL!E373/NACIONAL!D373-1,"")</f>
        <v/>
      </c>
      <c r="E373" s="136" t="str">
        <f>IFERROR(NACIONAL!F373/NACIONAL!E373-1,"")</f>
        <v/>
      </c>
      <c r="F373" s="136" t="str">
        <f>IFERROR(NACIONAL!G373/NACIONAL!F373-1,"")</f>
        <v/>
      </c>
      <c r="G373" s="136" t="str">
        <f>IFERROR(NACIONAL!H373/NACIONAL!G373-1,"")</f>
        <v/>
      </c>
      <c r="H373" s="136" t="str">
        <f>IFERROR(NACIONAL!I373/NACIONAL!H373-1,"")</f>
        <v/>
      </c>
      <c r="I373" s="136" t="str">
        <f>IFERROR(NACIONAL!J373/NACIONAL!I373-1,"")</f>
        <v/>
      </c>
      <c r="J373" s="136" t="str">
        <f>IFERROR(NACIONAL!K373/NACIONAL!J373-1,"")</f>
        <v/>
      </c>
      <c r="K373" s="136" t="str">
        <f>IFERROR(NACIONAL!L373/NACIONAL!K373-1,"")</f>
        <v/>
      </c>
      <c r="L373" s="136" t="str">
        <f>IFERROR(NACIONAL!M373/NACIONAL!L373-1,"")</f>
        <v/>
      </c>
      <c r="M373" s="136" t="str">
        <f>IFERROR(NACIONAL!N373/NACIONAL!M373-1,"")</f>
        <v/>
      </c>
      <c r="N373" s="136">
        <f>IFERROR(NACIONAL!O373/NACIONAL!N373-1,"")</f>
        <v>-4.691991887092295E-2</v>
      </c>
      <c r="O373" s="136">
        <f>IFERROR(NACIONAL!P373/NACIONAL!O373-1,"")</f>
        <v>7.0733600933745588E-2</v>
      </c>
      <c r="P373" s="136">
        <f>IFERROR(NACIONAL!Q373/NACIONAL!P373-1,"")</f>
        <v>0.1203784452374097</v>
      </c>
      <c r="Q373" s="136">
        <f>IFERROR(NACIONAL!R373/NACIONAL!Q373-1,"")</f>
        <v>0.16679495135914424</v>
      </c>
      <c r="R373" s="136">
        <f>IFERROR(NACIONAL!S373/NACIONAL!R373-1,"")</f>
        <v>-8.3522012621333852E-2</v>
      </c>
      <c r="S373" s="136">
        <f>IFERROR(NACIONAL!T373/NACIONAL!S373-1,"")</f>
        <v>0.13256488201151462</v>
      </c>
    </row>
    <row r="374" spans="1:19">
      <c r="A374" s="119">
        <v>4</v>
      </c>
      <c r="B374" s="88" t="s">
        <v>3677</v>
      </c>
      <c r="C374" s="138">
        <f>IFERROR(NACIONAL!D374/NACIONAL!C374-1,"")</f>
        <v>9.7221605827868984E-2</v>
      </c>
      <c r="D374" s="138">
        <f>IFERROR(NACIONAL!E374/NACIONAL!D374-1,"")</f>
        <v>9.2166379643824792E-2</v>
      </c>
      <c r="E374" s="138">
        <f>IFERROR(NACIONAL!F374/NACIONAL!E374-1,"")</f>
        <v>4.7085166860885819E-2</v>
      </c>
      <c r="F374" s="138">
        <f>IFERROR(NACIONAL!G374/NACIONAL!F374-1,"")</f>
        <v>0.23673805269360471</v>
      </c>
      <c r="G374" s="138">
        <f>IFERROR(NACIONAL!H374/NACIONAL!G374-1,"")</f>
        <v>0.10732353953937634</v>
      </c>
      <c r="H374" s="138">
        <f>IFERROR(NACIONAL!I374/NACIONAL!H374-1,"")</f>
        <v>2.0859979539389784E-2</v>
      </c>
      <c r="I374" s="138">
        <f>IFERROR(NACIONAL!J374/NACIONAL!I374-1,"")</f>
        <v>4.3552423932985418E-2</v>
      </c>
      <c r="J374" s="138">
        <f>IFERROR(NACIONAL!K374/NACIONAL!J374-1,"")</f>
        <v>1.5722511988004007E-2</v>
      </c>
      <c r="K374" s="138">
        <f>IFERROR(NACIONAL!L374/NACIONAL!K374-1,"")</f>
        <v>8.5524108433470136E-2</v>
      </c>
      <c r="L374" s="138">
        <f>IFERROR(NACIONAL!M374/NACIONAL!L374-1,"")</f>
        <v>-5.7804059033460309E-2</v>
      </c>
      <c r="M374" s="138">
        <f>IFERROR(NACIONAL!N374/NACIONAL!M374-1,"")</f>
        <v>0.25023521021866579</v>
      </c>
      <c r="N374" s="138">
        <f>IFERROR(NACIONAL!O374/NACIONAL!N374-1,"")</f>
        <v>0.14967999841910129</v>
      </c>
      <c r="O374" s="138">
        <f>IFERROR(NACIONAL!P374/NACIONAL!O374-1,"")</f>
        <v>-7.05445558872142E-3</v>
      </c>
      <c r="P374" s="138">
        <f>IFERROR(NACIONAL!Q374/NACIONAL!P374-1,"")</f>
        <v>6.089298659441944E-2</v>
      </c>
      <c r="Q374" s="138">
        <f>IFERROR(NACIONAL!R374/NACIONAL!Q374-1,"")</f>
        <v>0.33173575691467683</v>
      </c>
      <c r="R374" s="138">
        <f>IFERROR(NACIONAL!S374/NACIONAL!R374-1,"")</f>
        <v>0.2782971272833854</v>
      </c>
      <c r="S374" s="138">
        <f>IFERROR(NACIONAL!T374/NACIONAL!S374-1,"")</f>
        <v>-7.3863622261556405E-2</v>
      </c>
    </row>
    <row r="375" spans="1:19">
      <c r="A375" s="89" t="s">
        <v>3679</v>
      </c>
      <c r="B375" s="89" t="s">
        <v>4680</v>
      </c>
      <c r="C375" s="136">
        <f>IFERROR(NACIONAL!D375/NACIONAL!C375-1,"")</f>
        <v>-1.9893309664712699E-2</v>
      </c>
      <c r="D375" s="136">
        <f>IFERROR(NACIONAL!E375/NACIONAL!D375-1,"")</f>
        <v>3.1180478681086754E-2</v>
      </c>
      <c r="E375" s="136">
        <f>IFERROR(NACIONAL!F375/NACIONAL!E375-1,"")</f>
        <v>3.616595209541984E-2</v>
      </c>
      <c r="F375" s="136">
        <f>IFERROR(NACIONAL!G375/NACIONAL!F375-1,"")</f>
        <v>0.35013949037965664</v>
      </c>
      <c r="G375" s="136">
        <f>IFERROR(NACIONAL!H375/NACIONAL!G375-1,"")</f>
        <v>0.12874528313516342</v>
      </c>
      <c r="H375" s="136">
        <f>IFERROR(NACIONAL!I375/NACIONAL!H375-1,"")</f>
        <v>1.7761728091404638E-2</v>
      </c>
      <c r="I375" s="136">
        <f>IFERROR(NACIONAL!J375/NACIONAL!I375-1,"")</f>
        <v>0.11265855946110626</v>
      </c>
      <c r="J375" s="136">
        <f>IFERROR(NACIONAL!K375/NACIONAL!J375-1,"")</f>
        <v>7.369335701134383E-2</v>
      </c>
      <c r="K375" s="136">
        <f>IFERROR(NACIONAL!L375/NACIONAL!K375-1,"")</f>
        <v>4.5123652262373026E-2</v>
      </c>
      <c r="L375" s="136">
        <f>IFERROR(NACIONAL!M375/NACIONAL!L375-1,"")</f>
        <v>1.0738796341935641E-2</v>
      </c>
      <c r="M375" s="136">
        <f>IFERROR(NACIONAL!N375/NACIONAL!M375-1,"")</f>
        <v>0.19025093140675975</v>
      </c>
      <c r="N375" s="136">
        <f>IFERROR(NACIONAL!O375/NACIONAL!N375-1,"")</f>
        <v>0.1375212155684884</v>
      </c>
      <c r="O375" s="136">
        <f>IFERROR(NACIONAL!P375/NACIONAL!O375-1,"")</f>
        <v>-0.18223411987377491</v>
      </c>
      <c r="P375" s="136">
        <f>IFERROR(NACIONAL!Q375/NACIONAL!P375-1,"")</f>
        <v>0.11043990757806821</v>
      </c>
      <c r="Q375" s="136">
        <f>IFERROR(NACIONAL!R375/NACIONAL!Q375-1,"")</f>
        <v>0.24977574469521113</v>
      </c>
      <c r="R375" s="136">
        <f>IFERROR(NACIONAL!S375/NACIONAL!R375-1,"")</f>
        <v>0.24689681739169433</v>
      </c>
      <c r="S375" s="136">
        <f>IFERROR(NACIONAL!T375/NACIONAL!S375-1,"")</f>
        <v>0.15200665284531145</v>
      </c>
    </row>
    <row r="376" spans="1:19">
      <c r="A376" s="89" t="s">
        <v>7673</v>
      </c>
      <c r="B376" s="89" t="s">
        <v>1334</v>
      </c>
      <c r="C376" s="136">
        <f>IFERROR(NACIONAL!D376/NACIONAL!C376-1,"")</f>
        <v>-6.1327757634794478E-2</v>
      </c>
      <c r="D376" s="136">
        <f>IFERROR(NACIONAL!E376/NACIONAL!D376-1,"")</f>
        <v>1.2391837816907225E-2</v>
      </c>
      <c r="E376" s="136">
        <f>IFERROR(NACIONAL!F376/NACIONAL!E376-1,"")</f>
        <v>2.3851547067675671E-2</v>
      </c>
      <c r="F376" s="136">
        <f>IFERROR(NACIONAL!G376/NACIONAL!F376-1,"")</f>
        <v>0.3941986069983745</v>
      </c>
      <c r="G376" s="136">
        <f>IFERROR(NACIONAL!H376/NACIONAL!G376-1,"")</f>
        <v>-6.8693325890071932E-2</v>
      </c>
      <c r="H376" s="136">
        <f>IFERROR(NACIONAL!I376/NACIONAL!H376-1,"")</f>
        <v>2.331968863869327E-2</v>
      </c>
      <c r="I376" s="136">
        <f>IFERROR(NACIONAL!J376/NACIONAL!I376-1,"")</f>
        <v>0.15318263403122123</v>
      </c>
      <c r="J376" s="136">
        <f>IFERROR(NACIONAL!K376/NACIONAL!J376-1,"")</f>
        <v>0.10386784266544047</v>
      </c>
      <c r="K376" s="136">
        <f>IFERROR(NACIONAL!L376/NACIONAL!K376-1,"")</f>
        <v>3.3467010157667065E-2</v>
      </c>
      <c r="L376" s="136">
        <f>IFERROR(NACIONAL!M376/NACIONAL!L376-1,"")</f>
        <v>0.10294575262795713</v>
      </c>
      <c r="M376" s="136">
        <f>IFERROR(NACIONAL!N376/NACIONAL!M376-1,"")</f>
        <v>6.6090132382379041E-2</v>
      </c>
      <c r="N376" s="136">
        <f>IFERROR(NACIONAL!O376/NACIONAL!N376-1,"")</f>
        <v>0.12151397792340224</v>
      </c>
      <c r="O376" s="136">
        <f>IFERROR(NACIONAL!P376/NACIONAL!O376-1,"")</f>
        <v>-9.0009919300741092E-2</v>
      </c>
      <c r="P376" s="136">
        <f>IFERROR(NACIONAL!Q376/NACIONAL!P376-1,"")</f>
        <v>9.0363882307573862E-2</v>
      </c>
      <c r="Q376" s="136">
        <f>IFERROR(NACIONAL!R376/NACIONAL!Q376-1,"")</f>
        <v>0.29911361068840203</v>
      </c>
      <c r="R376" s="136">
        <f>IFERROR(NACIONAL!S376/NACIONAL!R376-1,"")</f>
        <v>0.28096744043957567</v>
      </c>
      <c r="S376" s="136">
        <f>IFERROR(NACIONAL!T376/NACIONAL!S376-1,"")</f>
        <v>2.22870858561941E-3</v>
      </c>
    </row>
    <row r="377" spans="1:19">
      <c r="A377" s="89" t="s">
        <v>3740</v>
      </c>
      <c r="B377" s="89" t="s">
        <v>3741</v>
      </c>
      <c r="C377" s="136">
        <f>IFERROR(NACIONAL!D377/NACIONAL!C377-1,"")</f>
        <v>0.10383820614706019</v>
      </c>
      <c r="D377" s="136">
        <f>IFERROR(NACIONAL!E377/NACIONAL!D377-1,"")</f>
        <v>3.3364641325420941E-2</v>
      </c>
      <c r="E377" s="136">
        <f>IFERROR(NACIONAL!F377/NACIONAL!E377-1,"")</f>
        <v>0.18833180240683167</v>
      </c>
      <c r="F377" s="136">
        <f>IFERROR(NACIONAL!G377/NACIONAL!F377-1,"")</f>
        <v>5.5812817370796131E-2</v>
      </c>
      <c r="G377" s="136">
        <f>IFERROR(NACIONAL!H377/NACIONAL!G377-1,"")</f>
        <v>1.0718266714486542</v>
      </c>
      <c r="H377" s="136">
        <f>IFERROR(NACIONAL!I377/NACIONAL!H377-1,"")</f>
        <v>6.0650238252704769E-2</v>
      </c>
      <c r="I377" s="136">
        <f>IFERROR(NACIONAL!J377/NACIONAL!I377-1,"")</f>
        <v>6.0454152384373128E-2</v>
      </c>
      <c r="J377" s="136">
        <f>IFERROR(NACIONAL!K377/NACIONAL!J377-1,"")</f>
        <v>5.5734542806012088E-2</v>
      </c>
      <c r="K377" s="136">
        <f>IFERROR(NACIONAL!L377/NACIONAL!K377-1,"")</f>
        <v>7.0835689777918098E-2</v>
      </c>
      <c r="L377" s="136">
        <f>IFERROR(NACIONAL!M377/NACIONAL!L377-1,"")</f>
        <v>-0.21290582869860786</v>
      </c>
      <c r="M377" s="136">
        <f>IFERROR(NACIONAL!N377/NACIONAL!M377-1,"")</f>
        <v>2.2628460031326902E-2</v>
      </c>
      <c r="N377" s="136">
        <f>IFERROR(NACIONAL!O377/NACIONAL!N377-1,"")</f>
        <v>0.23739701935624868</v>
      </c>
      <c r="O377" s="136">
        <f>IFERROR(NACIONAL!P377/NACIONAL!O377-1,"")</f>
        <v>-0.59235793604958009</v>
      </c>
      <c r="P377" s="136">
        <f>IFERROR(NACIONAL!Q377/NACIONAL!P377-1,"")</f>
        <v>0.30998246979276067</v>
      </c>
      <c r="Q377" s="136">
        <f>IFERROR(NACIONAL!R377/NACIONAL!Q377-1,"")</f>
        <v>6.420762004133862E-2</v>
      </c>
      <c r="R377" s="136">
        <f>IFERROR(NACIONAL!S377/NACIONAL!R377-1,"")</f>
        <v>0.1519451034969439</v>
      </c>
      <c r="S377" s="136">
        <f>IFERROR(NACIONAL!T377/NACIONAL!S377-1,"")</f>
        <v>0.11348551999352718</v>
      </c>
    </row>
    <row r="378" spans="1:19">
      <c r="A378" s="89" t="s">
        <v>3791</v>
      </c>
      <c r="B378" s="89" t="s">
        <v>154</v>
      </c>
      <c r="C378" s="136" t="str">
        <f>IFERROR(NACIONAL!D378/NACIONAL!C378-1,"")</f>
        <v/>
      </c>
      <c r="D378" s="136" t="str">
        <f>IFERROR(NACIONAL!E378/NACIONAL!D378-1,"")</f>
        <v/>
      </c>
      <c r="E378" s="136" t="str">
        <f>IFERROR(NACIONAL!F378/NACIONAL!E378-1,"")</f>
        <v/>
      </c>
      <c r="F378" s="136" t="str">
        <f>IFERROR(NACIONAL!G378/NACIONAL!F378-1,"")</f>
        <v/>
      </c>
      <c r="G378" s="136" t="str">
        <f>IFERROR(NACIONAL!H378/NACIONAL!G378-1,"")</f>
        <v/>
      </c>
      <c r="H378" s="136">
        <f>IFERROR(NACIONAL!I378/NACIONAL!H378-1,"")</f>
        <v>-0.89718188756234662</v>
      </c>
      <c r="I378" s="136">
        <f>IFERROR(NACIONAL!J378/NACIONAL!I378-1,"")</f>
        <v>-0.39084343593280835</v>
      </c>
      <c r="J378" s="136">
        <f>IFERROR(NACIONAL!K378/NACIONAL!J378-1,"")</f>
        <v>-0.54437845233825466</v>
      </c>
      <c r="K378" s="136">
        <f>IFERROR(NACIONAL!L378/NACIONAL!K378-1,"")</f>
        <v>-0.87787048739765094</v>
      </c>
      <c r="L378" s="136">
        <f>IFERROR(NACIONAL!M378/NACIONAL!L378-1,"")</f>
        <v>-0.64613641669879773</v>
      </c>
      <c r="M378" s="136">
        <f>IFERROR(NACIONAL!N378/NACIONAL!M378-1,"")</f>
        <v>-0.99999995785793983</v>
      </c>
      <c r="N378" s="136">
        <f>IFERROR(NACIONAL!O378/NACIONAL!N378-1,"")</f>
        <v>-1</v>
      </c>
      <c r="O378" s="136" t="str">
        <f>IFERROR(NACIONAL!P378/NACIONAL!O378-1,"")</f>
        <v/>
      </c>
      <c r="P378" s="136" t="str">
        <f>IFERROR(NACIONAL!Q378/NACIONAL!P378-1,"")</f>
        <v/>
      </c>
      <c r="Q378" s="136" t="str">
        <f>IFERROR(NACIONAL!R378/NACIONAL!Q378-1,"")</f>
        <v/>
      </c>
      <c r="R378" s="136" t="str">
        <f>IFERROR(NACIONAL!S378/NACIONAL!R378-1,"")</f>
        <v/>
      </c>
      <c r="S378" s="136" t="str">
        <f>IFERROR(NACIONAL!T378/NACIONAL!S378-1,"")</f>
        <v/>
      </c>
    </row>
    <row r="379" spans="1:19">
      <c r="A379" s="89" t="s">
        <v>3795</v>
      </c>
      <c r="B379" s="89" t="s">
        <v>133</v>
      </c>
      <c r="C379" s="136">
        <f>IFERROR(NACIONAL!D379/NACIONAL!C379-1,"")</f>
        <v>0.10193448620125611</v>
      </c>
      <c r="D379" s="136">
        <f>IFERROR(NACIONAL!E379/NACIONAL!D379-1,"")</f>
        <v>0.12866121891962523</v>
      </c>
      <c r="E379" s="136">
        <f>IFERROR(NACIONAL!F379/NACIONAL!E379-1,"")</f>
        <v>8.2953986102337174E-2</v>
      </c>
      <c r="F379" s="136">
        <f>IFERROR(NACIONAL!G379/NACIONAL!F379-1,"")</f>
        <v>0.11720647891972535</v>
      </c>
      <c r="G379" s="136">
        <f>IFERROR(NACIONAL!H379/NACIONAL!G379-1,"")</f>
        <v>0.12577995474965897</v>
      </c>
      <c r="H379" s="136">
        <f>IFERROR(NACIONAL!I379/NACIONAL!H379-1,"")</f>
        <v>-0.30875161598276923</v>
      </c>
      <c r="I379" s="136">
        <f>IFERROR(NACIONAL!J379/NACIONAL!I379-1,"")</f>
        <v>-0.2726709531574385</v>
      </c>
      <c r="J379" s="136">
        <f>IFERROR(NACIONAL!K379/NACIONAL!J379-1,"")</f>
        <v>7.1912305865940995E-2</v>
      </c>
      <c r="K379" s="136">
        <f>IFERROR(NACIONAL!L379/NACIONAL!K379-1,"")</f>
        <v>0.11731096462646873</v>
      </c>
      <c r="L379" s="136">
        <f>IFERROR(NACIONAL!M379/NACIONAL!L379-1,"")</f>
        <v>-1.345599144539511E-2</v>
      </c>
      <c r="M379" s="136">
        <f>IFERROR(NACIONAL!N379/NACIONAL!M379-1,"")</f>
        <v>0.11848595476244017</v>
      </c>
      <c r="N379" s="136">
        <f>IFERROR(NACIONAL!O379/NACIONAL!N379-1,"")</f>
        <v>3.5027664532242264E-2</v>
      </c>
      <c r="O379" s="136">
        <f>IFERROR(NACIONAL!P379/NACIONAL!O379-1,"")</f>
        <v>1.1941449041149577E-2</v>
      </c>
      <c r="P379" s="136">
        <f>IFERROR(NACIONAL!Q379/NACIONAL!P379-1,"")</f>
        <v>7.0204897923790144E-2</v>
      </c>
      <c r="Q379" s="136">
        <f>IFERROR(NACIONAL!R379/NACIONAL!Q379-1,"")</f>
        <v>0.1526912436639265</v>
      </c>
      <c r="R379" s="136">
        <f>IFERROR(NACIONAL!S379/NACIONAL!R379-1,"")</f>
        <v>0.12499606305370303</v>
      </c>
      <c r="S379" s="136">
        <f>IFERROR(NACIONAL!T379/NACIONAL!S379-1,"")</f>
        <v>9.2468436955629452E-2</v>
      </c>
    </row>
    <row r="380" spans="1:19">
      <c r="A380" s="89" t="s">
        <v>3800</v>
      </c>
      <c r="B380" s="89" t="s">
        <v>166</v>
      </c>
      <c r="C380" s="136">
        <f>IFERROR(NACIONAL!D380/NACIONAL!C380-1,"")</f>
        <v>-0.34763234794116638</v>
      </c>
      <c r="D380" s="136">
        <f>IFERROR(NACIONAL!E380/NACIONAL!D380-1,"")</f>
        <v>1.0148377414323329</v>
      </c>
      <c r="E380" s="136">
        <f>IFERROR(NACIONAL!F380/NACIONAL!E380-1,"")</f>
        <v>-0.66517463611794803</v>
      </c>
      <c r="F380" s="136">
        <f>IFERROR(NACIONAL!G380/NACIONAL!F380-1,"")</f>
        <v>1.9022571652817502</v>
      </c>
      <c r="G380" s="136">
        <f>IFERROR(NACIONAL!H380/NACIONAL!G380-1,"")</f>
        <v>-3.3737331356851197E-2</v>
      </c>
      <c r="H380" s="136">
        <f>IFERROR(NACIONAL!I380/NACIONAL!H380-1,"")</f>
        <v>0.44820432293450851</v>
      </c>
      <c r="I380" s="136">
        <f>IFERROR(NACIONAL!J380/NACIONAL!I380-1,"")</f>
        <v>0.12595044210944284</v>
      </c>
      <c r="J380" s="136">
        <f>IFERROR(NACIONAL!K380/NACIONAL!J380-1,"")</f>
        <v>-0.9906806067102818</v>
      </c>
      <c r="K380" s="136">
        <f>IFERROR(NACIONAL!L380/NACIONAL!K380-1,"")</f>
        <v>-2.5414661737714006E-2</v>
      </c>
      <c r="L380" s="136">
        <f>IFERROR(NACIONAL!M380/NACIONAL!L380-1,"")</f>
        <v>0.21385304434836039</v>
      </c>
      <c r="M380" s="136">
        <f>IFERROR(NACIONAL!N380/NACIONAL!M380-1,"")</f>
        <v>3.3675250079752548</v>
      </c>
      <c r="N380" s="136">
        <f>IFERROR(NACIONAL!O380/NACIONAL!N380-1,"")</f>
        <v>0.68831573461794715</v>
      </c>
      <c r="O380" s="136">
        <f>IFERROR(NACIONAL!P380/NACIONAL!O380-1,"")</f>
        <v>-0.21405396894266582</v>
      </c>
      <c r="P380" s="136">
        <f>IFERROR(NACIONAL!Q380/NACIONAL!P380-1,"")</f>
        <v>0.32021184435666905</v>
      </c>
      <c r="Q380" s="136">
        <f>IFERROR(NACIONAL!R380/NACIONAL!Q380-1,"")</f>
        <v>0.7628966228258518</v>
      </c>
      <c r="R380" s="136">
        <f>IFERROR(NACIONAL!S380/NACIONAL!R380-1,"")</f>
        <v>0.23271672633851259</v>
      </c>
      <c r="S380" s="136">
        <f>IFERROR(NACIONAL!T380/NACIONAL!S380-1,"")</f>
        <v>1.9487626869012509E-3</v>
      </c>
    </row>
    <row r="381" spans="1:19" ht="28">
      <c r="A381" s="89" t="s">
        <v>3808</v>
      </c>
      <c r="B381" s="89" t="s">
        <v>1114</v>
      </c>
      <c r="C381" s="136" t="str">
        <f>IFERROR(NACIONAL!D381/NACIONAL!C381-1,"")</f>
        <v/>
      </c>
      <c r="D381" s="136" t="str">
        <f>IFERROR(NACIONAL!E381/NACIONAL!D381-1,"")</f>
        <v/>
      </c>
      <c r="E381" s="136" t="str">
        <f>IFERROR(NACIONAL!F381/NACIONAL!E381-1,"")</f>
        <v/>
      </c>
      <c r="F381" s="136" t="str">
        <f>IFERROR(NACIONAL!G381/NACIONAL!F381-1,"")</f>
        <v/>
      </c>
      <c r="G381" s="136" t="str">
        <f>IFERROR(NACIONAL!H381/NACIONAL!G381-1,"")</f>
        <v/>
      </c>
      <c r="H381" s="136" t="str">
        <f>IFERROR(NACIONAL!I381/NACIONAL!H381-1,"")</f>
        <v/>
      </c>
      <c r="I381" s="136" t="str">
        <f>IFERROR(NACIONAL!J381/NACIONAL!I381-1,"")</f>
        <v/>
      </c>
      <c r="J381" s="136" t="str">
        <f>IFERROR(NACIONAL!K381/NACIONAL!J381-1,"")</f>
        <v/>
      </c>
      <c r="K381" s="136" t="str">
        <f>IFERROR(NACIONAL!L381/NACIONAL!K381-1,"")</f>
        <v/>
      </c>
      <c r="L381" s="136" t="str">
        <f>IFERROR(NACIONAL!M381/NACIONAL!L381-1,"")</f>
        <v/>
      </c>
      <c r="M381" s="136" t="str">
        <f>IFERROR(NACIONAL!N381/NACIONAL!M381-1,"")</f>
        <v/>
      </c>
      <c r="N381" s="136">
        <f>IFERROR(NACIONAL!O381/NACIONAL!N381-1,"")</f>
        <v>7.9179610895373731E-2</v>
      </c>
      <c r="O381" s="136">
        <f>IFERROR(NACIONAL!P381/NACIONAL!O381-1,"")</f>
        <v>1.428925907100087E-2</v>
      </c>
      <c r="P381" s="136">
        <f>IFERROR(NACIONAL!Q381/NACIONAL!P381-1,"")</f>
        <v>7.5280908673264868E-2</v>
      </c>
      <c r="Q381" s="136">
        <f>IFERROR(NACIONAL!R381/NACIONAL!Q381-1,"")</f>
        <v>0.15346905033669644</v>
      </c>
      <c r="R381" s="136">
        <f>IFERROR(NACIONAL!S381/NACIONAL!R381-1,"")</f>
        <v>0.12789146265316687</v>
      </c>
      <c r="S381" s="136">
        <f>IFERROR(NACIONAL!T381/NACIONAL!S381-1,"")</f>
        <v>0.11220240915191959</v>
      </c>
    </row>
    <row r="382" spans="1:19" ht="42">
      <c r="A382" s="89" t="s">
        <v>7818</v>
      </c>
      <c r="B382" s="89" t="s">
        <v>7822</v>
      </c>
      <c r="C382" s="136" t="str">
        <f>IFERROR(NACIONAL!D382/NACIONAL!C382-1,"")</f>
        <v/>
      </c>
      <c r="D382" s="136" t="str">
        <f>IFERROR(NACIONAL!E382/NACIONAL!D382-1,"")</f>
        <v/>
      </c>
      <c r="E382" s="136" t="str">
        <f>IFERROR(NACIONAL!F382/NACIONAL!E382-1,"")</f>
        <v/>
      </c>
      <c r="F382" s="136" t="str">
        <f>IFERROR(NACIONAL!G382/NACIONAL!F382-1,"")</f>
        <v/>
      </c>
      <c r="G382" s="136" t="str">
        <f>IFERROR(NACIONAL!H382/NACIONAL!G382-1,"")</f>
        <v/>
      </c>
      <c r="H382" s="136" t="str">
        <f>IFERROR(NACIONAL!I382/NACIONAL!H382-1,"")</f>
        <v/>
      </c>
      <c r="I382" s="136" t="str">
        <f>IFERROR(NACIONAL!J382/NACIONAL!I382-1,"")</f>
        <v/>
      </c>
      <c r="J382" s="136" t="str">
        <f>IFERROR(NACIONAL!K382/NACIONAL!J382-1,"")</f>
        <v/>
      </c>
      <c r="K382" s="136" t="str">
        <f>IFERROR(NACIONAL!L382/NACIONAL!K382-1,"")</f>
        <v/>
      </c>
      <c r="L382" s="136" t="str">
        <f>IFERROR(NACIONAL!M382/NACIONAL!L382-1,"")</f>
        <v/>
      </c>
      <c r="M382" s="136" t="str">
        <f>IFERROR(NACIONAL!N382/NACIONAL!M382-1,"")</f>
        <v/>
      </c>
      <c r="N382" s="136" t="str">
        <f>IFERROR(NACIONAL!O382/NACIONAL!N382-1,"")</f>
        <v/>
      </c>
      <c r="O382" s="136" t="str">
        <f>IFERROR(NACIONAL!P382/NACIONAL!O382-1,"")</f>
        <v/>
      </c>
      <c r="P382" s="136" t="str">
        <f>IFERROR(NACIONAL!Q382/NACIONAL!P382-1,"")</f>
        <v/>
      </c>
      <c r="Q382" s="136" t="str">
        <f>IFERROR(NACIONAL!R382/NACIONAL!Q382-1,"")</f>
        <v/>
      </c>
      <c r="R382" s="136" t="str">
        <f>IFERROR(NACIONAL!S382/NACIONAL!R382-1,"")</f>
        <v/>
      </c>
      <c r="S382" s="136" t="str">
        <f>IFERROR(NACIONAL!T382/NACIONAL!S382-1,"")</f>
        <v/>
      </c>
    </row>
    <row r="383" spans="1:19">
      <c r="A383" s="89" t="s">
        <v>3818</v>
      </c>
      <c r="B383" s="89" t="s">
        <v>3819</v>
      </c>
      <c r="C383" s="136">
        <f>IFERROR(NACIONAL!D383/NACIONAL!C383-1,"")</f>
        <v>-0.43157108942665678</v>
      </c>
      <c r="D383" s="136">
        <f>IFERROR(NACIONAL!E383/NACIONAL!D383-1,"")</f>
        <v>-6.784445885285062E-2</v>
      </c>
      <c r="E383" s="136">
        <f>IFERROR(NACIONAL!F383/NACIONAL!E383-1,"")</f>
        <v>0.40437493731952356</v>
      </c>
      <c r="F383" s="136">
        <f>IFERROR(NACIONAL!G383/NACIONAL!F383-1,"")</f>
        <v>-0.6842097550586399</v>
      </c>
      <c r="G383" s="136">
        <f>IFERROR(NACIONAL!H383/NACIONAL!G383-1,"")</f>
        <v>0.73072830639959951</v>
      </c>
      <c r="H383" s="136">
        <f>IFERROR(NACIONAL!I383/NACIONAL!H383-1,"")</f>
        <v>-0.55718193380163406</v>
      </c>
      <c r="I383" s="136">
        <f>IFERROR(NACIONAL!J383/NACIONAL!I383-1,"")</f>
        <v>0.25929467598536138</v>
      </c>
      <c r="J383" s="136">
        <f>IFERROR(NACIONAL!K383/NACIONAL!J383-1,"")</f>
        <v>1.4660826070862054E-2</v>
      </c>
      <c r="K383" s="136">
        <f>IFERROR(NACIONAL!L383/NACIONAL!K383-1,"")</f>
        <v>1.9468609595878705E-2</v>
      </c>
      <c r="L383" s="136">
        <f>IFERROR(NACIONAL!M383/NACIONAL!L383-1,"")</f>
        <v>-4.2143867821797576E-2</v>
      </c>
      <c r="M383" s="136">
        <f>IFERROR(NACIONAL!N383/NACIONAL!M383-1,"")</f>
        <v>-7.2529431286800339E-2</v>
      </c>
      <c r="N383" s="136">
        <f>IFERROR(NACIONAL!O383/NACIONAL!N383-1,"")</f>
        <v>0.24717986811810055</v>
      </c>
      <c r="O383" s="136">
        <f>IFERROR(NACIONAL!P383/NACIONAL!O383-1,"")</f>
        <v>-0.17844473383767889</v>
      </c>
      <c r="P383" s="136">
        <f>IFERROR(NACIONAL!Q383/NACIONAL!P383-1,"")</f>
        <v>0.26810325670577217</v>
      </c>
      <c r="Q383" s="136">
        <f>IFERROR(NACIONAL!R383/NACIONAL!Q383-1,"")</f>
        <v>0.25218036165187541</v>
      </c>
      <c r="R383" s="136">
        <f>IFERROR(NACIONAL!S383/NACIONAL!R383-1,"")</f>
        <v>0.29192299987581616</v>
      </c>
      <c r="S383" s="136">
        <f>IFERROR(NACIONAL!T383/NACIONAL!S383-1,"")</f>
        <v>0.42767807023027471</v>
      </c>
    </row>
    <row r="384" spans="1:19">
      <c r="A384" s="89" t="s">
        <v>3858</v>
      </c>
      <c r="B384" s="89" t="s">
        <v>132</v>
      </c>
      <c r="C384" s="136">
        <f>IFERROR(NACIONAL!D384/NACIONAL!C384-1,"")</f>
        <v>0.36267245372970258</v>
      </c>
      <c r="D384" s="136">
        <f>IFERROR(NACIONAL!E384/NACIONAL!D384-1,"")</f>
        <v>0.10053071243600731</v>
      </c>
      <c r="E384" s="136">
        <f>IFERROR(NACIONAL!F384/NACIONAL!E384-1,"")</f>
        <v>0.29632696037046369</v>
      </c>
      <c r="F384" s="136">
        <f>IFERROR(NACIONAL!G384/NACIONAL!F384-1,"")</f>
        <v>0.49496572373777625</v>
      </c>
      <c r="G384" s="136">
        <f>IFERROR(NACIONAL!H384/NACIONAL!G384-1,"")</f>
        <v>6.0269182511002217E-2</v>
      </c>
      <c r="H384" s="136">
        <f>IFERROR(NACIONAL!I384/NACIONAL!H384-1,"")</f>
        <v>2.7362614404389696E-2</v>
      </c>
      <c r="I384" s="136">
        <f>IFERROR(NACIONAL!J384/NACIONAL!I384-1,"")</f>
        <v>-0.10044824528004737</v>
      </c>
      <c r="J384" s="136">
        <f>IFERROR(NACIONAL!K384/NACIONAL!J384-1,"")</f>
        <v>-0.23053449453433872</v>
      </c>
      <c r="K384" s="136">
        <f>IFERROR(NACIONAL!L384/NACIONAL!K384-1,"")</f>
        <v>-3.6902733362142781E-2</v>
      </c>
      <c r="L384" s="136">
        <f>IFERROR(NACIONAL!M384/NACIONAL!L384-1,"")</f>
        <v>0.22060498125079619</v>
      </c>
      <c r="M384" s="136">
        <f>IFERROR(NACIONAL!N384/NACIONAL!M384-1,"")</f>
        <v>0.2893115601310019</v>
      </c>
      <c r="N384" s="136">
        <f>IFERROR(NACIONAL!O384/NACIONAL!N384-1,"")</f>
        <v>5.3475976106439616E-2</v>
      </c>
      <c r="O384" s="136">
        <f>IFERROR(NACIONAL!P384/NACIONAL!O384-1,"")</f>
        <v>-0.27757400216443762</v>
      </c>
      <c r="P384" s="136">
        <f>IFERROR(NACIONAL!Q384/NACIONAL!P384-1,"")</f>
        <v>0.79017296120500768</v>
      </c>
      <c r="Q384" s="136">
        <f>IFERROR(NACIONAL!R384/NACIONAL!Q384-1,"")</f>
        <v>0.68532900340263048</v>
      </c>
      <c r="R384" s="136">
        <f>IFERROR(NACIONAL!S384/NACIONAL!R384-1,"")</f>
        <v>-8.063390103853374E-2</v>
      </c>
      <c r="S384" s="136">
        <f>IFERROR(NACIONAL!T384/NACIONAL!S384-1,"")</f>
        <v>-0.12271437104880112</v>
      </c>
    </row>
    <row r="385" spans="1:19" ht="28">
      <c r="A385" s="89" t="s">
        <v>3859</v>
      </c>
      <c r="B385" s="89" t="s">
        <v>951</v>
      </c>
      <c r="C385" s="136">
        <f>IFERROR(NACIONAL!D385/NACIONAL!C385-1,"")</f>
        <v>-0.9641124102503581</v>
      </c>
      <c r="D385" s="136">
        <f>IFERROR(NACIONAL!E385/NACIONAL!D385-1,"")</f>
        <v>1.5896616285656195E-2</v>
      </c>
      <c r="E385" s="136">
        <f>IFERROR(NACIONAL!F385/NACIONAL!E385-1,"")</f>
        <v>-0.16555402497948335</v>
      </c>
      <c r="F385" s="136">
        <f>IFERROR(NACIONAL!G385/NACIONAL!F385-1,"")</f>
        <v>7.4798420185781866E-2</v>
      </c>
      <c r="G385" s="136">
        <f>IFERROR(NACIONAL!H385/NACIONAL!G385-1,"")</f>
        <v>0.14364217067462115</v>
      </c>
      <c r="H385" s="136">
        <f>IFERROR(NACIONAL!I385/NACIONAL!H385-1,"")</f>
        <v>-5.0699373062928932E-2</v>
      </c>
      <c r="I385" s="136">
        <f>IFERROR(NACIONAL!J385/NACIONAL!I385-1,"")</f>
        <v>-2.7605429265382009E-2</v>
      </c>
      <c r="J385" s="136">
        <f>IFERROR(NACIONAL!K385/NACIONAL!J385-1,"")</f>
        <v>0.62799381022408318</v>
      </c>
      <c r="K385" s="136">
        <f>IFERROR(NACIONAL!L385/NACIONAL!K385-1,"")</f>
        <v>5.0901358818569387E-2</v>
      </c>
      <c r="L385" s="136">
        <f>IFERROR(NACIONAL!M385/NACIONAL!L385-1,"")</f>
        <v>0.57133940383103865</v>
      </c>
      <c r="M385" s="136">
        <f>IFERROR(NACIONAL!N385/NACIONAL!M385-1,"")</f>
        <v>-0.11718447178947378</v>
      </c>
      <c r="N385" s="136">
        <f>IFERROR(NACIONAL!O385/NACIONAL!N385-1,"")</f>
        <v>-0.60197028052416146</v>
      </c>
      <c r="O385" s="136">
        <f>IFERROR(NACIONAL!P385/NACIONAL!O385-1,"")</f>
        <v>0.48756780100075714</v>
      </c>
      <c r="P385" s="136">
        <f>IFERROR(NACIONAL!Q385/NACIONAL!P385-1,"")</f>
        <v>-0.5305044354846602</v>
      </c>
      <c r="Q385" s="136">
        <f>IFERROR(NACIONAL!R385/NACIONAL!Q385-1,"")</f>
        <v>-1</v>
      </c>
      <c r="R385" s="136" t="str">
        <f>IFERROR(NACIONAL!S385/NACIONAL!R385-1,"")</f>
        <v/>
      </c>
      <c r="S385" s="136" t="str">
        <f>IFERROR(NACIONAL!T385/NACIONAL!S385-1,"")</f>
        <v/>
      </c>
    </row>
    <row r="386" spans="1:19">
      <c r="A386" s="89" t="s">
        <v>3873</v>
      </c>
      <c r="B386" s="89" t="s">
        <v>953</v>
      </c>
      <c r="C386" s="136">
        <f>IFERROR(NACIONAL!D386/NACIONAL!C386-1,"")</f>
        <v>0.87200659192037144</v>
      </c>
      <c r="D386" s="136">
        <f>IFERROR(NACIONAL!E386/NACIONAL!D386-1,"")</f>
        <v>1.1275578990437962E-2</v>
      </c>
      <c r="E386" s="136">
        <f>IFERROR(NACIONAL!F386/NACIONAL!E386-1,"")</f>
        <v>0.38311611263127809</v>
      </c>
      <c r="F386" s="136">
        <f>IFERROR(NACIONAL!G386/NACIONAL!F386-1,"")</f>
        <v>0.69029373730226196</v>
      </c>
      <c r="G386" s="136">
        <f>IFERROR(NACIONAL!H386/NACIONAL!G386-1,"")</f>
        <v>7.8387852852255246E-2</v>
      </c>
      <c r="H386" s="136">
        <f>IFERROR(NACIONAL!I386/NACIONAL!H386-1,"")</f>
        <v>4.6171018828426558E-2</v>
      </c>
      <c r="I386" s="136">
        <f>IFERROR(NACIONAL!J386/NACIONAL!I386-1,"")</f>
        <v>-0.12256556990987155</v>
      </c>
      <c r="J386" s="136">
        <f>IFERROR(NACIONAL!K386/NACIONAL!J386-1,"")</f>
        <v>-0.29609739729464235</v>
      </c>
      <c r="K386" s="136">
        <f>IFERROR(NACIONAL!L386/NACIONAL!K386-1,"")</f>
        <v>-0.13685158979825041</v>
      </c>
      <c r="L386" s="136">
        <f>IFERROR(NACIONAL!M386/NACIONAL!L386-1,"")</f>
        <v>0.26902038754046464</v>
      </c>
      <c r="M386" s="136">
        <f>IFERROR(NACIONAL!N386/NACIONAL!M386-1,"")</f>
        <v>0.34768261972008152</v>
      </c>
      <c r="N386" s="136">
        <f>IFERROR(NACIONAL!O386/NACIONAL!N386-1,"")</f>
        <v>-9.0463549807506816E-4</v>
      </c>
      <c r="O386" s="136">
        <f>IFERROR(NACIONAL!P386/NACIONAL!O386-1,"")</f>
        <v>-0.31615440313233167</v>
      </c>
      <c r="P386" s="136">
        <f>IFERROR(NACIONAL!Q386/NACIONAL!P386-1,"")</f>
        <v>0.67110142930965422</v>
      </c>
      <c r="Q386" s="136">
        <f>IFERROR(NACIONAL!R386/NACIONAL!Q386-1,"")</f>
        <v>-1</v>
      </c>
      <c r="R386" s="136" t="str">
        <f>IFERROR(NACIONAL!S386/NACIONAL!R386-1,"")</f>
        <v/>
      </c>
      <c r="S386" s="136" t="str">
        <f>IFERROR(NACIONAL!T386/NACIONAL!S386-1,"")</f>
        <v/>
      </c>
    </row>
    <row r="387" spans="1:19">
      <c r="A387" s="89" t="s">
        <v>3878</v>
      </c>
      <c r="B387" s="89" t="s">
        <v>955</v>
      </c>
      <c r="C387" s="136">
        <f>IFERROR(NACIONAL!D387/NACIONAL!C387-1,"")</f>
        <v>-0.68966112583055894</v>
      </c>
      <c r="D387" s="136">
        <f>IFERROR(NACIONAL!E387/NACIONAL!D387-1,"")</f>
        <v>0.93248019653045788</v>
      </c>
      <c r="E387" s="136">
        <f>IFERROR(NACIONAL!F387/NACIONAL!E387-1,"")</f>
        <v>0.27512728822018073</v>
      </c>
      <c r="F387" s="136">
        <f>IFERROR(NACIONAL!G387/NACIONAL!F387-1,"")</f>
        <v>-6.2631059741964368E-2</v>
      </c>
      <c r="G387" s="136">
        <f>IFERROR(NACIONAL!H387/NACIONAL!G387-1,"")</f>
        <v>0.15644895470678843</v>
      </c>
      <c r="H387" s="136">
        <f>IFERROR(NACIONAL!I387/NACIONAL!H387-1,"")</f>
        <v>3.6894971632312146E-2</v>
      </c>
      <c r="I387" s="136">
        <f>IFERROR(NACIONAL!J387/NACIONAL!I387-1,"")</f>
        <v>-1.375110706972249E-2</v>
      </c>
      <c r="J387" s="136">
        <f>IFERROR(NACIONAL!K387/NACIONAL!J387-1,"")</f>
        <v>3.9143861222749488E-2</v>
      </c>
      <c r="K387" s="136">
        <f>IFERROR(NACIONAL!L387/NACIONAL!K387-1,"")</f>
        <v>4.0312258346627772E-2</v>
      </c>
      <c r="L387" s="136">
        <f>IFERROR(NACIONAL!M387/NACIONAL!L387-1,"")</f>
        <v>2.8149639619880817E-2</v>
      </c>
      <c r="M387" s="136">
        <f>IFERROR(NACIONAL!N387/NACIONAL!M387-1,"")</f>
        <v>1.7050793224498095E-2</v>
      </c>
      <c r="N387" s="136">
        <f>IFERROR(NACIONAL!O387/NACIONAL!N387-1,"")</f>
        <v>0.1355668976986657</v>
      </c>
      <c r="O387" s="136">
        <f>IFERROR(NACIONAL!P387/NACIONAL!O387-1,"")</f>
        <v>-0.13539863628592763</v>
      </c>
      <c r="P387" s="136">
        <f>IFERROR(NACIONAL!Q387/NACIONAL!P387-1,"")</f>
        <v>9.2889804173228452E-2</v>
      </c>
      <c r="Q387" s="136">
        <f>IFERROR(NACIONAL!R387/NACIONAL!Q387-1,"")</f>
        <v>-1</v>
      </c>
      <c r="R387" s="136" t="str">
        <f>IFERROR(NACIONAL!S387/NACIONAL!R387-1,"")</f>
        <v/>
      </c>
      <c r="S387" s="136" t="str">
        <f>IFERROR(NACIONAL!T387/NACIONAL!S387-1,"")</f>
        <v/>
      </c>
    </row>
    <row r="388" spans="1:19">
      <c r="A388" s="89" t="s">
        <v>3881</v>
      </c>
      <c r="B388" s="89" t="s">
        <v>115</v>
      </c>
      <c r="C388" s="136">
        <f>IFERROR(NACIONAL!D388/NACIONAL!C388-1,"")</f>
        <v>0.17098714541762861</v>
      </c>
      <c r="D388" s="136">
        <f>IFERROR(NACIONAL!E388/NACIONAL!D388-1,"")</f>
        <v>0.18266485813025413</v>
      </c>
      <c r="E388" s="136">
        <f>IFERROR(NACIONAL!F388/NACIONAL!E388-1,"")</f>
        <v>0.21124475458576364</v>
      </c>
      <c r="F388" s="136">
        <f>IFERROR(NACIONAL!G388/NACIONAL!F388-1,"")</f>
        <v>0.30645601834466385</v>
      </c>
      <c r="G388" s="136">
        <f>IFERROR(NACIONAL!H388/NACIONAL!G388-1,"")</f>
        <v>6.4356149310338395E-3</v>
      </c>
      <c r="H388" s="136">
        <f>IFERROR(NACIONAL!I388/NACIONAL!H388-1,"")</f>
        <v>1.8150910401641296E-2</v>
      </c>
      <c r="I388" s="136">
        <f>IFERROR(NACIONAL!J388/NACIONAL!I388-1,"")</f>
        <v>-7.2382567703658918E-2</v>
      </c>
      <c r="J388" s="136">
        <f>IFERROR(NACIONAL!K388/NACIONAL!J388-1,"")</f>
        <v>-0.16670009265850272</v>
      </c>
      <c r="K388" s="136">
        <f>IFERROR(NACIONAL!L388/NACIONAL!K388-1,"")</f>
        <v>6.6398829391092651E-2</v>
      </c>
      <c r="L388" s="136">
        <f>IFERROR(NACIONAL!M388/NACIONAL!L388-1,"")</f>
        <v>0.20063493065841032</v>
      </c>
      <c r="M388" s="136">
        <f>IFERROR(NACIONAL!N388/NACIONAL!M388-1,"")</f>
        <v>0.24292681682899597</v>
      </c>
      <c r="N388" s="136">
        <f>IFERROR(NACIONAL!O388/NACIONAL!N388-1,"")</f>
        <v>3.7643035582340278E-2</v>
      </c>
      <c r="O388" s="136">
        <f>IFERROR(NACIONAL!P388/NACIONAL!O388-1,"")</f>
        <v>-0.26761501970274137</v>
      </c>
      <c r="P388" s="136">
        <f>IFERROR(NACIONAL!Q388/NACIONAL!P388-1,"")</f>
        <v>0.78796575148094639</v>
      </c>
      <c r="Q388" s="136">
        <f>IFERROR(NACIONAL!R388/NACIONAL!Q388-1,"")</f>
        <v>2.0615692204838085</v>
      </c>
      <c r="R388" s="136">
        <f>IFERROR(NACIONAL!S388/NACIONAL!R388-1,"")</f>
        <v>-5.0074001645693755E-2</v>
      </c>
      <c r="S388" s="136">
        <f>IFERROR(NACIONAL!T388/NACIONAL!S388-1,"")</f>
        <v>-9.7343210772615429E-2</v>
      </c>
    </row>
    <row r="389" spans="1:19">
      <c r="A389" s="89" t="s">
        <v>3896</v>
      </c>
      <c r="B389" s="89" t="s">
        <v>959</v>
      </c>
      <c r="C389" s="136">
        <f>IFERROR(NACIONAL!D389/NACIONAL!C389-1,"")</f>
        <v>6.2886647857938849E-2</v>
      </c>
      <c r="D389" s="136">
        <f>IFERROR(NACIONAL!E389/NACIONAL!D389-1,"")</f>
        <v>0.462562795124702</v>
      </c>
      <c r="E389" s="136">
        <f>IFERROR(NACIONAL!F389/NACIONAL!E389-1,"")</f>
        <v>-0.59172367559855221</v>
      </c>
      <c r="F389" s="136">
        <f>IFERROR(NACIONAL!G389/NACIONAL!F389-1,"")</f>
        <v>-0.93128427045933282</v>
      </c>
      <c r="G389" s="136">
        <f>IFERROR(NACIONAL!H389/NACIONAL!G389-1,"")</f>
        <v>1.2477733775155579</v>
      </c>
      <c r="H389" s="136">
        <f>IFERROR(NACIONAL!I389/NACIONAL!H389-1,"")</f>
        <v>-1</v>
      </c>
      <c r="I389" s="136" t="str">
        <f>IFERROR(NACIONAL!J389/NACIONAL!I389-1,"")</f>
        <v/>
      </c>
      <c r="J389" s="136" t="str">
        <f>IFERROR(NACIONAL!K389/NACIONAL!J389-1,"")</f>
        <v/>
      </c>
      <c r="K389" s="136" t="str">
        <f>IFERROR(NACIONAL!L389/NACIONAL!K389-1,"")</f>
        <v/>
      </c>
      <c r="L389" s="136" t="str">
        <f>IFERROR(NACIONAL!M389/NACIONAL!L389-1,"")</f>
        <v/>
      </c>
      <c r="M389" s="136" t="str">
        <f>IFERROR(NACIONAL!N389/NACIONAL!M389-1,"")</f>
        <v/>
      </c>
      <c r="N389" s="136" t="str">
        <f>IFERROR(NACIONAL!O389/NACIONAL!N389-1,"")</f>
        <v/>
      </c>
      <c r="O389" s="136" t="str">
        <f>IFERROR(NACIONAL!P389/NACIONAL!O389-1,"")</f>
        <v/>
      </c>
      <c r="P389" s="136">
        <f>IFERROR(NACIONAL!Q389/NACIONAL!P389-1,"")</f>
        <v>-3.8762160857354289E-2</v>
      </c>
      <c r="Q389" s="136">
        <f>IFERROR(NACIONAL!R389/NACIONAL!Q389-1,"")</f>
        <v>-1</v>
      </c>
      <c r="R389" s="136" t="str">
        <f>IFERROR(NACIONAL!S389/NACIONAL!R389-1,"")</f>
        <v/>
      </c>
      <c r="S389" s="136" t="str">
        <f>IFERROR(NACIONAL!T389/NACIONAL!S389-1,"")</f>
        <v/>
      </c>
    </row>
    <row r="390" spans="1:19">
      <c r="A390" s="89" t="s">
        <v>3901</v>
      </c>
      <c r="B390" s="89" t="s">
        <v>961</v>
      </c>
      <c r="C390" s="136">
        <f>IFERROR(NACIONAL!D390/NACIONAL!C390-1,"")</f>
        <v>-6.4933303453853508E-3</v>
      </c>
      <c r="D390" s="136">
        <f>IFERROR(NACIONAL!E390/NACIONAL!D390-1,"")</f>
        <v>0.18529715626862764</v>
      </c>
      <c r="E390" s="136">
        <f>IFERROR(NACIONAL!F390/NACIONAL!E390-1,"")</f>
        <v>0.67713005058914999</v>
      </c>
      <c r="F390" s="136">
        <f>IFERROR(NACIONAL!G390/NACIONAL!F390-1,"")</f>
        <v>0.5596923808037495</v>
      </c>
      <c r="G390" s="136">
        <f>IFERROR(NACIONAL!H390/NACIONAL!G390-1,"")</f>
        <v>0.49225522061641924</v>
      </c>
      <c r="H390" s="136">
        <f>IFERROR(NACIONAL!I390/NACIONAL!H390-1,"")</f>
        <v>-0.12860024050065677</v>
      </c>
      <c r="I390" s="136">
        <f>IFERROR(NACIONAL!J390/NACIONAL!I390-1,"")</f>
        <v>-0.10303015656422398</v>
      </c>
      <c r="J390" s="136">
        <f>IFERROR(NACIONAL!K390/NACIONAL!J390-1,"")</f>
        <v>3.4193462592675639E-2</v>
      </c>
      <c r="K390" s="136">
        <f>IFERROR(NACIONAL!L390/NACIONAL!K390-1,"")</f>
        <v>6.4155796945043253E-2</v>
      </c>
      <c r="L390" s="136">
        <f>IFERROR(NACIONAL!M390/NACIONAL!L390-1,"")</f>
        <v>-4.7567223136107284E-2</v>
      </c>
      <c r="M390" s="136">
        <f>IFERROR(NACIONAL!N390/NACIONAL!M390-1,"")</f>
        <v>0.20165972746763372</v>
      </c>
      <c r="N390" s="136">
        <f>IFERROR(NACIONAL!O390/NACIONAL!N390-1,"")</f>
        <v>0.97396293089461139</v>
      </c>
      <c r="O390" s="136">
        <f>IFERROR(NACIONAL!P390/NACIONAL!O390-1,"")</f>
        <v>-9.9531563852901406E-2</v>
      </c>
      <c r="P390" s="136">
        <f>IFERROR(NACIONAL!Q390/NACIONAL!P390-1,"")</f>
        <v>1.4286706043285076</v>
      </c>
      <c r="Q390" s="136">
        <f>IFERROR(NACIONAL!R390/NACIONAL!Q390-1,"")</f>
        <v>1.1316567496206189</v>
      </c>
      <c r="R390" s="136">
        <f>IFERROR(NACIONAL!S390/NACIONAL!R390-1,"")</f>
        <v>-0.24779774251833686</v>
      </c>
      <c r="S390" s="136">
        <f>IFERROR(NACIONAL!T390/NACIONAL!S390-1,"")</f>
        <v>-0.30458505978903205</v>
      </c>
    </row>
    <row r="391" spans="1:19" ht="28">
      <c r="A391" s="89" t="s">
        <v>3933</v>
      </c>
      <c r="B391" s="89" t="s">
        <v>3934</v>
      </c>
      <c r="C391" s="136">
        <f>IFERROR(NACIONAL!D391/NACIONAL!C391-1,"")</f>
        <v>0.1236959282420993</v>
      </c>
      <c r="D391" s="136">
        <f>IFERROR(NACIONAL!E391/NACIONAL!D391-1,"")</f>
        <v>0.30634792379889819</v>
      </c>
      <c r="E391" s="136">
        <f>IFERROR(NACIONAL!F391/NACIONAL!E391-1,"")</f>
        <v>9.7525261119288942E-3</v>
      </c>
      <c r="F391" s="136">
        <f>IFERROR(NACIONAL!G391/NACIONAL!F391-1,"")</f>
        <v>0.49689800751896551</v>
      </c>
      <c r="G391" s="136">
        <f>IFERROR(NACIONAL!H391/NACIONAL!G391-1,"")</f>
        <v>0.11381205198857547</v>
      </c>
      <c r="H391" s="136">
        <f>IFERROR(NACIONAL!I391/NACIONAL!H391-1,"")</f>
        <v>6.1207461106836281E-2</v>
      </c>
      <c r="I391" s="136">
        <f>IFERROR(NACIONAL!J391/NACIONAL!I391-1,"")</f>
        <v>-0.47161531271777635</v>
      </c>
      <c r="J391" s="136">
        <f>IFERROR(NACIONAL!K391/NACIONAL!J391-1,"")</f>
        <v>0.18197555061241077</v>
      </c>
      <c r="K391" s="136">
        <f>IFERROR(NACIONAL!L391/NACIONAL!K391-1,"")</f>
        <v>0.28845332254811828</v>
      </c>
      <c r="L391" s="136">
        <f>IFERROR(NACIONAL!M391/NACIONAL!L391-1,"")</f>
        <v>-0.47064690573629575</v>
      </c>
      <c r="M391" s="136">
        <f>IFERROR(NACIONAL!N391/NACIONAL!M391-1,"")</f>
        <v>8.8977041800921475E-2</v>
      </c>
      <c r="N391" s="136">
        <f>IFERROR(NACIONAL!O391/NACIONAL!N391-1,"")</f>
        <v>0.38072105723341076</v>
      </c>
      <c r="O391" s="136">
        <f>IFERROR(NACIONAL!P391/NACIONAL!O391-1,"")</f>
        <v>-0.25247785140539691</v>
      </c>
      <c r="P391" s="136">
        <f>IFERROR(NACIONAL!Q391/NACIONAL!P391-1,"")</f>
        <v>0.41708506822406299</v>
      </c>
      <c r="Q391" s="136">
        <f>IFERROR(NACIONAL!R391/NACIONAL!Q391-1,"")</f>
        <v>-0.37714886762420263</v>
      </c>
      <c r="R391" s="136">
        <f>IFERROR(NACIONAL!S391/NACIONAL!R391-1,"")</f>
        <v>0.87502786008085121</v>
      </c>
      <c r="S391" s="136">
        <f>IFERROR(NACIONAL!T391/NACIONAL!S391-1,"")</f>
        <v>-0.49714881394864008</v>
      </c>
    </row>
    <row r="392" spans="1:19">
      <c r="A392" s="89" t="s">
        <v>3940</v>
      </c>
      <c r="B392" s="89" t="s">
        <v>2861</v>
      </c>
      <c r="C392" s="136">
        <f>IFERROR(NACIONAL!D392/NACIONAL!C392-1,"")</f>
        <v>3.6057557837324783E-2</v>
      </c>
      <c r="D392" s="136">
        <f>IFERROR(NACIONAL!E392/NACIONAL!D392-1,"")</f>
        <v>6.7201119098451612E-2</v>
      </c>
      <c r="E392" s="136">
        <f>IFERROR(NACIONAL!F392/NACIONAL!E392-1,"")</f>
        <v>0.24775079072097883</v>
      </c>
      <c r="F392" s="136">
        <f>IFERROR(NACIONAL!G392/NACIONAL!F392-1,"")</f>
        <v>3.9842020284089674E-2</v>
      </c>
      <c r="G392" s="136">
        <f>IFERROR(NACIONAL!H392/NACIONAL!G392-1,"")</f>
        <v>5.0950825304113323E-2</v>
      </c>
      <c r="H392" s="136">
        <f>IFERROR(NACIONAL!I392/NACIONAL!H392-1,"")</f>
        <v>0.31600396814836862</v>
      </c>
      <c r="I392" s="136">
        <f>IFERROR(NACIONAL!J392/NACIONAL!I392-1,"")</f>
        <v>8.8600848104404051E-2</v>
      </c>
      <c r="J392" s="136">
        <f>IFERROR(NACIONAL!K392/NACIONAL!J392-1,"")</f>
        <v>0.13540735954407923</v>
      </c>
      <c r="K392" s="136">
        <f>IFERROR(NACIONAL!L392/NACIONAL!K392-1,"")</f>
        <v>-0.16485439270668167</v>
      </c>
      <c r="L392" s="136">
        <f>IFERROR(NACIONAL!M392/NACIONAL!L392-1,"")</f>
        <v>-7.5278721606436672E-2</v>
      </c>
      <c r="M392" s="136">
        <f>IFERROR(NACIONAL!N392/NACIONAL!M392-1,"")</f>
        <v>7.3062931141781196E-2</v>
      </c>
      <c r="N392" s="136">
        <f>IFERROR(NACIONAL!O392/NACIONAL!N392-1,"")</f>
        <v>9.4424497800330354E-2</v>
      </c>
      <c r="O392" s="136">
        <f>IFERROR(NACIONAL!P392/NACIONAL!O392-1,"")</f>
        <v>-9.8287074649723305E-3</v>
      </c>
      <c r="P392" s="136">
        <f>IFERROR(NACIONAL!Q392/NACIONAL!P392-1,"")</f>
        <v>0.1146475867957415</v>
      </c>
      <c r="Q392" s="136">
        <f>IFERROR(NACIONAL!R392/NACIONAL!Q392-1,"")</f>
        <v>0.15734181966456728</v>
      </c>
      <c r="R392" s="136">
        <f>IFERROR(NACIONAL!S392/NACIONAL!R392-1,"")</f>
        <v>0.15006734639147434</v>
      </c>
      <c r="S392" s="136">
        <f>IFERROR(NACIONAL!T392/NACIONAL!S392-1,"")</f>
        <v>6.9238003068558429E-2</v>
      </c>
    </row>
    <row r="393" spans="1:19">
      <c r="A393" s="89" t="s">
        <v>3941</v>
      </c>
      <c r="B393" s="89" t="s">
        <v>964</v>
      </c>
      <c r="C393" s="136">
        <f>IFERROR(NACIONAL!D393/NACIONAL!C393-1,"")</f>
        <v>0.15209887244550813</v>
      </c>
      <c r="D393" s="136">
        <f>IFERROR(NACIONAL!E393/NACIONAL!D393-1,"")</f>
        <v>0.23963216274100763</v>
      </c>
      <c r="E393" s="136">
        <f>IFERROR(NACIONAL!F393/NACIONAL!E393-1,"")</f>
        <v>8.316248746790933E-3</v>
      </c>
      <c r="F393" s="136">
        <f>IFERROR(NACIONAL!G393/NACIONAL!F393-1,"")</f>
        <v>0.11561421141751804</v>
      </c>
      <c r="G393" s="136">
        <f>IFERROR(NACIONAL!H393/NACIONAL!G393-1,"")</f>
        <v>6.554226727658663E-2</v>
      </c>
      <c r="H393" s="136">
        <f>IFERROR(NACIONAL!I393/NACIONAL!H393-1,"")</f>
        <v>0.15658569839388625</v>
      </c>
      <c r="I393" s="136">
        <f>IFERROR(NACIONAL!J393/NACIONAL!I393-1,"")</f>
        <v>6.853950287587085E-2</v>
      </c>
      <c r="J393" s="136">
        <f>IFERROR(NACIONAL!K393/NACIONAL!J393-1,"")</f>
        <v>2.2382864096271771E-2</v>
      </c>
      <c r="K393" s="136">
        <f>IFERROR(NACIONAL!L393/NACIONAL!K393-1,"")</f>
        <v>1.6733575159553427E-2</v>
      </c>
      <c r="L393" s="136">
        <f>IFERROR(NACIONAL!M393/NACIONAL!L393-1,"")</f>
        <v>8.3155874220324222E-2</v>
      </c>
      <c r="M393" s="136">
        <f>IFERROR(NACIONAL!N393/NACIONAL!M393-1,"")</f>
        <v>6.3675695903667062E-2</v>
      </c>
      <c r="N393" s="136">
        <f>IFERROR(NACIONAL!O393/NACIONAL!N393-1,"")</f>
        <v>0.14233687106531323</v>
      </c>
      <c r="O393" s="136">
        <f>IFERROR(NACIONAL!P393/NACIONAL!O393-1,"")</f>
        <v>-6.0963851020809368E-2</v>
      </c>
      <c r="P393" s="136">
        <f>IFERROR(NACIONAL!Q393/NACIONAL!P393-1,"")</f>
        <v>0.21312355242539072</v>
      </c>
      <c r="Q393" s="136">
        <f>IFERROR(NACIONAL!R393/NACIONAL!Q393-1,"")</f>
        <v>0.14230793925557306</v>
      </c>
      <c r="R393" s="136">
        <f>IFERROR(NACIONAL!S393/NACIONAL!R393-1,"")</f>
        <v>0.13934825623529057</v>
      </c>
      <c r="S393" s="136">
        <f>IFERROR(NACIONAL!T393/NACIONAL!S393-1,"")</f>
        <v>0.14852550417894372</v>
      </c>
    </row>
    <row r="394" spans="1:19">
      <c r="A394" s="89" t="s">
        <v>3976</v>
      </c>
      <c r="B394" s="89" t="s">
        <v>176</v>
      </c>
      <c r="C394" s="136">
        <f>IFERROR(NACIONAL!D394/NACIONAL!C394-1,"")</f>
        <v>-0.2052208065383937</v>
      </c>
      <c r="D394" s="136">
        <f>IFERROR(NACIONAL!E394/NACIONAL!D394-1,"")</f>
        <v>-0.25046169883626324</v>
      </c>
      <c r="E394" s="136">
        <f>IFERROR(NACIONAL!F394/NACIONAL!E394-1,"")</f>
        <v>0.13466282515531813</v>
      </c>
      <c r="F394" s="136">
        <f>IFERROR(NACIONAL!G394/NACIONAL!F394-1,"")</f>
        <v>-9.1777179087974559E-2</v>
      </c>
      <c r="G394" s="136">
        <f>IFERROR(NACIONAL!H394/NACIONAL!G394-1,"")</f>
        <v>0.22033024800488454</v>
      </c>
      <c r="H394" s="136">
        <f>IFERROR(NACIONAL!I394/NACIONAL!H394-1,"")</f>
        <v>0.36925157554711463</v>
      </c>
      <c r="I394" s="136">
        <f>IFERROR(NACIONAL!J394/NACIONAL!I394-1,"")</f>
        <v>1.7006816130920033E-2</v>
      </c>
      <c r="J394" s="136">
        <f>IFERROR(NACIONAL!K394/NACIONAL!J394-1,"")</f>
        <v>0.11976852392127846</v>
      </c>
      <c r="K394" s="136">
        <f>IFERROR(NACIONAL!L394/NACIONAL!K394-1,"")</f>
        <v>-0.50851993484379365</v>
      </c>
      <c r="L394" s="136">
        <f>IFERROR(NACIONAL!M394/NACIONAL!L394-1,"")</f>
        <v>8.9099770277641932E-2</v>
      </c>
      <c r="M394" s="136">
        <f>IFERROR(NACIONAL!N394/NACIONAL!M394-1,"")</f>
        <v>7.8896451083945829E-2</v>
      </c>
      <c r="N394" s="136">
        <f>IFERROR(NACIONAL!O394/NACIONAL!N394-1,"")</f>
        <v>-7.2724953385593927E-2</v>
      </c>
      <c r="O394" s="136">
        <f>IFERROR(NACIONAL!P394/NACIONAL!O394-1,"")</f>
        <v>0.11957540236508879</v>
      </c>
      <c r="P394" s="136">
        <f>IFERROR(NACIONAL!Q394/NACIONAL!P394-1,"")</f>
        <v>4.4081606154789288E-2</v>
      </c>
      <c r="Q394" s="136">
        <f>IFERROR(NACIONAL!R394/NACIONAL!Q394-1,"")</f>
        <v>8.7095189966135633E-2</v>
      </c>
      <c r="R394" s="136">
        <f>IFERROR(NACIONAL!S394/NACIONAL!R394-1,"")</f>
        <v>0.17536918225956089</v>
      </c>
      <c r="S394" s="136">
        <f>IFERROR(NACIONAL!T394/NACIONAL!S394-1,"")</f>
        <v>0.14103634289931644</v>
      </c>
    </row>
    <row r="395" spans="1:19">
      <c r="A395" s="89" t="s">
        <v>4001</v>
      </c>
      <c r="B395" s="89" t="s">
        <v>129</v>
      </c>
      <c r="C395" s="136">
        <f>IFERROR(NACIONAL!D395/NACIONAL!C395-1,"")</f>
        <v>-0.11000191946012194</v>
      </c>
      <c r="D395" s="136">
        <f>IFERROR(NACIONAL!E395/NACIONAL!D395-1,"")</f>
        <v>0.20502640008886863</v>
      </c>
      <c r="E395" s="136">
        <f>IFERROR(NACIONAL!F395/NACIONAL!E395-1,"")</f>
        <v>0.13719451309027586</v>
      </c>
      <c r="F395" s="136">
        <f>IFERROR(NACIONAL!G395/NACIONAL!F395-1,"")</f>
        <v>-0.24805462916534238</v>
      </c>
      <c r="G395" s="136">
        <f>IFERROR(NACIONAL!H395/NACIONAL!G395-1,"")</f>
        <v>-0.25491315027252814</v>
      </c>
      <c r="H395" s="136">
        <f>IFERROR(NACIONAL!I395/NACIONAL!H395-1,"")</f>
        <v>-0.16392222391493072</v>
      </c>
      <c r="I395" s="136">
        <f>IFERROR(NACIONAL!J395/NACIONAL!I395-1,"")</f>
        <v>6.4993847273156824E-2</v>
      </c>
      <c r="J395" s="136">
        <f>IFERROR(NACIONAL!K395/NACIONAL!J395-1,"")</f>
        <v>-6.2470799526813225E-2</v>
      </c>
      <c r="K395" s="136">
        <f>IFERROR(NACIONAL!L395/NACIONAL!K395-1,"")</f>
        <v>2.7750831426626377E-2</v>
      </c>
      <c r="L395" s="136">
        <f>IFERROR(NACIONAL!M395/NACIONAL!L395-1,"")</f>
        <v>0.15953901812592775</v>
      </c>
      <c r="M395" s="136">
        <f>IFERROR(NACIONAL!N395/NACIONAL!M395-1,"")</f>
        <v>1.3721655063638503</v>
      </c>
      <c r="N395" s="136">
        <f>IFERROR(NACIONAL!O395/NACIONAL!N395-1,"")</f>
        <v>8.2403480469819712E-2</v>
      </c>
      <c r="O395" s="136">
        <f>IFERROR(NACIONAL!P395/NACIONAL!O395-1,"")</f>
        <v>-0.12613672619506899</v>
      </c>
      <c r="P395" s="136">
        <f>IFERROR(NACIONAL!Q395/NACIONAL!P395-1,"")</f>
        <v>0.18589848410194332</v>
      </c>
      <c r="Q395" s="136">
        <f>IFERROR(NACIONAL!R395/NACIONAL!Q395-1,"")</f>
        <v>0.12046856399266526</v>
      </c>
      <c r="R395" s="136">
        <f>IFERROR(NACIONAL!S395/NACIONAL!R395-1,"")</f>
        <v>0.16529395203722053</v>
      </c>
      <c r="S395" s="136">
        <f>IFERROR(NACIONAL!T395/NACIONAL!S395-1,"")</f>
        <v>0.212926145289978</v>
      </c>
    </row>
    <row r="396" spans="1:19" ht="28">
      <c r="A396" s="89" t="s">
        <v>4072</v>
      </c>
      <c r="B396" s="89" t="s">
        <v>1186</v>
      </c>
      <c r="C396" s="136">
        <f>IFERROR(NACIONAL!D396/NACIONAL!C396-1,"")</f>
        <v>-0.29492283795920149</v>
      </c>
      <c r="D396" s="136">
        <f>IFERROR(NACIONAL!E396/NACIONAL!D396-1,"")</f>
        <v>2.8982319990305903</v>
      </c>
      <c r="E396" s="136">
        <f>IFERROR(NACIONAL!F396/NACIONAL!E396-1,"")</f>
        <v>4.860847089171858</v>
      </c>
      <c r="F396" s="136">
        <f>IFERROR(NACIONAL!G396/NACIONAL!F396-1,"")</f>
        <v>-1.8111906187161964E-2</v>
      </c>
      <c r="G396" s="136">
        <f>IFERROR(NACIONAL!H396/NACIONAL!G396-1,"")</f>
        <v>-0.90373562639986005</v>
      </c>
      <c r="H396" s="136">
        <f>IFERROR(NACIONAL!I396/NACIONAL!H396-1,"")</f>
        <v>0.2488904235892373</v>
      </c>
      <c r="I396" s="136">
        <f>IFERROR(NACIONAL!J396/NACIONAL!I396-1,"")</f>
        <v>0.10747438956802902</v>
      </c>
      <c r="J396" s="136">
        <f>IFERROR(NACIONAL!K396/NACIONAL!J396-1,"")</f>
        <v>0.12313346057115959</v>
      </c>
      <c r="K396" s="136">
        <f>IFERROR(NACIONAL!L396/NACIONAL!K396-1,"")</f>
        <v>1.8393118116719398E-2</v>
      </c>
      <c r="L396" s="136">
        <f>IFERROR(NACIONAL!M396/NACIONAL!L396-1,"")</f>
        <v>6.812169363493048E-3</v>
      </c>
      <c r="M396" s="136">
        <f>IFERROR(NACIONAL!N396/NACIONAL!M396-1,"")</f>
        <v>0.4000041934681946</v>
      </c>
      <c r="N396" s="136">
        <f>IFERROR(NACIONAL!O396/NACIONAL!N396-1,"")</f>
        <v>-2.9040371993324765E-2</v>
      </c>
      <c r="O396" s="136">
        <f>IFERROR(NACIONAL!P396/NACIONAL!O396-1,"")</f>
        <v>-2.0203067061558388E-2</v>
      </c>
      <c r="P396" s="136">
        <f>IFERROR(NACIONAL!Q396/NACIONAL!P396-1,"")</f>
        <v>0.14777581472555901</v>
      </c>
      <c r="Q396" s="136">
        <f>IFERROR(NACIONAL!R396/NACIONAL!Q396-1,"")</f>
        <v>0.16468939489882373</v>
      </c>
      <c r="R396" s="136">
        <f>IFERROR(NACIONAL!S396/NACIONAL!R396-1,"")</f>
        <v>0.24901454065966111</v>
      </c>
      <c r="S396" s="136">
        <f>IFERROR(NACIONAL!T396/NACIONAL!S396-1,"")</f>
        <v>0.10442190165315601</v>
      </c>
    </row>
    <row r="397" spans="1:19">
      <c r="A397" s="89" t="s">
        <v>4079</v>
      </c>
      <c r="B397" s="89" t="s">
        <v>1024</v>
      </c>
      <c r="C397" s="136">
        <f>IFERROR(NACIONAL!D397/NACIONAL!C397-1,"")</f>
        <v>4.4131270703476E-2</v>
      </c>
      <c r="D397" s="136">
        <f>IFERROR(NACIONAL!E397/NACIONAL!D397-1,"")</f>
        <v>-3.1827095581445919E-2</v>
      </c>
      <c r="E397" s="136">
        <f>IFERROR(NACIONAL!F397/NACIONAL!E397-1,"")</f>
        <v>5.6329318521173288E-2</v>
      </c>
      <c r="F397" s="136">
        <f>IFERROR(NACIONAL!G397/NACIONAL!F397-1,"")</f>
        <v>6.9519147477093091E-2</v>
      </c>
      <c r="G397" s="136">
        <f>IFERROR(NACIONAL!H397/NACIONAL!G397-1,"")</f>
        <v>-6.6820121724658232E-2</v>
      </c>
      <c r="H397" s="136">
        <f>IFERROR(NACIONAL!I397/NACIONAL!H397-1,"")</f>
        <v>-1.064604857128526E-2</v>
      </c>
      <c r="I397" s="136">
        <f>IFERROR(NACIONAL!J397/NACIONAL!I397-1,"")</f>
        <v>0.11360004564111392</v>
      </c>
      <c r="J397" s="136">
        <f>IFERROR(NACIONAL!K397/NACIONAL!J397-1,"")</f>
        <v>0.28612475079369393</v>
      </c>
      <c r="K397" s="136">
        <f>IFERROR(NACIONAL!L397/NACIONAL!K397-1,"")</f>
        <v>-0.382778060984998</v>
      </c>
      <c r="L397" s="136">
        <f>IFERROR(NACIONAL!M397/NACIONAL!L397-1,"")</f>
        <v>-9.6344893211948612E-2</v>
      </c>
      <c r="M397" s="136">
        <f>IFERROR(NACIONAL!N397/NACIONAL!M397-1,"")</f>
        <v>9.8281524182835867E-2</v>
      </c>
      <c r="N397" s="136">
        <f>IFERROR(NACIONAL!O397/NACIONAL!N397-1,"")</f>
        <v>8.7154964873508156E-2</v>
      </c>
      <c r="O397" s="136">
        <f>IFERROR(NACIONAL!P397/NACIONAL!O397-1,"")</f>
        <v>6.3146867106184557E-2</v>
      </c>
      <c r="P397" s="136">
        <f>IFERROR(NACIONAL!Q397/NACIONAL!P397-1,"")</f>
        <v>9.777682241266028E-2</v>
      </c>
      <c r="Q397" s="136">
        <f>IFERROR(NACIONAL!R397/NACIONAL!Q397-1,"")</f>
        <v>0.16968456009207689</v>
      </c>
      <c r="R397" s="136">
        <f>IFERROR(NACIONAL!S397/NACIONAL!R397-1,"")</f>
        <v>0.18726120307647909</v>
      </c>
      <c r="S397" s="136">
        <f>IFERROR(NACIONAL!T397/NACIONAL!S397-1,"")</f>
        <v>9.6888398150910549E-2</v>
      </c>
    </row>
    <row r="398" spans="1:19">
      <c r="A398" s="89" t="s">
        <v>4088</v>
      </c>
      <c r="B398" s="89" t="s">
        <v>1026</v>
      </c>
      <c r="C398" s="136" t="str">
        <f>IFERROR(NACIONAL!D398/NACIONAL!C398-1,"")</f>
        <v/>
      </c>
      <c r="D398" s="136" t="str">
        <f>IFERROR(NACIONAL!E398/NACIONAL!D398-1,"")</f>
        <v/>
      </c>
      <c r="E398" s="136" t="str">
        <f>IFERROR(NACIONAL!F398/NACIONAL!E398-1,"")</f>
        <v/>
      </c>
      <c r="F398" s="136" t="str">
        <f>IFERROR(NACIONAL!G398/NACIONAL!F398-1,"")</f>
        <v/>
      </c>
      <c r="G398" s="136" t="str">
        <f>IFERROR(NACIONAL!H398/NACIONAL!G398-1,"")</f>
        <v/>
      </c>
      <c r="H398" s="136" t="str">
        <f>IFERROR(NACIONAL!I398/NACIONAL!H398-1,"")</f>
        <v/>
      </c>
      <c r="I398" s="136" t="str">
        <f>IFERROR(NACIONAL!J398/NACIONAL!I398-1,"")</f>
        <v/>
      </c>
      <c r="J398" s="136" t="str">
        <f>IFERROR(NACIONAL!K398/NACIONAL!J398-1,"")</f>
        <v/>
      </c>
      <c r="K398" s="136" t="str">
        <f>IFERROR(NACIONAL!L398/NACIONAL!K398-1,"")</f>
        <v/>
      </c>
      <c r="L398" s="136" t="str">
        <f>IFERROR(NACIONAL!M398/NACIONAL!L398-1,"")</f>
        <v/>
      </c>
      <c r="M398" s="136" t="str">
        <f>IFERROR(NACIONAL!N398/NACIONAL!M398-1,"")</f>
        <v/>
      </c>
      <c r="N398" s="136" t="str">
        <f>IFERROR(NACIONAL!O398/NACIONAL!N398-1,"")</f>
        <v/>
      </c>
      <c r="O398" s="136" t="str">
        <f>IFERROR(NACIONAL!P398/NACIONAL!O398-1,"")</f>
        <v/>
      </c>
      <c r="P398" s="136" t="str">
        <f>IFERROR(NACIONAL!Q398/NACIONAL!P398-1,"")</f>
        <v/>
      </c>
      <c r="Q398" s="136" t="str">
        <f>IFERROR(NACIONAL!R398/NACIONAL!Q398-1,"")</f>
        <v/>
      </c>
      <c r="R398" s="136" t="str">
        <f>IFERROR(NACIONAL!S398/NACIONAL!R398-1,"")</f>
        <v/>
      </c>
      <c r="S398" s="136" t="str">
        <f>IFERROR(NACIONAL!T398/NACIONAL!S398-1,"")</f>
        <v/>
      </c>
    </row>
    <row r="399" spans="1:19">
      <c r="A399" s="89" t="s">
        <v>4093</v>
      </c>
      <c r="B399" s="89" t="s">
        <v>1028</v>
      </c>
      <c r="C399" s="136">
        <f>IFERROR(NACIONAL!D399/NACIONAL!C399-1,"")</f>
        <v>0.116073244333736</v>
      </c>
      <c r="D399" s="136">
        <f>IFERROR(NACIONAL!E399/NACIONAL!D399-1,"")</f>
        <v>0.1579765693584001</v>
      </c>
      <c r="E399" s="136">
        <f>IFERROR(NACIONAL!F399/NACIONAL!E399-1,"")</f>
        <v>-3.0605870017914594E-2</v>
      </c>
      <c r="F399" s="136">
        <f>IFERROR(NACIONAL!G399/NACIONAL!F399-1,"")</f>
        <v>4.6819748067654432E-2</v>
      </c>
      <c r="G399" s="136">
        <f>IFERROR(NACIONAL!H399/NACIONAL!G399-1,"")</f>
        <v>9.6290885308132568E-2</v>
      </c>
      <c r="H399" s="136">
        <f>IFERROR(NACIONAL!I399/NACIONAL!H399-1,"")</f>
        <v>-2.3055292571708907E-2</v>
      </c>
      <c r="I399" s="136">
        <f>IFERROR(NACIONAL!J399/NACIONAL!I399-1,"")</f>
        <v>0.110303433389634</v>
      </c>
      <c r="J399" s="136">
        <f>IFERROR(NACIONAL!K399/NACIONAL!J399-1,"")</f>
        <v>3.5912962881849531E-2</v>
      </c>
      <c r="K399" s="136">
        <f>IFERROR(NACIONAL!L399/NACIONAL!K399-1,"")</f>
        <v>9.0215066501033281E-2</v>
      </c>
      <c r="L399" s="136">
        <f>IFERROR(NACIONAL!M399/NACIONAL!L399-1,"")</f>
        <v>0.44836637919161193</v>
      </c>
      <c r="M399" s="136">
        <f>IFERROR(NACIONAL!N399/NACIONAL!M399-1,"")</f>
        <v>9.0200680287912727E-2</v>
      </c>
      <c r="N399" s="136">
        <f>IFERROR(NACIONAL!O399/NACIONAL!N399-1,"")</f>
        <v>-5.3162978911929226E-3</v>
      </c>
      <c r="O399" s="136">
        <f>IFERROR(NACIONAL!P399/NACIONAL!O399-1,"")</f>
        <v>1.8771441975181657E-2</v>
      </c>
      <c r="P399" s="136">
        <f>IFERROR(NACIONAL!Q399/NACIONAL!P399-1,"")</f>
        <v>0.12102467240632664</v>
      </c>
      <c r="Q399" s="136">
        <f>IFERROR(NACIONAL!R399/NACIONAL!Q399-1,"")</f>
        <v>1.6896482992585504E-3</v>
      </c>
      <c r="R399" s="136">
        <f>IFERROR(NACIONAL!S399/NACIONAL!R399-1,"")</f>
        <v>0.16928365577552307</v>
      </c>
      <c r="S399" s="136">
        <f>IFERROR(NACIONAL!T399/NACIONAL!S399-1,"")</f>
        <v>0.11359546390205022</v>
      </c>
    </row>
    <row r="400" spans="1:19">
      <c r="A400" s="89" t="s">
        <v>4099</v>
      </c>
      <c r="B400" s="89" t="s">
        <v>1030</v>
      </c>
      <c r="C400" s="136" t="str">
        <f>IFERROR(NACIONAL!D400/NACIONAL!C400-1,"")</f>
        <v/>
      </c>
      <c r="D400" s="136" t="str">
        <f>IFERROR(NACIONAL!E400/NACIONAL!D400-1,"")</f>
        <v/>
      </c>
      <c r="E400" s="136" t="str">
        <f>IFERROR(NACIONAL!F400/NACIONAL!E400-1,"")</f>
        <v/>
      </c>
      <c r="F400" s="136" t="str">
        <f>IFERROR(NACIONAL!G400/NACIONAL!F400-1,"")</f>
        <v/>
      </c>
      <c r="G400" s="136" t="str">
        <f>IFERROR(NACIONAL!H400/NACIONAL!G400-1,"")</f>
        <v/>
      </c>
      <c r="H400" s="136" t="str">
        <f>IFERROR(NACIONAL!I400/NACIONAL!H400-1,"")</f>
        <v/>
      </c>
      <c r="I400" s="136" t="str">
        <f>IFERROR(NACIONAL!J400/NACIONAL!I400-1,"")</f>
        <v/>
      </c>
      <c r="J400" s="136" t="str">
        <f>IFERROR(NACIONAL!K400/NACIONAL!J400-1,"")</f>
        <v/>
      </c>
      <c r="K400" s="136" t="str">
        <f>IFERROR(NACIONAL!L400/NACIONAL!K400-1,"")</f>
        <v/>
      </c>
      <c r="L400" s="136" t="str">
        <f>IFERROR(NACIONAL!M400/NACIONAL!L400-1,"")</f>
        <v/>
      </c>
      <c r="M400" s="136" t="str">
        <f>IFERROR(NACIONAL!N400/NACIONAL!M400-1,"")</f>
        <v/>
      </c>
      <c r="N400" s="136" t="str">
        <f>IFERROR(NACIONAL!O400/NACIONAL!N400-1,"")</f>
        <v/>
      </c>
      <c r="O400" s="136" t="str">
        <f>IFERROR(NACIONAL!P400/NACIONAL!O400-1,"")</f>
        <v/>
      </c>
      <c r="P400" s="136" t="str">
        <f>IFERROR(NACIONAL!Q400/NACIONAL!P400-1,"")</f>
        <v/>
      </c>
      <c r="Q400" s="136" t="str">
        <f>IFERROR(NACIONAL!R400/NACIONAL!Q400-1,"")</f>
        <v/>
      </c>
      <c r="R400" s="136" t="str">
        <f>IFERROR(NACIONAL!S400/NACIONAL!R400-1,"")</f>
        <v/>
      </c>
      <c r="S400" s="136" t="str">
        <f>IFERROR(NACIONAL!T400/NACIONAL!S400-1,"")</f>
        <v/>
      </c>
    </row>
    <row r="401" spans="1:19">
      <c r="A401" s="89" t="s">
        <v>4121</v>
      </c>
      <c r="B401" s="89" t="s">
        <v>1032</v>
      </c>
      <c r="C401" s="136">
        <f>IFERROR(NACIONAL!D401/NACIONAL!C401-1,"")</f>
        <v>-0.41873638108192457</v>
      </c>
      <c r="D401" s="136">
        <f>IFERROR(NACIONAL!E401/NACIONAL!D401-1,"")</f>
        <v>-0.12146979567176819</v>
      </c>
      <c r="E401" s="136">
        <f>IFERROR(NACIONAL!F401/NACIONAL!E401-1,"")</f>
        <v>-0.3146532579010014</v>
      </c>
      <c r="F401" s="136">
        <f>IFERROR(NACIONAL!G401/NACIONAL!F401-1,"")</f>
        <v>1.2728087724439026</v>
      </c>
      <c r="G401" s="136">
        <f>IFERROR(NACIONAL!H401/NACIONAL!G401-1,"")</f>
        <v>8.100317092618381E-3</v>
      </c>
      <c r="H401" s="136">
        <f>IFERROR(NACIONAL!I401/NACIONAL!H401-1,"")</f>
        <v>0.31159636410759428</v>
      </c>
      <c r="I401" s="136">
        <f>IFERROR(NACIONAL!J401/NACIONAL!I401-1,"")</f>
        <v>-0.93784452864365453</v>
      </c>
      <c r="J401" s="136">
        <f>IFERROR(NACIONAL!K401/NACIONAL!J401-1,"")</f>
        <v>1.484642374493971</v>
      </c>
      <c r="K401" s="136">
        <f>IFERROR(NACIONAL!L401/NACIONAL!K401-1,"")</f>
        <v>5.5459793940053395</v>
      </c>
      <c r="L401" s="136">
        <f>IFERROR(NACIONAL!M401/NACIONAL!L401-1,"")</f>
        <v>-0.41442844669691803</v>
      </c>
      <c r="M401" s="136">
        <f>IFERROR(NACIONAL!N401/NACIONAL!M401-1,"")</f>
        <v>-3.2359792537201226E-2</v>
      </c>
      <c r="N401" s="136">
        <f>IFERROR(NACIONAL!O401/NACIONAL!N401-1,"")</f>
        <v>-0.99167801147906165</v>
      </c>
      <c r="O401" s="136">
        <f>IFERROR(NACIONAL!P401/NACIONAL!O401-1,"")</f>
        <v>-1</v>
      </c>
      <c r="P401" s="136" t="str">
        <f>IFERROR(NACIONAL!Q401/NACIONAL!P401-1,"")</f>
        <v/>
      </c>
      <c r="Q401" s="136">
        <f>IFERROR(NACIONAL!R401/NACIONAL!Q401-1,"")</f>
        <v>0.16272538745582876</v>
      </c>
      <c r="R401" s="136">
        <f>IFERROR(NACIONAL!S401/NACIONAL!R401-1,"")</f>
        <v>7.6416483841840108</v>
      </c>
      <c r="S401" s="136">
        <f>IFERROR(NACIONAL!T401/NACIONAL!S401-1,"")</f>
        <v>5.2180896436273549E-3</v>
      </c>
    </row>
    <row r="402" spans="1:19">
      <c r="A402" s="89" t="s">
        <v>4128</v>
      </c>
      <c r="B402" s="89" t="s">
        <v>966</v>
      </c>
      <c r="C402" s="136">
        <f>IFERROR(NACIONAL!D402/NACIONAL!C402-1,"")</f>
        <v>2.0413444489066235E-2</v>
      </c>
      <c r="D402" s="136">
        <f>IFERROR(NACIONAL!E402/NACIONAL!D402-1,"")</f>
        <v>0.70601755398035415</v>
      </c>
      <c r="E402" s="136">
        <f>IFERROR(NACIONAL!F402/NACIONAL!E402-1,"")</f>
        <v>-5.4932751136298252E-2</v>
      </c>
      <c r="F402" s="136">
        <f>IFERROR(NACIONAL!G402/NACIONAL!F402-1,"")</f>
        <v>0.20918282041596648</v>
      </c>
      <c r="G402" s="136">
        <f>IFERROR(NACIONAL!H402/NACIONAL!G402-1,"")</f>
        <v>8.229296811535991E-2</v>
      </c>
      <c r="H402" s="136">
        <f>IFERROR(NACIONAL!I402/NACIONAL!H402-1,"")</f>
        <v>1.163559753203717</v>
      </c>
      <c r="I402" s="136">
        <f>IFERROR(NACIONAL!J402/NACIONAL!I402-1,"")</f>
        <v>0.21447446404243853</v>
      </c>
      <c r="J402" s="136">
        <f>IFERROR(NACIONAL!K402/NACIONAL!J402-1,"")</f>
        <v>0.3270498257799892</v>
      </c>
      <c r="K402" s="136">
        <f>IFERROR(NACIONAL!L402/NACIONAL!K402-1,"")</f>
        <v>-2.9507840378203642E-2</v>
      </c>
      <c r="L402" s="136">
        <f>IFERROR(NACIONAL!M402/NACIONAL!L402-1,"")</f>
        <v>4.7211765211174095E-2</v>
      </c>
      <c r="M402" s="136">
        <f>IFERROR(NACIONAL!N402/NACIONAL!M402-1,"")</f>
        <v>9.8977016937654039E-2</v>
      </c>
      <c r="N402" s="136">
        <f>IFERROR(NACIONAL!O402/NACIONAL!N402-1,"")</f>
        <v>0.1547003866883967</v>
      </c>
      <c r="O402" s="136">
        <f>IFERROR(NACIONAL!P402/NACIONAL!O402-1,"")</f>
        <v>-5.2483862973201956E-2</v>
      </c>
      <c r="P402" s="136">
        <f>IFERROR(NACIONAL!Q402/NACIONAL!P402-1,"")</f>
        <v>9.6175531731046204E-2</v>
      </c>
      <c r="Q402" s="136">
        <f>IFERROR(NACIONAL!R402/NACIONAL!Q402-1,"")</f>
        <v>0.16347657264638848</v>
      </c>
      <c r="R402" s="136">
        <f>IFERROR(NACIONAL!S402/NACIONAL!R402-1,"")</f>
        <v>0.1016470465914916</v>
      </c>
      <c r="S402" s="136">
        <f>IFERROR(NACIONAL!T402/NACIONAL!S402-1,"")</f>
        <v>-1.4724756357797353E-2</v>
      </c>
    </row>
    <row r="403" spans="1:19">
      <c r="A403" s="89" t="s">
        <v>4143</v>
      </c>
      <c r="B403" s="89" t="s">
        <v>980</v>
      </c>
      <c r="C403" s="136">
        <f>IFERROR(NACIONAL!D403/NACIONAL!C403-1,"")</f>
        <v>9.8957338747305057E-2</v>
      </c>
      <c r="D403" s="136">
        <f>IFERROR(NACIONAL!E403/NACIONAL!D403-1,"")</f>
        <v>0.12829904742981135</v>
      </c>
      <c r="E403" s="136">
        <f>IFERROR(NACIONAL!F403/NACIONAL!E403-1,"")</f>
        <v>-0.23161033823942478</v>
      </c>
      <c r="F403" s="136">
        <f>IFERROR(NACIONAL!G403/NACIONAL!F403-1,"")</f>
        <v>-8.9920273097070957E-2</v>
      </c>
      <c r="G403" s="136">
        <f>IFERROR(NACIONAL!H403/NACIONAL!G403-1,"")</f>
        <v>0.11425570017974351</v>
      </c>
      <c r="H403" s="136">
        <f>IFERROR(NACIONAL!I403/NACIONAL!H403-1,"")</f>
        <v>0.16684658578094802</v>
      </c>
      <c r="I403" s="136">
        <f>IFERROR(NACIONAL!J403/NACIONAL!I403-1,"")</f>
        <v>-2.0539384318645881E-2</v>
      </c>
      <c r="J403" s="136">
        <f>IFERROR(NACIONAL!K403/NACIONAL!J403-1,"")</f>
        <v>0.30554355451576742</v>
      </c>
      <c r="K403" s="136">
        <f>IFERROR(NACIONAL!L403/NACIONAL!K403-1,"")</f>
        <v>-0.52477738854202838</v>
      </c>
      <c r="L403" s="136">
        <f>IFERROR(NACIONAL!M403/NACIONAL!L403-1,"")</f>
        <v>0.20863956244995818</v>
      </c>
      <c r="M403" s="136">
        <f>IFERROR(NACIONAL!N403/NACIONAL!M403-1,"")</f>
        <v>0.1051853159241336</v>
      </c>
      <c r="N403" s="136">
        <f>IFERROR(NACIONAL!O403/NACIONAL!N403-1,"")</f>
        <v>0.76336008153487533</v>
      </c>
      <c r="O403" s="136">
        <f>IFERROR(NACIONAL!P403/NACIONAL!O403-1,"")</f>
        <v>-0.18898079758064568</v>
      </c>
      <c r="P403" s="136">
        <f>IFERROR(NACIONAL!Q403/NACIONAL!P403-1,"")</f>
        <v>2.5045259909741491E-2</v>
      </c>
      <c r="Q403" s="136">
        <f>IFERROR(NACIONAL!R403/NACIONAL!Q403-1,"")</f>
        <v>3.7242204521388267E-3</v>
      </c>
      <c r="R403" s="136">
        <f>IFERROR(NACIONAL!S403/NACIONAL!R403-1,"")</f>
        <v>-0.32993983904871271</v>
      </c>
      <c r="S403" s="136">
        <f>IFERROR(NACIONAL!T403/NACIONAL!S403-1,"")</f>
        <v>0.31733592276845313</v>
      </c>
    </row>
    <row r="404" spans="1:19">
      <c r="A404" s="89" t="s">
        <v>4158</v>
      </c>
      <c r="B404" s="89" t="s">
        <v>1034</v>
      </c>
      <c r="C404" s="136">
        <f>IFERROR(NACIONAL!D404/NACIONAL!C404-1,"")</f>
        <v>0.21223889509112825</v>
      </c>
      <c r="D404" s="136">
        <f>IFERROR(NACIONAL!E404/NACIONAL!D404-1,"")</f>
        <v>-3.6443784497109721E-2</v>
      </c>
      <c r="E404" s="136">
        <f>IFERROR(NACIONAL!F404/NACIONAL!E404-1,"")</f>
        <v>0.14504918521570209</v>
      </c>
      <c r="F404" s="136">
        <f>IFERROR(NACIONAL!G404/NACIONAL!F404-1,"")</f>
        <v>-8.4039948655461827E-2</v>
      </c>
      <c r="G404" s="136">
        <f>IFERROR(NACIONAL!H404/NACIONAL!G404-1,"")</f>
        <v>-0.1984781515991535</v>
      </c>
      <c r="H404" s="136">
        <f>IFERROR(NACIONAL!I404/NACIONAL!H404-1,"")</f>
        <v>0.20894563094894081</v>
      </c>
      <c r="I404" s="136">
        <f>IFERROR(NACIONAL!J404/NACIONAL!I404-1,"")</f>
        <v>-0.50559322255079975</v>
      </c>
      <c r="J404" s="136">
        <f>IFERROR(NACIONAL!K404/NACIONAL!J404-1,"")</f>
        <v>0.17434103028140546</v>
      </c>
      <c r="K404" s="136">
        <f>IFERROR(NACIONAL!L404/NACIONAL!K404-1,"")</f>
        <v>1.6754377406315246E-2</v>
      </c>
      <c r="L404" s="136">
        <f>IFERROR(NACIONAL!M404/NACIONAL!L404-1,"")</f>
        <v>4.751569257354582E-2</v>
      </c>
      <c r="M404" s="136">
        <f>IFERROR(NACIONAL!N404/NACIONAL!M404-1,"")</f>
        <v>9.3796413991136252E-3</v>
      </c>
      <c r="N404" s="136">
        <f>IFERROR(NACIONAL!O404/NACIONAL!N404-1,"")</f>
        <v>-0.10151540090590394</v>
      </c>
      <c r="O404" s="136">
        <f>IFERROR(NACIONAL!P404/NACIONAL!O404-1,"")</f>
        <v>-6.9531198759227086E-2</v>
      </c>
      <c r="P404" s="136">
        <f>IFERROR(NACIONAL!Q404/NACIONAL!P404-1,"")</f>
        <v>0.23675931081624557</v>
      </c>
      <c r="Q404" s="136">
        <f>IFERROR(NACIONAL!R404/NACIONAL!Q404-1,"")</f>
        <v>0.2704690911130927</v>
      </c>
      <c r="R404" s="136">
        <f>IFERROR(NACIONAL!S404/NACIONAL!R404-1,"")</f>
        <v>-0.15528767902763019</v>
      </c>
      <c r="S404" s="136">
        <f>IFERROR(NACIONAL!T404/NACIONAL!S404-1,"")</f>
        <v>0.18301776684531368</v>
      </c>
    </row>
    <row r="405" spans="1:19">
      <c r="A405" s="89" t="s">
        <v>4174</v>
      </c>
      <c r="B405" s="89" t="s">
        <v>968</v>
      </c>
      <c r="C405" s="136">
        <f>IFERROR(NACIONAL!D405/NACIONAL!C405-1,"")</f>
        <v>-0.16937020582686901</v>
      </c>
      <c r="D405" s="136">
        <f>IFERROR(NACIONAL!E405/NACIONAL!D405-1,"")</f>
        <v>-0.13839885731364077</v>
      </c>
      <c r="E405" s="136">
        <f>IFERROR(NACIONAL!F405/NACIONAL!E405-1,"")</f>
        <v>0.66100900297127252</v>
      </c>
      <c r="F405" s="136">
        <f>IFERROR(NACIONAL!G405/NACIONAL!F405-1,"")</f>
        <v>-1</v>
      </c>
      <c r="G405" s="136" t="str">
        <f>IFERROR(NACIONAL!H405/NACIONAL!G405-1,"")</f>
        <v/>
      </c>
      <c r="H405" s="136">
        <f>IFERROR(NACIONAL!I405/NACIONAL!H405-1,"")</f>
        <v>1.0535049171087074</v>
      </c>
      <c r="I405" s="136">
        <f>IFERROR(NACIONAL!J405/NACIONAL!I405-1,"")</f>
        <v>1.9155555336720642E-3</v>
      </c>
      <c r="J405" s="136">
        <f>IFERROR(NACIONAL!K405/NACIONAL!J405-1,"")</f>
        <v>0.2015148124114774</v>
      </c>
      <c r="K405" s="136">
        <f>IFERROR(NACIONAL!L405/NACIONAL!K405-1,"")</f>
        <v>0.43317074450979387</v>
      </c>
      <c r="L405" s="136">
        <f>IFERROR(NACIONAL!M405/NACIONAL!L405-1,"")</f>
        <v>3.5951079801063379E-2</v>
      </c>
      <c r="M405" s="136">
        <f>IFERROR(NACIONAL!N405/NACIONAL!M405-1,"")</f>
        <v>-1</v>
      </c>
      <c r="N405" s="136" t="str">
        <f>IFERROR(NACIONAL!O405/NACIONAL!N405-1,"")</f>
        <v/>
      </c>
      <c r="O405" s="136" t="str">
        <f>IFERROR(NACIONAL!P405/NACIONAL!O405-1,"")</f>
        <v/>
      </c>
      <c r="P405" s="136" t="str">
        <f>IFERROR(NACIONAL!Q405/NACIONAL!P405-1,"")</f>
        <v/>
      </c>
      <c r="Q405" s="136" t="str">
        <f>IFERROR(NACIONAL!R405/NACIONAL!Q405-1,"")</f>
        <v/>
      </c>
      <c r="R405" s="136" t="str">
        <f>IFERROR(NACIONAL!S405/NACIONAL!R405-1,"")</f>
        <v/>
      </c>
      <c r="S405" s="136" t="str">
        <f>IFERROR(NACIONAL!T405/NACIONAL!S405-1,"")</f>
        <v/>
      </c>
    </row>
    <row r="406" spans="1:19">
      <c r="A406" s="89" t="s">
        <v>4191</v>
      </c>
      <c r="B406" s="89" t="s">
        <v>970</v>
      </c>
      <c r="C406" s="136">
        <f>IFERROR(NACIONAL!D406/NACIONAL!C406-1,"")</f>
        <v>0.21083187214158072</v>
      </c>
      <c r="D406" s="136">
        <f>IFERROR(NACIONAL!E406/NACIONAL!D406-1,"")</f>
        <v>2.2987970226868715E-3</v>
      </c>
      <c r="E406" s="136">
        <f>IFERROR(NACIONAL!F406/NACIONAL!E406-1,"")</f>
        <v>2.0491806130571222E-2</v>
      </c>
      <c r="F406" s="136">
        <f>IFERROR(NACIONAL!G406/NACIONAL!F406-1,"")</f>
        <v>8.3329232923739616E-2</v>
      </c>
      <c r="G406" s="136">
        <f>IFERROR(NACIONAL!H406/NACIONAL!G406-1,"")</f>
        <v>-3.9052216591204392E-3</v>
      </c>
      <c r="H406" s="136">
        <f>IFERROR(NACIONAL!I406/NACIONAL!H406-1,"")</f>
        <v>5.9074027154060849E-2</v>
      </c>
      <c r="I406" s="136">
        <f>IFERROR(NACIONAL!J406/NACIONAL!I406-1,"")</f>
        <v>-7.4534593158832596E-3</v>
      </c>
      <c r="J406" s="136">
        <f>IFERROR(NACIONAL!K406/NACIONAL!J406-1,"")</f>
        <v>5.0864699262275881E-2</v>
      </c>
      <c r="K406" s="136">
        <f>IFERROR(NACIONAL!L406/NACIONAL!K406-1,"")</f>
        <v>-4.2320969061448555E-2</v>
      </c>
      <c r="L406" s="136">
        <f>IFERROR(NACIONAL!M406/NACIONAL!L406-1,"")</f>
        <v>-0.1503120077038953</v>
      </c>
      <c r="M406" s="136">
        <f>IFERROR(NACIONAL!N406/NACIONAL!M406-1,"")</f>
        <v>5.113427696854167E-2</v>
      </c>
      <c r="N406" s="136">
        <f>IFERROR(NACIONAL!O406/NACIONAL!N406-1,"")</f>
        <v>-3.047456476446897E-2</v>
      </c>
      <c r="O406" s="136">
        <f>IFERROR(NACIONAL!P406/NACIONAL!O406-1,"")</f>
        <v>-0.51061106577909765</v>
      </c>
      <c r="P406" s="136">
        <f>IFERROR(NACIONAL!Q406/NACIONAL!P406-1,"")</f>
        <v>0.35682324463923321</v>
      </c>
      <c r="Q406" s="136">
        <f>IFERROR(NACIONAL!R406/NACIONAL!Q406-1,"")</f>
        <v>0.88137300898189164</v>
      </c>
      <c r="R406" s="136">
        <f>IFERROR(NACIONAL!S406/NACIONAL!R406-1,"")</f>
        <v>8.4844380059925451E-2</v>
      </c>
      <c r="S406" s="136">
        <f>IFERROR(NACIONAL!T406/NACIONAL!S406-1,"")</f>
        <v>2.5617595498577783E-2</v>
      </c>
    </row>
    <row r="407" spans="1:19">
      <c r="A407" s="89" t="s">
        <v>7701</v>
      </c>
      <c r="B407" s="89" t="s">
        <v>7749</v>
      </c>
      <c r="C407" s="136">
        <f>IFERROR(NACIONAL!D407/NACIONAL!C407-1,"")</f>
        <v>0.29120644362256365</v>
      </c>
      <c r="D407" s="136">
        <f>IFERROR(NACIONAL!E407/NACIONAL!D407-1,"")</f>
        <v>6.3428601805215923E-2</v>
      </c>
      <c r="E407" s="136">
        <f>IFERROR(NACIONAL!F407/NACIONAL!E407-1,"")</f>
        <v>-0.10034916004648908</v>
      </c>
      <c r="F407" s="136">
        <f>IFERROR(NACIONAL!G407/NACIONAL!F407-1,"")</f>
        <v>9.061141875005907E-2</v>
      </c>
      <c r="G407" s="136">
        <f>IFERROR(NACIONAL!H407/NACIONAL!G407-1,"")</f>
        <v>0.14484269516807236</v>
      </c>
      <c r="H407" s="136">
        <f>IFERROR(NACIONAL!I407/NACIONAL!H407-1,"")</f>
        <v>2.6612570643777866E-2</v>
      </c>
      <c r="I407" s="136">
        <f>IFERROR(NACIONAL!J407/NACIONAL!I407-1,"")</f>
        <v>-1.613949953622229E-2</v>
      </c>
      <c r="J407" s="136">
        <f>IFERROR(NACIONAL!K407/NACIONAL!J407-1,"")</f>
        <v>8.699626416798556E-2</v>
      </c>
      <c r="K407" s="136">
        <f>IFERROR(NACIONAL!L407/NACIONAL!K407-1,"")</f>
        <v>0.2127135916515861</v>
      </c>
      <c r="L407" s="136">
        <f>IFERROR(NACIONAL!M407/NACIONAL!L407-1,"")</f>
        <v>-0.60890032518750803</v>
      </c>
      <c r="M407" s="136">
        <f>IFERROR(NACIONAL!N407/NACIONAL!M407-1,"")</f>
        <v>-1</v>
      </c>
      <c r="N407" s="136" t="str">
        <f>IFERROR(NACIONAL!O407/NACIONAL!N407-1,"")</f>
        <v/>
      </c>
      <c r="O407" s="136" t="str">
        <f>IFERROR(NACIONAL!P407/NACIONAL!O407-1,"")</f>
        <v/>
      </c>
      <c r="P407" s="136" t="str">
        <f>IFERROR(NACIONAL!Q407/NACIONAL!P407-1,"")</f>
        <v/>
      </c>
      <c r="Q407" s="136" t="str">
        <f>IFERROR(NACIONAL!R407/NACIONAL!Q407-1,"")</f>
        <v/>
      </c>
      <c r="R407" s="136" t="str">
        <f>IFERROR(NACIONAL!S407/NACIONAL!R407-1,"")</f>
        <v/>
      </c>
      <c r="S407" s="136" t="str">
        <f>IFERROR(NACIONAL!T407/NACIONAL!S407-1,"")</f>
        <v/>
      </c>
    </row>
    <row r="408" spans="1:19">
      <c r="A408" s="89" t="s">
        <v>4202</v>
      </c>
      <c r="B408" s="89" t="s">
        <v>215</v>
      </c>
      <c r="C408" s="136">
        <f>IFERROR(NACIONAL!D408/NACIONAL!C408-1,"")</f>
        <v>-1</v>
      </c>
      <c r="D408" s="136" t="str">
        <f>IFERROR(NACIONAL!E408/NACIONAL!D408-1,"")</f>
        <v/>
      </c>
      <c r="E408" s="136" t="str">
        <f>IFERROR(NACIONAL!F408/NACIONAL!E408-1,"")</f>
        <v/>
      </c>
      <c r="F408" s="136" t="str">
        <f>IFERROR(NACIONAL!G408/NACIONAL!F408-1,"")</f>
        <v/>
      </c>
      <c r="G408" s="136" t="str">
        <f>IFERROR(NACIONAL!H408/NACIONAL!G408-1,"")</f>
        <v/>
      </c>
      <c r="H408" s="136" t="str">
        <f>IFERROR(NACIONAL!I408/NACIONAL!H408-1,"")</f>
        <v/>
      </c>
      <c r="I408" s="136" t="str">
        <f>IFERROR(NACIONAL!J408/NACIONAL!I408-1,"")</f>
        <v/>
      </c>
      <c r="J408" s="136" t="str">
        <f>IFERROR(NACIONAL!K408/NACIONAL!J408-1,"")</f>
        <v/>
      </c>
      <c r="K408" s="136" t="str">
        <f>IFERROR(NACIONAL!L408/NACIONAL!K408-1,"")</f>
        <v/>
      </c>
      <c r="L408" s="136" t="str">
        <f>IFERROR(NACIONAL!M408/NACIONAL!L408-1,"")</f>
        <v/>
      </c>
      <c r="M408" s="136" t="str">
        <f>IFERROR(NACIONAL!N408/NACIONAL!M408-1,"")</f>
        <v/>
      </c>
      <c r="N408" s="136" t="str">
        <f>IFERROR(NACIONAL!O408/NACIONAL!N408-1,"")</f>
        <v/>
      </c>
      <c r="O408" s="136" t="str">
        <f>IFERROR(NACIONAL!P408/NACIONAL!O408-1,"")</f>
        <v/>
      </c>
      <c r="P408" s="136" t="str">
        <f>IFERROR(NACIONAL!Q408/NACIONAL!P408-1,"")</f>
        <v/>
      </c>
      <c r="Q408" s="136" t="str">
        <f>IFERROR(NACIONAL!R408/NACIONAL!Q408-1,"")</f>
        <v/>
      </c>
      <c r="R408" s="136" t="str">
        <f>IFERROR(NACIONAL!S408/NACIONAL!R408-1,"")</f>
        <v/>
      </c>
      <c r="S408" s="136" t="str">
        <f>IFERROR(NACIONAL!T408/NACIONAL!S408-1,"")</f>
        <v/>
      </c>
    </row>
    <row r="409" spans="1:19">
      <c r="A409" s="89" t="s">
        <v>4213</v>
      </c>
      <c r="B409" s="89" t="s">
        <v>974</v>
      </c>
      <c r="C409" s="136">
        <f>IFERROR(NACIONAL!D409/NACIONAL!C409-1,"")</f>
        <v>0.1937563419633157</v>
      </c>
      <c r="D409" s="136">
        <f>IFERROR(NACIONAL!E409/NACIONAL!D409-1,"")</f>
        <v>0.35760094757128447</v>
      </c>
      <c r="E409" s="136">
        <f>IFERROR(NACIONAL!F409/NACIONAL!E409-1,"")</f>
        <v>-0.24314910849422744</v>
      </c>
      <c r="F409" s="136">
        <f>IFERROR(NACIONAL!G409/NACIONAL!F409-1,"")</f>
        <v>0.10262161474440812</v>
      </c>
      <c r="G409" s="136">
        <f>IFERROR(NACIONAL!H409/NACIONAL!G409-1,"")</f>
        <v>3.1733448507679194</v>
      </c>
      <c r="H409" s="136">
        <f>IFERROR(NACIONAL!I409/NACIONAL!H409-1,"")</f>
        <v>0.25673173315096598</v>
      </c>
      <c r="I409" s="136">
        <f>IFERROR(NACIONAL!J409/NACIONAL!I409-1,"")</f>
        <v>4.3736429327884574E-2</v>
      </c>
      <c r="J409" s="136">
        <f>IFERROR(NACIONAL!K409/NACIONAL!J409-1,"")</f>
        <v>3.3294086723139271E-2</v>
      </c>
      <c r="K409" s="136">
        <f>IFERROR(NACIONAL!L409/NACIONAL!K409-1,"")</f>
        <v>-0.37916899559094441</v>
      </c>
      <c r="L409" s="136">
        <f>IFERROR(NACIONAL!M409/NACIONAL!L409-1,"")</f>
        <v>1.8881621381575675E-2</v>
      </c>
      <c r="M409" s="136">
        <f>IFERROR(NACIONAL!N409/NACIONAL!M409-1,"")</f>
        <v>7.41082565113933E-2</v>
      </c>
      <c r="N409" s="136">
        <f>IFERROR(NACIONAL!O409/NACIONAL!N409-1,"")</f>
        <v>7.3752129775706443E-2</v>
      </c>
      <c r="O409" s="136">
        <f>IFERROR(NACIONAL!P409/NACIONAL!O409-1,"")</f>
        <v>9.9120780919530249E-2</v>
      </c>
      <c r="P409" s="136">
        <f>IFERROR(NACIONAL!Q409/NACIONAL!P409-1,"")</f>
        <v>0.13440851763097794</v>
      </c>
      <c r="Q409" s="136">
        <f>IFERROR(NACIONAL!R409/NACIONAL!Q409-1,"")</f>
        <v>0.18582559280875688</v>
      </c>
      <c r="R409" s="136">
        <f>IFERROR(NACIONAL!S409/NACIONAL!R409-1,"")</f>
        <v>0.15240297064429909</v>
      </c>
      <c r="S409" s="136">
        <f>IFERROR(NACIONAL!T409/NACIONAL!S409-1,"")</f>
        <v>0.17878371475333887</v>
      </c>
    </row>
    <row r="410" spans="1:19">
      <c r="A410" s="89" t="s">
        <v>4226</v>
      </c>
      <c r="B410" s="89" t="s">
        <v>976</v>
      </c>
      <c r="C410" s="136">
        <f>IFERROR(NACIONAL!D410/NACIONAL!C410-1,"")</f>
        <v>0.12647717098884148</v>
      </c>
      <c r="D410" s="136">
        <f>IFERROR(NACIONAL!E410/NACIONAL!D410-1,"")</f>
        <v>9.093612801146822E-2</v>
      </c>
      <c r="E410" s="136">
        <f>IFERROR(NACIONAL!F410/NACIONAL!E410-1,"")</f>
        <v>-0.37726553618950609</v>
      </c>
      <c r="F410" s="136">
        <f>IFERROR(NACIONAL!G410/NACIONAL!F410-1,"")</f>
        <v>-0.44593061482495044</v>
      </c>
      <c r="G410" s="136">
        <f>IFERROR(NACIONAL!H410/NACIONAL!G410-1,"")</f>
        <v>0.18149868435129446</v>
      </c>
      <c r="H410" s="136">
        <f>IFERROR(NACIONAL!I410/NACIONAL!H410-1,"")</f>
        <v>1.5168411571265827</v>
      </c>
      <c r="I410" s="136">
        <f>IFERROR(NACIONAL!J410/NACIONAL!I410-1,"")</f>
        <v>7.5181877524368668E-2</v>
      </c>
      <c r="J410" s="136">
        <f>IFERROR(NACIONAL!K410/NACIONAL!J410-1,"")</f>
        <v>0.42181492815233468</v>
      </c>
      <c r="K410" s="136">
        <f>IFERROR(NACIONAL!L410/NACIONAL!K410-1,"")</f>
        <v>-8.1458482693353096E-2</v>
      </c>
      <c r="L410" s="136">
        <f>IFERROR(NACIONAL!M410/NACIONAL!L410-1,"")</f>
        <v>-0.13340113912735085</v>
      </c>
      <c r="M410" s="136">
        <f>IFERROR(NACIONAL!N410/NACIONAL!M410-1,"")</f>
        <v>0.10114323654513857</v>
      </c>
      <c r="N410" s="136">
        <f>IFERROR(NACIONAL!O410/NACIONAL!N410-1,"")</f>
        <v>7.7857170735917691E-3</v>
      </c>
      <c r="O410" s="136">
        <f>IFERROR(NACIONAL!P410/NACIONAL!O410-1,"")</f>
        <v>-0.4044113044801747</v>
      </c>
      <c r="P410" s="136">
        <f>IFERROR(NACIONAL!Q410/NACIONAL!P410-1,"")</f>
        <v>0.95155075526135247</v>
      </c>
      <c r="Q410" s="136">
        <f>IFERROR(NACIONAL!R410/NACIONAL!Q410-1,"")</f>
        <v>0.55417843010175805</v>
      </c>
      <c r="R410" s="136">
        <f>IFERROR(NACIONAL!S410/NACIONAL!R410-1,"")</f>
        <v>8.1561031469670864E-2</v>
      </c>
      <c r="S410" s="136">
        <f>IFERROR(NACIONAL!T410/NACIONAL!S410-1,"")</f>
        <v>-1</v>
      </c>
    </row>
    <row r="411" spans="1:19">
      <c r="A411" s="89" t="s">
        <v>4243</v>
      </c>
      <c r="B411" s="89" t="s">
        <v>978</v>
      </c>
      <c r="C411" s="136" t="str">
        <f>IFERROR(NACIONAL!D411/NACIONAL!C411-1,"")</f>
        <v/>
      </c>
      <c r="D411" s="136">
        <f>IFERROR(NACIONAL!E411/NACIONAL!D411-1,"")</f>
        <v>-1</v>
      </c>
      <c r="E411" s="136" t="str">
        <f>IFERROR(NACIONAL!F411/NACIONAL!E411-1,"")</f>
        <v/>
      </c>
      <c r="F411" s="136">
        <f>IFERROR(NACIONAL!G411/NACIONAL!F411-1,"")</f>
        <v>-0.89716482460355595</v>
      </c>
      <c r="G411" s="136">
        <f>IFERROR(NACIONAL!H411/NACIONAL!G411-1,"")</f>
        <v>0.67757009345794383</v>
      </c>
      <c r="H411" s="136">
        <f>IFERROR(NACIONAL!I411/NACIONAL!H411-1,"")</f>
        <v>257.59052924791087</v>
      </c>
      <c r="I411" s="136">
        <f>IFERROR(NACIONAL!J411/NACIONAL!I411-1,"")</f>
        <v>18.792209750737875</v>
      </c>
      <c r="J411" s="136">
        <f>IFERROR(NACIONAL!K411/NACIONAL!J411-1,"")</f>
        <v>-0.75921660616417852</v>
      </c>
      <c r="K411" s="136">
        <f>IFERROR(NACIONAL!L411/NACIONAL!K411-1,"")</f>
        <v>1.3113335277218345</v>
      </c>
      <c r="L411" s="136">
        <f>IFERROR(NACIONAL!M411/NACIONAL!L411-1,"")</f>
        <v>-0.53627444780962374</v>
      </c>
      <c r="M411" s="136">
        <f>IFERROR(NACIONAL!N411/NACIONAL!M411-1,"")</f>
        <v>13.935789197866061</v>
      </c>
      <c r="N411" s="136">
        <f>IFERROR(NACIONAL!O411/NACIONAL!N411-1,"")</f>
        <v>-0.33393182295323931</v>
      </c>
      <c r="O411" s="136">
        <f>IFERROR(NACIONAL!P411/NACIONAL!O411-1,"")</f>
        <v>-0.17024638245932211</v>
      </c>
      <c r="P411" s="136">
        <f>IFERROR(NACIONAL!Q411/NACIONAL!P411-1,"")</f>
        <v>1.184128970063651</v>
      </c>
      <c r="Q411" s="136">
        <f>IFERROR(NACIONAL!R411/NACIONAL!Q411-1,"")</f>
        <v>-2.1277084680293434E-4</v>
      </c>
      <c r="R411" s="136">
        <f>IFERROR(NACIONAL!S411/NACIONAL!R411-1,"")</f>
        <v>0.65720698396685528</v>
      </c>
      <c r="S411" s="136">
        <f>IFERROR(NACIONAL!T411/NACIONAL!S411-1,"")</f>
        <v>6.5059405396195809</v>
      </c>
    </row>
    <row r="412" spans="1:19">
      <c r="A412" s="89" t="s">
        <v>4252</v>
      </c>
      <c r="B412" s="89" t="s">
        <v>210</v>
      </c>
      <c r="C412" s="136">
        <f>IFERROR(NACIONAL!D412/NACIONAL!C412-1,"")</f>
        <v>0.34255877515245836</v>
      </c>
      <c r="D412" s="136">
        <f>IFERROR(NACIONAL!E412/NACIONAL!D412-1,"")</f>
        <v>0.19800113052175816</v>
      </c>
      <c r="E412" s="136">
        <f>IFERROR(NACIONAL!F412/NACIONAL!E412-1,"")</f>
        <v>0.19502188236462747</v>
      </c>
      <c r="F412" s="136">
        <f>IFERROR(NACIONAL!G412/NACIONAL!F412-1,"")</f>
        <v>6.3441000693740479E-2</v>
      </c>
      <c r="G412" s="136">
        <f>IFERROR(NACIONAL!H412/NACIONAL!G412-1,"")</f>
        <v>6.9742045838025568E-2</v>
      </c>
      <c r="H412" s="136">
        <f>IFERROR(NACIONAL!I412/NACIONAL!H412-1,"")</f>
        <v>0.13377324728345807</v>
      </c>
      <c r="I412" s="136">
        <f>IFERROR(NACIONAL!J412/NACIONAL!I412-1,"")</f>
        <v>9.3246687334918699E-2</v>
      </c>
      <c r="J412" s="136">
        <f>IFERROR(NACIONAL!K412/NACIONAL!J412-1,"")</f>
        <v>8.9056780852718953E-2</v>
      </c>
      <c r="K412" s="136">
        <f>IFERROR(NACIONAL!L412/NACIONAL!K412-1,"")</f>
        <v>24.248179682179483</v>
      </c>
      <c r="L412" s="136">
        <f>IFERROR(NACIONAL!M412/NACIONAL!L412-1,"")</f>
        <v>0.11758292285024763</v>
      </c>
      <c r="M412" s="136">
        <f>IFERROR(NACIONAL!N412/NACIONAL!M412-1,"")</f>
        <v>6.0461477548605647E-2</v>
      </c>
      <c r="N412" s="136">
        <f>IFERROR(NACIONAL!O412/NACIONAL!N412-1,"")</f>
        <v>3.2960677791461057E-2</v>
      </c>
      <c r="O412" s="136">
        <f>IFERROR(NACIONAL!P412/NACIONAL!O412-1,"")</f>
        <v>0.24202201982926441</v>
      </c>
      <c r="P412" s="136">
        <f>IFERROR(NACIONAL!Q412/NACIONAL!P412-1,"")</f>
        <v>8.9810630842398043E-2</v>
      </c>
      <c r="Q412" s="136">
        <f>IFERROR(NACIONAL!R412/NACIONAL!Q412-1,"")</f>
        <v>9.112382184412593E-2</v>
      </c>
      <c r="R412" s="136">
        <f>IFERROR(NACIONAL!S412/NACIONAL!R412-1,"")</f>
        <v>0.17367231927508708</v>
      </c>
      <c r="S412" s="136">
        <f>IFERROR(NACIONAL!T412/NACIONAL!S412-1,"")</f>
        <v>5.8502134003517448E-2</v>
      </c>
    </row>
    <row r="413" spans="1:19">
      <c r="A413" s="89" t="s">
        <v>4255</v>
      </c>
      <c r="B413" s="89" t="s">
        <v>1020</v>
      </c>
      <c r="C413" s="136">
        <f>IFERROR(NACIONAL!D413/NACIONAL!C413-1,"")</f>
        <v>0.27184807012667345</v>
      </c>
      <c r="D413" s="136">
        <f>IFERROR(NACIONAL!E413/NACIONAL!D413-1,"")</f>
        <v>0.3028736304297992</v>
      </c>
      <c r="E413" s="136">
        <f>IFERROR(NACIONAL!F413/NACIONAL!E413-1,"")</f>
        <v>7.3406918398809307E-2</v>
      </c>
      <c r="F413" s="136">
        <f>IFERROR(NACIONAL!G413/NACIONAL!F413-1,"")</f>
        <v>2.9677015968355702E-2</v>
      </c>
      <c r="G413" s="136">
        <f>IFERROR(NACIONAL!H413/NACIONAL!G413-1,"")</f>
        <v>0.23877719319070745</v>
      </c>
      <c r="H413" s="136">
        <f>IFERROR(NACIONAL!I413/NACIONAL!H413-1,"")</f>
        <v>1.1156784435540068</v>
      </c>
      <c r="I413" s="136">
        <f>IFERROR(NACIONAL!J413/NACIONAL!I413-1,"")</f>
        <v>0.254155909939207</v>
      </c>
      <c r="J413" s="136">
        <f>IFERROR(NACIONAL!K413/NACIONAL!J413-1,"")</f>
        <v>-0.23201931800910014</v>
      </c>
      <c r="K413" s="136">
        <f>IFERROR(NACIONAL!L413/NACIONAL!K413-1,"")</f>
        <v>0.12009773535522661</v>
      </c>
      <c r="L413" s="136">
        <f>IFERROR(NACIONAL!M413/NACIONAL!L413-1,"")</f>
        <v>-9.607435533820019E-2</v>
      </c>
      <c r="M413" s="136">
        <f>IFERROR(NACIONAL!N413/NACIONAL!M413-1,"")</f>
        <v>0.43599982288305683</v>
      </c>
      <c r="N413" s="136">
        <f>IFERROR(NACIONAL!O413/NACIONAL!N413-1,"")</f>
        <v>9.2431781712378092E-2</v>
      </c>
      <c r="O413" s="136">
        <f>IFERROR(NACIONAL!P413/NACIONAL!O413-1,"")</f>
        <v>-7.2077842013796634E-2</v>
      </c>
      <c r="P413" s="136">
        <f>IFERROR(NACIONAL!Q413/NACIONAL!P413-1,"")</f>
        <v>7.3488816111829447E-2</v>
      </c>
      <c r="Q413" s="136">
        <f>IFERROR(NACIONAL!R413/NACIONAL!Q413-1,"")</f>
        <v>0.33327119695902385</v>
      </c>
      <c r="R413" s="136">
        <f>IFERROR(NACIONAL!S413/NACIONAL!R413-1,"")</f>
        <v>5.7824169959286298E-3</v>
      </c>
      <c r="S413" s="136">
        <f>IFERROR(NACIONAL!T413/NACIONAL!S413-1,"")</f>
        <v>6.1212163088720351E-2</v>
      </c>
    </row>
    <row r="414" spans="1:19" ht="28">
      <c r="A414" s="89" t="s">
        <v>4277</v>
      </c>
      <c r="B414" s="89" t="s">
        <v>4278</v>
      </c>
      <c r="C414" s="136">
        <f>IFERROR(NACIONAL!D414/NACIONAL!C414-1,"")</f>
        <v>-1.215725212223373E-2</v>
      </c>
      <c r="D414" s="136">
        <f>IFERROR(NACIONAL!E414/NACIONAL!D414-1,"")</f>
        <v>5.062662047208665</v>
      </c>
      <c r="E414" s="136">
        <f>IFERROR(NACIONAL!F414/NACIONAL!E414-1,"")</f>
        <v>-0.53205937948795579</v>
      </c>
      <c r="F414" s="136">
        <f>IFERROR(NACIONAL!G414/NACIONAL!F414-1,"")</f>
        <v>5.2424151884254089E-2</v>
      </c>
      <c r="G414" s="136">
        <f>IFERROR(NACIONAL!H414/NACIONAL!G414-1,"")</f>
        <v>-0.48585629988324674</v>
      </c>
      <c r="H414" s="136">
        <f>IFERROR(NACIONAL!I414/NACIONAL!H414-1,"")</f>
        <v>-0.17556608803120399</v>
      </c>
      <c r="I414" s="136">
        <f>IFERROR(NACIONAL!J414/NACIONAL!I414-1,"")</f>
        <v>0.62797682498262897</v>
      </c>
      <c r="J414" s="136">
        <f>IFERROR(NACIONAL!K414/NACIONAL!J414-1,"")</f>
        <v>-0.11142686959906001</v>
      </c>
      <c r="K414" s="136">
        <f>IFERROR(NACIONAL!L414/NACIONAL!K414-1,"")</f>
        <v>1.005881007457019</v>
      </c>
      <c r="L414" s="136">
        <f>IFERROR(NACIONAL!M414/NACIONAL!L414-1,"")</f>
        <v>-0.45466613498529418</v>
      </c>
      <c r="M414" s="136">
        <f>IFERROR(NACIONAL!N414/NACIONAL!M414-1,"")</f>
        <v>0.39163719642424688</v>
      </c>
      <c r="N414" s="136">
        <f>IFERROR(NACIONAL!O414/NACIONAL!N414-1,"")</f>
        <v>-0.14360459781319401</v>
      </c>
      <c r="O414" s="136">
        <f>IFERROR(NACIONAL!P414/NACIONAL!O414-1,"")</f>
        <v>1.1436184069322004</v>
      </c>
      <c r="P414" s="136">
        <f>IFERROR(NACIONAL!Q414/NACIONAL!P414-1,"")</f>
        <v>-4.3466600270101186E-2</v>
      </c>
      <c r="Q414" s="136">
        <f>IFERROR(NACIONAL!R414/NACIONAL!Q414-1,"")</f>
        <v>1.4062554269932286</v>
      </c>
      <c r="R414" s="136">
        <f>IFERROR(NACIONAL!S414/NACIONAL!R414-1,"")</f>
        <v>-0.45581762978183771</v>
      </c>
      <c r="S414" s="136">
        <f>IFERROR(NACIONAL!T414/NACIONAL!S414-1,"")</f>
        <v>0.10159558362342258</v>
      </c>
    </row>
    <row r="415" spans="1:19">
      <c r="A415" s="89" t="s">
        <v>4295</v>
      </c>
      <c r="B415" s="89" t="s">
        <v>4296</v>
      </c>
      <c r="C415" s="136">
        <f>IFERROR(NACIONAL!D415/NACIONAL!C415-1,"")</f>
        <v>0.18459455675712766</v>
      </c>
      <c r="D415" s="136">
        <f>IFERROR(NACIONAL!E415/NACIONAL!D415-1,"")</f>
        <v>0.51430988464180327</v>
      </c>
      <c r="E415" s="136">
        <f>IFERROR(NACIONAL!F415/NACIONAL!E415-1,"")</f>
        <v>5.5833587375629268E-2</v>
      </c>
      <c r="F415" s="136">
        <f>IFERROR(NACIONAL!G415/NACIONAL!F415-1,"")</f>
        <v>-2.0340873450217178E-2</v>
      </c>
      <c r="G415" s="136">
        <f>IFERROR(NACIONAL!H415/NACIONAL!G415-1,"")</f>
        <v>0.21287039622672554</v>
      </c>
      <c r="H415" s="136">
        <f>IFERROR(NACIONAL!I415/NACIONAL!H415-1,"")</f>
        <v>3.6212735763479387E-2</v>
      </c>
      <c r="I415" s="136">
        <f>IFERROR(NACIONAL!J415/NACIONAL!I415-1,"")</f>
        <v>3.0014426841485253E-2</v>
      </c>
      <c r="J415" s="136">
        <f>IFERROR(NACIONAL!K415/NACIONAL!J415-1,"")</f>
        <v>-0.96810139095567616</v>
      </c>
      <c r="K415" s="136">
        <f>IFERROR(NACIONAL!L415/NACIONAL!K415-1,"")</f>
        <v>0.14041831697013052</v>
      </c>
      <c r="L415" s="136">
        <f>IFERROR(NACIONAL!M415/NACIONAL!L415-1,"")</f>
        <v>-0.13947730176936379</v>
      </c>
      <c r="M415" s="136">
        <f>IFERROR(NACIONAL!N415/NACIONAL!M415-1,"")</f>
        <v>16.27466479811601</v>
      </c>
      <c r="N415" s="136">
        <f>IFERROR(NACIONAL!O415/NACIONAL!N415-1,"")</f>
        <v>0.12331653720771674</v>
      </c>
      <c r="O415" s="136">
        <f>IFERROR(NACIONAL!P415/NACIONAL!O415-1,"")</f>
        <v>1.5169637967711065</v>
      </c>
      <c r="P415" s="136">
        <f>IFERROR(NACIONAL!Q415/NACIONAL!P415-1,"")</f>
        <v>0.54839887708702029</v>
      </c>
      <c r="Q415" s="136">
        <f>IFERROR(NACIONAL!R415/NACIONAL!Q415-1,"")</f>
        <v>4.7230441371219456E-2</v>
      </c>
      <c r="R415" s="136">
        <f>IFERROR(NACIONAL!S415/NACIONAL!R415-1,"")</f>
        <v>7.7618079591646127E-2</v>
      </c>
      <c r="S415" s="136">
        <f>IFERROR(NACIONAL!T415/NACIONAL!S415-1,"")</f>
        <v>1.3658040485891729</v>
      </c>
    </row>
    <row r="416" spans="1:19">
      <c r="A416" s="89" t="s">
        <v>4297</v>
      </c>
      <c r="B416" s="89" t="s">
        <v>4298</v>
      </c>
      <c r="C416" s="136" t="str">
        <f>IFERROR(NACIONAL!D416/NACIONAL!C416-1,"")</f>
        <v/>
      </c>
      <c r="D416" s="136" t="str">
        <f>IFERROR(NACIONAL!E416/NACIONAL!D416-1,"")</f>
        <v/>
      </c>
      <c r="E416" s="136" t="str">
        <f>IFERROR(NACIONAL!F416/NACIONAL!E416-1,"")</f>
        <v/>
      </c>
      <c r="F416" s="136" t="str">
        <f>IFERROR(NACIONAL!G416/NACIONAL!F416-1,"")</f>
        <v/>
      </c>
      <c r="G416" s="136" t="str">
        <f>IFERROR(NACIONAL!H416/NACIONAL!G416-1,"")</f>
        <v/>
      </c>
      <c r="H416" s="136" t="str">
        <f>IFERROR(NACIONAL!I416/NACIONAL!H416-1,"")</f>
        <v/>
      </c>
      <c r="I416" s="136" t="str">
        <f>IFERROR(NACIONAL!J416/NACIONAL!I416-1,"")</f>
        <v/>
      </c>
      <c r="J416" s="136" t="str">
        <f>IFERROR(NACIONAL!K416/NACIONAL!J416-1,"")</f>
        <v/>
      </c>
      <c r="K416" s="136" t="str">
        <f>IFERROR(NACIONAL!L416/NACIONAL!K416-1,"")</f>
        <v/>
      </c>
      <c r="L416" s="136" t="str">
        <f>IFERROR(NACIONAL!M416/NACIONAL!L416-1,"")</f>
        <v/>
      </c>
      <c r="M416" s="136" t="str">
        <f>IFERROR(NACIONAL!N416/NACIONAL!M416-1,"")</f>
        <v/>
      </c>
      <c r="N416" s="136" t="str">
        <f>IFERROR(NACIONAL!O416/NACIONAL!N416-1,"")</f>
        <v/>
      </c>
      <c r="O416" s="136" t="str">
        <f>IFERROR(NACIONAL!P416/NACIONAL!O416-1,"")</f>
        <v/>
      </c>
      <c r="P416" s="136" t="str">
        <f>IFERROR(NACIONAL!Q416/NACIONAL!P416-1,"")</f>
        <v/>
      </c>
      <c r="Q416" s="136" t="str">
        <f>IFERROR(NACIONAL!R416/NACIONAL!Q416-1,"")</f>
        <v/>
      </c>
      <c r="R416" s="136" t="str">
        <f>IFERROR(NACIONAL!S416/NACIONAL!R416-1,"")</f>
        <v/>
      </c>
      <c r="S416" s="136" t="str">
        <f>IFERROR(NACIONAL!T416/NACIONAL!S416-1,"")</f>
        <v/>
      </c>
    </row>
    <row r="417" spans="1:19">
      <c r="A417" s="89" t="s">
        <v>4317</v>
      </c>
      <c r="B417" s="89" t="s">
        <v>550</v>
      </c>
      <c r="C417" s="136" t="str">
        <f>IFERROR(NACIONAL!D417/NACIONAL!C417-1,"")</f>
        <v/>
      </c>
      <c r="D417" s="136" t="str">
        <f>IFERROR(NACIONAL!E417/NACIONAL!D417-1,"")</f>
        <v/>
      </c>
      <c r="E417" s="136" t="str">
        <f>IFERROR(NACIONAL!F417/NACIONAL!E417-1,"")</f>
        <v/>
      </c>
      <c r="F417" s="136" t="str">
        <f>IFERROR(NACIONAL!G417/NACIONAL!F417-1,"")</f>
        <v/>
      </c>
      <c r="G417" s="136" t="str">
        <f>IFERROR(NACIONAL!H417/NACIONAL!G417-1,"")</f>
        <v/>
      </c>
      <c r="H417" s="136" t="str">
        <f>IFERROR(NACIONAL!I417/NACIONAL!H417-1,"")</f>
        <v/>
      </c>
      <c r="I417" s="136">
        <f>IFERROR(NACIONAL!J417/NACIONAL!I417-1,"")</f>
        <v>7.8706501594240974E-2</v>
      </c>
      <c r="J417" s="136">
        <f>IFERROR(NACIONAL!K417/NACIONAL!J417-1,"")</f>
        <v>0.65756643544510029</v>
      </c>
      <c r="K417" s="136">
        <f>IFERROR(NACIONAL!L417/NACIONAL!K417-1,"")</f>
        <v>-0.23477619341847267</v>
      </c>
      <c r="L417" s="136">
        <f>IFERROR(NACIONAL!M417/NACIONAL!L417-1,"")</f>
        <v>0.59081422413434215</v>
      </c>
      <c r="M417" s="136">
        <f>IFERROR(NACIONAL!N417/NACIONAL!M417-1,"")</f>
        <v>7.5967750072014635</v>
      </c>
      <c r="N417" s="136">
        <f>IFERROR(NACIONAL!O417/NACIONAL!N417-1,"")</f>
        <v>0.62120063479553256</v>
      </c>
      <c r="O417" s="136">
        <f>IFERROR(NACIONAL!P417/NACIONAL!O417-1,"")</f>
        <v>-0.43702537054670698</v>
      </c>
      <c r="P417" s="136">
        <f>IFERROR(NACIONAL!Q417/NACIONAL!P417-1,"")</f>
        <v>0.23739220323715537</v>
      </c>
      <c r="Q417" s="136">
        <f>IFERROR(NACIONAL!R417/NACIONAL!Q417-1,"")</f>
        <v>-0.17088202325772106</v>
      </c>
      <c r="R417" s="136">
        <f>IFERROR(NACIONAL!S417/NACIONAL!R417-1,"")</f>
        <v>1.5944077846628959</v>
      </c>
      <c r="S417" s="136">
        <f>IFERROR(NACIONAL!T417/NACIONAL!S417-1,"")</f>
        <v>-0.48649171777592104</v>
      </c>
    </row>
    <row r="418" spans="1:19">
      <c r="A418" s="89" t="s">
        <v>4340</v>
      </c>
      <c r="B418" s="89" t="s">
        <v>1209</v>
      </c>
      <c r="C418" s="136" t="str">
        <f>IFERROR(NACIONAL!D418/NACIONAL!C418-1,"")</f>
        <v/>
      </c>
      <c r="D418" s="136" t="str">
        <f>IFERROR(NACIONAL!E418/NACIONAL!D418-1,"")</f>
        <v/>
      </c>
      <c r="E418" s="136" t="str">
        <f>IFERROR(NACIONAL!F418/NACIONAL!E418-1,"")</f>
        <v/>
      </c>
      <c r="F418" s="136" t="str">
        <f>IFERROR(NACIONAL!G418/NACIONAL!F418-1,"")</f>
        <v/>
      </c>
      <c r="G418" s="136" t="str">
        <f>IFERROR(NACIONAL!H418/NACIONAL!G418-1,"")</f>
        <v/>
      </c>
      <c r="H418" s="136" t="str">
        <f>IFERROR(NACIONAL!I418/NACIONAL!H418-1,"")</f>
        <v/>
      </c>
      <c r="I418" s="136" t="str">
        <f>IFERROR(NACIONAL!J418/NACIONAL!I418-1,"")</f>
        <v/>
      </c>
      <c r="J418" s="136" t="str">
        <f>IFERROR(NACIONAL!K418/NACIONAL!J418-1,"")</f>
        <v/>
      </c>
      <c r="K418" s="136" t="str">
        <f>IFERROR(NACIONAL!L418/NACIONAL!K418-1,"")</f>
        <v/>
      </c>
      <c r="L418" s="136" t="str">
        <f>IFERROR(NACIONAL!M418/NACIONAL!L418-1,"")</f>
        <v/>
      </c>
      <c r="M418" s="136" t="str">
        <f>IFERROR(NACIONAL!N418/NACIONAL!M418-1,"")</f>
        <v/>
      </c>
      <c r="N418" s="136" t="str">
        <f>IFERROR(NACIONAL!O418/NACIONAL!N418-1,"")</f>
        <v/>
      </c>
      <c r="O418" s="136">
        <f>IFERROR(NACIONAL!P418/NACIONAL!O418-1,"")</f>
        <v>4.4444444444444446</v>
      </c>
      <c r="P418" s="136">
        <f>IFERROR(NACIONAL!Q418/NACIONAL!P418-1,"")</f>
        <v>-0.89795918367346939</v>
      </c>
      <c r="Q418" s="136">
        <f>IFERROR(NACIONAL!R418/NACIONAL!Q418-1,"")</f>
        <v>-0.40000000000000013</v>
      </c>
      <c r="R418" s="136">
        <f>IFERROR(NACIONAL!S418/NACIONAL!R418-1,"")</f>
        <v>-1</v>
      </c>
      <c r="S418" s="136" t="str">
        <f>IFERROR(NACIONAL!T418/NACIONAL!S418-1,"")</f>
        <v/>
      </c>
    </row>
    <row r="419" spans="1:19">
      <c r="A419" s="89" t="s">
        <v>4343</v>
      </c>
      <c r="B419" s="89" t="s">
        <v>1230</v>
      </c>
      <c r="C419" s="136">
        <f>IFERROR(NACIONAL!D419/NACIONAL!C419-1,"")</f>
        <v>0.18459455675712766</v>
      </c>
      <c r="D419" s="136">
        <f>IFERROR(NACIONAL!E419/NACIONAL!D419-1,"")</f>
        <v>0.51430988464180327</v>
      </c>
      <c r="E419" s="136">
        <f>IFERROR(NACIONAL!F419/NACIONAL!E419-1,"")</f>
        <v>5.5833587375629268E-2</v>
      </c>
      <c r="F419" s="136">
        <f>IFERROR(NACIONAL!G419/NACIONAL!F419-1,"")</f>
        <v>-2.0340873450217178E-2</v>
      </c>
      <c r="G419" s="136">
        <f>IFERROR(NACIONAL!H419/NACIONAL!G419-1,"")</f>
        <v>0.21287039622672554</v>
      </c>
      <c r="H419" s="136">
        <f>IFERROR(NACIONAL!I419/NACIONAL!H419-1,"")</f>
        <v>3.2838568542248536E-2</v>
      </c>
      <c r="I419" s="136">
        <f>IFERROR(NACIONAL!J419/NACIONAL!I419-1,"")</f>
        <v>2.9855355319982735E-2</v>
      </c>
      <c r="J419" s="136">
        <f>IFERROR(NACIONAL!K419/NACIONAL!J419-1,"")</f>
        <v>-0.97366418563149504</v>
      </c>
      <c r="K419" s="136">
        <f>IFERROR(NACIONAL!L419/NACIONAL!K419-1,"")</f>
        <v>0.22122399648136049</v>
      </c>
      <c r="L419" s="136">
        <f>IFERROR(NACIONAL!M419/NACIONAL!L419-1,"")</f>
        <v>-0.23803142889583906</v>
      </c>
      <c r="M419" s="136">
        <f>IFERROR(NACIONAL!N419/NACIONAL!M419-1,"")</f>
        <v>18.425456673575059</v>
      </c>
      <c r="N419" s="136">
        <f>IFERROR(NACIONAL!O419/NACIONAL!N419-1,"")</f>
        <v>6.1082390890043525E-2</v>
      </c>
      <c r="O419" s="136">
        <f>IFERROR(NACIONAL!P419/NACIONAL!O419-1,"")</f>
        <v>1.9017129660272158</v>
      </c>
      <c r="P419" s="136">
        <f>IFERROR(NACIONAL!Q419/NACIONAL!P419-1,"")</f>
        <v>0.56145352463186016</v>
      </c>
      <c r="Q419" s="136">
        <f>IFERROR(NACIONAL!R419/NACIONAL!Q419-1,"")</f>
        <v>5.8395574540679895E-2</v>
      </c>
      <c r="R419" s="136">
        <f>IFERROR(NACIONAL!S419/NACIONAL!R419-1,"")</f>
        <v>4.2648498920862199E-2</v>
      </c>
      <c r="S419" s="136">
        <f>IFERROR(NACIONAL!T419/NACIONAL!S419-1,"")</f>
        <v>1.4786512272846415</v>
      </c>
    </row>
    <row r="420" spans="1:19">
      <c r="A420" s="89" t="s">
        <v>4380</v>
      </c>
      <c r="B420" s="89" t="s">
        <v>2473</v>
      </c>
      <c r="C420" s="136" t="str">
        <f>IFERROR(NACIONAL!D420/NACIONAL!C420-1,"")</f>
        <v/>
      </c>
      <c r="D420" s="136" t="str">
        <f>IFERROR(NACIONAL!E420/NACIONAL!D420-1,"")</f>
        <v/>
      </c>
      <c r="E420" s="136" t="str">
        <f>IFERROR(NACIONAL!F420/NACIONAL!E420-1,"")</f>
        <v/>
      </c>
      <c r="F420" s="136" t="str">
        <f>IFERROR(NACIONAL!G420/NACIONAL!F420-1,"")</f>
        <v/>
      </c>
      <c r="G420" s="136" t="str">
        <f>IFERROR(NACIONAL!H420/NACIONAL!G420-1,"")</f>
        <v/>
      </c>
      <c r="H420" s="136" t="str">
        <f>IFERROR(NACIONAL!I420/NACIONAL!H420-1,"")</f>
        <v/>
      </c>
      <c r="I420" s="136" t="str">
        <f>IFERROR(NACIONAL!J420/NACIONAL!I420-1,"")</f>
        <v/>
      </c>
      <c r="J420" s="136" t="str">
        <f>IFERROR(NACIONAL!K420/NACIONAL!J420-1,"")</f>
        <v/>
      </c>
      <c r="K420" s="136" t="str">
        <f>IFERROR(NACIONAL!L420/NACIONAL!K420-1,"")</f>
        <v/>
      </c>
      <c r="L420" s="136" t="str">
        <f>IFERROR(NACIONAL!M420/NACIONAL!L420-1,"")</f>
        <v/>
      </c>
      <c r="M420" s="136" t="str">
        <f>IFERROR(NACIONAL!N420/NACIONAL!M420-1,"")</f>
        <v/>
      </c>
      <c r="N420" s="136">
        <f>IFERROR(NACIONAL!O420/NACIONAL!N420-1,"")</f>
        <v>0.13347768335104226</v>
      </c>
      <c r="O420" s="136">
        <f>IFERROR(NACIONAL!P420/NACIONAL!O420-1,"")</f>
        <v>0.7443656828910199</v>
      </c>
      <c r="P420" s="136">
        <f>IFERROR(NACIONAL!Q420/NACIONAL!P420-1,"")</f>
        <v>0.38804919423248418</v>
      </c>
      <c r="Q420" s="136">
        <f>IFERROR(NACIONAL!R420/NACIONAL!Q420-1,"")</f>
        <v>-0.5052760851481165</v>
      </c>
      <c r="R420" s="136">
        <f>IFERROR(NACIONAL!S420/NACIONAL!R420-1,"")</f>
        <v>0.11878835661565068</v>
      </c>
      <c r="S420" s="136">
        <f>IFERROR(NACIONAL!T420/NACIONAL!S420-1,"")</f>
        <v>-0.26959961127703547</v>
      </c>
    </row>
    <row r="421" spans="1:19">
      <c r="A421" s="89" t="s">
        <v>7760</v>
      </c>
      <c r="B421" s="89" t="s">
        <v>7742</v>
      </c>
      <c r="C421" s="136">
        <f>IFERROR(NACIONAL!D421/NACIONAL!C421-1,"")</f>
        <v>-0.3098239609117881</v>
      </c>
      <c r="D421" s="136">
        <f>IFERROR(NACIONAL!E421/NACIONAL!D421-1,"")</f>
        <v>1.0854112173837307</v>
      </c>
      <c r="E421" s="136">
        <f>IFERROR(NACIONAL!F421/NACIONAL!E421-1,"")</f>
        <v>0.10068882742215846</v>
      </c>
      <c r="F421" s="136">
        <f>IFERROR(NACIONAL!G421/NACIONAL!F421-1,"")</f>
        <v>0.3917901465227458</v>
      </c>
      <c r="G421" s="136">
        <f>IFERROR(NACIONAL!H421/NACIONAL!G421-1,"")</f>
        <v>0.12998636576390643</v>
      </c>
      <c r="H421" s="136">
        <f>IFERROR(NACIONAL!I421/NACIONAL!H421-1,"")</f>
        <v>-0.11319144521590985</v>
      </c>
      <c r="I421" s="136">
        <f>IFERROR(NACIONAL!J421/NACIONAL!I421-1,"")</f>
        <v>2.3043411608759001E-2</v>
      </c>
      <c r="J421" s="136">
        <f>IFERROR(NACIONAL!K421/NACIONAL!J421-1,"")</f>
        <v>-1</v>
      </c>
      <c r="K421" s="136" t="str">
        <f>IFERROR(NACIONAL!L421/NACIONAL!K421-1,"")</f>
        <v/>
      </c>
      <c r="L421" s="136" t="str">
        <f>IFERROR(NACIONAL!M421/NACIONAL!L421-1,"")</f>
        <v/>
      </c>
      <c r="M421" s="136" t="str">
        <f>IFERROR(NACIONAL!N421/NACIONAL!M421-1,"")</f>
        <v/>
      </c>
      <c r="N421" s="136" t="str">
        <f>IFERROR(NACIONAL!O421/NACIONAL!N421-1,"")</f>
        <v/>
      </c>
      <c r="O421" s="136" t="str">
        <f>IFERROR(NACIONAL!P421/NACIONAL!O421-1,"")</f>
        <v/>
      </c>
      <c r="P421" s="136" t="str">
        <f>IFERROR(NACIONAL!Q421/NACIONAL!P421-1,"")</f>
        <v/>
      </c>
      <c r="Q421" s="136" t="str">
        <f>IFERROR(NACIONAL!R421/NACIONAL!Q421-1,"")</f>
        <v/>
      </c>
      <c r="R421" s="136" t="str">
        <f>IFERROR(NACIONAL!S421/NACIONAL!R421-1,"")</f>
        <v/>
      </c>
      <c r="S421" s="136" t="str">
        <f>IFERROR(NACIONAL!T421/NACIONAL!S421-1,"")</f>
        <v/>
      </c>
    </row>
    <row r="422" spans="1:19">
      <c r="A422" s="89" t="s">
        <v>7761</v>
      </c>
      <c r="B422" s="89" t="s">
        <v>1188</v>
      </c>
      <c r="C422" s="136">
        <f>IFERROR(NACIONAL!D422/NACIONAL!C422-1,"")</f>
        <v>8.2301980605141045E-2</v>
      </c>
      <c r="D422" s="136">
        <f>IFERROR(NACIONAL!E422/NACIONAL!D422-1,"")</f>
        <v>0.15752235848751095</v>
      </c>
      <c r="E422" s="136">
        <f>IFERROR(NACIONAL!F422/NACIONAL!E422-1,"")</f>
        <v>0.11421682815859646</v>
      </c>
      <c r="F422" s="136">
        <f>IFERROR(NACIONAL!G422/NACIONAL!F422-1,"")</f>
        <v>0.14324357774349061</v>
      </c>
      <c r="G422" s="136">
        <f>IFERROR(NACIONAL!H422/NACIONAL!G422-1,"")</f>
        <v>3.1077229620878555E-2</v>
      </c>
      <c r="H422" s="136">
        <f>IFERROR(NACIONAL!I422/NACIONAL!H422-1,"")</f>
        <v>0.13312748764732962</v>
      </c>
      <c r="I422" s="136">
        <f>IFERROR(NACIONAL!J422/NACIONAL!I422-1,"")</f>
        <v>0.13883145013593268</v>
      </c>
      <c r="J422" s="136">
        <f>IFERROR(NACIONAL!K422/NACIONAL!J422-1,"")</f>
        <v>-1</v>
      </c>
      <c r="K422" s="136" t="str">
        <f>IFERROR(NACIONAL!L422/NACIONAL!K422-1,"")</f>
        <v/>
      </c>
      <c r="L422" s="136" t="str">
        <f>IFERROR(NACIONAL!M422/NACIONAL!L422-1,"")</f>
        <v/>
      </c>
      <c r="M422" s="136" t="str">
        <f>IFERROR(NACIONAL!N422/NACIONAL!M422-1,"")</f>
        <v/>
      </c>
      <c r="N422" s="136" t="str">
        <f>IFERROR(NACIONAL!O422/NACIONAL!N422-1,"")</f>
        <v/>
      </c>
      <c r="O422" s="136" t="str">
        <f>IFERROR(NACIONAL!P422/NACIONAL!O422-1,"")</f>
        <v/>
      </c>
      <c r="P422" s="136" t="str">
        <f>IFERROR(NACIONAL!Q422/NACIONAL!P422-1,"")</f>
        <v/>
      </c>
      <c r="Q422" s="136" t="str">
        <f>IFERROR(NACIONAL!R422/NACIONAL!Q422-1,"")</f>
        <v/>
      </c>
      <c r="R422" s="136" t="str">
        <f>IFERROR(NACIONAL!S422/NACIONAL!R422-1,"")</f>
        <v/>
      </c>
      <c r="S422" s="136" t="str">
        <f>IFERROR(NACIONAL!T422/NACIONAL!S422-1,"")</f>
        <v/>
      </c>
    </row>
    <row r="423" spans="1:19">
      <c r="A423" s="89" t="s">
        <v>7762</v>
      </c>
      <c r="B423" s="89" t="s">
        <v>4075</v>
      </c>
      <c r="C423" s="136">
        <f>IFERROR(NACIONAL!D423/NACIONAL!C423-1,"")</f>
        <v>1.169087539974297</v>
      </c>
      <c r="D423" s="136">
        <f>IFERROR(NACIONAL!E423/NACIONAL!D423-1,"")</f>
        <v>-0.6361960992345902</v>
      </c>
      <c r="E423" s="136">
        <f>IFERROR(NACIONAL!F423/NACIONAL!E423-1,"")</f>
        <v>-0.73393426945546469</v>
      </c>
      <c r="F423" s="136">
        <f>IFERROR(NACIONAL!G423/NACIONAL!F423-1,"")</f>
        <v>0.56345195729537356</v>
      </c>
      <c r="G423" s="136">
        <f>IFERROR(NACIONAL!H423/NACIONAL!G423-1,"")</f>
        <v>2.1331573077185713</v>
      </c>
      <c r="H423" s="136">
        <f>IFERROR(NACIONAL!I423/NACIONAL!H423-1,"")</f>
        <v>-0.45552819126909749</v>
      </c>
      <c r="I423" s="136">
        <f>IFERROR(NACIONAL!J423/NACIONAL!I423-1,"")</f>
        <v>1.9925679822805753</v>
      </c>
      <c r="J423" s="136">
        <f>IFERROR(NACIONAL!K423/NACIONAL!J423-1,"")</f>
        <v>-1</v>
      </c>
      <c r="K423" s="136" t="str">
        <f>IFERROR(NACIONAL!L423/NACIONAL!K423-1,"")</f>
        <v/>
      </c>
      <c r="L423" s="136" t="str">
        <f>IFERROR(NACIONAL!M423/NACIONAL!L423-1,"")</f>
        <v/>
      </c>
      <c r="M423" s="136" t="str">
        <f>IFERROR(NACIONAL!N423/NACIONAL!M423-1,"")</f>
        <v/>
      </c>
      <c r="N423" s="136" t="str">
        <f>IFERROR(NACIONAL!O423/NACIONAL!N423-1,"")</f>
        <v/>
      </c>
      <c r="O423" s="136" t="str">
        <f>IFERROR(NACIONAL!P423/NACIONAL!O423-1,"")</f>
        <v/>
      </c>
      <c r="P423" s="136" t="str">
        <f>IFERROR(NACIONAL!Q423/NACIONAL!P423-1,"")</f>
        <v/>
      </c>
      <c r="Q423" s="136" t="str">
        <f>IFERROR(NACIONAL!R423/NACIONAL!Q423-1,"")</f>
        <v/>
      </c>
      <c r="R423" s="136" t="str">
        <f>IFERROR(NACIONAL!S423/NACIONAL!R423-1,"")</f>
        <v/>
      </c>
      <c r="S423" s="136" t="str">
        <f>IFERROR(NACIONAL!T423/NACIONAL!S423-1,"")</f>
        <v/>
      </c>
    </row>
    <row r="424" spans="1:19" ht="28">
      <c r="A424" s="89" t="s">
        <v>7763</v>
      </c>
      <c r="B424" s="89" t="s">
        <v>7771</v>
      </c>
      <c r="C424" s="136">
        <f>IFERROR(NACIONAL!D424/NACIONAL!C424-1,"")</f>
        <v>1.2219281039481422</v>
      </c>
      <c r="D424" s="136">
        <f>IFERROR(NACIONAL!E424/NACIONAL!D424-1,"")</f>
        <v>0.95003135369896063</v>
      </c>
      <c r="E424" s="136">
        <f>IFERROR(NACIONAL!F424/NACIONAL!E424-1,"")</f>
        <v>0.51857433440428014</v>
      </c>
      <c r="F424" s="136">
        <f>IFERROR(NACIONAL!G424/NACIONAL!F424-1,"")</f>
        <v>-0.21505118634153186</v>
      </c>
      <c r="G424" s="136">
        <f>IFERROR(NACIONAL!H424/NACIONAL!G424-1,"")</f>
        <v>0.23169366239841693</v>
      </c>
      <c r="H424" s="136">
        <f>IFERROR(NACIONAL!I424/NACIONAL!H424-1,"")</f>
        <v>-8.5827466556372189E-2</v>
      </c>
      <c r="I424" s="136">
        <f>IFERROR(NACIONAL!J424/NACIONAL!I424-1,"")</f>
        <v>0.24257462938970997</v>
      </c>
      <c r="J424" s="136">
        <f>IFERROR(NACIONAL!K424/NACIONAL!J424-1,"")</f>
        <v>-1</v>
      </c>
      <c r="K424" s="136" t="str">
        <f>IFERROR(NACIONAL!L424/NACIONAL!K424-1,"")</f>
        <v/>
      </c>
      <c r="L424" s="136" t="str">
        <f>IFERROR(NACIONAL!M424/NACIONAL!L424-1,"")</f>
        <v/>
      </c>
      <c r="M424" s="136" t="str">
        <f>IFERROR(NACIONAL!N424/NACIONAL!M424-1,"")</f>
        <v/>
      </c>
      <c r="N424" s="136" t="str">
        <f>IFERROR(NACIONAL!O424/NACIONAL!N424-1,"")</f>
        <v/>
      </c>
      <c r="O424" s="136" t="str">
        <f>IFERROR(NACIONAL!P424/NACIONAL!O424-1,"")</f>
        <v/>
      </c>
      <c r="P424" s="136" t="str">
        <f>IFERROR(NACIONAL!Q424/NACIONAL!P424-1,"")</f>
        <v/>
      </c>
      <c r="Q424" s="136" t="str">
        <f>IFERROR(NACIONAL!R424/NACIONAL!Q424-1,"")</f>
        <v/>
      </c>
      <c r="R424" s="136" t="str">
        <f>IFERROR(NACIONAL!S424/NACIONAL!R424-1,"")</f>
        <v/>
      </c>
      <c r="S424" s="136" t="str">
        <f>IFERROR(NACIONAL!T424/NACIONAL!S424-1,"")</f>
        <v/>
      </c>
    </row>
    <row r="425" spans="1:19">
      <c r="A425" s="89" t="s">
        <v>7764</v>
      </c>
      <c r="B425" s="89" t="s">
        <v>1120</v>
      </c>
      <c r="C425" s="136">
        <f>IFERROR(NACIONAL!D425/NACIONAL!C425-1,"")</f>
        <v>8.3419014957390463</v>
      </c>
      <c r="D425" s="136">
        <f>IFERROR(NACIONAL!E425/NACIONAL!D425-1,"")</f>
        <v>-0.92325368366751781</v>
      </c>
      <c r="E425" s="136">
        <f>IFERROR(NACIONAL!F425/NACIONAL!E425-1,"")</f>
        <v>-0.45079417076047845</v>
      </c>
      <c r="F425" s="136">
        <f>IFERROR(NACIONAL!G425/NACIONAL!F425-1,"")</f>
        <v>-0.94213055579606342</v>
      </c>
      <c r="G425" s="136">
        <f>IFERROR(NACIONAL!H425/NACIONAL!G425-1,"")</f>
        <v>-0.10663094511048077</v>
      </c>
      <c r="H425" s="136">
        <f>IFERROR(NACIONAL!I425/NACIONAL!H425-1,"")</f>
        <v>5.030672527334767</v>
      </c>
      <c r="I425" s="136">
        <f>IFERROR(NACIONAL!J425/NACIONAL!I425-1,"")</f>
        <v>0.81288499284296978</v>
      </c>
      <c r="J425" s="136">
        <f>IFERROR(NACIONAL!K425/NACIONAL!J425-1,"")</f>
        <v>-1</v>
      </c>
      <c r="K425" s="136" t="str">
        <f>IFERROR(NACIONAL!L425/NACIONAL!K425-1,"")</f>
        <v/>
      </c>
      <c r="L425" s="136" t="str">
        <f>IFERROR(NACIONAL!M425/NACIONAL!L425-1,"")</f>
        <v/>
      </c>
      <c r="M425" s="136" t="str">
        <f>IFERROR(NACIONAL!N425/NACIONAL!M425-1,"")</f>
        <v/>
      </c>
      <c r="N425" s="136" t="str">
        <f>IFERROR(NACIONAL!O425/NACIONAL!N425-1,"")</f>
        <v/>
      </c>
      <c r="O425" s="136" t="str">
        <f>IFERROR(NACIONAL!P425/NACIONAL!O425-1,"")</f>
        <v/>
      </c>
      <c r="P425" s="136" t="str">
        <f>IFERROR(NACIONAL!Q425/NACIONAL!P425-1,"")</f>
        <v/>
      </c>
      <c r="Q425" s="136" t="str">
        <f>IFERROR(NACIONAL!R425/NACIONAL!Q425-1,"")</f>
        <v/>
      </c>
      <c r="R425" s="136" t="str">
        <f>IFERROR(NACIONAL!S425/NACIONAL!R425-1,"")</f>
        <v/>
      </c>
      <c r="S425" s="136" t="str">
        <f>IFERROR(NACIONAL!T425/NACIONAL!S425-1,"")</f>
        <v/>
      </c>
    </row>
    <row r="426" spans="1:19">
      <c r="A426" s="89" t="s">
        <v>7765</v>
      </c>
      <c r="B426" s="89" t="s">
        <v>1184</v>
      </c>
      <c r="C426" s="136">
        <f>IFERROR(NACIONAL!D426/NACIONAL!C426-1,"")</f>
        <v>0.12419066641905241</v>
      </c>
      <c r="D426" s="136">
        <f>IFERROR(NACIONAL!E426/NACIONAL!D426-1,"")</f>
        <v>0.17481568367125377</v>
      </c>
      <c r="E426" s="136">
        <f>IFERROR(NACIONAL!F426/NACIONAL!E426-1,"")</f>
        <v>0.13926660814067837</v>
      </c>
      <c r="F426" s="136">
        <f>IFERROR(NACIONAL!G426/NACIONAL!F426-1,"")</f>
        <v>0.45859302187989526</v>
      </c>
      <c r="G426" s="136">
        <f>IFERROR(NACIONAL!H426/NACIONAL!G426-1,"")</f>
        <v>-0.14346210648032698</v>
      </c>
      <c r="H426" s="136">
        <f>IFERROR(NACIONAL!I426/NACIONAL!H426-1,"")</f>
        <v>-0.10310207360638901</v>
      </c>
      <c r="I426" s="136">
        <f>IFERROR(NACIONAL!J426/NACIONAL!I426-1,"")</f>
        <v>-0.458086313969714</v>
      </c>
      <c r="J426" s="136">
        <f>IFERROR(NACIONAL!K426/NACIONAL!J426-1,"")</f>
        <v>-1</v>
      </c>
      <c r="K426" s="136" t="str">
        <f>IFERROR(NACIONAL!L426/NACIONAL!K426-1,"")</f>
        <v/>
      </c>
      <c r="L426" s="136" t="str">
        <f>IFERROR(NACIONAL!M426/NACIONAL!L426-1,"")</f>
        <v/>
      </c>
      <c r="M426" s="136" t="str">
        <f>IFERROR(NACIONAL!N426/NACIONAL!M426-1,"")</f>
        <v/>
      </c>
      <c r="N426" s="136" t="str">
        <f>IFERROR(NACIONAL!O426/NACIONAL!N426-1,"")</f>
        <v/>
      </c>
      <c r="O426" s="136" t="str">
        <f>IFERROR(NACIONAL!P426/NACIONAL!O426-1,"")</f>
        <v/>
      </c>
      <c r="P426" s="136" t="str">
        <f>IFERROR(NACIONAL!Q426/NACIONAL!P426-1,"")</f>
        <v/>
      </c>
      <c r="Q426" s="136" t="str">
        <f>IFERROR(NACIONAL!R426/NACIONAL!Q426-1,"")</f>
        <v/>
      </c>
      <c r="R426" s="136" t="str">
        <f>IFERROR(NACIONAL!S426/NACIONAL!R426-1,"")</f>
        <v/>
      </c>
      <c r="S426" s="136" t="str">
        <f>IFERROR(NACIONAL!T426/NACIONAL!S426-1,"")</f>
        <v/>
      </c>
    </row>
    <row r="427" spans="1:19">
      <c r="A427" s="89" t="s">
        <v>7766</v>
      </c>
      <c r="B427" s="89" t="s">
        <v>7772</v>
      </c>
      <c r="C427" s="136" t="str">
        <f>IFERROR(NACIONAL!D427/NACIONAL!C427-1,"")</f>
        <v/>
      </c>
      <c r="D427" s="136" t="str">
        <f>IFERROR(NACIONAL!E427/NACIONAL!D427-1,"")</f>
        <v/>
      </c>
      <c r="E427" s="136" t="str">
        <f>IFERROR(NACIONAL!F427/NACIONAL!E427-1,"")</f>
        <v/>
      </c>
      <c r="F427" s="136" t="str">
        <f>IFERROR(NACIONAL!G427/NACIONAL!F427-1,"")</f>
        <v/>
      </c>
      <c r="G427" s="136" t="str">
        <f>IFERROR(NACIONAL!H427/NACIONAL!G427-1,"")</f>
        <v/>
      </c>
      <c r="H427" s="136">
        <f>IFERROR(NACIONAL!I427/NACIONAL!H427-1,"")</f>
        <v>3.1224624389492401</v>
      </c>
      <c r="I427" s="136">
        <f>IFERROR(NACIONAL!J427/NACIONAL!I427-1,"")</f>
        <v>-9.3602965007030248E-3</v>
      </c>
      <c r="J427" s="136">
        <f>IFERROR(NACIONAL!K427/NACIONAL!J427-1,"")</f>
        <v>-1</v>
      </c>
      <c r="K427" s="136" t="str">
        <f>IFERROR(NACIONAL!L427/NACIONAL!K427-1,"")</f>
        <v/>
      </c>
      <c r="L427" s="136" t="str">
        <f>IFERROR(NACIONAL!M427/NACIONAL!L427-1,"")</f>
        <v/>
      </c>
      <c r="M427" s="136" t="str">
        <f>IFERROR(NACIONAL!N427/NACIONAL!M427-1,"")</f>
        <v/>
      </c>
      <c r="N427" s="136" t="str">
        <f>IFERROR(NACIONAL!O427/NACIONAL!N427-1,"")</f>
        <v/>
      </c>
      <c r="O427" s="136" t="str">
        <f>IFERROR(NACIONAL!P427/NACIONAL!O427-1,"")</f>
        <v/>
      </c>
      <c r="P427" s="136" t="str">
        <f>IFERROR(NACIONAL!Q427/NACIONAL!P427-1,"")</f>
        <v/>
      </c>
      <c r="Q427" s="136" t="str">
        <f>IFERROR(NACIONAL!R427/NACIONAL!Q427-1,"")</f>
        <v/>
      </c>
      <c r="R427" s="136" t="str">
        <f>IFERROR(NACIONAL!S427/NACIONAL!R427-1,"")</f>
        <v/>
      </c>
      <c r="S427" s="136" t="str">
        <f>IFERROR(NACIONAL!T427/NACIONAL!S427-1,"")</f>
        <v/>
      </c>
    </row>
    <row r="428" spans="1:19">
      <c r="A428" s="89" t="s">
        <v>7767</v>
      </c>
      <c r="B428" s="89" t="s">
        <v>7773</v>
      </c>
      <c r="C428" s="136">
        <f>IFERROR(NACIONAL!D428/NACIONAL!C428-1,"")</f>
        <v>0.63095224477631517</v>
      </c>
      <c r="D428" s="136">
        <f>IFERROR(NACIONAL!E428/NACIONAL!D428-1,"")</f>
        <v>-5.1001571731656425E-2</v>
      </c>
      <c r="E428" s="136">
        <f>IFERROR(NACIONAL!F428/NACIONAL!E428-1,"")</f>
        <v>9.9185518434207669</v>
      </c>
      <c r="F428" s="136">
        <f>IFERROR(NACIONAL!G428/NACIONAL!F428-1,"")</f>
        <v>-0.30635466910860976</v>
      </c>
      <c r="G428" s="136">
        <f>IFERROR(NACIONAL!H428/NACIONAL!G428-1,"")</f>
        <v>-0.98581732935468391</v>
      </c>
      <c r="H428" s="136">
        <f>IFERROR(NACIONAL!I428/NACIONAL!H428-1,"")</f>
        <v>0.27292629617163988</v>
      </c>
      <c r="I428" s="136">
        <f>IFERROR(NACIONAL!J428/NACIONAL!I428-1,"")</f>
        <v>1.7125669239825463</v>
      </c>
      <c r="J428" s="136">
        <f>IFERROR(NACIONAL!K428/NACIONAL!J428-1,"")</f>
        <v>-1</v>
      </c>
      <c r="K428" s="136" t="str">
        <f>IFERROR(NACIONAL!L428/NACIONAL!K428-1,"")</f>
        <v/>
      </c>
      <c r="L428" s="136" t="str">
        <f>IFERROR(NACIONAL!M428/NACIONAL!L428-1,"")</f>
        <v/>
      </c>
      <c r="M428" s="136" t="str">
        <f>IFERROR(NACIONAL!N428/NACIONAL!M428-1,"")</f>
        <v/>
      </c>
      <c r="N428" s="136" t="str">
        <f>IFERROR(NACIONAL!O428/NACIONAL!N428-1,"")</f>
        <v/>
      </c>
      <c r="O428" s="136" t="str">
        <f>IFERROR(NACIONAL!P428/NACIONAL!O428-1,"")</f>
        <v/>
      </c>
      <c r="P428" s="136" t="str">
        <f>IFERROR(NACIONAL!Q428/NACIONAL!P428-1,"")</f>
        <v/>
      </c>
      <c r="Q428" s="136" t="str">
        <f>IFERROR(NACIONAL!R428/NACIONAL!Q428-1,"")</f>
        <v/>
      </c>
      <c r="R428" s="136" t="str">
        <f>IFERROR(NACIONAL!S428/NACIONAL!R428-1,"")</f>
        <v/>
      </c>
      <c r="S428" s="136" t="str">
        <f>IFERROR(NACIONAL!T428/NACIONAL!S428-1,"")</f>
        <v/>
      </c>
    </row>
    <row r="429" spans="1:19">
      <c r="A429" s="89" t="s">
        <v>7768</v>
      </c>
      <c r="B429" s="89" t="s">
        <v>1180</v>
      </c>
      <c r="C429" s="136">
        <f>IFERROR(NACIONAL!D429/NACIONAL!C429-1,"")</f>
        <v>2.7317765389726834</v>
      </c>
      <c r="D429" s="136">
        <f>IFERROR(NACIONAL!E429/NACIONAL!D429-1,"")</f>
        <v>0.2452179301275319</v>
      </c>
      <c r="E429" s="136">
        <f>IFERROR(NACIONAL!F429/NACIONAL!E429-1,"")</f>
        <v>-0.60321599466597009</v>
      </c>
      <c r="F429" s="136">
        <f>IFERROR(NACIONAL!G429/NACIONAL!F429-1,"")</f>
        <v>-0.2885728290768127</v>
      </c>
      <c r="G429" s="136">
        <f>IFERROR(NACIONAL!H429/NACIONAL!G429-1,"")</f>
        <v>0.90210514321927149</v>
      </c>
      <c r="H429" s="136">
        <f>IFERROR(NACIONAL!I429/NACIONAL!H429-1,"")</f>
        <v>2.1881394447118026</v>
      </c>
      <c r="I429" s="136">
        <f>IFERROR(NACIONAL!J429/NACIONAL!I429-1,"")</f>
        <v>-0.86635662694824767</v>
      </c>
      <c r="J429" s="136">
        <f>IFERROR(NACIONAL!K429/NACIONAL!J429-1,"")</f>
        <v>-1</v>
      </c>
      <c r="K429" s="136" t="str">
        <f>IFERROR(NACIONAL!L429/NACIONAL!K429-1,"")</f>
        <v/>
      </c>
      <c r="L429" s="136" t="str">
        <f>IFERROR(NACIONAL!M429/NACIONAL!L429-1,"")</f>
        <v/>
      </c>
      <c r="M429" s="136" t="str">
        <f>IFERROR(NACIONAL!N429/NACIONAL!M429-1,"")</f>
        <v/>
      </c>
      <c r="N429" s="136" t="str">
        <f>IFERROR(NACIONAL!O429/NACIONAL!N429-1,"")</f>
        <v/>
      </c>
      <c r="O429" s="136" t="str">
        <f>IFERROR(NACIONAL!P429/NACIONAL!O429-1,"")</f>
        <v/>
      </c>
      <c r="P429" s="136" t="str">
        <f>IFERROR(NACIONAL!Q429/NACIONAL!P429-1,"")</f>
        <v/>
      </c>
      <c r="Q429" s="136" t="str">
        <f>IFERROR(NACIONAL!R429/NACIONAL!Q429-1,"")</f>
        <v/>
      </c>
      <c r="R429" s="136" t="str">
        <f>IFERROR(NACIONAL!S429/NACIONAL!R429-1,"")</f>
        <v/>
      </c>
      <c r="S429" s="136" t="str">
        <f>IFERROR(NACIONAL!T429/NACIONAL!S429-1,"")</f>
        <v/>
      </c>
    </row>
    <row r="430" spans="1:19">
      <c r="A430" s="89" t="s">
        <v>7769</v>
      </c>
      <c r="B430" s="89" t="s">
        <v>1178</v>
      </c>
      <c r="C430" s="136">
        <f>IFERROR(NACIONAL!D430/NACIONAL!C430-1,"")</f>
        <v>0.50078168840278403</v>
      </c>
      <c r="D430" s="136">
        <f>IFERROR(NACIONAL!E430/NACIONAL!D430-1,"")</f>
        <v>-2.9421143583888809E-2</v>
      </c>
      <c r="E430" s="136">
        <f>IFERROR(NACIONAL!F430/NACIONAL!E430-1,"")</f>
        <v>-6.8144948423367824E-2</v>
      </c>
      <c r="F430" s="136">
        <f>IFERROR(NACIONAL!G430/NACIONAL!F430-1,"")</f>
        <v>-9.5235348372488038E-2</v>
      </c>
      <c r="G430" s="136">
        <f>IFERROR(NACIONAL!H430/NACIONAL!G430-1,"")</f>
        <v>0.1262652983313306</v>
      </c>
      <c r="H430" s="136">
        <f>IFERROR(NACIONAL!I430/NACIONAL!H430-1,"")</f>
        <v>-0.25251248070546017</v>
      </c>
      <c r="I430" s="136">
        <f>IFERROR(NACIONAL!J430/NACIONAL!I430-1,"")</f>
        <v>-0.12677331399349778</v>
      </c>
      <c r="J430" s="136">
        <f>IFERROR(NACIONAL!K430/NACIONAL!J430-1,"")</f>
        <v>-1</v>
      </c>
      <c r="K430" s="136" t="str">
        <f>IFERROR(NACIONAL!L430/NACIONAL!K430-1,"")</f>
        <v/>
      </c>
      <c r="L430" s="136" t="str">
        <f>IFERROR(NACIONAL!M430/NACIONAL!L430-1,"")</f>
        <v/>
      </c>
      <c r="M430" s="136" t="str">
        <f>IFERROR(NACIONAL!N430/NACIONAL!M430-1,"")</f>
        <v/>
      </c>
      <c r="N430" s="136" t="str">
        <f>IFERROR(NACIONAL!O430/NACIONAL!N430-1,"")</f>
        <v/>
      </c>
      <c r="O430" s="136" t="str">
        <f>IFERROR(NACIONAL!P430/NACIONAL!O430-1,"")</f>
        <v/>
      </c>
      <c r="P430" s="136" t="str">
        <f>IFERROR(NACIONAL!Q430/NACIONAL!P430-1,"")</f>
        <v/>
      </c>
      <c r="Q430" s="136" t="str">
        <f>IFERROR(NACIONAL!R430/NACIONAL!Q430-1,"")</f>
        <v/>
      </c>
      <c r="R430" s="136" t="str">
        <f>IFERROR(NACIONAL!S430/NACIONAL!R430-1,"")</f>
        <v/>
      </c>
      <c r="S430" s="136" t="str">
        <f>IFERROR(NACIONAL!T430/NACIONAL!S430-1,"")</f>
        <v/>
      </c>
    </row>
    <row r="431" spans="1:19">
      <c r="A431" s="89" t="s">
        <v>7770</v>
      </c>
      <c r="B431" s="89" t="s">
        <v>7774</v>
      </c>
      <c r="C431" s="136">
        <f>IFERROR(NACIONAL!D431/NACIONAL!C431-1,"")</f>
        <v>-1</v>
      </c>
      <c r="D431" s="136" t="str">
        <f>IFERROR(NACIONAL!E431/NACIONAL!D431-1,"")</f>
        <v/>
      </c>
      <c r="E431" s="136">
        <f>IFERROR(NACIONAL!F431/NACIONAL!E431-1,"")</f>
        <v>-9.1095382661331881E-2</v>
      </c>
      <c r="F431" s="136">
        <f>IFERROR(NACIONAL!G431/NACIONAL!F431-1,"")</f>
        <v>1.328894375417061</v>
      </c>
      <c r="G431" s="136">
        <f>IFERROR(NACIONAL!H431/NACIONAL!G431-1,"")</f>
        <v>0.17117534924922362</v>
      </c>
      <c r="H431" s="136">
        <f>IFERROR(NACIONAL!I431/NACIONAL!H431-1,"")</f>
        <v>-0.26367162719712278</v>
      </c>
      <c r="I431" s="136">
        <f>IFERROR(NACIONAL!J431/NACIONAL!I431-1,"")</f>
        <v>6.6243263461953639E-3</v>
      </c>
      <c r="J431" s="136">
        <f>IFERROR(NACIONAL!K431/NACIONAL!J431-1,"")</f>
        <v>-1</v>
      </c>
      <c r="K431" s="136" t="str">
        <f>IFERROR(NACIONAL!L431/NACIONAL!K431-1,"")</f>
        <v/>
      </c>
      <c r="L431" s="136" t="str">
        <f>IFERROR(NACIONAL!M431/NACIONAL!L431-1,"")</f>
        <v/>
      </c>
      <c r="M431" s="136" t="str">
        <f>IFERROR(NACIONAL!N431/NACIONAL!M431-1,"")</f>
        <v/>
      </c>
      <c r="N431" s="136" t="str">
        <f>IFERROR(NACIONAL!O431/NACIONAL!N431-1,"")</f>
        <v/>
      </c>
      <c r="O431" s="136" t="str">
        <f>IFERROR(NACIONAL!P431/NACIONAL!O431-1,"")</f>
        <v/>
      </c>
      <c r="P431" s="136" t="str">
        <f>IFERROR(NACIONAL!Q431/NACIONAL!P431-1,"")</f>
        <v/>
      </c>
      <c r="Q431" s="136" t="str">
        <f>IFERROR(NACIONAL!R431/NACIONAL!Q431-1,"")</f>
        <v/>
      </c>
      <c r="R431" s="136" t="str">
        <f>IFERROR(NACIONAL!S431/NACIONAL!R431-1,"")</f>
        <v/>
      </c>
      <c r="S431" s="136" t="str">
        <f>IFERROR(NACIONAL!T431/NACIONAL!S431-1,"")</f>
        <v/>
      </c>
    </row>
    <row r="432" spans="1:19">
      <c r="A432" s="89" t="s">
        <v>4394</v>
      </c>
      <c r="B432" s="89" t="s">
        <v>4395</v>
      </c>
      <c r="C432" s="136">
        <f>IFERROR(NACIONAL!D432/NACIONAL!C432-1,"")</f>
        <v>-0.54902382008891915</v>
      </c>
      <c r="D432" s="136">
        <f>IFERROR(NACIONAL!E432/NACIONAL!D432-1,"")</f>
        <v>29.62115175820443</v>
      </c>
      <c r="E432" s="136">
        <f>IFERROR(NACIONAL!F432/NACIONAL!E432-1,"")</f>
        <v>-0.38609529861293213</v>
      </c>
      <c r="F432" s="136">
        <f>IFERROR(NACIONAL!G432/NACIONAL!F432-1,"")</f>
        <v>-0.98957056618082029</v>
      </c>
      <c r="G432" s="136">
        <f>IFERROR(NACIONAL!H432/NACIONAL!G432-1,"")</f>
        <v>-0.71980187594579415</v>
      </c>
      <c r="H432" s="136">
        <f>IFERROR(NACIONAL!I432/NACIONAL!H432-1,"")</f>
        <v>101.6545295842737</v>
      </c>
      <c r="I432" s="136">
        <f>IFERROR(NACIONAL!J432/NACIONAL!I432-1,"")</f>
        <v>0.25094403166755175</v>
      </c>
      <c r="J432" s="136">
        <f>IFERROR(NACIONAL!K432/NACIONAL!J432-1,"")</f>
        <v>6.1472042490728231</v>
      </c>
      <c r="K432" s="136">
        <f>IFERROR(NACIONAL!L432/NACIONAL!K432-1,"")</f>
        <v>-0.21772590734447117</v>
      </c>
      <c r="L432" s="136">
        <f>IFERROR(NACIONAL!M432/NACIONAL!L432-1,"")</f>
        <v>0.36521936698027524</v>
      </c>
      <c r="M432" s="136">
        <f>IFERROR(NACIONAL!N432/NACIONAL!M432-1,"")</f>
        <v>0.21301106459347952</v>
      </c>
      <c r="N432" s="136">
        <f>IFERROR(NACIONAL!O432/NACIONAL!N432-1,"")</f>
        <v>5.2843061126549111</v>
      </c>
      <c r="O432" s="136">
        <f>IFERROR(NACIONAL!P432/NACIONAL!O432-1,"")</f>
        <v>-0.9021501828181816</v>
      </c>
      <c r="P432" s="136">
        <f>IFERROR(NACIONAL!Q432/NACIONAL!P432-1,"")</f>
        <v>7.0930558359619145E-2</v>
      </c>
      <c r="Q432" s="136">
        <f>IFERROR(NACIONAL!R432/NACIONAL!Q432-1,"")</f>
        <v>8.2005825589693382E-2</v>
      </c>
      <c r="R432" s="136">
        <f>IFERROR(NACIONAL!S432/NACIONAL!R432-1,"")</f>
        <v>0.10006610071983935</v>
      </c>
      <c r="S432" s="136">
        <f>IFERROR(NACIONAL!T432/NACIONAL!S432-1,"")</f>
        <v>8.0681986038615872E-2</v>
      </c>
    </row>
    <row r="433" spans="1:19">
      <c r="A433" s="89" t="s">
        <v>4396</v>
      </c>
      <c r="B433" s="89" t="s">
        <v>4397</v>
      </c>
      <c r="C433" s="136">
        <f>IFERROR(NACIONAL!D433/NACIONAL!C433-1,"")</f>
        <v>-0.70321465509274783</v>
      </c>
      <c r="D433" s="136">
        <f>IFERROR(NACIONAL!E433/NACIONAL!D433-1,"")</f>
        <v>26.368198323058746</v>
      </c>
      <c r="E433" s="136">
        <f>IFERROR(NACIONAL!F433/NACIONAL!E433-1,"")</f>
        <v>-0.89479529322249307</v>
      </c>
      <c r="F433" s="136">
        <f>IFERROR(NACIONAL!G433/NACIONAL!F433-1,"")</f>
        <v>-0.99884107043137793</v>
      </c>
      <c r="G433" s="136">
        <f>IFERROR(NACIONAL!H433/NACIONAL!G433-1,"")</f>
        <v>14.707337338616899</v>
      </c>
      <c r="H433" s="136">
        <f>IFERROR(NACIONAL!I433/NACIONAL!H433-1,"")</f>
        <v>191.85469386426431</v>
      </c>
      <c r="I433" s="136">
        <f>IFERROR(NACIONAL!J433/NACIONAL!I433-1,"")</f>
        <v>0.250730761984852</v>
      </c>
      <c r="J433" s="136">
        <f>IFERROR(NACIONAL!K433/NACIONAL!J433-1,"")</f>
        <v>5.7496126845257951</v>
      </c>
      <c r="K433" s="136">
        <f>IFERROR(NACIONAL!L433/NACIONAL!K433-1,"")</f>
        <v>-0.49258547042541445</v>
      </c>
      <c r="L433" s="136">
        <f>IFERROR(NACIONAL!M433/NACIONAL!L433-1,"")</f>
        <v>0.63585844687281301</v>
      </c>
      <c r="M433" s="136">
        <f>IFERROR(NACIONAL!N433/NACIONAL!M433-1,"")</f>
        <v>0.62749874126506544</v>
      </c>
      <c r="N433" s="136">
        <f>IFERROR(NACIONAL!O433/NACIONAL!N433-1,"")</f>
        <v>5.3552553930063578</v>
      </c>
      <c r="O433" s="136">
        <f>IFERROR(NACIONAL!P433/NACIONAL!O433-1,"")</f>
        <v>-0.90207190551284866</v>
      </c>
      <c r="P433" s="136">
        <f>IFERROR(NACIONAL!Q433/NACIONAL!P433-1,"")</f>
        <v>6.8923006829435751E-2</v>
      </c>
      <c r="Q433" s="136">
        <f>IFERROR(NACIONAL!R433/NACIONAL!Q433-1,"")</f>
        <v>8.1147951312743993E-2</v>
      </c>
      <c r="R433" s="136">
        <f>IFERROR(NACIONAL!S433/NACIONAL!R433-1,"")</f>
        <v>9.9027692017080726E-2</v>
      </c>
      <c r="S433" s="136">
        <f>IFERROR(NACIONAL!T433/NACIONAL!S433-1,"")</f>
        <v>8.1631822899671302E-2</v>
      </c>
    </row>
    <row r="434" spans="1:19">
      <c r="A434" s="89" t="s">
        <v>4404</v>
      </c>
      <c r="B434" s="89" t="s">
        <v>4702</v>
      </c>
      <c r="C434" s="136">
        <f>IFERROR(NACIONAL!D434/NACIONAL!C434-1,"")</f>
        <v>0.19365489014926096</v>
      </c>
      <c r="D434" s="136">
        <f>IFERROR(NACIONAL!E434/NACIONAL!D434-1,"")</f>
        <v>97.076442485502525</v>
      </c>
      <c r="E434" s="136">
        <f>IFERROR(NACIONAL!F434/NACIONAL!E434-1,"")</f>
        <v>0.49794415706886697</v>
      </c>
      <c r="F434" s="136">
        <f>IFERROR(NACIONAL!G434/NACIONAL!F434-1,"")</f>
        <v>-0.9886967171544041</v>
      </c>
      <c r="G434" s="136">
        <f>IFERROR(NACIONAL!H434/NACIONAL!G434-1,"")</f>
        <v>-0.86769208806149345</v>
      </c>
      <c r="H434" s="136">
        <f>IFERROR(NACIONAL!I434/NACIONAL!H434-1,"")</f>
        <v>-1</v>
      </c>
      <c r="I434" s="136" t="str">
        <f>IFERROR(NACIONAL!J434/NACIONAL!I434-1,"")</f>
        <v/>
      </c>
      <c r="J434" s="136">
        <f>IFERROR(NACIONAL!K434/NACIONAL!J434-1,"")</f>
        <v>1844.4049762564305</v>
      </c>
      <c r="K434" s="136">
        <f>IFERROR(NACIONAL!L434/NACIONAL!K434-1,"")</f>
        <v>-0.99756014381006608</v>
      </c>
      <c r="L434" s="136">
        <f>IFERROR(NACIONAL!M434/NACIONAL!L434-1,"")</f>
        <v>50.872666040451314</v>
      </c>
      <c r="M434" s="136">
        <f>IFERROR(NACIONAL!N434/NACIONAL!M434-1,"")</f>
        <v>1.0974042175632497</v>
      </c>
      <c r="N434" s="136">
        <f>IFERROR(NACIONAL!O434/NACIONAL!N434-1,"")</f>
        <v>-0.83514589488028734</v>
      </c>
      <c r="O434" s="136">
        <f>IFERROR(NACIONAL!P434/NACIONAL!O434-1,"")</f>
        <v>-0.78748454594572781</v>
      </c>
      <c r="P434" s="136">
        <f>IFERROR(NACIONAL!Q434/NACIONAL!P434-1,"")</f>
        <v>-14.619442250019759</v>
      </c>
      <c r="Q434" s="136">
        <f>IFERROR(NACIONAL!R434/NACIONAL!Q434-1,"")</f>
        <v>-1.3079131793687617</v>
      </c>
      <c r="R434" s="136">
        <f>IFERROR(NACIONAL!S434/NACIONAL!R434-1,"")</f>
        <v>0.38054899521388408</v>
      </c>
      <c r="S434" s="136">
        <f>IFERROR(NACIONAL!T434/NACIONAL!S434-1,"")</f>
        <v>-0.84938198429605116</v>
      </c>
    </row>
    <row r="435" spans="1:19">
      <c r="A435" s="89" t="s">
        <v>4410</v>
      </c>
      <c r="B435" s="89" t="s">
        <v>4411</v>
      </c>
      <c r="C435" s="136">
        <f>IFERROR(NACIONAL!D435/NACIONAL!C435-1,"")</f>
        <v>0.35688386772753544</v>
      </c>
      <c r="D435" s="136">
        <f>IFERROR(NACIONAL!E435/NACIONAL!D435-1,"")</f>
        <v>10.942191221603519</v>
      </c>
      <c r="E435" s="136">
        <f>IFERROR(NACIONAL!F435/NACIONAL!E435-1,"")</f>
        <v>-0.99699781024227241</v>
      </c>
      <c r="F435" s="136">
        <f>IFERROR(NACIONAL!G435/NACIONAL!F435-1,"")</f>
        <v>-1</v>
      </c>
      <c r="G435" s="136" t="str">
        <f>IFERROR(NACIONAL!H435/NACIONAL!G435-1,"")</f>
        <v/>
      </c>
      <c r="H435" s="136" t="str">
        <f>IFERROR(NACIONAL!I435/NACIONAL!H435-1,"")</f>
        <v/>
      </c>
      <c r="I435" s="136" t="str">
        <f>IFERROR(NACIONAL!J435/NACIONAL!I435-1,"")</f>
        <v/>
      </c>
      <c r="J435" s="136" t="str">
        <f>IFERROR(NACIONAL!K435/NACIONAL!J435-1,"")</f>
        <v/>
      </c>
      <c r="K435" s="136">
        <f>IFERROR(NACIONAL!L435/NACIONAL!K435-1,"")</f>
        <v>24.747922602345124</v>
      </c>
      <c r="L435" s="136">
        <f>IFERROR(NACIONAL!M435/NACIONAL!L435-1,"")</f>
        <v>-8.0530660864518766E-2</v>
      </c>
      <c r="M435" s="136">
        <f>IFERROR(NACIONAL!N435/NACIONAL!M435-1,"")</f>
        <v>-0.97046484493624008</v>
      </c>
      <c r="N435" s="136">
        <f>IFERROR(NACIONAL!O435/NACIONAL!N435-1,"")</f>
        <v>2.9765450004361442</v>
      </c>
      <c r="O435" s="136">
        <f>IFERROR(NACIONAL!P435/NACIONAL!O435-1,"")</f>
        <v>-0.92828835018552425</v>
      </c>
      <c r="P435" s="136">
        <f>IFERROR(NACIONAL!Q435/NACIONAL!P435-1,"")</f>
        <v>3.3124176893621398</v>
      </c>
      <c r="Q435" s="136">
        <f>IFERROR(NACIONAL!R435/NACIONAL!Q435-1,"")</f>
        <v>-0.61174957212704495</v>
      </c>
      <c r="R435" s="136">
        <f>IFERROR(NACIONAL!S435/NACIONAL!R435-1,"")</f>
        <v>0.21996466452555286</v>
      </c>
      <c r="S435" s="136">
        <f>IFERROR(NACIONAL!T435/NACIONAL!S435-1,"")</f>
        <v>0.34072967804183696</v>
      </c>
    </row>
    <row r="436" spans="1:19">
      <c r="A436" s="89" t="s">
        <v>4423</v>
      </c>
      <c r="B436" s="89" t="s">
        <v>4705</v>
      </c>
      <c r="C436" s="136">
        <f>IFERROR(NACIONAL!D436/NACIONAL!C436-1,"")</f>
        <v>0.15513107669781157</v>
      </c>
      <c r="D436" s="136">
        <f>IFERROR(NACIONAL!E436/NACIONAL!D436-1,"")</f>
        <v>1.3058358207363341E-2</v>
      </c>
      <c r="E436" s="136">
        <f>IFERROR(NACIONAL!F436/NACIONAL!E436-1,"")</f>
        <v>-0.16795069415139463</v>
      </c>
      <c r="F436" s="136">
        <f>IFERROR(NACIONAL!G436/NACIONAL!F436-1,"")</f>
        <v>-7.4492837828799119E-2</v>
      </c>
      <c r="G436" s="136">
        <f>IFERROR(NACIONAL!H436/NACIONAL!G436-1,"")</f>
        <v>6.0535403723732228E-2</v>
      </c>
      <c r="H436" s="136">
        <f>IFERROR(NACIONAL!I436/NACIONAL!H436-1,"")</f>
        <v>-4.1346968599572209E-2</v>
      </c>
      <c r="I436" s="136">
        <f>IFERROR(NACIONAL!J436/NACIONAL!I436-1,"")</f>
        <v>0.11439825562483596</v>
      </c>
      <c r="J436" s="136">
        <f>IFERROR(NACIONAL!K436/NACIONAL!J436-1,"")</f>
        <v>0.57431859661393947</v>
      </c>
      <c r="K436" s="136">
        <f>IFERROR(NACIONAL!L436/NACIONAL!K436-1,"")</f>
        <v>0.32978862504428075</v>
      </c>
      <c r="L436" s="136">
        <f>IFERROR(NACIONAL!M436/NACIONAL!L436-1,"")</f>
        <v>-0.27935027235364229</v>
      </c>
      <c r="M436" s="136">
        <f>IFERROR(NACIONAL!N436/NACIONAL!M436-1,"")</f>
        <v>0.30349256438803418</v>
      </c>
      <c r="N436" s="136">
        <f>IFERROR(NACIONAL!O436/NACIONAL!N436-1,"")</f>
        <v>0.20321620428480225</v>
      </c>
      <c r="O436" s="136">
        <f>IFERROR(NACIONAL!P436/NACIONAL!O436-1,"")</f>
        <v>0.48272926601031418</v>
      </c>
      <c r="P436" s="136">
        <f>IFERROR(NACIONAL!Q436/NACIONAL!P436-1,"")</f>
        <v>-0.25019113617135491</v>
      </c>
      <c r="Q436" s="136">
        <f>IFERROR(NACIONAL!R436/NACIONAL!Q436-1,"")</f>
        <v>0.26290861176386437</v>
      </c>
      <c r="R436" s="136">
        <f>IFERROR(NACIONAL!S436/NACIONAL!R436-1,"")</f>
        <v>0.73066124325334902</v>
      </c>
      <c r="S436" s="136">
        <f>IFERROR(NACIONAL!T436/NACIONAL!S436-1,"")</f>
        <v>-0.38189337100323273</v>
      </c>
    </row>
    <row r="437" spans="1:19">
      <c r="A437" s="89" t="s">
        <v>4425</v>
      </c>
      <c r="B437" s="89" t="s">
        <v>4426</v>
      </c>
      <c r="C437" s="136" t="str">
        <f>IFERROR(NACIONAL!D437/NACIONAL!C437-1,"")</f>
        <v/>
      </c>
      <c r="D437" s="136" t="str">
        <f>IFERROR(NACIONAL!E437/NACIONAL!D437-1,"")</f>
        <v/>
      </c>
      <c r="E437" s="136" t="str">
        <f>IFERROR(NACIONAL!F437/NACIONAL!E437-1,"")</f>
        <v/>
      </c>
      <c r="F437" s="136" t="str">
        <f>IFERROR(NACIONAL!G437/NACIONAL!F437-1,"")</f>
        <v/>
      </c>
      <c r="G437" s="136" t="str">
        <f>IFERROR(NACIONAL!H437/NACIONAL!G437-1,"")</f>
        <v/>
      </c>
      <c r="H437" s="136" t="str">
        <f>IFERROR(NACIONAL!I437/NACIONAL!H437-1,"")</f>
        <v/>
      </c>
      <c r="I437" s="136" t="str">
        <f>IFERROR(NACIONAL!J437/NACIONAL!I437-1,"")</f>
        <v/>
      </c>
      <c r="J437" s="136" t="str">
        <f>IFERROR(NACIONAL!K437/NACIONAL!J437-1,"")</f>
        <v/>
      </c>
      <c r="K437" s="136" t="str">
        <f>IFERROR(NACIONAL!L437/NACIONAL!K437-1,"")</f>
        <v/>
      </c>
      <c r="L437" s="136" t="str">
        <f>IFERROR(NACIONAL!M437/NACIONAL!L437-1,"")</f>
        <v/>
      </c>
      <c r="M437" s="136" t="str">
        <f>IFERROR(NACIONAL!N437/NACIONAL!M437-1,"")</f>
        <v/>
      </c>
      <c r="N437" s="136">
        <f>IFERROR(NACIONAL!O437/NACIONAL!N437-1,"")</f>
        <v>6.425977304147712E-2</v>
      </c>
      <c r="O437" s="136">
        <f>IFERROR(NACIONAL!P437/NACIONAL!O437-1,"")</f>
        <v>1.2176480400709533</v>
      </c>
      <c r="P437" s="136">
        <f>IFERROR(NACIONAL!Q437/NACIONAL!P437-1,"")</f>
        <v>-0.61951873353680154</v>
      </c>
      <c r="Q437" s="136">
        <f>IFERROR(NACIONAL!R437/NACIONAL!Q437-1,"")</f>
        <v>0.71453096240468317</v>
      </c>
      <c r="R437" s="136">
        <f>IFERROR(NACIONAL!S437/NACIONAL!R437-1,"")</f>
        <v>0.4815541872903033</v>
      </c>
      <c r="S437" s="136">
        <f>IFERROR(NACIONAL!T437/NACIONAL!S437-1,"")</f>
        <v>-0.17066923685298596</v>
      </c>
    </row>
    <row r="438" spans="1:19">
      <c r="A438" s="89" t="s">
        <v>7702</v>
      </c>
      <c r="B438" s="89" t="s">
        <v>4426</v>
      </c>
      <c r="C438" s="136">
        <f>IFERROR(NACIONAL!D438/NACIONAL!C438-1,"")</f>
        <v>2.2005528001360908E-3</v>
      </c>
      <c r="D438" s="136">
        <f>IFERROR(NACIONAL!E438/NACIONAL!D438-1,"")</f>
        <v>-0.15293139070418926</v>
      </c>
      <c r="E438" s="136">
        <f>IFERROR(NACIONAL!F438/NACIONAL!E438-1,"")</f>
        <v>-0.39444210377920985</v>
      </c>
      <c r="F438" s="136">
        <f>IFERROR(NACIONAL!G438/NACIONAL!F438-1,"")</f>
        <v>0.32772301154544814</v>
      </c>
      <c r="G438" s="136">
        <f>IFERROR(NACIONAL!H438/NACIONAL!G438-1,"")</f>
        <v>0.20288517194822053</v>
      </c>
      <c r="H438" s="136">
        <f>IFERROR(NACIONAL!I438/NACIONAL!H438-1,"")</f>
        <v>-0.17951130513940861</v>
      </c>
      <c r="I438" s="136">
        <f>IFERROR(NACIONAL!J438/NACIONAL!I438-1,"")</f>
        <v>0.14330116135082771</v>
      </c>
      <c r="J438" s="136">
        <f>IFERROR(NACIONAL!K438/NACIONAL!J438-1,"")</f>
        <v>0.33473130218374392</v>
      </c>
      <c r="K438" s="136">
        <f>IFERROR(NACIONAL!L438/NACIONAL!K438-1,"")</f>
        <v>0.66858007580109713</v>
      </c>
      <c r="L438" s="136">
        <f>IFERROR(NACIONAL!M438/NACIONAL!L438-1,"")</f>
        <v>-0.28313811953209789</v>
      </c>
      <c r="M438" s="136">
        <f>IFERROR(NACIONAL!N438/NACIONAL!M438-1,"")</f>
        <v>-1</v>
      </c>
      <c r="N438" s="136" t="str">
        <f>IFERROR(NACIONAL!O438/NACIONAL!N438-1,"")</f>
        <v/>
      </c>
      <c r="O438" s="136" t="str">
        <f>IFERROR(NACIONAL!P438/NACIONAL!O438-1,"")</f>
        <v/>
      </c>
      <c r="P438" s="136" t="str">
        <f>IFERROR(NACIONAL!Q438/NACIONAL!P438-1,"")</f>
        <v/>
      </c>
      <c r="Q438" s="136" t="str">
        <f>IFERROR(NACIONAL!R438/NACIONAL!Q438-1,"")</f>
        <v/>
      </c>
      <c r="R438" s="136" t="str">
        <f>IFERROR(NACIONAL!S438/NACIONAL!R438-1,"")</f>
        <v/>
      </c>
      <c r="S438" s="136" t="str">
        <f>IFERROR(NACIONAL!T438/NACIONAL!S438-1,"")</f>
        <v/>
      </c>
    </row>
    <row r="439" spans="1:19">
      <c r="A439" s="89" t="s">
        <v>4511</v>
      </c>
      <c r="B439" s="89" t="s">
        <v>4512</v>
      </c>
      <c r="C439" s="136">
        <f>IFERROR(NACIONAL!D439/NACIONAL!C439-1,"")</f>
        <v>0.36412321657280389</v>
      </c>
      <c r="D439" s="136">
        <f>IFERROR(NACIONAL!E439/NACIONAL!D439-1,"")</f>
        <v>0.47155509749304958</v>
      </c>
      <c r="E439" s="136">
        <f>IFERROR(NACIONAL!F439/NACIONAL!E439-1,"")</f>
        <v>-0.49670515013570715</v>
      </c>
      <c r="F439" s="136">
        <f>IFERROR(NACIONAL!G439/NACIONAL!F439-1,"")</f>
        <v>-0.16839916421882739</v>
      </c>
      <c r="G439" s="136">
        <f>IFERROR(NACIONAL!H439/NACIONAL!G439-1,"")</f>
        <v>2.1635834658838116E-2</v>
      </c>
      <c r="H439" s="136">
        <f>IFERROR(NACIONAL!I439/NACIONAL!H439-1,"")</f>
        <v>-0.48634774302420636</v>
      </c>
      <c r="I439" s="136">
        <f>IFERROR(NACIONAL!J439/NACIONAL!I439-1,"")</f>
        <v>1.330635635900566</v>
      </c>
      <c r="J439" s="136">
        <f>IFERROR(NACIONAL!K439/NACIONAL!J439-1,"")</f>
        <v>1.2799463707084135</v>
      </c>
      <c r="K439" s="136">
        <f>IFERROR(NACIONAL!L439/NACIONAL!K439-1,"")</f>
        <v>0.56388631349126705</v>
      </c>
      <c r="L439" s="136">
        <f>IFERROR(NACIONAL!M439/NACIONAL!L439-1,"")</f>
        <v>-0.62355268440589229</v>
      </c>
      <c r="M439" s="136">
        <f>IFERROR(NACIONAL!N439/NACIONAL!M439-1,"")</f>
        <v>0.5492340200416137</v>
      </c>
      <c r="N439" s="136">
        <f>IFERROR(NACIONAL!O439/NACIONAL!N439-1,"")</f>
        <v>0.46263437614746739</v>
      </c>
      <c r="O439" s="136">
        <f>IFERROR(NACIONAL!P439/NACIONAL!O439-1,"")</f>
        <v>0.58798523420422977</v>
      </c>
      <c r="P439" s="136">
        <f>IFERROR(NACIONAL!Q439/NACIONAL!P439-1,"")</f>
        <v>-0.34701949118993047</v>
      </c>
      <c r="Q439" s="136">
        <f>IFERROR(NACIONAL!R439/NACIONAL!Q439-1,"")</f>
        <v>0.64591996525907391</v>
      </c>
      <c r="R439" s="136">
        <f>IFERROR(NACIONAL!S439/NACIONAL!R439-1,"")</f>
        <v>1.1204245240442132</v>
      </c>
      <c r="S439" s="136">
        <f>IFERROR(NACIONAL!T439/NACIONAL!S439-1,"")</f>
        <v>-0.57874841043032887</v>
      </c>
    </row>
    <row r="440" spans="1:19">
      <c r="A440" s="89" t="s">
        <v>7703</v>
      </c>
      <c r="B440" s="89" t="s">
        <v>7750</v>
      </c>
      <c r="C440" s="136">
        <f>IFERROR(NACIONAL!D440/NACIONAL!C440-1,"")</f>
        <v>-0.30343243294704902</v>
      </c>
      <c r="D440" s="136">
        <f>IFERROR(NACIONAL!E440/NACIONAL!D440-1,"")</f>
        <v>1.6565677874507743</v>
      </c>
      <c r="E440" s="136">
        <f>IFERROR(NACIONAL!F440/NACIONAL!E440-1,"")</f>
        <v>0.24324749620935027</v>
      </c>
      <c r="F440" s="136">
        <f>IFERROR(NACIONAL!G440/NACIONAL!F440-1,"")</f>
        <v>0.96409770964366115</v>
      </c>
      <c r="G440" s="136">
        <f>IFERROR(NACIONAL!H440/NACIONAL!G440-1,"")</f>
        <v>7.5245251365371857E-2</v>
      </c>
      <c r="H440" s="136">
        <f>IFERROR(NACIONAL!I440/NACIONAL!H440-1,"")</f>
        <v>1.9102763442477855E-2</v>
      </c>
      <c r="I440" s="136">
        <f>IFERROR(NACIONAL!J440/NACIONAL!I440-1,"")</f>
        <v>-2.7501506844962664E-2</v>
      </c>
      <c r="J440" s="136">
        <f>IFERROR(NACIONAL!K440/NACIONAL!J440-1,"")</f>
        <v>1.8204916303971435</v>
      </c>
      <c r="K440" s="136">
        <f>IFERROR(NACIONAL!L440/NACIONAL!K440-1,"")</f>
        <v>-0.40373438232805592</v>
      </c>
      <c r="L440" s="136">
        <f>IFERROR(NACIONAL!M440/NACIONAL!L440-1,"")</f>
        <v>-0.41703234126920485</v>
      </c>
      <c r="M440" s="136">
        <f>IFERROR(NACIONAL!N440/NACIONAL!M440-1,"")</f>
        <v>-1</v>
      </c>
      <c r="N440" s="136" t="str">
        <f>IFERROR(NACIONAL!O440/NACIONAL!N440-1,"")</f>
        <v/>
      </c>
      <c r="O440" s="136" t="str">
        <f>IFERROR(NACIONAL!P440/NACIONAL!O440-1,"")</f>
        <v/>
      </c>
      <c r="P440" s="136" t="str">
        <f>IFERROR(NACIONAL!Q440/NACIONAL!P440-1,"")</f>
        <v/>
      </c>
      <c r="Q440" s="136" t="str">
        <f>IFERROR(NACIONAL!R440/NACIONAL!Q440-1,"")</f>
        <v/>
      </c>
      <c r="R440" s="136" t="str">
        <f>IFERROR(NACIONAL!S440/NACIONAL!R440-1,"")</f>
        <v/>
      </c>
      <c r="S440" s="136" t="str">
        <f>IFERROR(NACIONAL!T440/NACIONAL!S440-1,"")</f>
        <v/>
      </c>
    </row>
    <row r="441" spans="1:19">
      <c r="A441" s="89" t="s">
        <v>4538</v>
      </c>
      <c r="B441" s="89" t="s">
        <v>4539</v>
      </c>
      <c r="C441" s="136">
        <f>IFERROR(NACIONAL!D441/NACIONAL!C441-1,"")</f>
        <v>1.1068623485559042</v>
      </c>
      <c r="D441" s="136">
        <f>IFERROR(NACIONAL!E441/NACIONAL!D441-1,"")</f>
        <v>-0.64799762039483677</v>
      </c>
      <c r="E441" s="136">
        <f>IFERROR(NACIONAL!F441/NACIONAL!E441-1,"")</f>
        <v>0.67225952662478017</v>
      </c>
      <c r="F441" s="136">
        <f>IFERROR(NACIONAL!G441/NACIONAL!F441-1,"")</f>
        <v>-9.5386827809428087E-2</v>
      </c>
      <c r="G441" s="136">
        <f>IFERROR(NACIONAL!H441/NACIONAL!G441-1,"")</f>
        <v>-0.44353738953652244</v>
      </c>
      <c r="H441" s="136">
        <f>IFERROR(NACIONAL!I441/NACIONAL!H441-1,"")</f>
        <v>0.41258804931545789</v>
      </c>
      <c r="I441" s="136">
        <f>IFERROR(NACIONAL!J441/NACIONAL!I441-1,"")</f>
        <v>0.61945338425188257</v>
      </c>
      <c r="J441" s="136">
        <f>IFERROR(NACIONAL!K441/NACIONAL!J441-1,"")</f>
        <v>-0.14138187581887784</v>
      </c>
      <c r="K441" s="136">
        <f>IFERROR(NACIONAL!L441/NACIONAL!K441-1,"")</f>
        <v>-5.7816900530177073E-2</v>
      </c>
      <c r="L441" s="136">
        <f>IFERROR(NACIONAL!M441/NACIONAL!L441-1,"")</f>
        <v>0.62631553145332708</v>
      </c>
      <c r="M441" s="136">
        <f>IFERROR(NACIONAL!N441/NACIONAL!M441-1,"")</f>
        <v>3.7654016734988778</v>
      </c>
      <c r="N441" s="136">
        <f>IFERROR(NACIONAL!O441/NACIONAL!N441-1,"")</f>
        <v>-5.0514066964606474E-3</v>
      </c>
      <c r="O441" s="136">
        <f>IFERROR(NACIONAL!P441/NACIONAL!O441-1,"")</f>
        <v>6.2839388937513618E-2</v>
      </c>
      <c r="P441" s="136">
        <f>IFERROR(NACIONAL!Q441/NACIONAL!P441-1,"")</f>
        <v>0.25898853759540463</v>
      </c>
      <c r="Q441" s="136">
        <f>IFERROR(NACIONAL!R441/NACIONAL!Q441-1,"")</f>
        <v>-0.30165734489038221</v>
      </c>
      <c r="R441" s="136">
        <f>IFERROR(NACIONAL!S441/NACIONAL!R441-1,"")</f>
        <v>-0.42717667017765504</v>
      </c>
      <c r="S441" s="136">
        <f>IFERROR(NACIONAL!T441/NACIONAL!S441-1,"")</f>
        <v>0.43709084444879887</v>
      </c>
    </row>
    <row r="442" spans="1:19">
      <c r="A442" s="89" t="s">
        <v>4607</v>
      </c>
      <c r="B442" s="89" t="s">
        <v>4608</v>
      </c>
      <c r="C442" s="136" t="str">
        <f>IFERROR(NACIONAL!D442/NACIONAL!C442-1,"")</f>
        <v/>
      </c>
      <c r="D442" s="136" t="str">
        <f>IFERROR(NACIONAL!E442/NACIONAL!D442-1,"")</f>
        <v/>
      </c>
      <c r="E442" s="136" t="str">
        <f>IFERROR(NACIONAL!F442/NACIONAL!E442-1,"")</f>
        <v/>
      </c>
      <c r="F442" s="136" t="str">
        <f>IFERROR(NACIONAL!G442/NACIONAL!F442-1,"")</f>
        <v/>
      </c>
      <c r="G442" s="136" t="str">
        <f>IFERROR(NACIONAL!H442/NACIONAL!G442-1,"")</f>
        <v/>
      </c>
      <c r="H442" s="136" t="str">
        <f>IFERROR(NACIONAL!I442/NACIONAL!H442-1,"")</f>
        <v/>
      </c>
      <c r="I442" s="136" t="str">
        <f>IFERROR(NACIONAL!J442/NACIONAL!I442-1,"")</f>
        <v/>
      </c>
      <c r="J442" s="136" t="str">
        <f>IFERROR(NACIONAL!K442/NACIONAL!J442-1,"")</f>
        <v/>
      </c>
      <c r="K442" s="136" t="str">
        <f>IFERROR(NACIONAL!L442/NACIONAL!K442-1,"")</f>
        <v/>
      </c>
      <c r="L442" s="136" t="str">
        <f>IFERROR(NACIONAL!M442/NACIONAL!L442-1,"")</f>
        <v/>
      </c>
      <c r="M442" s="136" t="str">
        <f>IFERROR(NACIONAL!N442/NACIONAL!M442-1,"")</f>
        <v/>
      </c>
      <c r="N442" s="136" t="str">
        <f>IFERROR(NACIONAL!O442/NACIONAL!N442-1,"")</f>
        <v/>
      </c>
      <c r="O442" s="136" t="str">
        <f>IFERROR(NACIONAL!P442/NACIONAL!O442-1,"")</f>
        <v/>
      </c>
      <c r="P442" s="136" t="str">
        <f>IFERROR(NACIONAL!Q442/NACIONAL!P442-1,"")</f>
        <v/>
      </c>
      <c r="Q442" s="136" t="str">
        <f>IFERROR(NACIONAL!R442/NACIONAL!Q442-1,"")</f>
        <v/>
      </c>
      <c r="R442" s="136" t="str">
        <f>IFERROR(NACIONAL!S442/NACIONAL!R442-1,"")</f>
        <v/>
      </c>
      <c r="S442" s="136" t="str">
        <f>IFERROR(NACIONAL!T442/NACIONAL!S442-1,"")</f>
        <v/>
      </c>
    </row>
    <row r="443" spans="1:19">
      <c r="A443" s="89" t="s">
        <v>7704</v>
      </c>
      <c r="B443" s="89" t="s">
        <v>7751</v>
      </c>
      <c r="C443" s="136">
        <f>IFERROR(NACIONAL!D443/NACIONAL!C443-1,"")</f>
        <v>-0.23740583525751946</v>
      </c>
      <c r="D443" s="136">
        <f>IFERROR(NACIONAL!E443/NACIONAL!D443-1,"")</f>
        <v>-4.1086087997614151E-2</v>
      </c>
      <c r="E443" s="136">
        <f>IFERROR(NACIONAL!F443/NACIONAL!E443-1,"")</f>
        <v>-0.29361322466325368</v>
      </c>
      <c r="F443" s="136">
        <f>IFERROR(NACIONAL!G443/NACIONAL!F443-1,"")</f>
        <v>0.55219543584063402</v>
      </c>
      <c r="G443" s="136">
        <f>IFERROR(NACIONAL!H443/NACIONAL!G443-1,"")</f>
        <v>0.19982008690029707</v>
      </c>
      <c r="H443" s="136">
        <f>IFERROR(NACIONAL!I443/NACIONAL!H443-1,"")</f>
        <v>6.5968912386672907E-2</v>
      </c>
      <c r="I443" s="136">
        <f>IFERROR(NACIONAL!J443/NACIONAL!I443-1,"")</f>
        <v>-0.21735076507679629</v>
      </c>
      <c r="J443" s="136">
        <f>IFERROR(NACIONAL!K443/NACIONAL!J443-1,"")</f>
        <v>0.87569866378356775</v>
      </c>
      <c r="K443" s="136">
        <f>IFERROR(NACIONAL!L443/NACIONAL!K443-1,"")</f>
        <v>-8.3637779139987267E-2</v>
      </c>
      <c r="L443" s="136">
        <f>IFERROR(NACIONAL!M443/NACIONAL!L443-1,"")</f>
        <v>0.91734080454042877</v>
      </c>
      <c r="M443" s="136">
        <f>IFERROR(NACIONAL!N443/NACIONAL!M443-1,"")</f>
        <v>-1</v>
      </c>
      <c r="N443" s="136" t="str">
        <f>IFERROR(NACIONAL!O443/NACIONAL!N443-1,"")</f>
        <v/>
      </c>
      <c r="O443" s="136" t="str">
        <f>IFERROR(NACIONAL!P443/NACIONAL!O443-1,"")</f>
        <v/>
      </c>
      <c r="P443" s="136" t="str">
        <f>IFERROR(NACIONAL!Q443/NACIONAL!P443-1,"")</f>
        <v/>
      </c>
      <c r="Q443" s="136" t="str">
        <f>IFERROR(NACIONAL!R443/NACIONAL!Q443-1,"")</f>
        <v/>
      </c>
      <c r="R443" s="136" t="str">
        <f>IFERROR(NACIONAL!S443/NACIONAL!R443-1,"")</f>
        <v/>
      </c>
      <c r="S443" s="136" t="str">
        <f>IFERROR(NACIONAL!T443/NACIONAL!S443-1,"")</f>
        <v/>
      </c>
    </row>
    <row r="444" spans="1:19" ht="42">
      <c r="A444" s="89" t="s">
        <v>4619</v>
      </c>
      <c r="B444" s="89" t="s">
        <v>4620</v>
      </c>
      <c r="C444" s="136" t="str">
        <f>IFERROR(NACIONAL!D444/NACIONAL!C444-1,"")</f>
        <v/>
      </c>
      <c r="D444" s="136" t="str">
        <f>IFERROR(NACIONAL!E444/NACIONAL!D444-1,"")</f>
        <v/>
      </c>
      <c r="E444" s="136" t="str">
        <f>IFERROR(NACIONAL!F444/NACIONAL!E444-1,"")</f>
        <v/>
      </c>
      <c r="F444" s="136" t="str">
        <f>IFERROR(NACIONAL!G444/NACIONAL!F444-1,"")</f>
        <v/>
      </c>
      <c r="G444" s="136" t="str">
        <f>IFERROR(NACIONAL!H444/NACIONAL!G444-1,"")</f>
        <v/>
      </c>
      <c r="H444" s="136" t="str">
        <f>IFERROR(NACIONAL!I444/NACIONAL!H444-1,"")</f>
        <v/>
      </c>
      <c r="I444" s="136" t="str">
        <f>IFERROR(NACIONAL!J444/NACIONAL!I444-1,"")</f>
        <v/>
      </c>
      <c r="J444" s="136" t="str">
        <f>IFERROR(NACIONAL!K444/NACIONAL!J444-1,"")</f>
        <v/>
      </c>
      <c r="K444" s="136" t="str">
        <f>IFERROR(NACIONAL!L444/NACIONAL!K444-1,"")</f>
        <v/>
      </c>
      <c r="L444" s="136" t="str">
        <f>IFERROR(NACIONAL!M444/NACIONAL!L444-1,"")</f>
        <v/>
      </c>
      <c r="M444" s="136" t="str">
        <f>IFERROR(NACIONAL!N444/NACIONAL!M444-1,"")</f>
        <v/>
      </c>
      <c r="N444" s="136">
        <f>IFERROR(NACIONAL!O444/NACIONAL!N444-1,"")</f>
        <v>1.18168986788511</v>
      </c>
      <c r="O444" s="136">
        <f>IFERROR(NACIONAL!P444/NACIONAL!O444-1,"")</f>
        <v>-0.132674283610693</v>
      </c>
      <c r="P444" s="136">
        <f>IFERROR(NACIONAL!Q444/NACIONAL!P444-1,"")</f>
        <v>0.14698662758399017</v>
      </c>
      <c r="Q444" s="136">
        <f>IFERROR(NACIONAL!R444/NACIONAL!Q444-1,"")</f>
        <v>0.28539853418192718</v>
      </c>
      <c r="R444" s="136">
        <f>IFERROR(NACIONAL!S444/NACIONAL!R444-1,"")</f>
        <v>0.1385138890235289</v>
      </c>
      <c r="S444" s="136">
        <f>IFERROR(NACIONAL!T444/NACIONAL!S444-1,"")</f>
        <v>-0.14171992087803098</v>
      </c>
    </row>
    <row r="445" spans="1:19" ht="28">
      <c r="A445" s="89" t="s">
        <v>4626</v>
      </c>
      <c r="B445" s="89" t="s">
        <v>4627</v>
      </c>
      <c r="C445" s="136" t="str">
        <f>IFERROR(NACIONAL!D445/NACIONAL!C445-1,"")</f>
        <v/>
      </c>
      <c r="D445" s="136" t="str">
        <f>IFERROR(NACIONAL!E445/NACIONAL!D445-1,"")</f>
        <v/>
      </c>
      <c r="E445" s="136" t="str">
        <f>IFERROR(NACIONAL!F445/NACIONAL!E445-1,"")</f>
        <v/>
      </c>
      <c r="F445" s="136" t="str">
        <f>IFERROR(NACIONAL!G445/NACIONAL!F445-1,"")</f>
        <v/>
      </c>
      <c r="G445" s="136" t="str">
        <f>IFERROR(NACIONAL!H445/NACIONAL!G445-1,"")</f>
        <v/>
      </c>
      <c r="H445" s="136" t="str">
        <f>IFERROR(NACIONAL!I445/NACIONAL!H445-1,"")</f>
        <v/>
      </c>
      <c r="I445" s="136" t="str">
        <f>IFERROR(NACIONAL!J445/NACIONAL!I445-1,"")</f>
        <v/>
      </c>
      <c r="J445" s="136" t="str">
        <f>IFERROR(NACIONAL!K445/NACIONAL!J445-1,"")</f>
        <v/>
      </c>
      <c r="K445" s="136" t="str">
        <f>IFERROR(NACIONAL!L445/NACIONAL!K445-1,"")</f>
        <v/>
      </c>
      <c r="L445" s="136" t="str">
        <f>IFERROR(NACIONAL!M445/NACIONAL!L445-1,"")</f>
        <v/>
      </c>
      <c r="M445" s="136" t="str">
        <f>IFERROR(NACIONAL!N445/NACIONAL!M445-1,"")</f>
        <v/>
      </c>
      <c r="N445" s="136">
        <f>IFERROR(NACIONAL!O445/NACIONAL!N445-1,"")</f>
        <v>-0.10008916475433305</v>
      </c>
      <c r="O445" s="136">
        <f>IFERROR(NACIONAL!P445/NACIONAL!O445-1,"")</f>
        <v>-0.38219337637092765</v>
      </c>
      <c r="P445" s="136">
        <f>IFERROR(NACIONAL!Q445/NACIONAL!P445-1,"")</f>
        <v>0.47198751915228221</v>
      </c>
      <c r="Q445" s="136">
        <f>IFERROR(NACIONAL!R445/NACIONAL!Q445-1,"")</f>
        <v>2.0358606459986142</v>
      </c>
      <c r="R445" s="136">
        <f>IFERROR(NACIONAL!S445/NACIONAL!R445-1,"")</f>
        <v>0.46073870576766018</v>
      </c>
      <c r="S445" s="136">
        <f>IFERROR(NACIONAL!T445/NACIONAL!S445-1,"")</f>
        <v>-0.17689325284933188</v>
      </c>
    </row>
    <row r="446" spans="1:19" ht="42">
      <c r="A446" s="89" t="s">
        <v>4632</v>
      </c>
      <c r="B446" s="89" t="s">
        <v>4633</v>
      </c>
      <c r="C446" s="136" t="str">
        <f>IFERROR(NACIONAL!D446/NACIONAL!C446-1,"")</f>
        <v/>
      </c>
      <c r="D446" s="136" t="str">
        <f>IFERROR(NACIONAL!E446/NACIONAL!D446-1,"")</f>
        <v/>
      </c>
      <c r="E446" s="136" t="str">
        <f>IFERROR(NACIONAL!F446/NACIONAL!E446-1,"")</f>
        <v/>
      </c>
      <c r="F446" s="136" t="str">
        <f>IFERROR(NACIONAL!G446/NACIONAL!F446-1,"")</f>
        <v/>
      </c>
      <c r="G446" s="136" t="str">
        <f>IFERROR(NACIONAL!H446/NACIONAL!G446-1,"")</f>
        <v/>
      </c>
      <c r="H446" s="136" t="str">
        <f>IFERROR(NACIONAL!I446/NACIONAL!H446-1,"")</f>
        <v/>
      </c>
      <c r="I446" s="136" t="str">
        <f>IFERROR(NACIONAL!J446/NACIONAL!I446-1,"")</f>
        <v/>
      </c>
      <c r="J446" s="136" t="str">
        <f>IFERROR(NACIONAL!K446/NACIONAL!J446-1,"")</f>
        <v/>
      </c>
      <c r="K446" s="136" t="str">
        <f>IFERROR(NACIONAL!L446/NACIONAL!K446-1,"")</f>
        <v/>
      </c>
      <c r="L446" s="136" t="str">
        <f>IFERROR(NACIONAL!M446/NACIONAL!L446-1,"")</f>
        <v/>
      </c>
      <c r="M446" s="136" t="str">
        <f>IFERROR(NACIONAL!N446/NACIONAL!M446-1,"")</f>
        <v/>
      </c>
      <c r="N446" s="136">
        <f>IFERROR(NACIONAL!O446/NACIONAL!N446-1,"")</f>
        <v>1.6862370625243801</v>
      </c>
      <c r="O446" s="136">
        <f>IFERROR(NACIONAL!P446/NACIONAL!O446-1,"")</f>
        <v>-0.22359643289758235</v>
      </c>
      <c r="P446" s="136">
        <f>IFERROR(NACIONAL!Q446/NACIONAL!P446-1,"")</f>
        <v>-0.69497254685485155</v>
      </c>
      <c r="Q446" s="136">
        <f>IFERROR(NACIONAL!R446/NACIONAL!Q446-1,"")</f>
        <v>-3.6099118147085663E-2</v>
      </c>
      <c r="R446" s="136">
        <f>IFERROR(NACIONAL!S446/NACIONAL!R446-1,"")</f>
        <v>-0.23343977709218422</v>
      </c>
      <c r="S446" s="136">
        <f>IFERROR(NACIONAL!T446/NACIONAL!S446-1,"")</f>
        <v>0.44261719120916676</v>
      </c>
    </row>
    <row r="447" spans="1:19">
      <c r="A447" s="89" t="s">
        <v>7705</v>
      </c>
      <c r="B447" s="89" t="s">
        <v>7752</v>
      </c>
      <c r="C447" s="136">
        <f>IFERROR(NACIONAL!D447/NACIONAL!C447-1,"")</f>
        <v>-0.23062559614739186</v>
      </c>
      <c r="D447" s="136">
        <f>IFERROR(NACIONAL!E447/NACIONAL!D447-1,"")</f>
        <v>-0.36532813940424969</v>
      </c>
      <c r="E447" s="136">
        <f>IFERROR(NACIONAL!F447/NACIONAL!E447-1,"")</f>
        <v>3.292794783985852</v>
      </c>
      <c r="F447" s="136">
        <f>IFERROR(NACIONAL!G447/NACIONAL!F447-1,"")</f>
        <v>-0.36292317071494729</v>
      </c>
      <c r="G447" s="136">
        <f>IFERROR(NACIONAL!H447/NACIONAL!G447-1,"")</f>
        <v>0.15042251285463015</v>
      </c>
      <c r="H447" s="136">
        <f>IFERROR(NACIONAL!I447/NACIONAL!H447-1,"")</f>
        <v>0.53329462492623825</v>
      </c>
      <c r="I447" s="136">
        <f>IFERROR(NACIONAL!J447/NACIONAL!I447-1,"")</f>
        <v>-0.42651764133453718</v>
      </c>
      <c r="J447" s="136">
        <f>IFERROR(NACIONAL!K447/NACIONAL!J447-1,"")</f>
        <v>-0.31332175820286956</v>
      </c>
      <c r="K447" s="136">
        <f>IFERROR(NACIONAL!L447/NACIONAL!K447-1,"")</f>
        <v>-0.51534729056073503</v>
      </c>
      <c r="L447" s="136">
        <f>IFERROR(NACIONAL!M447/NACIONAL!L447-1,"")</f>
        <v>1.5958409406139054</v>
      </c>
      <c r="M447" s="136">
        <f>IFERROR(NACIONAL!N447/NACIONAL!M447-1,"")</f>
        <v>-1</v>
      </c>
      <c r="N447" s="136" t="str">
        <f>IFERROR(NACIONAL!O447/NACIONAL!N447-1,"")</f>
        <v/>
      </c>
      <c r="O447" s="136" t="str">
        <f>IFERROR(NACIONAL!P447/NACIONAL!O447-1,"")</f>
        <v/>
      </c>
      <c r="P447" s="136" t="str">
        <f>IFERROR(NACIONAL!Q447/NACIONAL!P447-1,"")</f>
        <v/>
      </c>
      <c r="Q447" s="136" t="str">
        <f>IFERROR(NACIONAL!R447/NACIONAL!Q447-1,"")</f>
        <v/>
      </c>
      <c r="R447" s="136" t="str">
        <f>IFERROR(NACIONAL!S447/NACIONAL!R447-1,"")</f>
        <v/>
      </c>
      <c r="S447" s="136" t="str">
        <f>IFERROR(NACIONAL!T447/NACIONAL!S447-1,"")</f>
        <v/>
      </c>
    </row>
    <row r="448" spans="1:19">
      <c r="A448" s="89" t="s">
        <v>4637</v>
      </c>
      <c r="B448" s="89" t="s">
        <v>4638</v>
      </c>
      <c r="C448" s="136" t="str">
        <f>IFERROR(NACIONAL!D448/NACIONAL!C448-1,"")</f>
        <v/>
      </c>
      <c r="D448" s="136" t="str">
        <f>IFERROR(NACIONAL!E448/NACIONAL!D448-1,"")</f>
        <v/>
      </c>
      <c r="E448" s="136" t="str">
        <f>IFERROR(NACIONAL!F448/NACIONAL!E448-1,"")</f>
        <v/>
      </c>
      <c r="F448" s="136" t="str">
        <f>IFERROR(NACIONAL!G448/NACIONAL!F448-1,"")</f>
        <v/>
      </c>
      <c r="G448" s="136" t="str">
        <f>IFERROR(NACIONAL!H448/NACIONAL!G448-1,"")</f>
        <v/>
      </c>
      <c r="H448" s="136" t="str">
        <f>IFERROR(NACIONAL!I448/NACIONAL!H448-1,"")</f>
        <v/>
      </c>
      <c r="I448" s="136" t="str">
        <f>IFERROR(NACIONAL!J448/NACIONAL!I448-1,"")</f>
        <v/>
      </c>
      <c r="J448" s="136" t="str">
        <f>IFERROR(NACIONAL!K448/NACIONAL!J448-1,"")</f>
        <v/>
      </c>
      <c r="K448" s="136" t="str">
        <f>IFERROR(NACIONAL!L448/NACIONAL!K448-1,"")</f>
        <v/>
      </c>
      <c r="L448" s="136" t="str">
        <f>IFERROR(NACIONAL!M448/NACIONAL!L448-1,"")</f>
        <v/>
      </c>
      <c r="M448" s="136" t="str">
        <f>IFERROR(NACIONAL!N448/NACIONAL!M448-1,"")</f>
        <v/>
      </c>
      <c r="N448" s="136" t="str">
        <f>IFERROR(NACIONAL!O448/NACIONAL!N448-1,"")</f>
        <v/>
      </c>
      <c r="O448" s="136">
        <f>IFERROR(NACIONAL!P448/NACIONAL!O448-1,"")</f>
        <v>-1</v>
      </c>
      <c r="P448" s="136" t="str">
        <f>IFERROR(NACIONAL!Q448/NACIONAL!P448-1,"")</f>
        <v/>
      </c>
      <c r="Q448" s="136">
        <f>IFERROR(NACIONAL!R448/NACIONAL!Q448-1,"")</f>
        <v>-0.94098984857380452</v>
      </c>
      <c r="R448" s="136">
        <f>IFERROR(NACIONAL!S448/NACIONAL!R448-1,"")</f>
        <v>8.5114583333333336</v>
      </c>
      <c r="S448" s="136">
        <f>IFERROR(NACIONAL!T448/NACIONAL!S448-1,"")</f>
        <v>-0.88135655094367171</v>
      </c>
    </row>
    <row r="449" spans="1:19" ht="28">
      <c r="A449" s="89" t="s">
        <v>7674</v>
      </c>
      <c r="B449" s="89" t="s">
        <v>7675</v>
      </c>
      <c r="C449" s="136" t="str">
        <f>IFERROR(NACIONAL!D449/NACIONAL!C449-1,"")</f>
        <v/>
      </c>
      <c r="D449" s="136" t="str">
        <f>IFERROR(NACIONAL!E449/NACIONAL!D449-1,"")</f>
        <v/>
      </c>
      <c r="E449" s="136" t="str">
        <f>IFERROR(NACIONAL!F449/NACIONAL!E449-1,"")</f>
        <v/>
      </c>
      <c r="F449" s="136" t="str">
        <f>IFERROR(NACIONAL!G449/NACIONAL!F449-1,"")</f>
        <v/>
      </c>
      <c r="G449" s="136" t="str">
        <f>IFERROR(NACIONAL!H449/NACIONAL!G449-1,"")</f>
        <v/>
      </c>
      <c r="H449" s="136" t="str">
        <f>IFERROR(NACIONAL!I449/NACIONAL!H449-1,"")</f>
        <v/>
      </c>
      <c r="I449" s="136" t="str">
        <f>IFERROR(NACIONAL!J449/NACIONAL!I449-1,"")</f>
        <v/>
      </c>
      <c r="J449" s="136" t="str">
        <f>IFERROR(NACIONAL!K449/NACIONAL!J449-1,"")</f>
        <v/>
      </c>
      <c r="K449" s="136" t="str">
        <f>IFERROR(NACIONAL!L449/NACIONAL!K449-1,"")</f>
        <v/>
      </c>
      <c r="L449" s="136" t="str">
        <f>IFERROR(NACIONAL!M449/NACIONAL!L449-1,"")</f>
        <v/>
      </c>
      <c r="M449" s="136" t="str">
        <f>IFERROR(NACIONAL!N449/NACIONAL!M449-1,"")</f>
        <v/>
      </c>
      <c r="N449" s="136" t="str">
        <f>IFERROR(NACIONAL!O449/NACIONAL!N449-1,"")</f>
        <v/>
      </c>
      <c r="O449" s="136">
        <f>IFERROR(NACIONAL!P449/NACIONAL!O449-1,"")</f>
        <v>-1</v>
      </c>
      <c r="P449" s="136" t="str">
        <f>IFERROR(NACIONAL!Q449/NACIONAL!P449-1,"")</f>
        <v/>
      </c>
      <c r="Q449" s="136">
        <f>IFERROR(NACIONAL!R449/NACIONAL!Q449-1,"")</f>
        <v>1.8147307992806763</v>
      </c>
      <c r="R449" s="136">
        <f>IFERROR(NACIONAL!S449/NACIONAL!R449-1,"")</f>
        <v>-1</v>
      </c>
      <c r="S449" s="136" t="str">
        <f>IFERROR(NACIONAL!T449/NACIONAL!S449-1,"")</f>
        <v/>
      </c>
    </row>
    <row r="450" spans="1:19" ht="28">
      <c r="A450" s="89" t="s">
        <v>4641</v>
      </c>
      <c r="B450" s="89" t="s">
        <v>4642</v>
      </c>
      <c r="C450" s="136" t="str">
        <f>IFERROR(NACIONAL!D450/NACIONAL!C450-1,"")</f>
        <v/>
      </c>
      <c r="D450" s="136" t="str">
        <f>IFERROR(NACIONAL!E450/NACIONAL!D450-1,"")</f>
        <v/>
      </c>
      <c r="E450" s="136" t="str">
        <f>IFERROR(NACIONAL!F450/NACIONAL!E450-1,"")</f>
        <v/>
      </c>
      <c r="F450" s="136" t="str">
        <f>IFERROR(NACIONAL!G450/NACIONAL!F450-1,"")</f>
        <v/>
      </c>
      <c r="G450" s="136" t="str">
        <f>IFERROR(NACIONAL!H450/NACIONAL!G450-1,"")</f>
        <v/>
      </c>
      <c r="H450" s="136" t="str">
        <f>IFERROR(NACIONAL!I450/NACIONAL!H450-1,"")</f>
        <v/>
      </c>
      <c r="I450" s="136" t="str">
        <f>IFERROR(NACIONAL!J450/NACIONAL!I450-1,"")</f>
        <v/>
      </c>
      <c r="J450" s="136" t="str">
        <f>IFERROR(NACIONAL!K450/NACIONAL!J450-1,"")</f>
        <v/>
      </c>
      <c r="K450" s="136" t="str">
        <f>IFERROR(NACIONAL!L450/NACIONAL!K450-1,"")</f>
        <v/>
      </c>
      <c r="L450" s="136" t="str">
        <f>IFERROR(NACIONAL!M450/NACIONAL!L450-1,"")</f>
        <v/>
      </c>
      <c r="M450" s="136" t="str">
        <f>IFERROR(NACIONAL!N450/NACIONAL!M450-1,"")</f>
        <v/>
      </c>
      <c r="N450" s="136">
        <f>IFERROR(NACIONAL!O450/NACIONAL!N450-1,"")</f>
        <v>-1</v>
      </c>
      <c r="O450" s="136" t="str">
        <f>IFERROR(NACIONAL!P450/NACIONAL!O450-1,"")</f>
        <v/>
      </c>
      <c r="P450" s="136">
        <f>IFERROR(NACIONAL!Q450/NACIONAL!P450-1,"")</f>
        <v>23735.534941858543</v>
      </c>
      <c r="Q450" s="136">
        <f>IFERROR(NACIONAL!R450/NACIONAL!Q450-1,"")</f>
        <v>-1</v>
      </c>
      <c r="R450" s="136" t="str">
        <f>IFERROR(NACIONAL!S450/NACIONAL!R450-1,"")</f>
        <v/>
      </c>
      <c r="S450" s="136" t="str">
        <f>IFERROR(NACIONAL!T450/NACIONAL!S450-1,"")</f>
        <v/>
      </c>
    </row>
    <row r="451" spans="1:19">
      <c r="A451" s="89" t="s">
        <v>4645</v>
      </c>
      <c r="B451" s="89" t="s">
        <v>4646</v>
      </c>
      <c r="C451" s="136" t="str">
        <f>IFERROR(NACIONAL!D451/NACIONAL!C451-1,"")</f>
        <v/>
      </c>
      <c r="D451" s="136" t="str">
        <f>IFERROR(NACIONAL!E451/NACIONAL!D451-1,"")</f>
        <v/>
      </c>
      <c r="E451" s="136" t="str">
        <f>IFERROR(NACIONAL!F451/NACIONAL!E451-1,"")</f>
        <v/>
      </c>
      <c r="F451" s="136" t="str">
        <f>IFERROR(NACIONAL!G451/NACIONAL!F451-1,"")</f>
        <v/>
      </c>
      <c r="G451" s="136" t="str">
        <f>IFERROR(NACIONAL!H451/NACIONAL!G451-1,"")</f>
        <v/>
      </c>
      <c r="H451" s="136" t="str">
        <f>IFERROR(NACIONAL!I451/NACIONAL!H451-1,"")</f>
        <v/>
      </c>
      <c r="I451" s="136" t="str">
        <f>IFERROR(NACIONAL!J451/NACIONAL!I451-1,"")</f>
        <v/>
      </c>
      <c r="J451" s="136" t="str">
        <f>IFERROR(NACIONAL!K451/NACIONAL!J451-1,"")</f>
        <v/>
      </c>
      <c r="K451" s="136" t="str">
        <f>IFERROR(NACIONAL!L451/NACIONAL!K451-1,"")</f>
        <v/>
      </c>
      <c r="L451" s="136" t="str">
        <f>IFERROR(NACIONAL!M451/NACIONAL!L451-1,"")</f>
        <v/>
      </c>
      <c r="M451" s="136" t="str">
        <f>IFERROR(NACIONAL!N451/NACIONAL!M451-1,"")</f>
        <v/>
      </c>
      <c r="N451" s="136">
        <f>IFERROR(NACIONAL!O451/NACIONAL!N451-1,"")</f>
        <v>0.74943442915551595</v>
      </c>
      <c r="O451" s="136">
        <f>IFERROR(NACIONAL!P451/NACIONAL!O451-1,"")</f>
        <v>-0.81532505748859252</v>
      </c>
      <c r="P451" s="136">
        <f>IFERROR(NACIONAL!Q451/NACIONAL!P451-1,"")</f>
        <v>8.5306788196148009</v>
      </c>
      <c r="Q451" s="136">
        <f>IFERROR(NACIONAL!R451/NACIONAL!Q451-1,"")</f>
        <v>-0.62807716908585887</v>
      </c>
      <c r="R451" s="136">
        <f>IFERROR(NACIONAL!S451/NACIONAL!R451-1,"")</f>
        <v>-0.8035099573153851</v>
      </c>
      <c r="S451" s="136">
        <f>IFERROR(NACIONAL!T451/NACIONAL!S451-1,"")</f>
        <v>0.50492970309512719</v>
      </c>
    </row>
    <row r="452" spans="1:19">
      <c r="A452" s="89" t="s">
        <v>4649</v>
      </c>
      <c r="B452" s="89" t="s">
        <v>4650</v>
      </c>
      <c r="C452" s="136" t="str">
        <f>IFERROR(NACIONAL!D452/NACIONAL!C452-1,"")</f>
        <v/>
      </c>
      <c r="D452" s="136" t="str">
        <f>IFERROR(NACIONAL!E452/NACIONAL!D452-1,"")</f>
        <v/>
      </c>
      <c r="E452" s="136" t="str">
        <f>IFERROR(NACIONAL!F452/NACIONAL!E452-1,"")</f>
        <v/>
      </c>
      <c r="F452" s="136" t="str">
        <f>IFERROR(NACIONAL!G452/NACIONAL!F452-1,"")</f>
        <v/>
      </c>
      <c r="G452" s="136" t="str">
        <f>IFERROR(NACIONAL!H452/NACIONAL!G452-1,"")</f>
        <v/>
      </c>
      <c r="H452" s="136" t="str">
        <f>IFERROR(NACIONAL!I452/NACIONAL!H452-1,"")</f>
        <v/>
      </c>
      <c r="I452" s="136" t="str">
        <f>IFERROR(NACIONAL!J452/NACIONAL!I452-1,"")</f>
        <v/>
      </c>
      <c r="J452" s="136" t="str">
        <f>IFERROR(NACIONAL!K452/NACIONAL!J452-1,"")</f>
        <v/>
      </c>
      <c r="K452" s="136" t="str">
        <f>IFERROR(NACIONAL!L452/NACIONAL!K452-1,"")</f>
        <v/>
      </c>
      <c r="L452" s="136" t="str">
        <f>IFERROR(NACIONAL!M452/NACIONAL!L452-1,"")</f>
        <v/>
      </c>
      <c r="M452" s="136" t="str">
        <f>IFERROR(NACIONAL!N452/NACIONAL!M452-1,"")</f>
        <v/>
      </c>
      <c r="N452" s="136">
        <f>IFERROR(NACIONAL!O452/NACIONAL!N452-1,"")</f>
        <v>0.40124543085381514</v>
      </c>
      <c r="O452" s="136">
        <f>IFERROR(NACIONAL!P452/NACIONAL!O452-1,"")</f>
        <v>-0.21305418620787175</v>
      </c>
      <c r="P452" s="136">
        <f>IFERROR(NACIONAL!Q452/NACIONAL!P452-1,"")</f>
        <v>0.75357323369628237</v>
      </c>
      <c r="Q452" s="136">
        <f>IFERROR(NACIONAL!R452/NACIONAL!Q452-1,"")</f>
        <v>0.32165585859390067</v>
      </c>
      <c r="R452" s="136">
        <f>IFERROR(NACIONAL!S452/NACIONAL!R452-1,"")</f>
        <v>0.64982679435957902</v>
      </c>
      <c r="S452" s="136">
        <f>IFERROR(NACIONAL!T452/NACIONAL!S452-1,"")</f>
        <v>-0.46386890223291199</v>
      </c>
    </row>
    <row r="453" spans="1:19">
      <c r="A453" s="89" t="s">
        <v>7686</v>
      </c>
      <c r="B453" s="89" t="s">
        <v>7694</v>
      </c>
      <c r="C453" s="136" t="str">
        <f>IFERROR(NACIONAL!D453/NACIONAL!C453-1,"")</f>
        <v/>
      </c>
      <c r="D453" s="136" t="str">
        <f>IFERROR(NACIONAL!E453/NACIONAL!D453-1,"")</f>
        <v/>
      </c>
      <c r="E453" s="136" t="str">
        <f>IFERROR(NACIONAL!F453/NACIONAL!E453-1,"")</f>
        <v/>
      </c>
      <c r="F453" s="136" t="str">
        <f>IFERROR(NACIONAL!G453/NACIONAL!F453-1,"")</f>
        <v/>
      </c>
      <c r="G453" s="136" t="str">
        <f>IFERROR(NACIONAL!H453/NACIONAL!G453-1,"")</f>
        <v/>
      </c>
      <c r="H453" s="136" t="str">
        <f>IFERROR(NACIONAL!I453/NACIONAL!H453-1,"")</f>
        <v/>
      </c>
      <c r="I453" s="136" t="str">
        <f>IFERROR(NACIONAL!J453/NACIONAL!I453-1,"")</f>
        <v/>
      </c>
      <c r="J453" s="136" t="str">
        <f>IFERROR(NACIONAL!K453/NACIONAL!J453-1,"")</f>
        <v/>
      </c>
      <c r="K453" s="136" t="str">
        <f>IFERROR(NACIONAL!L453/NACIONAL!K453-1,"")</f>
        <v/>
      </c>
      <c r="L453" s="136" t="str">
        <f>IFERROR(NACIONAL!M453/NACIONAL!L453-1,"")</f>
        <v/>
      </c>
      <c r="M453" s="136" t="str">
        <f>IFERROR(NACIONAL!N453/NACIONAL!M453-1,"")</f>
        <v/>
      </c>
      <c r="N453" s="136" t="str">
        <f>IFERROR(NACIONAL!O453/NACIONAL!N453-1,"")</f>
        <v/>
      </c>
      <c r="O453" s="136" t="str">
        <f>IFERROR(NACIONAL!P453/NACIONAL!O453-1,"")</f>
        <v/>
      </c>
      <c r="P453" s="136" t="str">
        <f>IFERROR(NACIONAL!Q453/NACIONAL!P453-1,"")</f>
        <v/>
      </c>
      <c r="Q453" s="136">
        <f>IFERROR(NACIONAL!R453/NACIONAL!Q453-1,"")</f>
        <v>-9.0928315192036924E-2</v>
      </c>
      <c r="R453" s="136">
        <f>IFERROR(NACIONAL!S453/NACIONAL!R453-1,"")</f>
        <v>16.030723658686895</v>
      </c>
      <c r="S453" s="136">
        <f>IFERROR(NACIONAL!T453/NACIONAL!S453-1,"")</f>
        <v>-0.87251684600852175</v>
      </c>
    </row>
    <row r="454" spans="1:19">
      <c r="A454" s="89" t="s">
        <v>7687</v>
      </c>
      <c r="B454" s="89" t="s">
        <v>7695</v>
      </c>
      <c r="C454" s="136" t="str">
        <f>IFERROR(NACIONAL!D454/NACIONAL!C454-1,"")</f>
        <v/>
      </c>
      <c r="D454" s="136" t="str">
        <f>IFERROR(NACIONAL!E454/NACIONAL!D454-1,"")</f>
        <v/>
      </c>
      <c r="E454" s="136" t="str">
        <f>IFERROR(NACIONAL!F454/NACIONAL!E454-1,"")</f>
        <v/>
      </c>
      <c r="F454" s="136" t="str">
        <f>IFERROR(NACIONAL!G454/NACIONAL!F454-1,"")</f>
        <v/>
      </c>
      <c r="G454" s="136" t="str">
        <f>IFERROR(NACIONAL!H454/NACIONAL!G454-1,"")</f>
        <v/>
      </c>
      <c r="H454" s="136" t="str">
        <f>IFERROR(NACIONAL!I454/NACIONAL!H454-1,"")</f>
        <v/>
      </c>
      <c r="I454" s="136" t="str">
        <f>IFERROR(NACIONAL!J454/NACIONAL!I454-1,"")</f>
        <v/>
      </c>
      <c r="J454" s="136" t="str">
        <f>IFERROR(NACIONAL!K454/NACIONAL!J454-1,"")</f>
        <v/>
      </c>
      <c r="K454" s="136" t="str">
        <f>IFERROR(NACIONAL!L454/NACIONAL!K454-1,"")</f>
        <v/>
      </c>
      <c r="L454" s="136" t="str">
        <f>IFERROR(NACIONAL!M454/NACIONAL!L454-1,"")</f>
        <v/>
      </c>
      <c r="M454" s="136" t="str">
        <f>IFERROR(NACIONAL!N454/NACIONAL!M454-1,"")</f>
        <v/>
      </c>
      <c r="N454" s="136" t="str">
        <f>IFERROR(NACIONAL!O454/NACIONAL!N454-1,"")</f>
        <v/>
      </c>
      <c r="O454" s="136" t="str">
        <f>IFERROR(NACIONAL!P454/NACIONAL!O454-1,"")</f>
        <v/>
      </c>
      <c r="P454" s="136" t="str">
        <f>IFERROR(NACIONAL!Q454/NACIONAL!P454-1,"")</f>
        <v/>
      </c>
      <c r="Q454" s="136" t="str">
        <f>IFERROR(NACIONAL!R454/NACIONAL!Q454-1,"")</f>
        <v/>
      </c>
      <c r="R454" s="136" t="str">
        <f>IFERROR(NACIONAL!S454/NACIONAL!R454-1,"")</f>
        <v/>
      </c>
      <c r="S454" s="136" t="str">
        <f>IFERROR(NACIONAL!T454/NACIONAL!S454-1,"")</f>
        <v/>
      </c>
    </row>
    <row r="455" spans="1:19">
      <c r="A455" s="89" t="s">
        <v>7688</v>
      </c>
      <c r="B455" s="89" t="s">
        <v>7696</v>
      </c>
      <c r="C455" s="136" t="str">
        <f>IFERROR(NACIONAL!D455/NACIONAL!C455-1,"")</f>
        <v/>
      </c>
      <c r="D455" s="136" t="str">
        <f>IFERROR(NACIONAL!E455/NACIONAL!D455-1,"")</f>
        <v/>
      </c>
      <c r="E455" s="136" t="str">
        <f>IFERROR(NACIONAL!F455/NACIONAL!E455-1,"")</f>
        <v/>
      </c>
      <c r="F455" s="136" t="str">
        <f>IFERROR(NACIONAL!G455/NACIONAL!F455-1,"")</f>
        <v/>
      </c>
      <c r="G455" s="136" t="str">
        <f>IFERROR(NACIONAL!H455/NACIONAL!G455-1,"")</f>
        <v/>
      </c>
      <c r="H455" s="136" t="str">
        <f>IFERROR(NACIONAL!I455/NACIONAL!H455-1,"")</f>
        <v/>
      </c>
      <c r="I455" s="136" t="str">
        <f>IFERROR(NACIONAL!J455/NACIONAL!I455-1,"")</f>
        <v/>
      </c>
      <c r="J455" s="136" t="str">
        <f>IFERROR(NACIONAL!K455/NACIONAL!J455-1,"")</f>
        <v/>
      </c>
      <c r="K455" s="136" t="str">
        <f>IFERROR(NACIONAL!L455/NACIONAL!K455-1,"")</f>
        <v/>
      </c>
      <c r="L455" s="136" t="str">
        <f>IFERROR(NACIONAL!M455/NACIONAL!L455-1,"")</f>
        <v/>
      </c>
      <c r="M455" s="136" t="str">
        <f>IFERROR(NACIONAL!N455/NACIONAL!M455-1,"")</f>
        <v/>
      </c>
      <c r="N455" s="136" t="str">
        <f>IFERROR(NACIONAL!O455/NACIONAL!N455-1,"")</f>
        <v/>
      </c>
      <c r="O455" s="136" t="str">
        <f>IFERROR(NACIONAL!P455/NACIONAL!O455-1,"")</f>
        <v/>
      </c>
      <c r="P455" s="136" t="str">
        <f>IFERROR(NACIONAL!Q455/NACIONAL!P455-1,"")</f>
        <v/>
      </c>
      <c r="Q455" s="136">
        <f>IFERROR(NACIONAL!R455/NACIONAL!Q455-1,"")</f>
        <v>0.16592322468195619</v>
      </c>
      <c r="R455" s="136">
        <f>IFERROR(NACIONAL!S455/NACIONAL!R455-1,"")</f>
        <v>-0.96800643375201945</v>
      </c>
      <c r="S455" s="136">
        <f>IFERROR(NACIONAL!T455/NACIONAL!S455-1,"")</f>
        <v>60.132008824795214</v>
      </c>
    </row>
    <row r="456" spans="1:19">
      <c r="A456" s="89" t="s">
        <v>7689</v>
      </c>
      <c r="B456" s="89" t="s">
        <v>7697</v>
      </c>
      <c r="C456" s="136" t="str">
        <f>IFERROR(NACIONAL!D456/NACIONAL!C456-1,"")</f>
        <v/>
      </c>
      <c r="D456" s="136" t="str">
        <f>IFERROR(NACIONAL!E456/NACIONAL!D456-1,"")</f>
        <v/>
      </c>
      <c r="E456" s="136" t="str">
        <f>IFERROR(NACIONAL!F456/NACIONAL!E456-1,"")</f>
        <v/>
      </c>
      <c r="F456" s="136" t="str">
        <f>IFERROR(NACIONAL!G456/NACIONAL!F456-1,"")</f>
        <v/>
      </c>
      <c r="G456" s="136" t="str">
        <f>IFERROR(NACIONAL!H456/NACIONAL!G456-1,"")</f>
        <v/>
      </c>
      <c r="H456" s="136" t="str">
        <f>IFERROR(NACIONAL!I456/NACIONAL!H456-1,"")</f>
        <v/>
      </c>
      <c r="I456" s="136" t="str">
        <f>IFERROR(NACIONAL!J456/NACIONAL!I456-1,"")</f>
        <v/>
      </c>
      <c r="J456" s="136" t="str">
        <f>IFERROR(NACIONAL!K456/NACIONAL!J456-1,"")</f>
        <v/>
      </c>
      <c r="K456" s="136" t="str">
        <f>IFERROR(NACIONAL!L456/NACIONAL!K456-1,"")</f>
        <v/>
      </c>
      <c r="L456" s="136" t="str">
        <f>IFERROR(NACIONAL!M456/NACIONAL!L456-1,"")</f>
        <v/>
      </c>
      <c r="M456" s="136" t="str">
        <f>IFERROR(NACIONAL!N456/NACIONAL!M456-1,"")</f>
        <v/>
      </c>
      <c r="N456" s="136" t="str">
        <f>IFERROR(NACIONAL!O456/NACIONAL!N456-1,"")</f>
        <v/>
      </c>
      <c r="O456" s="136" t="str">
        <f>IFERROR(NACIONAL!P456/NACIONAL!O456-1,"")</f>
        <v/>
      </c>
      <c r="P456" s="136" t="str">
        <f>IFERROR(NACIONAL!Q456/NACIONAL!P456-1,"")</f>
        <v/>
      </c>
      <c r="Q456" s="136" t="str">
        <f>IFERROR(NACIONAL!R456/NACIONAL!Q456-1,"")</f>
        <v/>
      </c>
      <c r="R456" s="136" t="str">
        <f>IFERROR(NACIONAL!S456/NACIONAL!R456-1,"")</f>
        <v/>
      </c>
      <c r="S456" s="136" t="str">
        <f>IFERROR(NACIONAL!T456/NACIONAL!S456-1,"")</f>
        <v/>
      </c>
    </row>
    <row r="457" spans="1:19">
      <c r="A457" s="89" t="s">
        <v>4666</v>
      </c>
      <c r="B457" s="89" t="s">
        <v>7787</v>
      </c>
      <c r="C457" s="136" t="str">
        <f>IFERROR(NACIONAL!D457/NACIONAL!C457-1,"")</f>
        <v/>
      </c>
      <c r="D457" s="136" t="str">
        <f>IFERROR(NACIONAL!E457/NACIONAL!D457-1,"")</f>
        <v/>
      </c>
      <c r="E457" s="136" t="str">
        <f>IFERROR(NACIONAL!F457/NACIONAL!E457-1,"")</f>
        <v/>
      </c>
      <c r="F457" s="136" t="str">
        <f>IFERROR(NACIONAL!G457/NACIONAL!F457-1,"")</f>
        <v/>
      </c>
      <c r="G457" s="136" t="str">
        <f>IFERROR(NACIONAL!H457/NACIONAL!G457-1,"")</f>
        <v/>
      </c>
      <c r="H457" s="136" t="str">
        <f>IFERROR(NACIONAL!I457/NACIONAL!H457-1,"")</f>
        <v/>
      </c>
      <c r="I457" s="136" t="str">
        <f>IFERROR(NACIONAL!J457/NACIONAL!I457-1,"")</f>
        <v/>
      </c>
      <c r="J457" s="136" t="str">
        <f>IFERROR(NACIONAL!K457/NACIONAL!J457-1,"")</f>
        <v/>
      </c>
      <c r="K457" s="136" t="str">
        <f>IFERROR(NACIONAL!L457/NACIONAL!K457-1,"")</f>
        <v/>
      </c>
      <c r="L457" s="136" t="str">
        <f>IFERROR(NACIONAL!M457/NACIONAL!L457-1,"")</f>
        <v/>
      </c>
      <c r="M457" s="136" t="str">
        <f>IFERROR(NACIONAL!N457/NACIONAL!M457-1,"")</f>
        <v/>
      </c>
      <c r="N457" s="136">
        <f>IFERROR(NACIONAL!O457/NACIONAL!N457-1,"")</f>
        <v>-4.030929821338658E-2</v>
      </c>
      <c r="O457" s="136">
        <f>IFERROR(NACIONAL!P457/NACIONAL!O457-1,"")</f>
        <v>0.8560789480790385</v>
      </c>
      <c r="P457" s="136">
        <f>IFERROR(NACIONAL!Q457/NACIONAL!P457-1,"")</f>
        <v>-0.41637996230538599</v>
      </c>
      <c r="Q457" s="136">
        <f>IFERROR(NACIONAL!R457/NACIONAL!Q457-1,"")</f>
        <v>0.52048392478105043</v>
      </c>
      <c r="R457" s="136">
        <f>IFERROR(NACIONAL!S457/NACIONAL!R457-1,"")</f>
        <v>0.40721944701735557</v>
      </c>
      <c r="S457" s="136">
        <f>IFERROR(NACIONAL!T457/NACIONAL!S457-1,"")</f>
        <v>0.25437507636464596</v>
      </c>
    </row>
    <row r="458" spans="1:19">
      <c r="A458" s="89" t="s">
        <v>7788</v>
      </c>
      <c r="B458" s="89" t="s">
        <v>7789</v>
      </c>
      <c r="C458" s="136" t="str">
        <f>IFERROR(NACIONAL!D458/NACIONAL!C458-1,"")</f>
        <v/>
      </c>
      <c r="D458" s="136" t="str">
        <f>IFERROR(NACIONAL!E458/NACIONAL!D458-1,"")</f>
        <v/>
      </c>
      <c r="E458" s="136" t="str">
        <f>IFERROR(NACIONAL!F458/NACIONAL!E458-1,"")</f>
        <v/>
      </c>
      <c r="F458" s="136" t="str">
        <f>IFERROR(NACIONAL!G458/NACIONAL!F458-1,"")</f>
        <v/>
      </c>
      <c r="G458" s="136" t="str">
        <f>IFERROR(NACIONAL!H458/NACIONAL!G458-1,"")</f>
        <v/>
      </c>
      <c r="H458" s="136" t="str">
        <f>IFERROR(NACIONAL!I458/NACIONAL!H458-1,"")</f>
        <v/>
      </c>
      <c r="I458" s="136" t="str">
        <f>IFERROR(NACIONAL!J458/NACIONAL!I458-1,"")</f>
        <v/>
      </c>
      <c r="J458" s="136" t="str">
        <f>IFERROR(NACIONAL!K458/NACIONAL!J458-1,"")</f>
        <v/>
      </c>
      <c r="K458" s="136" t="str">
        <f>IFERROR(NACIONAL!L458/NACIONAL!K458-1,"")</f>
        <v/>
      </c>
      <c r="L458" s="136" t="str">
        <f>IFERROR(NACIONAL!M458/NACIONAL!L458-1,"")</f>
        <v/>
      </c>
      <c r="M458" s="136" t="str">
        <f>IFERROR(NACIONAL!N458/NACIONAL!M458-1,"")</f>
        <v/>
      </c>
      <c r="N458" s="136" t="str">
        <f>IFERROR(NACIONAL!O458/NACIONAL!N458-1,"")</f>
        <v/>
      </c>
      <c r="O458" s="136" t="str">
        <f>IFERROR(NACIONAL!P458/NACIONAL!O458-1,"")</f>
        <v/>
      </c>
      <c r="P458" s="136" t="str">
        <f>IFERROR(NACIONAL!Q458/NACIONAL!P458-1,"")</f>
        <v/>
      </c>
      <c r="Q458" s="136" t="str">
        <f>IFERROR(NACIONAL!R458/NACIONAL!Q458-1,"")</f>
        <v/>
      </c>
      <c r="R458" s="136" t="str">
        <f>IFERROR(NACIONAL!S458/NACIONAL!R458-1,"")</f>
        <v/>
      </c>
      <c r="S458" s="136">
        <f>IFERROR(NACIONAL!T458/NACIONAL!S458-1,"")</f>
        <v>8.4086171325873593E-2</v>
      </c>
    </row>
    <row r="459" spans="1:19">
      <c r="A459" s="89" t="s">
        <v>7706</v>
      </c>
      <c r="B459" s="89" t="s">
        <v>7753</v>
      </c>
      <c r="C459" s="136">
        <f>IFERROR(NACIONAL!D459/NACIONAL!C459-1,"")</f>
        <v>-0.24891980504103228</v>
      </c>
      <c r="D459" s="136">
        <f>IFERROR(NACIONAL!E459/NACIONAL!D459-1,"")</f>
        <v>-0.28044991665018271</v>
      </c>
      <c r="E459" s="136">
        <f>IFERROR(NACIONAL!F459/NACIONAL!E459-1,"")</f>
        <v>-6.0005681497236063E-3</v>
      </c>
      <c r="F459" s="136">
        <f>IFERROR(NACIONAL!G459/NACIONAL!F459-1,"")</f>
        <v>2.8311088537218643E-2</v>
      </c>
      <c r="G459" s="136">
        <f>IFERROR(NACIONAL!H459/NACIONAL!G459-1,"")</f>
        <v>3.3448063966048762</v>
      </c>
      <c r="H459" s="136">
        <f>IFERROR(NACIONAL!I459/NACIONAL!H459-1,"")</f>
        <v>-1.0003201914528106</v>
      </c>
      <c r="I459" s="136">
        <f>IFERROR(NACIONAL!J459/NACIONAL!I459-1,"")</f>
        <v>9.9583507139419218</v>
      </c>
      <c r="J459" s="136">
        <f>IFERROR(NACIONAL!K459/NACIONAL!J459-1,"")</f>
        <v>0.54294808164747299</v>
      </c>
      <c r="K459" s="136">
        <f>IFERROR(NACIONAL!L459/NACIONAL!K459-1,"")</f>
        <v>-1.0395336877043626</v>
      </c>
      <c r="L459" s="136">
        <f>IFERROR(NACIONAL!M459/NACIONAL!L459-1,"")</f>
        <v>-3.3986175115185979E-5</v>
      </c>
      <c r="M459" s="136">
        <f>IFERROR(NACIONAL!N459/NACIONAL!M459-1,"")</f>
        <v>-1</v>
      </c>
      <c r="N459" s="136" t="str">
        <f>IFERROR(NACIONAL!O459/NACIONAL!N459-1,"")</f>
        <v/>
      </c>
      <c r="O459" s="136" t="str">
        <f>IFERROR(NACIONAL!P459/NACIONAL!O459-1,"")</f>
        <v/>
      </c>
      <c r="P459" s="136" t="str">
        <f>IFERROR(NACIONAL!Q459/NACIONAL!P459-1,"")</f>
        <v/>
      </c>
      <c r="Q459" s="136" t="str">
        <f>IFERROR(NACIONAL!R459/NACIONAL!Q459-1,"")</f>
        <v/>
      </c>
      <c r="R459" s="136" t="str">
        <f>IFERROR(NACIONAL!S459/NACIONAL!R459-1,"")</f>
        <v/>
      </c>
      <c r="S459" s="136" t="str">
        <f>IFERROR(NACIONAL!T459/NACIONAL!S459-1,"")</f>
        <v/>
      </c>
    </row>
    <row r="460" spans="1:19">
      <c r="A460" s="89" t="s">
        <v>7707</v>
      </c>
      <c r="B460" s="89" t="s">
        <v>7754</v>
      </c>
      <c r="C460" s="136">
        <f>IFERROR(NACIONAL!D460/NACIONAL!C460-1,"")</f>
        <v>-0.24891980504103228</v>
      </c>
      <c r="D460" s="136">
        <f>IFERROR(NACIONAL!E460/NACIONAL!D460-1,"")</f>
        <v>-0.28044991665018271</v>
      </c>
      <c r="E460" s="136">
        <f>IFERROR(NACIONAL!F460/NACIONAL!E460-1,"")</f>
        <v>-6.0005681497236063E-3</v>
      </c>
      <c r="F460" s="136">
        <f>IFERROR(NACIONAL!G460/NACIONAL!F460-1,"")</f>
        <v>2.8311088537218643E-2</v>
      </c>
      <c r="G460" s="136">
        <f>IFERROR(NACIONAL!H460/NACIONAL!G460-1,"")</f>
        <v>3.3448063966048762</v>
      </c>
      <c r="H460" s="136">
        <f>IFERROR(NACIONAL!I460/NACIONAL!H460-1,"")</f>
        <v>-1.0003201914528106</v>
      </c>
      <c r="I460" s="136">
        <f>IFERROR(NACIONAL!J460/NACIONAL!I460-1,"")</f>
        <v>9.9583507139419218</v>
      </c>
      <c r="J460" s="136">
        <f>IFERROR(NACIONAL!K460/NACIONAL!J460-1,"")</f>
        <v>0.54294808164747299</v>
      </c>
      <c r="K460" s="136">
        <f>IFERROR(NACIONAL!L460/NACIONAL!K460-1,"")</f>
        <v>-1.0395336877043626</v>
      </c>
      <c r="L460" s="136">
        <f>IFERROR(NACIONAL!M460/NACIONAL!L460-1,"")</f>
        <v>-3.3986175115185979E-5</v>
      </c>
      <c r="M460" s="136">
        <f>IFERROR(NACIONAL!N460/NACIONAL!M460-1,"")</f>
        <v>-1</v>
      </c>
      <c r="N460" s="136" t="str">
        <f>IFERROR(NACIONAL!O460/NACIONAL!N460-1,"")</f>
        <v/>
      </c>
      <c r="O460" s="136" t="str">
        <f>IFERROR(NACIONAL!P460/NACIONAL!O460-1,"")</f>
        <v/>
      </c>
      <c r="P460" s="136" t="str">
        <f>IFERROR(NACIONAL!Q460/NACIONAL!P460-1,"")</f>
        <v/>
      </c>
      <c r="Q460" s="136" t="str">
        <f>IFERROR(NACIONAL!R460/NACIONAL!Q460-1,"")</f>
        <v/>
      </c>
      <c r="R460" s="136" t="str">
        <f>IFERROR(NACIONAL!S460/NACIONAL!R460-1,"")</f>
        <v/>
      </c>
      <c r="S460" s="136" t="str">
        <f>IFERROR(NACIONAL!T460/NACIONAL!S460-1,"")</f>
        <v/>
      </c>
    </row>
    <row r="461" spans="1:19">
      <c r="A461" s="89" t="s">
        <v>4677</v>
      </c>
      <c r="B461" s="89" t="s">
        <v>4678</v>
      </c>
      <c r="C461" s="136">
        <f>IFERROR(NACIONAL!D461/NACIONAL!C461-1,"")</f>
        <v>-0.41535656033948654</v>
      </c>
      <c r="D461" s="136">
        <f>IFERROR(NACIONAL!E461/NACIONAL!D461-1,"")</f>
        <v>-7.728813992715089E-2</v>
      </c>
      <c r="E461" s="136">
        <f>IFERROR(NACIONAL!F461/NACIONAL!E461-1,"")</f>
        <v>-0.22181780093358028</v>
      </c>
      <c r="F461" s="136">
        <f>IFERROR(NACIONAL!G461/NACIONAL!F461-1,"")</f>
        <v>0.7274299724482296</v>
      </c>
      <c r="G461" s="136">
        <f>IFERROR(NACIONAL!H461/NACIONAL!G461-1,"")</f>
        <v>-0.32266394429451362</v>
      </c>
      <c r="H461" s="136">
        <f>IFERROR(NACIONAL!I461/NACIONAL!H461-1,"")</f>
        <v>0.10384036673571639</v>
      </c>
      <c r="I461" s="136">
        <f>IFERROR(NACIONAL!J461/NACIONAL!I461-1,"")</f>
        <v>0.54104538651200218</v>
      </c>
      <c r="J461" s="136">
        <f>IFERROR(NACIONAL!K461/NACIONAL!J461-1,"")</f>
        <v>-0.30675580992383422</v>
      </c>
      <c r="K461" s="136">
        <f>IFERROR(NACIONAL!L461/NACIONAL!K461-1,"")</f>
        <v>-0.18343731991366119</v>
      </c>
      <c r="L461" s="136">
        <f>IFERROR(NACIONAL!M461/NACIONAL!L461-1,"")</f>
        <v>-0.10500523279849117</v>
      </c>
      <c r="M461" s="136">
        <f>IFERROR(NACIONAL!N461/NACIONAL!M461-1,"")</f>
        <v>-2.5984171754964702E-2</v>
      </c>
      <c r="N461" s="136">
        <f>IFERROR(NACIONAL!O461/NACIONAL!N461-1,"")</f>
        <v>0.5625115588994587</v>
      </c>
      <c r="O461" s="136">
        <f>IFERROR(NACIONAL!P461/NACIONAL!O461-1,"")</f>
        <v>-0.82295975185807158</v>
      </c>
      <c r="P461" s="136">
        <f>IFERROR(NACIONAL!Q461/NACIONAL!P461-1,"")</f>
        <v>4.9802565152885503E-2</v>
      </c>
      <c r="Q461" s="136">
        <f>IFERROR(NACIONAL!R461/NACIONAL!Q461-1,"")</f>
        <v>0.43675881889308021</v>
      </c>
      <c r="R461" s="136">
        <f>IFERROR(NACIONAL!S461/NACIONAL!R461-1,"")</f>
        <v>0.230034625555676</v>
      </c>
      <c r="S461" s="136">
        <f>IFERROR(NACIONAL!T461/NACIONAL!S461-1,"")</f>
        <v>-0.45238439265656927</v>
      </c>
    </row>
    <row r="462" spans="1:19">
      <c r="A462" s="87">
        <v>5</v>
      </c>
      <c r="B462" s="88" t="s">
        <v>4709</v>
      </c>
      <c r="C462" s="134">
        <f>IFERROR(NACIONAL!D462/NACIONAL!C462-1,"")</f>
        <v>0.14850347340973613</v>
      </c>
      <c r="D462" s="134">
        <f>IFERROR(NACIONAL!E462/NACIONAL!D462-1,"")</f>
        <v>6.2378767068163476E-2</v>
      </c>
      <c r="E462" s="134">
        <f>IFERROR(NACIONAL!F462/NACIONAL!E462-1,"")</f>
        <v>-5.1568059255509002E-3</v>
      </c>
      <c r="F462" s="134">
        <f>IFERROR(NACIONAL!G462/NACIONAL!F462-1,"")</f>
        <v>8.6754839112954674E-3</v>
      </c>
      <c r="G462" s="134">
        <f>IFERROR(NACIONAL!H462/NACIONAL!G462-1,"")</f>
        <v>7.4536727157039406E-2</v>
      </c>
      <c r="H462" s="134">
        <f>IFERROR(NACIONAL!I462/NACIONAL!H462-1,"")</f>
        <v>0.20657804827406112</v>
      </c>
      <c r="I462" s="134">
        <f>IFERROR(NACIONAL!J462/NACIONAL!I462-1,"")</f>
        <v>0.19889480467799703</v>
      </c>
      <c r="J462" s="134">
        <f>IFERROR(NACIONAL!K462/NACIONAL!J462-1,"")</f>
        <v>0.15690961599080167</v>
      </c>
      <c r="K462" s="134">
        <f>IFERROR(NACIONAL!L462/NACIONAL!K462-1,"")</f>
        <v>2.4872847460720493E-2</v>
      </c>
      <c r="L462" s="134">
        <f>IFERROR(NACIONAL!M462/NACIONAL!L462-1,"")</f>
        <v>-9.0203986377243917E-2</v>
      </c>
      <c r="M462" s="134">
        <f>IFERROR(NACIONAL!N462/NACIONAL!M462-1,"")</f>
        <v>0.34570483290795684</v>
      </c>
      <c r="N462" s="134">
        <f>IFERROR(NACIONAL!O462/NACIONAL!N462-1,"")</f>
        <v>3.8344707896655894E-2</v>
      </c>
      <c r="O462" s="134">
        <f>IFERROR(NACIONAL!P462/NACIONAL!O462-1,"")</f>
        <v>0.23859900605635631</v>
      </c>
      <c r="P462" s="134">
        <f>IFERROR(NACIONAL!Q462/NACIONAL!P462-1,"")</f>
        <v>-1.0743858610859913E-3</v>
      </c>
      <c r="Q462" s="134">
        <f>IFERROR(NACIONAL!R462/NACIONAL!Q462-1,"")</f>
        <v>0.2867211234798086</v>
      </c>
      <c r="R462" s="134">
        <f>IFERROR(NACIONAL!S462/NACIONAL!R462-1,"")</f>
        <v>6.5899478299120462E-2</v>
      </c>
      <c r="S462" s="134">
        <f>IFERROR(NACIONAL!T462/NACIONAL!S462-1,"")</f>
        <v>0.17029008390145006</v>
      </c>
    </row>
    <row r="463" spans="1:19">
      <c r="A463" s="89" t="s">
        <v>4711</v>
      </c>
      <c r="B463" s="89" t="s">
        <v>4712</v>
      </c>
      <c r="C463" s="139">
        <f>IFERROR(NACIONAL!D463/NACIONAL!C463-1,"")</f>
        <v>-0.19516269523026586</v>
      </c>
      <c r="D463" s="139">
        <f>IFERROR(NACIONAL!E463/NACIONAL!D463-1,"")</f>
        <v>0.11145025995479596</v>
      </c>
      <c r="E463" s="139">
        <f>IFERROR(NACIONAL!F463/NACIONAL!E463-1,"")</f>
        <v>-6.0381429986600565E-2</v>
      </c>
      <c r="F463" s="139">
        <f>IFERROR(NACIONAL!G463/NACIONAL!F463-1,"")</f>
        <v>2.9994894772599867E-2</v>
      </c>
      <c r="G463" s="139">
        <f>IFERROR(NACIONAL!H463/NACIONAL!G463-1,"")</f>
        <v>0.15699263871417823</v>
      </c>
      <c r="H463" s="139">
        <f>IFERROR(NACIONAL!I463/NACIONAL!H463-1,"")</f>
        <v>0.13202232155022364</v>
      </c>
      <c r="I463" s="139">
        <f>IFERROR(NACIONAL!J463/NACIONAL!I463-1,"")</f>
        <v>8.1118440673880965E-2</v>
      </c>
      <c r="J463" s="139">
        <f>IFERROR(NACIONAL!K463/NACIONAL!J463-1,"")</f>
        <v>7.4276677905159127E-2</v>
      </c>
      <c r="K463" s="139">
        <f>IFERROR(NACIONAL!L463/NACIONAL!K463-1,"")</f>
        <v>7.3976411064365699E-2</v>
      </c>
      <c r="L463" s="139">
        <f>IFERROR(NACIONAL!M463/NACIONAL!L463-1,"")</f>
        <v>5.5653298618071334E-2</v>
      </c>
      <c r="M463" s="139">
        <f>IFERROR(NACIONAL!N463/NACIONAL!M463-1,"")</f>
        <v>1.272335089308203</v>
      </c>
      <c r="N463" s="139">
        <f>IFERROR(NACIONAL!O463/NACIONAL!N463-1,"")</f>
        <v>7.4159626724361605E-3</v>
      </c>
      <c r="O463" s="139">
        <f>IFERROR(NACIONAL!P463/NACIONAL!O463-1,"")</f>
        <v>0.15752636610748416</v>
      </c>
      <c r="P463" s="139">
        <f>IFERROR(NACIONAL!Q463/NACIONAL!P463-1,"")</f>
        <v>8.6328770460254889E-2</v>
      </c>
      <c r="Q463" s="139">
        <f>IFERROR(NACIONAL!R463/NACIONAL!Q463-1,"")</f>
        <v>0.15497525750210928</v>
      </c>
      <c r="R463" s="139">
        <f>IFERROR(NACIONAL!S463/NACIONAL!R463-1,"")</f>
        <v>0.21468320923221706</v>
      </c>
      <c r="S463" s="139">
        <f>IFERROR(NACIONAL!T463/NACIONAL!S463-1,"")</f>
        <v>0.52561389717664353</v>
      </c>
    </row>
    <row r="464" spans="1:19">
      <c r="A464" s="89" t="s">
        <v>4713</v>
      </c>
      <c r="B464" s="89" t="s">
        <v>2212</v>
      </c>
      <c r="C464" s="139">
        <f>IFERROR(NACIONAL!D464/NACIONAL!C464-1,"")</f>
        <v>3.5165014587245746E-2</v>
      </c>
      <c r="D464" s="139">
        <f>IFERROR(NACIONAL!E464/NACIONAL!D464-1,"")</f>
        <v>0.17264281449109253</v>
      </c>
      <c r="E464" s="139">
        <f>IFERROR(NACIONAL!F464/NACIONAL!E464-1,"")</f>
        <v>9.859264146960145E-2</v>
      </c>
      <c r="F464" s="139">
        <f>IFERROR(NACIONAL!G464/NACIONAL!F464-1,"")</f>
        <v>1.2517834591054378E-2</v>
      </c>
      <c r="G464" s="139">
        <f>IFERROR(NACIONAL!H464/NACIONAL!G464-1,"")</f>
        <v>0.14042927884058098</v>
      </c>
      <c r="H464" s="139">
        <f>IFERROR(NACIONAL!I464/NACIONAL!H464-1,"")</f>
        <v>0.1463377409211879</v>
      </c>
      <c r="I464" s="139">
        <f>IFERROR(NACIONAL!J464/NACIONAL!I464-1,"")</f>
        <v>0.11470113882035893</v>
      </c>
      <c r="J464" s="139">
        <f>IFERROR(NACIONAL!K464/NACIONAL!J464-1,"")</f>
        <v>4.2234718353870937E-2</v>
      </c>
      <c r="K464" s="139">
        <f>IFERROR(NACIONAL!L464/NACIONAL!K464-1,"")</f>
        <v>0.11855993657041464</v>
      </c>
      <c r="L464" s="139">
        <f>IFERROR(NACIONAL!M464/NACIONAL!L464-1,"")</f>
        <v>3.0510913406703644E-2</v>
      </c>
      <c r="M464" s="139">
        <f>IFERROR(NACIONAL!N464/NACIONAL!M464-1,"")</f>
        <v>0.57501722872412309</v>
      </c>
      <c r="N464" s="139">
        <f>IFERROR(NACIONAL!O464/NACIONAL!N464-1,"")</f>
        <v>2.6555230727009604E-2</v>
      </c>
      <c r="O464" s="139">
        <f>IFERROR(NACIONAL!P464/NACIONAL!O464-1,"")</f>
        <v>6.2008327764552895E-2</v>
      </c>
      <c r="P464" s="139">
        <f>IFERROR(NACIONAL!Q464/NACIONAL!P464-1,"")</f>
        <v>4.3515328511692708E-2</v>
      </c>
      <c r="Q464" s="139">
        <f>IFERROR(NACIONAL!R464/NACIONAL!Q464-1,"")</f>
        <v>0.10380523994244517</v>
      </c>
      <c r="R464" s="139">
        <f>IFERROR(NACIONAL!S464/NACIONAL!R464-1,"")</f>
        <v>0.17263001825866953</v>
      </c>
      <c r="S464" s="139">
        <f>IFERROR(NACIONAL!T464/NACIONAL!S464-1,"")</f>
        <v>0.15186751871444737</v>
      </c>
    </row>
    <row r="465" spans="1:19">
      <c r="A465" s="89" t="s">
        <v>4743</v>
      </c>
      <c r="B465" s="89" t="s">
        <v>4744</v>
      </c>
      <c r="C465" s="139">
        <f>IFERROR(NACIONAL!D465/NACIONAL!C465-1,"")</f>
        <v>-0.40875841104789179</v>
      </c>
      <c r="D465" s="139">
        <f>IFERROR(NACIONAL!E465/NACIONAL!D465-1,"")</f>
        <v>1.7350025368959132E-2</v>
      </c>
      <c r="E465" s="139">
        <f>IFERROR(NACIONAL!F465/NACIONAL!E465-1,"")</f>
        <v>-0.33937470089418653</v>
      </c>
      <c r="F465" s="139">
        <f>IFERROR(NACIONAL!G465/NACIONAL!F465-1,"")</f>
        <v>-0.1574532418017569</v>
      </c>
      <c r="G465" s="139">
        <f>IFERROR(NACIONAL!H465/NACIONAL!G465-1,"")</f>
        <v>0.3377904598609256</v>
      </c>
      <c r="H465" s="139">
        <f>IFERROR(NACIONAL!I465/NACIONAL!H465-1,"")</f>
        <v>-1.4534256407366608E-2</v>
      </c>
      <c r="I465" s="139">
        <f>IFERROR(NACIONAL!J465/NACIONAL!I465-1,"")</f>
        <v>8.7245927871494988E-2</v>
      </c>
      <c r="J465" s="139">
        <f>IFERROR(NACIONAL!K465/NACIONAL!J465-1,"")</f>
        <v>1.3845715877116249</v>
      </c>
      <c r="K465" s="139">
        <f>IFERROR(NACIONAL!L465/NACIONAL!K465-1,"")</f>
        <v>2.2032206827215184E-2</v>
      </c>
      <c r="L465" s="139">
        <f>IFERROR(NACIONAL!M465/NACIONAL!L465-1,"")</f>
        <v>0.12108926509373696</v>
      </c>
      <c r="M465" s="139">
        <f>IFERROR(NACIONAL!N465/NACIONAL!M465-1,"")</f>
        <v>-0.94714209263260307</v>
      </c>
      <c r="N465" s="139">
        <f>IFERROR(NACIONAL!O465/NACIONAL!N465-1,"")</f>
        <v>3.6069490681007732E-3</v>
      </c>
      <c r="O465" s="139">
        <f>IFERROR(NACIONAL!P465/NACIONAL!O465-1,"")</f>
        <v>0.108208609757104</v>
      </c>
      <c r="P465" s="139">
        <f>IFERROR(NACIONAL!Q465/NACIONAL!P465-1,"")</f>
        <v>2.4179175829409649E-2</v>
      </c>
      <c r="Q465" s="139">
        <f>IFERROR(NACIONAL!R465/NACIONAL!Q465-1,"")</f>
        <v>1.1140228964662713E-2</v>
      </c>
      <c r="R465" s="139">
        <f>IFERROR(NACIONAL!S465/NACIONAL!R465-1,"")</f>
        <v>4.8085370595333909E-2</v>
      </c>
      <c r="S465" s="139">
        <f>IFERROR(NACIONAL!T465/NACIONAL!S465-1,"")</f>
        <v>9.091218828297265E-2</v>
      </c>
    </row>
    <row r="466" spans="1:19">
      <c r="A466" s="89" t="s">
        <v>4758</v>
      </c>
      <c r="B466" s="89" t="s">
        <v>2214</v>
      </c>
      <c r="C466" s="139">
        <f>IFERROR(NACIONAL!D466/NACIONAL!C466-1,"")</f>
        <v>0.25799008964726533</v>
      </c>
      <c r="D466" s="139">
        <f>IFERROR(NACIONAL!E466/NACIONAL!D466-1,"")</f>
        <v>0.10881864803795449</v>
      </c>
      <c r="E466" s="139">
        <f>IFERROR(NACIONAL!F466/NACIONAL!E466-1,"")</f>
        <v>5.8762686413518228E-2</v>
      </c>
      <c r="F466" s="139">
        <f>IFERROR(NACIONAL!G466/NACIONAL!F466-1,"")</f>
        <v>1.9872167659163331E-2</v>
      </c>
      <c r="G466" s="139">
        <f>IFERROR(NACIONAL!H466/NACIONAL!G466-1,"")</f>
        <v>8.6225854896265108E-2</v>
      </c>
      <c r="H466" s="139">
        <f>IFERROR(NACIONAL!I466/NACIONAL!H466-1,"")</f>
        <v>0.31950601657063737</v>
      </c>
      <c r="I466" s="139">
        <f>IFERROR(NACIONAL!J466/NACIONAL!I466-1,"")</f>
        <v>-5.0823293073580245E-2</v>
      </c>
      <c r="J466" s="139">
        <f>IFERROR(NACIONAL!K466/NACIONAL!J466-1,"")</f>
        <v>0.10436992209632678</v>
      </c>
      <c r="K466" s="139">
        <f>IFERROR(NACIONAL!L466/NACIONAL!K466-1,"")</f>
        <v>8.2060885909529979E-2</v>
      </c>
      <c r="L466" s="139">
        <f>IFERROR(NACIONAL!M466/NACIONAL!L466-1,"")</f>
        <v>0.1481318523190589</v>
      </c>
      <c r="M466" s="139">
        <f>IFERROR(NACIONAL!N466/NACIONAL!M466-1,"")</f>
        <v>1.244400837832937</v>
      </c>
      <c r="N466" s="139">
        <f>IFERROR(NACIONAL!O466/NACIONAL!N466-1,"")</f>
        <v>5.649861338921025E-2</v>
      </c>
      <c r="O466" s="139">
        <f>IFERROR(NACIONAL!P466/NACIONAL!O466-1,"")</f>
        <v>-1.3149430741104418E-2</v>
      </c>
      <c r="P466" s="139">
        <f>IFERROR(NACIONAL!Q466/NACIONAL!P466-1,"")</f>
        <v>7.5256850763667282E-2</v>
      </c>
      <c r="Q466" s="139">
        <f>IFERROR(NACIONAL!R466/NACIONAL!Q466-1,"")</f>
        <v>9.1164400872519424E-2</v>
      </c>
      <c r="R466" s="139">
        <f>IFERROR(NACIONAL!S466/NACIONAL!R466-1,"")</f>
        <v>0.16642783952037177</v>
      </c>
      <c r="S466" s="139">
        <f>IFERROR(NACIONAL!T466/NACIONAL!S466-1,"")</f>
        <v>0.1416581310942342</v>
      </c>
    </row>
    <row r="467" spans="1:19">
      <c r="A467" s="89" t="s">
        <v>4775</v>
      </c>
      <c r="B467" s="89" t="s">
        <v>133</v>
      </c>
      <c r="C467" s="139">
        <f>IFERROR(NACIONAL!D467/NACIONAL!C467-1,"")</f>
        <v>1.7967804381049413</v>
      </c>
      <c r="D467" s="139">
        <f>IFERROR(NACIONAL!E467/NACIONAL!D467-1,"")</f>
        <v>-0.59892023431352548</v>
      </c>
      <c r="E467" s="139">
        <f>IFERROR(NACIONAL!F467/NACIONAL!E467-1,"")</f>
        <v>-1</v>
      </c>
      <c r="F467" s="139" t="str">
        <f>IFERROR(NACIONAL!G467/NACIONAL!F467-1,"")</f>
        <v/>
      </c>
      <c r="G467" s="139" t="str">
        <f>IFERROR(NACIONAL!H467/NACIONAL!G467-1,"")</f>
        <v/>
      </c>
      <c r="H467" s="139">
        <f>IFERROR(NACIONAL!I467/NACIONAL!H467-1,"")</f>
        <v>-0.76548307184145337</v>
      </c>
      <c r="I467" s="139">
        <f>IFERROR(NACIONAL!J467/NACIONAL!I467-1,"")</f>
        <v>0.3211267605633803</v>
      </c>
      <c r="J467" s="139">
        <f>IFERROR(NACIONAL!K467/NACIONAL!J467-1,"")</f>
        <v>189.705223880597</v>
      </c>
      <c r="K467" s="139">
        <f>IFERROR(NACIONAL!L467/NACIONAL!K467-1,"")</f>
        <v>9.3097665214122198</v>
      </c>
      <c r="L467" s="139">
        <f>IFERROR(NACIONAL!M467/NACIONAL!L467-1,"")</f>
        <v>-0.81132265071562526</v>
      </c>
      <c r="M467" s="139">
        <f>IFERROR(NACIONAL!N467/NACIONAL!M467-1,"")</f>
        <v>4.5169283781823637</v>
      </c>
      <c r="N467" s="139">
        <f>IFERROR(NACIONAL!O467/NACIONAL!N467-1,"")</f>
        <v>-0.32296640018402201</v>
      </c>
      <c r="O467" s="139">
        <f>IFERROR(NACIONAL!P467/NACIONAL!O467-1,"")</f>
        <v>-3.2941604186179418E-2</v>
      </c>
      <c r="P467" s="139">
        <f>IFERROR(NACIONAL!Q467/NACIONAL!P467-1,"")</f>
        <v>0.58047539816366767</v>
      </c>
      <c r="Q467" s="139">
        <f>IFERROR(NACIONAL!R467/NACIONAL!Q467-1,"")</f>
        <v>-0.53233387090304907</v>
      </c>
      <c r="R467" s="139">
        <f>IFERROR(NACIONAL!S467/NACIONAL!R467-1,"")</f>
        <v>0.3440643247410109</v>
      </c>
      <c r="S467" s="139">
        <f>IFERROR(NACIONAL!T467/NACIONAL!S467-1,"")</f>
        <v>8.5467319046248491E-2</v>
      </c>
    </row>
    <row r="468" spans="1:19">
      <c r="A468" s="89" t="s">
        <v>4784</v>
      </c>
      <c r="B468" s="89" t="s">
        <v>4785</v>
      </c>
      <c r="C468" s="139" t="str">
        <f>IFERROR(NACIONAL!D468/NACIONAL!C468-1,"")</f>
        <v/>
      </c>
      <c r="D468" s="139" t="str">
        <f>IFERROR(NACIONAL!E468/NACIONAL!D468-1,"")</f>
        <v/>
      </c>
      <c r="E468" s="139" t="str">
        <f>IFERROR(NACIONAL!F468/NACIONAL!E468-1,"")</f>
        <v/>
      </c>
      <c r="F468" s="139" t="str">
        <f>IFERROR(NACIONAL!G468/NACIONAL!F468-1,"")</f>
        <v/>
      </c>
      <c r="G468" s="139" t="str">
        <f>IFERROR(NACIONAL!H468/NACIONAL!G468-1,"")</f>
        <v/>
      </c>
      <c r="H468" s="139" t="str">
        <f>IFERROR(NACIONAL!I468/NACIONAL!H468-1,"")</f>
        <v/>
      </c>
      <c r="I468" s="139" t="str">
        <f>IFERROR(NACIONAL!J468/NACIONAL!I468-1,"")</f>
        <v/>
      </c>
      <c r="J468" s="139" t="str">
        <f>IFERROR(NACIONAL!K468/NACIONAL!J468-1,"")</f>
        <v/>
      </c>
      <c r="K468" s="139" t="str">
        <f>IFERROR(NACIONAL!L468/NACIONAL!K468-1,"")</f>
        <v/>
      </c>
      <c r="L468" s="139" t="str">
        <f>IFERROR(NACIONAL!M468/NACIONAL!L468-1,"")</f>
        <v/>
      </c>
      <c r="M468" s="139" t="str">
        <f>IFERROR(NACIONAL!N468/NACIONAL!M468-1,"")</f>
        <v/>
      </c>
      <c r="N468" s="139">
        <f>IFERROR(NACIONAL!O468/NACIONAL!N468-1,"")</f>
        <v>-2.9373788840492687E-2</v>
      </c>
      <c r="O468" s="139">
        <f>IFERROR(NACIONAL!P468/NACIONAL!O468-1,"")</f>
        <v>3.3116110793383502E-2</v>
      </c>
      <c r="P468" s="139">
        <f>IFERROR(NACIONAL!Q468/NACIONAL!P468-1,"")</f>
        <v>6.3312392764962588E-2</v>
      </c>
      <c r="Q468" s="139">
        <f>IFERROR(NACIONAL!R468/NACIONAL!Q468-1,"")</f>
        <v>0.17102942420663592</v>
      </c>
      <c r="R468" s="139">
        <f>IFERROR(NACIONAL!S468/NACIONAL!R468-1,"")</f>
        <v>0.14948322641205603</v>
      </c>
      <c r="S468" s="139">
        <f>IFERROR(NACIONAL!T468/NACIONAL!S468-1,"")</f>
        <v>0.13385711466213479</v>
      </c>
    </row>
    <row r="469" spans="1:19">
      <c r="A469" s="89" t="s">
        <v>4801</v>
      </c>
      <c r="B469" s="89" t="s">
        <v>4802</v>
      </c>
      <c r="C469" s="139" t="str">
        <f>IFERROR(NACIONAL!D469/NACIONAL!C469-1,"")</f>
        <v/>
      </c>
      <c r="D469" s="139" t="str">
        <f>IFERROR(NACIONAL!E469/NACIONAL!D469-1,"")</f>
        <v/>
      </c>
      <c r="E469" s="139" t="str">
        <f>IFERROR(NACIONAL!F469/NACIONAL!E469-1,"")</f>
        <v/>
      </c>
      <c r="F469" s="139" t="str">
        <f>IFERROR(NACIONAL!G469/NACIONAL!F469-1,"")</f>
        <v/>
      </c>
      <c r="G469" s="139" t="str">
        <f>IFERROR(NACIONAL!H469/NACIONAL!G469-1,"")</f>
        <v/>
      </c>
      <c r="H469" s="139" t="str">
        <f>IFERROR(NACIONAL!I469/NACIONAL!H469-1,"")</f>
        <v/>
      </c>
      <c r="I469" s="139" t="str">
        <f>IFERROR(NACIONAL!J469/NACIONAL!I469-1,"")</f>
        <v/>
      </c>
      <c r="J469" s="139" t="str">
        <f>IFERROR(NACIONAL!K469/NACIONAL!J469-1,"")</f>
        <v/>
      </c>
      <c r="K469" s="139" t="str">
        <f>IFERROR(NACIONAL!L469/NACIONAL!K469-1,"")</f>
        <v/>
      </c>
      <c r="L469" s="139" t="str">
        <f>IFERROR(NACIONAL!M469/NACIONAL!L469-1,"")</f>
        <v/>
      </c>
      <c r="M469" s="139" t="str">
        <f>IFERROR(NACIONAL!N469/NACIONAL!M469-1,"")</f>
        <v/>
      </c>
      <c r="N469" s="139">
        <f>IFERROR(NACIONAL!O469/NACIONAL!N469-1,"")</f>
        <v>-0.64701457495040082</v>
      </c>
      <c r="O469" s="139">
        <f>IFERROR(NACIONAL!P469/NACIONAL!O469-1,"")</f>
        <v>4.9533155170346053</v>
      </c>
      <c r="P469" s="139">
        <f>IFERROR(NACIONAL!Q469/NACIONAL!P469-1,"")</f>
        <v>-0.52861131213952706</v>
      </c>
      <c r="Q469" s="139">
        <f>IFERROR(NACIONAL!R469/NACIONAL!Q469-1,"")</f>
        <v>1.3985600137446204</v>
      </c>
      <c r="R469" s="139">
        <f>IFERROR(NACIONAL!S469/NACIONAL!R469-1,"")</f>
        <v>0.86213822990971245</v>
      </c>
      <c r="S469" s="139">
        <f>IFERROR(NACIONAL!T469/NACIONAL!S469-1,"")</f>
        <v>0.37569102492782935</v>
      </c>
    </row>
    <row r="470" spans="1:19">
      <c r="A470" s="89" t="s">
        <v>4822</v>
      </c>
      <c r="B470" s="89" t="s">
        <v>4823</v>
      </c>
      <c r="C470" s="139">
        <f>IFERROR(NACIONAL!D470/NACIONAL!C470-1,"")</f>
        <v>6.8756125948755464E-2</v>
      </c>
      <c r="D470" s="139">
        <f>IFERROR(NACIONAL!E470/NACIONAL!D470-1,"")</f>
        <v>0.18480193169211834</v>
      </c>
      <c r="E470" s="139">
        <f>IFERROR(NACIONAL!F470/NACIONAL!E470-1,"")</f>
        <v>0.11407709317549863</v>
      </c>
      <c r="F470" s="139">
        <f>IFERROR(NACIONAL!G470/NACIONAL!F470-1,"")</f>
        <v>4.4574261133638382E-2</v>
      </c>
      <c r="G470" s="139">
        <f>IFERROR(NACIONAL!H470/NACIONAL!G470-1,"")</f>
        <v>9.7922228769227404E-2</v>
      </c>
      <c r="H470" s="139">
        <f>IFERROR(NACIONAL!I470/NACIONAL!H470-1,"")</f>
        <v>0.2225408643064688</v>
      </c>
      <c r="I470" s="139">
        <f>IFERROR(NACIONAL!J470/NACIONAL!I470-1,"")</f>
        <v>5.406873827710923E-2</v>
      </c>
      <c r="J470" s="139">
        <f>IFERROR(NACIONAL!K470/NACIONAL!J470-1,"")</f>
        <v>-0.55369529223551872</v>
      </c>
      <c r="K470" s="139">
        <f>IFERROR(NACIONAL!L470/NACIONAL!K470-1,"")</f>
        <v>9.0018753591754264E-2</v>
      </c>
      <c r="L470" s="139">
        <f>IFERROR(NACIONAL!M470/NACIONAL!L470-1,"")</f>
        <v>2.0833739976167998E-2</v>
      </c>
      <c r="M470" s="139">
        <f>IFERROR(NACIONAL!N470/NACIONAL!M470-1,"")</f>
        <v>2.7388313983933474</v>
      </c>
      <c r="N470" s="139">
        <f>IFERROR(NACIONAL!O470/NACIONAL!N470-1,"")</f>
        <v>7.6852689461705204E-2</v>
      </c>
      <c r="O470" s="139">
        <f>IFERROR(NACIONAL!P470/NACIONAL!O470-1,"")</f>
        <v>-2.2908938437279258E-2</v>
      </c>
      <c r="P470" s="139">
        <f>IFERROR(NACIONAL!Q470/NACIONAL!P470-1,"")</f>
        <v>0.19827473598892675</v>
      </c>
      <c r="Q470" s="139">
        <f>IFERROR(NACIONAL!R470/NACIONAL!Q470-1,"")</f>
        <v>0.1481765221493927</v>
      </c>
      <c r="R470" s="139">
        <f>IFERROR(NACIONAL!S470/NACIONAL!R470-1,"")</f>
        <v>0.10328031469207311</v>
      </c>
      <c r="S470" s="139">
        <f>IFERROR(NACIONAL!T470/NACIONAL!S470-1,"")</f>
        <v>0.1291124702767148</v>
      </c>
    </row>
    <row r="471" spans="1:19">
      <c r="A471" s="89" t="s">
        <v>4944</v>
      </c>
      <c r="B471" s="89" t="s">
        <v>2822</v>
      </c>
      <c r="C471" s="139">
        <f>IFERROR(NACIONAL!D471/NACIONAL!C471-1,"")</f>
        <v>-8.2036600812082416E-2</v>
      </c>
      <c r="D471" s="139">
        <f>IFERROR(NACIONAL!E471/NACIONAL!D471-1,"")</f>
        <v>0.15665030498676424</v>
      </c>
      <c r="E471" s="139">
        <f>IFERROR(NACIONAL!F471/NACIONAL!E471-1,"")</f>
        <v>-0.11625408194411202</v>
      </c>
      <c r="F471" s="139">
        <f>IFERROR(NACIONAL!G471/NACIONAL!F471-1,"")</f>
        <v>8.2962398378299351</v>
      </c>
      <c r="G471" s="139">
        <f>IFERROR(NACIONAL!H471/NACIONAL!G471-1,"")</f>
        <v>3.3725366006792212E-2</v>
      </c>
      <c r="H471" s="139">
        <f>IFERROR(NACIONAL!I471/NACIONAL!H471-1,"")</f>
        <v>-9.4412338966180731E-2</v>
      </c>
      <c r="I471" s="139">
        <f>IFERROR(NACIONAL!J471/NACIONAL!I471-1,"")</f>
        <v>0.25666673897936754</v>
      </c>
      <c r="J471" s="139">
        <f>IFERROR(NACIONAL!K471/NACIONAL!J471-1,"")</f>
        <v>-0.31857129253256089</v>
      </c>
      <c r="K471" s="139">
        <f>IFERROR(NACIONAL!L471/NACIONAL!K471-1,"")</f>
        <v>0.39443106884440282</v>
      </c>
      <c r="L471" s="139">
        <f>IFERROR(NACIONAL!M471/NACIONAL!L471-1,"")</f>
        <v>-0.50147491162033986</v>
      </c>
      <c r="M471" s="139">
        <f>IFERROR(NACIONAL!N471/NACIONAL!M471-1,"")</f>
        <v>0.20057243612150133</v>
      </c>
      <c r="N471" s="139">
        <f>IFERROR(NACIONAL!O471/NACIONAL!N471-1,"")</f>
        <v>8.5429851466797047E-2</v>
      </c>
      <c r="O471" s="139">
        <f>IFERROR(NACIONAL!P471/NACIONAL!O471-1,"")</f>
        <v>2.5537102130701594E-3</v>
      </c>
      <c r="P471" s="139">
        <f>IFERROR(NACIONAL!Q471/NACIONAL!P471-1,"")</f>
        <v>0.67157281732773</v>
      </c>
      <c r="Q471" s="139">
        <f>IFERROR(NACIONAL!R471/NACIONAL!Q471-1,"")</f>
        <v>-0.23274381323691418</v>
      </c>
      <c r="R471" s="139">
        <f>IFERROR(NACIONAL!S471/NACIONAL!R471-1,"")</f>
        <v>0.20262224415832941</v>
      </c>
      <c r="S471" s="139">
        <f>IFERROR(NACIONAL!T471/NACIONAL!S471-1,"")</f>
        <v>1.1197211546630337E-2</v>
      </c>
    </row>
    <row r="472" spans="1:19" ht="28">
      <c r="A472" s="89" t="s">
        <v>4973</v>
      </c>
      <c r="B472" s="89" t="s">
        <v>1114</v>
      </c>
      <c r="C472" s="139" t="str">
        <f>IFERROR(NACIONAL!D472/NACIONAL!C472-1,"")</f>
        <v/>
      </c>
      <c r="D472" s="139" t="str">
        <f>IFERROR(NACIONAL!E472/NACIONAL!D472-1,"")</f>
        <v/>
      </c>
      <c r="E472" s="139" t="str">
        <f>IFERROR(NACIONAL!F472/NACIONAL!E472-1,"")</f>
        <v/>
      </c>
      <c r="F472" s="139" t="str">
        <f>IFERROR(NACIONAL!G472/NACIONAL!F472-1,"")</f>
        <v/>
      </c>
      <c r="G472" s="139" t="str">
        <f>IFERROR(NACIONAL!H472/NACIONAL!G472-1,"")</f>
        <v/>
      </c>
      <c r="H472" s="139" t="str">
        <f>IFERROR(NACIONAL!I472/NACIONAL!H472-1,"")</f>
        <v/>
      </c>
      <c r="I472" s="139" t="str">
        <f>IFERROR(NACIONAL!J472/NACIONAL!I472-1,"")</f>
        <v/>
      </c>
      <c r="J472" s="139" t="str">
        <f>IFERROR(NACIONAL!K472/NACIONAL!J472-1,"")</f>
        <v/>
      </c>
      <c r="K472" s="139" t="str">
        <f>IFERROR(NACIONAL!L472/NACIONAL!K472-1,"")</f>
        <v/>
      </c>
      <c r="L472" s="139" t="str">
        <f>IFERROR(NACIONAL!M472/NACIONAL!L472-1,"")</f>
        <v/>
      </c>
      <c r="M472" s="139" t="str">
        <f>IFERROR(NACIONAL!N472/NACIONAL!M472-1,"")</f>
        <v/>
      </c>
      <c r="N472" s="139">
        <f>IFERROR(NACIONAL!O472/NACIONAL!N472-1,"")</f>
        <v>9.2306426353961468E-2</v>
      </c>
      <c r="O472" s="139">
        <f>IFERROR(NACIONAL!P472/NACIONAL!O472-1,"")</f>
        <v>8.3894364350105999E-2</v>
      </c>
      <c r="P472" s="139">
        <f>IFERROR(NACIONAL!Q472/NACIONAL!P472-1,"")</f>
        <v>0.28215099839032165</v>
      </c>
      <c r="Q472" s="139">
        <f>IFERROR(NACIONAL!R472/NACIONAL!Q472-1,"")</f>
        <v>9.4646371179913924E-3</v>
      </c>
      <c r="R472" s="139">
        <f>IFERROR(NACIONAL!S472/NACIONAL!R472-1,"")</f>
        <v>0.12367362657877612</v>
      </c>
      <c r="S472" s="139">
        <f>IFERROR(NACIONAL!T472/NACIONAL!S472-1,"")</f>
        <v>0.13514311755273023</v>
      </c>
    </row>
    <row r="473" spans="1:19" ht="42">
      <c r="A473" s="89" t="s">
        <v>7819</v>
      </c>
      <c r="B473" s="89" t="s">
        <v>7822</v>
      </c>
      <c r="C473" s="136" t="str">
        <f>IFERROR(NACIONAL!D473/NACIONAL!C473-1,"")</f>
        <v/>
      </c>
      <c r="D473" s="136" t="str">
        <f>IFERROR(NACIONAL!E473/NACIONAL!D473-1,"")</f>
        <v/>
      </c>
      <c r="E473" s="136" t="str">
        <f>IFERROR(NACIONAL!F473/NACIONAL!E473-1,"")</f>
        <v/>
      </c>
      <c r="F473" s="136" t="str">
        <f>IFERROR(NACIONAL!G473/NACIONAL!F473-1,"")</f>
        <v/>
      </c>
      <c r="G473" s="136" t="str">
        <f>IFERROR(NACIONAL!H473/NACIONAL!G473-1,"")</f>
        <v/>
      </c>
      <c r="H473" s="136" t="str">
        <f>IFERROR(NACIONAL!I473/NACIONAL!H473-1,"")</f>
        <v/>
      </c>
      <c r="I473" s="136" t="str">
        <f>IFERROR(NACIONAL!J473/NACIONAL!I473-1,"")</f>
        <v/>
      </c>
      <c r="J473" s="136" t="str">
        <f>IFERROR(NACIONAL!K473/NACIONAL!J473-1,"")</f>
        <v/>
      </c>
      <c r="K473" s="136" t="str">
        <f>IFERROR(NACIONAL!L473/NACIONAL!K473-1,"")</f>
        <v/>
      </c>
      <c r="L473" s="136" t="str">
        <f>IFERROR(NACIONAL!M473/NACIONAL!L473-1,"")</f>
        <v/>
      </c>
      <c r="M473" s="136" t="str">
        <f>IFERROR(NACIONAL!N473/NACIONAL!M473-1,"")</f>
        <v/>
      </c>
      <c r="N473" s="136" t="str">
        <f>IFERROR(NACIONAL!O473/NACIONAL!N473-1,"")</f>
        <v/>
      </c>
      <c r="O473" s="136" t="str">
        <f>IFERROR(NACIONAL!P473/NACIONAL!O473-1,"")</f>
        <v/>
      </c>
      <c r="P473" s="136" t="str">
        <f>IFERROR(NACIONAL!Q473/NACIONAL!P473-1,"")</f>
        <v/>
      </c>
      <c r="Q473" s="136" t="str">
        <f>IFERROR(NACIONAL!R473/NACIONAL!Q473-1,"")</f>
        <v/>
      </c>
      <c r="R473" s="136" t="str">
        <f>IFERROR(NACIONAL!S473/NACIONAL!R473-1,"")</f>
        <v/>
      </c>
      <c r="S473" s="136" t="str">
        <f>IFERROR(NACIONAL!T473/NACIONAL!S473-1,"")</f>
        <v/>
      </c>
    </row>
    <row r="474" spans="1:19">
      <c r="A474" s="89" t="s">
        <v>4987</v>
      </c>
      <c r="B474" s="89" t="s">
        <v>4988</v>
      </c>
      <c r="C474" s="139">
        <f>IFERROR(NACIONAL!D474/NACIONAL!C474-1,"")</f>
        <v>-5.7241888459902412E-3</v>
      </c>
      <c r="D474" s="139">
        <f>IFERROR(NACIONAL!E474/NACIONAL!D474-1,"")</f>
        <v>5.4854977978090913E-2</v>
      </c>
      <c r="E474" s="139">
        <f>IFERROR(NACIONAL!F474/NACIONAL!E474-1,"")</f>
        <v>0.13549697627152657</v>
      </c>
      <c r="F474" s="139">
        <f>IFERROR(NACIONAL!G474/NACIONAL!F474-1,"")</f>
        <v>0.11121217183141097</v>
      </c>
      <c r="G474" s="139">
        <f>IFERROR(NACIONAL!H474/NACIONAL!G474-1,"")</f>
        <v>0.10038881614276285</v>
      </c>
      <c r="H474" s="139">
        <f>IFERROR(NACIONAL!I474/NACIONAL!H474-1,"")</f>
        <v>0.71137181815455808</v>
      </c>
      <c r="I474" s="139">
        <f>IFERROR(NACIONAL!J474/NACIONAL!I474-1,"")</f>
        <v>0.13507762375677501</v>
      </c>
      <c r="J474" s="139">
        <f>IFERROR(NACIONAL!K474/NACIONAL!J474-1,"")</f>
        <v>5.5307844381484061E-2</v>
      </c>
      <c r="K474" s="139">
        <f>IFERROR(NACIONAL!L474/NACIONAL!K474-1,"")</f>
        <v>6.0448606534730054E-2</v>
      </c>
      <c r="L474" s="139">
        <f>IFERROR(NACIONAL!M474/NACIONAL!L474-1,"")</f>
        <v>-8.9182688632661322E-2</v>
      </c>
      <c r="M474" s="139">
        <f>IFERROR(NACIONAL!N474/NACIONAL!M474-1,"")</f>
        <v>-0.97653696254878386</v>
      </c>
      <c r="N474" s="139">
        <f>IFERROR(NACIONAL!O474/NACIONAL!N474-1,"")</f>
        <v>0.43609888198844926</v>
      </c>
      <c r="O474" s="139">
        <f>IFERROR(NACIONAL!P474/NACIONAL!O474-1,"")</f>
        <v>-5.3879742447804024E-2</v>
      </c>
      <c r="P474" s="139">
        <f>IFERROR(NACIONAL!Q474/NACIONAL!P474-1,"")</f>
        <v>9.6687900856216258E-2</v>
      </c>
      <c r="Q474" s="139">
        <f>IFERROR(NACIONAL!R474/NACIONAL!Q474-1,"")</f>
        <v>0.51159624274471871</v>
      </c>
      <c r="R474" s="139">
        <f>IFERROR(NACIONAL!S474/NACIONAL!R474-1,"")</f>
        <v>-9.9611996888070764E-2</v>
      </c>
      <c r="S474" s="139">
        <f>IFERROR(NACIONAL!T474/NACIONAL!S474-1,"")</f>
        <v>-3.3984337107453744E-2</v>
      </c>
    </row>
    <row r="475" spans="1:19">
      <c r="A475" s="89" t="s">
        <v>4989</v>
      </c>
      <c r="B475" s="89" t="s">
        <v>2212</v>
      </c>
      <c r="C475" s="139">
        <f>IFERROR(NACIONAL!D475/NACIONAL!C475-1,"")</f>
        <v>0.16050920000481161</v>
      </c>
      <c r="D475" s="139">
        <f>IFERROR(NACIONAL!E475/NACIONAL!D475-1,"")</f>
        <v>8.4993340998293698E-2</v>
      </c>
      <c r="E475" s="139">
        <f>IFERROR(NACIONAL!F475/NACIONAL!E475-1,"")</f>
        <v>5.8774261851673781E-2</v>
      </c>
      <c r="F475" s="139">
        <f>IFERROR(NACIONAL!G475/NACIONAL!F475-1,"")</f>
        <v>7.2993475634337557E-2</v>
      </c>
      <c r="G475" s="139">
        <f>IFERROR(NACIONAL!H475/NACIONAL!G475-1,"")</f>
        <v>0.10799893073125277</v>
      </c>
      <c r="H475" s="139">
        <f>IFERROR(NACIONAL!I475/NACIONAL!H475-1,"")</f>
        <v>8.6802495925547341E-2</v>
      </c>
      <c r="I475" s="139">
        <f>IFERROR(NACIONAL!J475/NACIONAL!I475-1,"")</f>
        <v>8.5761664203844346E-2</v>
      </c>
      <c r="J475" s="139">
        <f>IFERROR(NACIONAL!K475/NACIONAL!J475-1,"")</f>
        <v>8.9682994813809813E-2</v>
      </c>
      <c r="K475" s="139">
        <f>IFERROR(NACIONAL!L475/NACIONAL!K475-1,"")</f>
        <v>8.087648910139289E-2</v>
      </c>
      <c r="L475" s="139">
        <f>IFERROR(NACIONAL!M475/NACIONAL!L475-1,"")</f>
        <v>9.6193521644289293E-2</v>
      </c>
      <c r="M475" s="139">
        <f>IFERROR(NACIONAL!N475/NACIONAL!M475-1,"")</f>
        <v>-0.98652876586490534</v>
      </c>
      <c r="N475" s="139">
        <f>IFERROR(NACIONAL!O475/NACIONAL!N475-1,"")</f>
        <v>0.22035642386970822</v>
      </c>
      <c r="O475" s="139">
        <f>IFERROR(NACIONAL!P475/NACIONAL!O475-1,"")</f>
        <v>-0.26374964056293326</v>
      </c>
      <c r="P475" s="139">
        <f>IFERROR(NACIONAL!Q475/NACIONAL!P475-1,"")</f>
        <v>-5.5377947212589262E-3</v>
      </c>
      <c r="Q475" s="139">
        <f>IFERROR(NACIONAL!R475/NACIONAL!Q475-1,"")</f>
        <v>0.12489551997494375</v>
      </c>
      <c r="R475" s="139">
        <f>IFERROR(NACIONAL!S475/NACIONAL!R475-1,"")</f>
        <v>0.10740382135727966</v>
      </c>
      <c r="S475" s="139">
        <f>IFERROR(NACIONAL!T475/NACIONAL!S475-1,"")</f>
        <v>7.7604049413712017E-2</v>
      </c>
    </row>
    <row r="476" spans="1:19">
      <c r="A476" s="89" t="s">
        <v>5004</v>
      </c>
      <c r="B476" s="89" t="s">
        <v>4744</v>
      </c>
      <c r="C476" s="139">
        <f>IFERROR(NACIONAL!D476/NACIONAL!C476-1,"")</f>
        <v>-0.72332282586947061</v>
      </c>
      <c r="D476" s="139">
        <f>IFERROR(NACIONAL!E476/NACIONAL!D476-1,"")</f>
        <v>0.14473477247004318</v>
      </c>
      <c r="E476" s="139">
        <f>IFERROR(NACIONAL!F476/NACIONAL!E476-1,"")</f>
        <v>-0.19802652698464329</v>
      </c>
      <c r="F476" s="139">
        <f>IFERROR(NACIONAL!G476/NACIONAL!F476-1,"")</f>
        <v>0.32626398427730585</v>
      </c>
      <c r="G476" s="139">
        <f>IFERROR(NACIONAL!H476/NACIONAL!G476-1,"")</f>
        <v>-3.2535279695517172E-2</v>
      </c>
      <c r="H476" s="139">
        <f>IFERROR(NACIONAL!I476/NACIONAL!H476-1,"")</f>
        <v>-0.5292397506486084</v>
      </c>
      <c r="I476" s="139">
        <f>IFERROR(NACIONAL!J476/NACIONAL!I476-1,"")</f>
        <v>0.10265551521290006</v>
      </c>
      <c r="J476" s="139">
        <f>IFERROR(NACIONAL!K476/NACIONAL!J476-1,"")</f>
        <v>0.3379947333369826</v>
      </c>
      <c r="K476" s="139">
        <f>IFERROR(NACIONAL!L476/NACIONAL!K476-1,"")</f>
        <v>0.15150171686070646</v>
      </c>
      <c r="L476" s="139">
        <f>IFERROR(NACIONAL!M476/NACIONAL!L476-1,"")</f>
        <v>-4.4813466196124141E-2</v>
      </c>
      <c r="M476" s="139">
        <f>IFERROR(NACIONAL!N476/NACIONAL!M476-1,"")</f>
        <v>-0.97757018841408594</v>
      </c>
      <c r="N476" s="139">
        <f>IFERROR(NACIONAL!O476/NACIONAL!N476-1,"")</f>
        <v>-1.368933641237402E-2</v>
      </c>
      <c r="O476" s="139">
        <f>IFERROR(NACIONAL!P476/NACIONAL!O476-1,"")</f>
        <v>-6.2046928533457057E-2</v>
      </c>
      <c r="P476" s="139">
        <f>IFERROR(NACIONAL!Q476/NACIONAL!P476-1,"")</f>
        <v>-5.180648307823843E-2</v>
      </c>
      <c r="Q476" s="139">
        <f>IFERROR(NACIONAL!R476/NACIONAL!Q476-1,"")</f>
        <v>0.1618351201903383</v>
      </c>
      <c r="R476" s="139">
        <f>IFERROR(NACIONAL!S476/NACIONAL!R476-1,"")</f>
        <v>0.23806868661885128</v>
      </c>
      <c r="S476" s="139">
        <f>IFERROR(NACIONAL!T476/NACIONAL!S476-1,"")</f>
        <v>0.22940397190662631</v>
      </c>
    </row>
    <row r="477" spans="1:19">
      <c r="A477" s="89" t="s">
        <v>5013</v>
      </c>
      <c r="B477" s="89" t="s">
        <v>2214</v>
      </c>
      <c r="C477" s="139">
        <f>IFERROR(NACIONAL!D477/NACIONAL!C477-1,"")</f>
        <v>0.31974324914186592</v>
      </c>
      <c r="D477" s="139">
        <f>IFERROR(NACIONAL!E477/NACIONAL!D477-1,"")</f>
        <v>4.6557645731672537E-2</v>
      </c>
      <c r="E477" s="139">
        <f>IFERROR(NACIONAL!F477/NACIONAL!E477-1,"")</f>
        <v>7.3607988043228323E-2</v>
      </c>
      <c r="F477" s="139">
        <f>IFERROR(NACIONAL!G477/NACIONAL!F477-1,"")</f>
        <v>0.10080693433759125</v>
      </c>
      <c r="G477" s="139">
        <f>IFERROR(NACIONAL!H477/NACIONAL!G477-1,"")</f>
        <v>0.13734336781630874</v>
      </c>
      <c r="H477" s="139">
        <f>IFERROR(NACIONAL!I477/NACIONAL!H477-1,"")</f>
        <v>0.20351881898801527</v>
      </c>
      <c r="I477" s="139">
        <f>IFERROR(NACIONAL!J477/NACIONAL!I477-1,"")</f>
        <v>0.12105018070591345</v>
      </c>
      <c r="J477" s="139">
        <f>IFERROR(NACIONAL!K477/NACIONAL!J477-1,"")</f>
        <v>3.2843012723850373E-2</v>
      </c>
      <c r="K477" s="139">
        <f>IFERROR(NACIONAL!L477/NACIONAL!K477-1,"")</f>
        <v>0.16229445299308964</v>
      </c>
      <c r="L477" s="139">
        <f>IFERROR(NACIONAL!M477/NACIONAL!L477-1,"")</f>
        <v>8.748168158181846E-2</v>
      </c>
      <c r="M477" s="139">
        <f>IFERROR(NACIONAL!N477/NACIONAL!M477-1,"")</f>
        <v>-0.9782801810302314</v>
      </c>
      <c r="N477" s="139">
        <f>IFERROR(NACIONAL!O477/NACIONAL!N477-1,"")</f>
        <v>9.3829239319660473E-2</v>
      </c>
      <c r="O477" s="139">
        <f>IFERROR(NACIONAL!P477/NACIONAL!O477-1,"")</f>
        <v>-0.15456275739223158</v>
      </c>
      <c r="P477" s="139">
        <f>IFERROR(NACIONAL!Q477/NACIONAL!P477-1,"")</f>
        <v>2.8709988230624095E-2</v>
      </c>
      <c r="Q477" s="139">
        <f>IFERROR(NACIONAL!R477/NACIONAL!Q477-1,"")</f>
        <v>9.9778204293155426E-2</v>
      </c>
      <c r="R477" s="139">
        <f>IFERROR(NACIONAL!S477/NACIONAL!R477-1,"")</f>
        <v>0.13245128865211497</v>
      </c>
      <c r="S477" s="139">
        <f>IFERROR(NACIONAL!T477/NACIONAL!S477-1,"")</f>
        <v>0.13659872460359312</v>
      </c>
    </row>
    <row r="478" spans="1:19">
      <c r="A478" s="89" t="s">
        <v>7708</v>
      </c>
      <c r="B478" s="89" t="s">
        <v>218</v>
      </c>
      <c r="C478" s="139" t="str">
        <f>IFERROR(NACIONAL!D478/NACIONAL!C478-1,"")</f>
        <v/>
      </c>
      <c r="D478" s="139" t="str">
        <f>IFERROR(NACIONAL!E478/NACIONAL!D478-1,"")</f>
        <v/>
      </c>
      <c r="E478" s="139" t="str">
        <f>IFERROR(NACIONAL!F478/NACIONAL!E478-1,"")</f>
        <v/>
      </c>
      <c r="F478" s="139" t="str">
        <f>IFERROR(NACIONAL!G478/NACIONAL!F478-1,"")</f>
        <v/>
      </c>
      <c r="G478" s="139" t="str">
        <f>IFERROR(NACIONAL!H478/NACIONAL!G478-1,"")</f>
        <v/>
      </c>
      <c r="H478" s="139" t="str">
        <f>IFERROR(NACIONAL!I478/NACIONAL!H478-1,"")</f>
        <v/>
      </c>
      <c r="I478" s="139">
        <f>IFERROR(NACIONAL!J478/NACIONAL!I478-1,"")</f>
        <v>0.11341857014565271</v>
      </c>
      <c r="J478" s="139">
        <f>IFERROR(NACIONAL!K478/NACIONAL!J478-1,"")</f>
        <v>7.2070547624231818E-2</v>
      </c>
      <c r="K478" s="139">
        <f>IFERROR(NACIONAL!L478/NACIONAL!K478-1,"")</f>
        <v>0.1100677416391469</v>
      </c>
      <c r="L478" s="139">
        <f>IFERROR(NACIONAL!M478/NACIONAL!L478-1,"")</f>
        <v>-0.52503096820094308</v>
      </c>
      <c r="M478" s="139">
        <f>IFERROR(NACIONAL!N478/NACIONAL!M478-1,"")</f>
        <v>-1</v>
      </c>
      <c r="N478" s="139" t="str">
        <f>IFERROR(NACIONAL!O478/NACIONAL!N478-1,"")</f>
        <v/>
      </c>
      <c r="O478" s="139" t="str">
        <f>IFERROR(NACIONAL!P478/NACIONAL!O478-1,"")</f>
        <v/>
      </c>
      <c r="P478" s="139" t="str">
        <f>IFERROR(NACIONAL!Q478/NACIONAL!P478-1,"")</f>
        <v/>
      </c>
      <c r="Q478" s="139" t="str">
        <f>IFERROR(NACIONAL!R478/NACIONAL!Q478-1,"")</f>
        <v/>
      </c>
      <c r="R478" s="139" t="str">
        <f>IFERROR(NACIONAL!S478/NACIONAL!R478-1,"")</f>
        <v/>
      </c>
      <c r="S478" s="139" t="str">
        <f>IFERROR(NACIONAL!T478/NACIONAL!S478-1,"")</f>
        <v/>
      </c>
    </row>
    <row r="479" spans="1:19">
      <c r="A479" s="89" t="s">
        <v>5023</v>
      </c>
      <c r="B479" s="89" t="s">
        <v>133</v>
      </c>
      <c r="C479" s="139" t="str">
        <f>IFERROR(NACIONAL!D479/NACIONAL!C479-1,"")</f>
        <v/>
      </c>
      <c r="D479" s="139" t="str">
        <f>IFERROR(NACIONAL!E479/NACIONAL!D479-1,"")</f>
        <v/>
      </c>
      <c r="E479" s="139" t="str">
        <f>IFERROR(NACIONAL!F479/NACIONAL!E479-1,"")</f>
        <v/>
      </c>
      <c r="F479" s="139" t="str">
        <f>IFERROR(NACIONAL!G479/NACIONAL!F479-1,"")</f>
        <v/>
      </c>
      <c r="G479" s="139">
        <f>IFERROR(NACIONAL!H479/NACIONAL!G479-1,"")</f>
        <v>-1</v>
      </c>
      <c r="H479" s="139" t="str">
        <f>IFERROR(NACIONAL!I479/NACIONAL!H479-1,"")</f>
        <v/>
      </c>
      <c r="I479" s="139" t="str">
        <f>IFERROR(NACIONAL!J479/NACIONAL!I479-1,"")</f>
        <v/>
      </c>
      <c r="J479" s="139" t="str">
        <f>IFERROR(NACIONAL!K479/NACIONAL!J479-1,"")</f>
        <v/>
      </c>
      <c r="K479" s="139">
        <f>IFERROR(NACIONAL!L479/NACIONAL!K479-1,"")</f>
        <v>6.5159501735511114</v>
      </c>
      <c r="L479" s="139">
        <f>IFERROR(NACIONAL!M479/NACIONAL!L479-1,"")</f>
        <v>-1</v>
      </c>
      <c r="M479" s="139" t="str">
        <f>IFERROR(NACIONAL!N479/NACIONAL!M479-1,"")</f>
        <v/>
      </c>
      <c r="N479" s="139">
        <f>IFERROR(NACIONAL!O479/NACIONAL!N479-1,"")</f>
        <v>-1</v>
      </c>
      <c r="O479" s="139" t="str">
        <f>IFERROR(NACIONAL!P479/NACIONAL!O479-1,"")</f>
        <v/>
      </c>
      <c r="P479" s="139" t="str">
        <f>IFERROR(NACIONAL!Q479/NACIONAL!P479-1,"")</f>
        <v/>
      </c>
      <c r="Q479" s="139" t="str">
        <f>IFERROR(NACIONAL!R479/NACIONAL!Q479-1,"")</f>
        <v/>
      </c>
      <c r="R479" s="139" t="str">
        <f>IFERROR(NACIONAL!S479/NACIONAL!R479-1,"")</f>
        <v/>
      </c>
      <c r="S479" s="139" t="str">
        <f>IFERROR(NACIONAL!T479/NACIONAL!S479-1,"")</f>
        <v/>
      </c>
    </row>
    <row r="480" spans="1:19">
      <c r="A480" s="89" t="s">
        <v>5028</v>
      </c>
      <c r="B480" s="89" t="s">
        <v>4785</v>
      </c>
      <c r="C480" s="139" t="str">
        <f>IFERROR(NACIONAL!D480/NACIONAL!C480-1,"")</f>
        <v/>
      </c>
      <c r="D480" s="139" t="str">
        <f>IFERROR(NACIONAL!E480/NACIONAL!D480-1,"")</f>
        <v/>
      </c>
      <c r="E480" s="139" t="str">
        <f>IFERROR(NACIONAL!F480/NACIONAL!E480-1,"")</f>
        <v/>
      </c>
      <c r="F480" s="139" t="str">
        <f>IFERROR(NACIONAL!G480/NACIONAL!F480-1,"")</f>
        <v/>
      </c>
      <c r="G480" s="139" t="str">
        <f>IFERROR(NACIONAL!H480/NACIONAL!G480-1,"")</f>
        <v/>
      </c>
      <c r="H480" s="139" t="str">
        <f>IFERROR(NACIONAL!I480/NACIONAL!H480-1,"")</f>
        <v/>
      </c>
      <c r="I480" s="139" t="str">
        <f>IFERROR(NACIONAL!J480/NACIONAL!I480-1,"")</f>
        <v/>
      </c>
      <c r="J480" s="139" t="str">
        <f>IFERROR(NACIONAL!K480/NACIONAL!J480-1,"")</f>
        <v/>
      </c>
      <c r="K480" s="139" t="str">
        <f>IFERROR(NACIONAL!L480/NACIONAL!K480-1,"")</f>
        <v/>
      </c>
      <c r="L480" s="139" t="str">
        <f>IFERROR(NACIONAL!M480/NACIONAL!L480-1,"")</f>
        <v/>
      </c>
      <c r="M480" s="139" t="str">
        <f>IFERROR(NACIONAL!N480/NACIONAL!M480-1,"")</f>
        <v/>
      </c>
      <c r="N480" s="139">
        <f>IFERROR(NACIONAL!O480/NACIONAL!N480-1,"")</f>
        <v>0.1174344022820677</v>
      </c>
      <c r="O480" s="139">
        <f>IFERROR(NACIONAL!P480/NACIONAL!O480-1,"")</f>
        <v>-0.18124805298319624</v>
      </c>
      <c r="P480" s="139">
        <f>IFERROR(NACIONAL!Q480/NACIONAL!P480-1,"")</f>
        <v>1.5945009988475256E-2</v>
      </c>
      <c r="Q480" s="139">
        <f>IFERROR(NACIONAL!R480/NACIONAL!Q480-1,"")</f>
        <v>0.18208585709544334</v>
      </c>
      <c r="R480" s="139">
        <f>IFERROR(NACIONAL!S480/NACIONAL!R480-1,"")</f>
        <v>0.17672618234012516</v>
      </c>
      <c r="S480" s="139">
        <f>IFERROR(NACIONAL!T480/NACIONAL!S480-1,"")</f>
        <v>6.5448639263873787E-2</v>
      </c>
    </row>
    <row r="481" spans="1:19">
      <c r="A481" s="89" t="s">
        <v>5038</v>
      </c>
      <c r="B481" s="89" t="s">
        <v>4823</v>
      </c>
      <c r="C481" s="139">
        <f>IFERROR(NACIONAL!D481/NACIONAL!C481-1,"")</f>
        <v>0.2721695707807481</v>
      </c>
      <c r="D481" s="139">
        <f>IFERROR(NACIONAL!E481/NACIONAL!D481-1,"")</f>
        <v>2.1656597805710387E-3</v>
      </c>
      <c r="E481" s="139">
        <f>IFERROR(NACIONAL!F481/NACIONAL!E481-1,"")</f>
        <v>0.29169764739949744</v>
      </c>
      <c r="F481" s="139">
        <f>IFERROR(NACIONAL!G481/NACIONAL!F481-1,"")</f>
        <v>0.12813684786420931</v>
      </c>
      <c r="G481" s="139">
        <f>IFERROR(NACIONAL!H481/NACIONAL!G481-1,"")</f>
        <v>0.10543969340785586</v>
      </c>
      <c r="H481" s="139">
        <f>IFERROR(NACIONAL!I481/NACIONAL!H481-1,"")</f>
        <v>0.17943181333278435</v>
      </c>
      <c r="I481" s="139">
        <f>IFERROR(NACIONAL!J481/NACIONAL!I481-1,"")</f>
        <v>0.22461683248739006</v>
      </c>
      <c r="J481" s="139">
        <f>IFERROR(NACIONAL!K481/NACIONAL!J481-1,"")</f>
        <v>-2.4768100620220501E-4</v>
      </c>
      <c r="K481" s="139">
        <f>IFERROR(NACIONAL!L481/NACIONAL!K481-1,"")</f>
        <v>-2.9336808754621968E-2</v>
      </c>
      <c r="L481" s="139">
        <f>IFERROR(NACIONAL!M481/NACIONAL!L481-1,"")</f>
        <v>0.25316716076127421</v>
      </c>
      <c r="M481" s="139">
        <f>IFERROR(NACIONAL!N481/NACIONAL!M481-1,"")</f>
        <v>-0.96773894846680042</v>
      </c>
      <c r="N481" s="139">
        <f>IFERROR(NACIONAL!O481/NACIONAL!N481-1,"")</f>
        <v>0.21128932829298686</v>
      </c>
      <c r="O481" s="139">
        <f>IFERROR(NACIONAL!P481/NACIONAL!O481-1,"")</f>
        <v>0.20896782369939548</v>
      </c>
      <c r="P481" s="139">
        <f>IFERROR(NACIONAL!Q481/NACIONAL!P481-1,"")</f>
        <v>5.1189553166922641E-2</v>
      </c>
      <c r="Q481" s="139">
        <f>IFERROR(NACIONAL!R481/NACIONAL!Q481-1,"")</f>
        <v>0.63017087518804726</v>
      </c>
      <c r="R481" s="139">
        <f>IFERROR(NACIONAL!S481/NACIONAL!R481-1,"")</f>
        <v>-0.25083070544283503</v>
      </c>
      <c r="S481" s="139">
        <f>IFERROR(NACIONAL!T481/NACIONAL!S481-1,"")</f>
        <v>-0.14161801217541137</v>
      </c>
    </row>
    <row r="482" spans="1:19">
      <c r="A482" s="89" t="s">
        <v>5065</v>
      </c>
      <c r="B482" s="89" t="s">
        <v>4802</v>
      </c>
      <c r="C482" s="139" t="str">
        <f>IFERROR(NACIONAL!D482/NACIONAL!C482-1,"")</f>
        <v/>
      </c>
      <c r="D482" s="139" t="str">
        <f>IFERROR(NACIONAL!E482/NACIONAL!D482-1,"")</f>
        <v/>
      </c>
      <c r="E482" s="139" t="str">
        <f>IFERROR(NACIONAL!F482/NACIONAL!E482-1,"")</f>
        <v/>
      </c>
      <c r="F482" s="139" t="str">
        <f>IFERROR(NACIONAL!G482/NACIONAL!F482-1,"")</f>
        <v/>
      </c>
      <c r="G482" s="139" t="str">
        <f>IFERROR(NACIONAL!H482/NACIONAL!G482-1,"")</f>
        <v/>
      </c>
      <c r="H482" s="139" t="str">
        <f>IFERROR(NACIONAL!I482/NACIONAL!H482-1,"")</f>
        <v/>
      </c>
      <c r="I482" s="139" t="str">
        <f>IFERROR(NACIONAL!J482/NACIONAL!I482-1,"")</f>
        <v/>
      </c>
      <c r="J482" s="139" t="str">
        <f>IFERROR(NACIONAL!K482/NACIONAL!J482-1,"")</f>
        <v/>
      </c>
      <c r="K482" s="139" t="str">
        <f>IFERROR(NACIONAL!L482/NACIONAL!K482-1,"")</f>
        <v/>
      </c>
      <c r="L482" s="139" t="str">
        <f>IFERROR(NACIONAL!M482/NACIONAL!L482-1,"")</f>
        <v/>
      </c>
      <c r="M482" s="139" t="str">
        <f>IFERROR(NACIONAL!N482/NACIONAL!M482-1,"")</f>
        <v/>
      </c>
      <c r="N482" s="139">
        <f>IFERROR(NACIONAL!O482/NACIONAL!N482-1,"")</f>
        <v>0.6718357034484943</v>
      </c>
      <c r="O482" s="139">
        <f>IFERROR(NACIONAL!P482/NACIONAL!O482-1,"")</f>
        <v>-0.62919459396124222</v>
      </c>
      <c r="P482" s="139">
        <f>IFERROR(NACIONAL!Q482/NACIONAL!P482-1,"")</f>
        <v>9.9493710384996215E-2</v>
      </c>
      <c r="Q482" s="139">
        <f>IFERROR(NACIONAL!R482/NACIONAL!Q482-1,"")</f>
        <v>0.26949915756308918</v>
      </c>
      <c r="R482" s="139">
        <f>IFERROR(NACIONAL!S482/NACIONAL!R482-1,"")</f>
        <v>-5.555046509285666E-2</v>
      </c>
      <c r="S482" s="139">
        <f>IFERROR(NACIONAL!T482/NACIONAL!S482-1,"")</f>
        <v>0.26478828102780483</v>
      </c>
    </row>
    <row r="483" spans="1:19">
      <c r="A483" s="89" t="s">
        <v>5078</v>
      </c>
      <c r="B483" s="89" t="s">
        <v>2822</v>
      </c>
      <c r="C483" s="139">
        <f>IFERROR(NACIONAL!D483/NACIONAL!C483-1,"")</f>
        <v>-0.79177876741583475</v>
      </c>
      <c r="D483" s="139">
        <f>IFERROR(NACIONAL!E483/NACIONAL!D483-1,"")</f>
        <v>1.0346989991296605</v>
      </c>
      <c r="E483" s="139">
        <f>IFERROR(NACIONAL!F483/NACIONAL!E483-1,"")</f>
        <v>0.71414666440800079</v>
      </c>
      <c r="F483" s="139">
        <f>IFERROR(NACIONAL!G483/NACIONAL!F483-1,"")</f>
        <v>0.13463036921373095</v>
      </c>
      <c r="G483" s="139">
        <f>IFERROR(NACIONAL!H483/NACIONAL!G483-1,"")</f>
        <v>0.17383426800228086</v>
      </c>
      <c r="H483" s="139">
        <f>IFERROR(NACIONAL!I483/NACIONAL!H483-1,"")</f>
        <v>1.0370091461876405</v>
      </c>
      <c r="I483" s="139">
        <f>IFERROR(NACIONAL!J483/NACIONAL!I483-1,"")</f>
        <v>-0.58302480657226363</v>
      </c>
      <c r="J483" s="139">
        <f>IFERROR(NACIONAL!K483/NACIONAL!J483-1,"")</f>
        <v>0.22520903656500657</v>
      </c>
      <c r="K483" s="139">
        <f>IFERROR(NACIONAL!L483/NACIONAL!K483-1,"")</f>
        <v>0.34741621926288113</v>
      </c>
      <c r="L483" s="139">
        <f>IFERROR(NACIONAL!M483/NACIONAL!L483-1,"")</f>
        <v>4.6313580274154553E-2</v>
      </c>
      <c r="M483" s="139">
        <f>IFERROR(NACIONAL!N483/NACIONAL!M483-1,"")</f>
        <v>-0.68318467647652215</v>
      </c>
      <c r="N483" s="139">
        <f>IFERROR(NACIONAL!O483/NACIONAL!N483-1,"")</f>
        <v>3.351711075729547</v>
      </c>
      <c r="O483" s="139">
        <f>IFERROR(NACIONAL!P483/NACIONAL!O483-1,"")</f>
        <v>-0.18897252888122762</v>
      </c>
      <c r="P483" s="139">
        <f>IFERROR(NACIONAL!Q483/NACIONAL!P483-1,"")</f>
        <v>0.37857852694837457</v>
      </c>
      <c r="Q483" s="139">
        <f>IFERROR(NACIONAL!R483/NACIONAL!Q483-1,"")</f>
        <v>0.56387369709812485</v>
      </c>
      <c r="R483" s="139">
        <f>IFERROR(NACIONAL!S483/NACIONAL!R483-1,"")</f>
        <v>0.17764677856690669</v>
      </c>
      <c r="S483" s="139">
        <f>IFERROR(NACIONAL!T483/NACIONAL!S483-1,"")</f>
        <v>4.9573100869259257E-2</v>
      </c>
    </row>
    <row r="484" spans="1:19" ht="28">
      <c r="A484" s="89" t="s">
        <v>5093</v>
      </c>
      <c r="B484" s="89" t="s">
        <v>5094</v>
      </c>
      <c r="C484" s="139">
        <f>IFERROR(NACIONAL!D484/NACIONAL!C484-1,"")</f>
        <v>0.33301201986851603</v>
      </c>
      <c r="D484" s="139">
        <f>IFERROR(NACIONAL!E484/NACIONAL!D484-1,"")</f>
        <v>-0.1402988088431848</v>
      </c>
      <c r="E484" s="139">
        <f>IFERROR(NACIONAL!F484/NACIONAL!E484-1,"")</f>
        <v>6.6618070324740097E-2</v>
      </c>
      <c r="F484" s="139">
        <f>IFERROR(NACIONAL!G484/NACIONAL!F484-1,"")</f>
        <v>0.85138879685274205</v>
      </c>
      <c r="G484" s="139">
        <f>IFERROR(NACIONAL!H484/NACIONAL!G484-1,"")</f>
        <v>-0.1075334447017543</v>
      </c>
      <c r="H484" s="139">
        <f>IFERROR(NACIONAL!I484/NACIONAL!H484-1,"")</f>
        <v>3.7368376426727634E-2</v>
      </c>
      <c r="I484" s="139">
        <f>IFERROR(NACIONAL!J484/NACIONAL!I484-1,"")</f>
        <v>0.33208408578575388</v>
      </c>
      <c r="J484" s="139">
        <f>IFERROR(NACIONAL!K484/NACIONAL!J484-1,"")</f>
        <v>-5.2141262698202073E-2</v>
      </c>
      <c r="K484" s="139">
        <f>IFERROR(NACIONAL!L484/NACIONAL!K484-1,"")</f>
        <v>3.4515329017939189E-2</v>
      </c>
      <c r="L484" s="139">
        <f>IFERROR(NACIONAL!M484/NACIONAL!L484-1,"")</f>
        <v>8.128156344772397E-2</v>
      </c>
      <c r="M484" s="139">
        <f>IFERROR(NACIONAL!N484/NACIONAL!M484-1,"")</f>
        <v>1.2685677153560655</v>
      </c>
      <c r="N484" s="139">
        <f>IFERROR(NACIONAL!O484/NACIONAL!N484-1,"")</f>
        <v>2.3020040224447147E-2</v>
      </c>
      <c r="O484" s="139">
        <f>IFERROR(NACIONAL!P484/NACIONAL!O484-1,"")</f>
        <v>-3.1558064510005646E-2</v>
      </c>
      <c r="P484" s="139">
        <f>IFERROR(NACIONAL!Q484/NACIONAL!P484-1,"")</f>
        <v>-0.36494809588733479</v>
      </c>
      <c r="Q484" s="139">
        <f>IFERROR(NACIONAL!R484/NACIONAL!Q484-1,"")</f>
        <v>8.7003918224598964E-2</v>
      </c>
      <c r="R484" s="139">
        <f>IFERROR(NACIONAL!S484/NACIONAL!R484-1,"")</f>
        <v>-5.5983685077968137E-2</v>
      </c>
      <c r="S484" s="139">
        <f>IFERROR(NACIONAL!T484/NACIONAL!S484-1,"")</f>
        <v>0.31503340917225309</v>
      </c>
    </row>
    <row r="485" spans="1:19">
      <c r="A485" s="89" t="s">
        <v>7709</v>
      </c>
      <c r="B485" s="89" t="s">
        <v>7729</v>
      </c>
      <c r="C485" s="139">
        <f>IFERROR(NACIONAL!D485/NACIONAL!C485-1,"")</f>
        <v>8.2353533699242583</v>
      </c>
      <c r="D485" s="139">
        <f>IFERROR(NACIONAL!E485/NACIONAL!D485-1,"")</f>
        <v>-0.94125088657697542</v>
      </c>
      <c r="E485" s="139">
        <f>IFERROR(NACIONAL!F485/NACIONAL!E485-1,"")</f>
        <v>3.9168753980561739</v>
      </c>
      <c r="F485" s="139">
        <f>IFERROR(NACIONAL!G485/NACIONAL!F485-1,"")</f>
        <v>0.12319368855499402</v>
      </c>
      <c r="G485" s="139">
        <f>IFERROR(NACIONAL!H485/NACIONAL!G485-1,"")</f>
        <v>-0.77737937205665375</v>
      </c>
      <c r="H485" s="139">
        <f>IFERROR(NACIONAL!I485/NACIONAL!H485-1,"")</f>
        <v>0.61681219398124365</v>
      </c>
      <c r="I485" s="139">
        <f>IFERROR(NACIONAL!J485/NACIONAL!I485-1,"")</f>
        <v>-0.28237417556201216</v>
      </c>
      <c r="J485" s="139">
        <f>IFERROR(NACIONAL!K485/NACIONAL!J485-1,"")</f>
        <v>1.5989929297218914</v>
      </c>
      <c r="K485" s="139">
        <f>IFERROR(NACIONAL!L485/NACIONAL!K485-1,"")</f>
        <v>0.20168123889929679</v>
      </c>
      <c r="L485" s="139">
        <f>IFERROR(NACIONAL!M485/NACIONAL!L485-1,"")</f>
        <v>-0.6243926686196859</v>
      </c>
      <c r="M485" s="139">
        <f>IFERROR(NACIONAL!N485/NACIONAL!M485-1,"")</f>
        <v>-1</v>
      </c>
      <c r="N485" s="139" t="str">
        <f>IFERROR(NACIONAL!O485/NACIONAL!N485-1,"")</f>
        <v/>
      </c>
      <c r="O485" s="139" t="str">
        <f>IFERROR(NACIONAL!P485/NACIONAL!O485-1,"")</f>
        <v/>
      </c>
      <c r="P485" s="139" t="str">
        <f>IFERROR(NACIONAL!Q485/NACIONAL!P485-1,"")</f>
        <v/>
      </c>
      <c r="Q485" s="139" t="str">
        <f>IFERROR(NACIONAL!R485/NACIONAL!Q485-1,"")</f>
        <v/>
      </c>
      <c r="R485" s="139" t="str">
        <f>IFERROR(NACIONAL!S485/NACIONAL!R485-1,"")</f>
        <v/>
      </c>
      <c r="S485" s="139" t="str">
        <f>IFERROR(NACIONAL!T485/NACIONAL!S485-1,"")</f>
        <v/>
      </c>
    </row>
    <row r="486" spans="1:19">
      <c r="A486" s="89" t="s">
        <v>7710</v>
      </c>
      <c r="B486" s="89" t="s">
        <v>7730</v>
      </c>
      <c r="C486" s="139">
        <f>IFERROR(NACIONAL!D486/NACIONAL!C486-1,"")</f>
        <v>-7.9818958188322187E-2</v>
      </c>
      <c r="D486" s="139">
        <f>IFERROR(NACIONAL!E486/NACIONAL!D486-1,"")</f>
        <v>0.531980637051364</v>
      </c>
      <c r="E486" s="139">
        <f>IFERROR(NACIONAL!F486/NACIONAL!E486-1,"")</f>
        <v>0.18675796204031392</v>
      </c>
      <c r="F486" s="139">
        <f>IFERROR(NACIONAL!G486/NACIONAL!F486-1,"")</f>
        <v>0.10380912723959446</v>
      </c>
      <c r="G486" s="139">
        <f>IFERROR(NACIONAL!H486/NACIONAL!G486-1,"")</f>
        <v>-0.10489572948324699</v>
      </c>
      <c r="H486" s="139">
        <f>IFERROR(NACIONAL!I486/NACIONAL!H486-1,"")</f>
        <v>6.1615788295911633E-2</v>
      </c>
      <c r="I486" s="139">
        <f>IFERROR(NACIONAL!J486/NACIONAL!I486-1,"")</f>
        <v>-2.6688432011843566E-2</v>
      </c>
      <c r="J486" s="139">
        <f>IFERROR(NACIONAL!K486/NACIONAL!J486-1,"")</f>
        <v>1.2824889598917881</v>
      </c>
      <c r="K486" s="139">
        <f>IFERROR(NACIONAL!L486/NACIONAL!K486-1,"")</f>
        <v>-0.54948542305207138</v>
      </c>
      <c r="L486" s="139">
        <f>IFERROR(NACIONAL!M486/NACIONAL!L486-1,"")</f>
        <v>0.17223995415094118</v>
      </c>
      <c r="M486" s="139">
        <f>IFERROR(NACIONAL!N486/NACIONAL!M486-1,"")</f>
        <v>-1</v>
      </c>
      <c r="N486" s="139" t="str">
        <f>IFERROR(NACIONAL!O486/NACIONAL!N486-1,"")</f>
        <v/>
      </c>
      <c r="O486" s="139" t="str">
        <f>IFERROR(NACIONAL!P486/NACIONAL!O486-1,"")</f>
        <v/>
      </c>
      <c r="P486" s="139" t="str">
        <f>IFERROR(NACIONAL!Q486/NACIONAL!P486-1,"")</f>
        <v/>
      </c>
      <c r="Q486" s="139" t="str">
        <f>IFERROR(NACIONAL!R486/NACIONAL!Q486-1,"")</f>
        <v/>
      </c>
      <c r="R486" s="139" t="str">
        <f>IFERROR(NACIONAL!S486/NACIONAL!R486-1,"")</f>
        <v/>
      </c>
      <c r="S486" s="139" t="str">
        <f>IFERROR(NACIONAL!T486/NACIONAL!S486-1,"")</f>
        <v/>
      </c>
    </row>
    <row r="487" spans="1:19">
      <c r="A487" s="89" t="s">
        <v>7711</v>
      </c>
      <c r="B487" s="89" t="s">
        <v>7731</v>
      </c>
      <c r="C487" s="139">
        <f>IFERROR(NACIONAL!D487/NACIONAL!C487-1,"")</f>
        <v>-0.59984175678687313</v>
      </c>
      <c r="D487" s="139">
        <f>IFERROR(NACIONAL!E487/NACIONAL!D487-1,"")</f>
        <v>5.4132408528897447E-2</v>
      </c>
      <c r="E487" s="139">
        <f>IFERROR(NACIONAL!F487/NACIONAL!E487-1,"")</f>
        <v>-0.51824224764813553</v>
      </c>
      <c r="F487" s="139">
        <f>IFERROR(NACIONAL!G487/NACIONAL!F487-1,"")</f>
        <v>-0.34210804071195677</v>
      </c>
      <c r="G487" s="139">
        <f>IFERROR(NACIONAL!H487/NACIONAL!G487-1,"")</f>
        <v>0.52335505486424116</v>
      </c>
      <c r="H487" s="139">
        <f>IFERROR(NACIONAL!I487/NACIONAL!H487-1,"")</f>
        <v>-0.22934326622480994</v>
      </c>
      <c r="I487" s="139">
        <f>IFERROR(NACIONAL!J487/NACIONAL!I487-1,"")</f>
        <v>2.6231883807014076</v>
      </c>
      <c r="J487" s="139">
        <f>IFERROR(NACIONAL!K487/NACIONAL!J487-1,"")</f>
        <v>-0.12025760998734836</v>
      </c>
      <c r="K487" s="139">
        <f>IFERROR(NACIONAL!L487/NACIONAL!K487-1,"")</f>
        <v>2.6680720808773417</v>
      </c>
      <c r="L487" s="139">
        <f>IFERROR(NACIONAL!M487/NACIONAL!L487-1,"")</f>
        <v>-0.8055851302854321</v>
      </c>
      <c r="M487" s="139">
        <f>IFERROR(NACIONAL!N487/NACIONAL!M487-1,"")</f>
        <v>-1</v>
      </c>
      <c r="N487" s="139" t="str">
        <f>IFERROR(NACIONAL!O487/NACIONAL!N487-1,"")</f>
        <v/>
      </c>
      <c r="O487" s="139" t="str">
        <f>IFERROR(NACIONAL!P487/NACIONAL!O487-1,"")</f>
        <v/>
      </c>
      <c r="P487" s="139" t="str">
        <f>IFERROR(NACIONAL!Q487/NACIONAL!P487-1,"")</f>
        <v/>
      </c>
      <c r="Q487" s="139" t="str">
        <f>IFERROR(NACIONAL!R487/NACIONAL!Q487-1,"")</f>
        <v/>
      </c>
      <c r="R487" s="139" t="str">
        <f>IFERROR(NACIONAL!S487/NACIONAL!R487-1,"")</f>
        <v/>
      </c>
      <c r="S487" s="139" t="str">
        <f>IFERROR(NACIONAL!T487/NACIONAL!S487-1,"")</f>
        <v/>
      </c>
    </row>
    <row r="488" spans="1:19" ht="28">
      <c r="A488" s="89" t="s">
        <v>7712</v>
      </c>
      <c r="B488" s="89" t="s">
        <v>7732</v>
      </c>
      <c r="C488" s="139">
        <f>IFERROR(NACIONAL!D488/NACIONAL!C488-1,"")</f>
        <v>-0.73200329228353822</v>
      </c>
      <c r="D488" s="139">
        <f>IFERROR(NACIONAL!E488/NACIONAL!D488-1,"")</f>
        <v>30.171116214892155</v>
      </c>
      <c r="E488" s="139">
        <f>IFERROR(NACIONAL!F488/NACIONAL!E488-1,"")</f>
        <v>0.31270181698957145</v>
      </c>
      <c r="F488" s="139">
        <f>IFERROR(NACIONAL!G488/NACIONAL!F488-1,"")</f>
        <v>-0.66200789342477173</v>
      </c>
      <c r="G488" s="139">
        <f>IFERROR(NACIONAL!H488/NACIONAL!G488-1,"")</f>
        <v>3.2351815516993456</v>
      </c>
      <c r="H488" s="139">
        <f>IFERROR(NACIONAL!I488/NACIONAL!H488-1,"")</f>
        <v>-0.61390795728545755</v>
      </c>
      <c r="I488" s="139">
        <f>IFERROR(NACIONAL!J488/NACIONAL!I488-1,"")</f>
        <v>0.28715015440443481</v>
      </c>
      <c r="J488" s="139">
        <f>IFERROR(NACIONAL!K488/NACIONAL!J488-1,"")</f>
        <v>34.651848192203715</v>
      </c>
      <c r="K488" s="139">
        <f>IFERROR(NACIONAL!L488/NACIONAL!K488-1,"")</f>
        <v>-0.93537070507032682</v>
      </c>
      <c r="L488" s="139">
        <f>IFERROR(NACIONAL!M488/NACIONAL!L488-1,"")</f>
        <v>0.83263864115557618</v>
      </c>
      <c r="M488" s="139">
        <f>IFERROR(NACIONAL!N488/NACIONAL!M488-1,"")</f>
        <v>-1</v>
      </c>
      <c r="N488" s="139" t="str">
        <f>IFERROR(NACIONAL!O488/NACIONAL!N488-1,"")</f>
        <v/>
      </c>
      <c r="O488" s="139" t="str">
        <f>IFERROR(NACIONAL!P488/NACIONAL!O488-1,"")</f>
        <v/>
      </c>
      <c r="P488" s="139" t="str">
        <f>IFERROR(NACIONAL!Q488/NACIONAL!P488-1,"")</f>
        <v/>
      </c>
      <c r="Q488" s="139" t="str">
        <f>IFERROR(NACIONAL!R488/NACIONAL!Q488-1,"")</f>
        <v/>
      </c>
      <c r="R488" s="139" t="str">
        <f>IFERROR(NACIONAL!S488/NACIONAL!R488-1,"")</f>
        <v/>
      </c>
      <c r="S488" s="139" t="str">
        <f>IFERROR(NACIONAL!T488/NACIONAL!S488-1,"")</f>
        <v/>
      </c>
    </row>
    <row r="489" spans="1:19">
      <c r="A489" s="89" t="s">
        <v>7713</v>
      </c>
      <c r="B489" s="89" t="s">
        <v>7733</v>
      </c>
      <c r="C489" s="139">
        <f>IFERROR(NACIONAL!D489/NACIONAL!C489-1,"")</f>
        <v>-7.6795323503056512E-2</v>
      </c>
      <c r="D489" s="139">
        <f>IFERROR(NACIONAL!E489/NACIONAL!D489-1,"")</f>
        <v>1.2597849396794421</v>
      </c>
      <c r="E489" s="139">
        <f>IFERROR(NACIONAL!F489/NACIONAL!E489-1,"")</f>
        <v>1.023759046665992</v>
      </c>
      <c r="F489" s="139">
        <f>IFERROR(NACIONAL!G489/NACIONAL!F489-1,"")</f>
        <v>-0.47230062420691632</v>
      </c>
      <c r="G489" s="139">
        <f>IFERROR(NACIONAL!H489/NACIONAL!G489-1,"")</f>
        <v>-0.53823101531065576</v>
      </c>
      <c r="H489" s="139">
        <f>IFERROR(NACIONAL!I489/NACIONAL!H489-1,"")</f>
        <v>-7.4845060028432386E-2</v>
      </c>
      <c r="I489" s="139">
        <f>IFERROR(NACIONAL!J489/NACIONAL!I489-1,"")</f>
        <v>1.233050447146657</v>
      </c>
      <c r="J489" s="139">
        <f>IFERROR(NACIONAL!K489/NACIONAL!J489-1,"")</f>
        <v>0.21980997406680469</v>
      </c>
      <c r="K489" s="139">
        <f>IFERROR(NACIONAL!L489/NACIONAL!K489-1,"")</f>
        <v>0.65858460849902034</v>
      </c>
      <c r="L489" s="139">
        <f>IFERROR(NACIONAL!M489/NACIONAL!L489-1,"")</f>
        <v>-0.19579834564297038</v>
      </c>
      <c r="M489" s="139">
        <f>IFERROR(NACIONAL!N489/NACIONAL!M489-1,"")</f>
        <v>-1</v>
      </c>
      <c r="N489" s="139" t="str">
        <f>IFERROR(NACIONAL!O489/NACIONAL!N489-1,"")</f>
        <v/>
      </c>
      <c r="O489" s="139" t="str">
        <f>IFERROR(NACIONAL!P489/NACIONAL!O489-1,"")</f>
        <v/>
      </c>
      <c r="P489" s="139" t="str">
        <f>IFERROR(NACIONAL!Q489/NACIONAL!P489-1,"")</f>
        <v/>
      </c>
      <c r="Q489" s="139" t="str">
        <f>IFERROR(NACIONAL!R489/NACIONAL!Q489-1,"")</f>
        <v/>
      </c>
      <c r="R489" s="139" t="str">
        <f>IFERROR(NACIONAL!S489/NACIONAL!R489-1,"")</f>
        <v/>
      </c>
      <c r="S489" s="139" t="str">
        <f>IFERROR(NACIONAL!T489/NACIONAL!S489-1,"")</f>
        <v/>
      </c>
    </row>
    <row r="490" spans="1:19" ht="28">
      <c r="A490" s="89" t="s">
        <v>7714</v>
      </c>
      <c r="B490" s="89" t="s">
        <v>7734</v>
      </c>
      <c r="C490" s="139">
        <f>IFERROR(NACIONAL!D490/NACIONAL!C490-1,"")</f>
        <v>-0.33571620444149719</v>
      </c>
      <c r="D490" s="139">
        <f>IFERROR(NACIONAL!E490/NACIONAL!D490-1,"")</f>
        <v>-3.7393246672764335E-2</v>
      </c>
      <c r="E490" s="139">
        <f>IFERROR(NACIONAL!F490/NACIONAL!E490-1,"")</f>
        <v>-0.27088945868398984</v>
      </c>
      <c r="F490" s="139">
        <f>IFERROR(NACIONAL!G490/NACIONAL!F490-1,"")</f>
        <v>8.6860868797704605E-2</v>
      </c>
      <c r="G490" s="139">
        <f>IFERROR(NACIONAL!H490/NACIONAL!G490-1,"")</f>
        <v>0.16408536336354151</v>
      </c>
      <c r="H490" s="139">
        <f>IFERROR(NACIONAL!I490/NACIONAL!H490-1,"")</f>
        <v>-0.37641570063458929</v>
      </c>
      <c r="I490" s="139">
        <f>IFERROR(NACIONAL!J490/NACIONAL!I490-1,"")</f>
        <v>32.817181679685845</v>
      </c>
      <c r="J490" s="139">
        <f>IFERROR(NACIONAL!K490/NACIONAL!J490-1,"")</f>
        <v>-0.9680812375715071</v>
      </c>
      <c r="K490" s="139">
        <f>IFERROR(NACIONAL!L490/NACIONAL!K490-1,"")</f>
        <v>0.63070190684007854</v>
      </c>
      <c r="L490" s="139">
        <f>IFERROR(NACIONAL!M490/NACIONAL!L490-1,"")</f>
        <v>0.13542841755907387</v>
      </c>
      <c r="M490" s="139">
        <f>IFERROR(NACIONAL!N490/NACIONAL!M490-1,"")</f>
        <v>-1</v>
      </c>
      <c r="N490" s="139" t="str">
        <f>IFERROR(NACIONAL!O490/NACIONAL!N490-1,"")</f>
        <v/>
      </c>
      <c r="O490" s="139" t="str">
        <f>IFERROR(NACIONAL!P490/NACIONAL!O490-1,"")</f>
        <v/>
      </c>
      <c r="P490" s="139" t="str">
        <f>IFERROR(NACIONAL!Q490/NACIONAL!P490-1,"")</f>
        <v/>
      </c>
      <c r="Q490" s="139" t="str">
        <f>IFERROR(NACIONAL!R490/NACIONAL!Q490-1,"")</f>
        <v/>
      </c>
      <c r="R490" s="139" t="str">
        <f>IFERROR(NACIONAL!S490/NACIONAL!R490-1,"")</f>
        <v/>
      </c>
      <c r="S490" s="139" t="str">
        <f>IFERROR(NACIONAL!T490/NACIONAL!S490-1,"")</f>
        <v/>
      </c>
    </row>
    <row r="491" spans="1:19">
      <c r="A491" s="89" t="s">
        <v>7715</v>
      </c>
      <c r="B491" s="89" t="s">
        <v>33</v>
      </c>
      <c r="C491" s="139">
        <f>IFERROR(NACIONAL!D491/NACIONAL!C491-1,"")</f>
        <v>1.1123194568806372</v>
      </c>
      <c r="D491" s="139">
        <f>IFERROR(NACIONAL!E491/NACIONAL!D491-1,"")</f>
        <v>-0.4746781943456716</v>
      </c>
      <c r="E491" s="139">
        <f>IFERROR(NACIONAL!F491/NACIONAL!E491-1,"")</f>
        <v>0.44973352444323544</v>
      </c>
      <c r="F491" s="139">
        <f>IFERROR(NACIONAL!G491/NACIONAL!F491-1,"")</f>
        <v>1.1697211895634663</v>
      </c>
      <c r="G491" s="139">
        <f>IFERROR(NACIONAL!H491/NACIONAL!G491-1,"")</f>
        <v>-0.11160522663787342</v>
      </c>
      <c r="H491" s="139">
        <f>IFERROR(NACIONAL!I491/NACIONAL!H491-1,"")</f>
        <v>0.17201821855115562</v>
      </c>
      <c r="I491" s="139">
        <f>IFERROR(NACIONAL!J491/NACIONAL!I491-1,"")</f>
        <v>-0.15368423501248663</v>
      </c>
      <c r="J491" s="139">
        <f>IFERROR(NACIONAL!K491/NACIONAL!J491-1,"")</f>
        <v>-0.56784411307980243</v>
      </c>
      <c r="K491" s="139">
        <f>IFERROR(NACIONAL!L491/NACIONAL!K491-1,"")</f>
        <v>0.58537944602234537</v>
      </c>
      <c r="L491" s="139">
        <f>IFERROR(NACIONAL!M491/NACIONAL!L491-1,"")</f>
        <v>0.40019665972563856</v>
      </c>
      <c r="M491" s="139">
        <f>IFERROR(NACIONAL!N491/NACIONAL!M491-1,"")</f>
        <v>-1</v>
      </c>
      <c r="N491" s="139" t="str">
        <f>IFERROR(NACIONAL!O491/NACIONAL!N491-1,"")</f>
        <v/>
      </c>
      <c r="O491" s="139" t="str">
        <f>IFERROR(NACIONAL!P491/NACIONAL!O491-1,"")</f>
        <v/>
      </c>
      <c r="P491" s="139" t="str">
        <f>IFERROR(NACIONAL!Q491/NACIONAL!P491-1,"")</f>
        <v/>
      </c>
      <c r="Q491" s="139" t="str">
        <f>IFERROR(NACIONAL!R491/NACIONAL!Q491-1,"")</f>
        <v/>
      </c>
      <c r="R491" s="139" t="str">
        <f>IFERROR(NACIONAL!S491/NACIONAL!R491-1,"")</f>
        <v/>
      </c>
      <c r="S491" s="139" t="str">
        <f>IFERROR(NACIONAL!T491/NACIONAL!S491-1,"")</f>
        <v/>
      </c>
    </row>
    <row r="492" spans="1:19">
      <c r="A492" s="89" t="s">
        <v>7716</v>
      </c>
      <c r="B492" s="89" t="s">
        <v>32</v>
      </c>
      <c r="C492" s="139">
        <f>IFERROR(NACIONAL!D492/NACIONAL!C492-1,"")</f>
        <v>-0.15282802389806449</v>
      </c>
      <c r="D492" s="139">
        <f>IFERROR(NACIONAL!E492/NACIONAL!D492-1,"")</f>
        <v>0.469858279243345</v>
      </c>
      <c r="E492" s="139">
        <f>IFERROR(NACIONAL!F492/NACIONAL!E492-1,"")</f>
        <v>-0.27426295393433375</v>
      </c>
      <c r="F492" s="139">
        <f>IFERROR(NACIONAL!G492/NACIONAL!F492-1,"")</f>
        <v>1.2310203759249458</v>
      </c>
      <c r="G492" s="139">
        <f>IFERROR(NACIONAL!H492/NACIONAL!G492-1,"")</f>
        <v>-0.12206326580414428</v>
      </c>
      <c r="H492" s="139">
        <f>IFERROR(NACIONAL!I492/NACIONAL!H492-1,"")</f>
        <v>-0.12781024208140279</v>
      </c>
      <c r="I492" s="139">
        <f>IFERROR(NACIONAL!J492/NACIONAL!I492-1,"")</f>
        <v>1.1882847513361097</v>
      </c>
      <c r="J492" s="139">
        <f>IFERROR(NACIONAL!K492/NACIONAL!J492-1,"")</f>
        <v>-0.36587487538264141</v>
      </c>
      <c r="K492" s="139">
        <f>IFERROR(NACIONAL!L492/NACIONAL!K492-1,"")</f>
        <v>0.67600674013340178</v>
      </c>
      <c r="L492" s="139">
        <f>IFERROR(NACIONAL!M492/NACIONAL!L492-1,"")</f>
        <v>5.1699683407990804E-3</v>
      </c>
      <c r="M492" s="139">
        <f>IFERROR(NACIONAL!N492/NACIONAL!M492-1,"")</f>
        <v>-1</v>
      </c>
      <c r="N492" s="139" t="str">
        <f>IFERROR(NACIONAL!O492/NACIONAL!N492-1,"")</f>
        <v/>
      </c>
      <c r="O492" s="139" t="str">
        <f>IFERROR(NACIONAL!P492/NACIONAL!O492-1,"")</f>
        <v/>
      </c>
      <c r="P492" s="139" t="str">
        <f>IFERROR(NACIONAL!Q492/NACIONAL!P492-1,"")</f>
        <v/>
      </c>
      <c r="Q492" s="139" t="str">
        <f>IFERROR(NACIONAL!R492/NACIONAL!Q492-1,"")</f>
        <v/>
      </c>
      <c r="R492" s="139" t="str">
        <f>IFERROR(NACIONAL!S492/NACIONAL!R492-1,"")</f>
        <v/>
      </c>
      <c r="S492" s="139" t="str">
        <f>IFERROR(NACIONAL!T492/NACIONAL!S492-1,"")</f>
        <v/>
      </c>
    </row>
    <row r="493" spans="1:19">
      <c r="A493" s="89" t="s">
        <v>7717</v>
      </c>
      <c r="B493" s="89" t="s">
        <v>27</v>
      </c>
      <c r="C493" s="139">
        <f>IFERROR(NACIONAL!D493/NACIONAL!C493-1,"")</f>
        <v>-0.58020542136318554</v>
      </c>
      <c r="D493" s="139">
        <f>IFERROR(NACIONAL!E493/NACIONAL!D493-1,"")</f>
        <v>-0.71309337656663141</v>
      </c>
      <c r="E493" s="139">
        <f>IFERROR(NACIONAL!F493/NACIONAL!E493-1,"")</f>
        <v>1.339594294518526</v>
      </c>
      <c r="F493" s="139">
        <f>IFERROR(NACIONAL!G493/NACIONAL!F493-1,"")</f>
        <v>0.56281323194383748</v>
      </c>
      <c r="G493" s="139">
        <f>IFERROR(NACIONAL!H493/NACIONAL!G493-1,"")</f>
        <v>-0.29731849911871266</v>
      </c>
      <c r="H493" s="139">
        <f>IFERROR(NACIONAL!I493/NACIONAL!H493-1,"")</f>
        <v>3.8834044795899905</v>
      </c>
      <c r="I493" s="139">
        <f>IFERROR(NACIONAL!J493/NACIONAL!I493-1,"")</f>
        <v>-0.14848126400342676</v>
      </c>
      <c r="J493" s="139">
        <f>IFERROR(NACIONAL!K493/NACIONAL!J493-1,"")</f>
        <v>-0.80192867504776877</v>
      </c>
      <c r="K493" s="139">
        <f>IFERROR(NACIONAL!L493/NACIONAL!K493-1,"")</f>
        <v>6.4643935537681552</v>
      </c>
      <c r="L493" s="139">
        <f>IFERROR(NACIONAL!M493/NACIONAL!L493-1,"")</f>
        <v>6.6040779217011458E-2</v>
      </c>
      <c r="M493" s="139">
        <f>IFERROR(NACIONAL!N493/NACIONAL!M493-1,"")</f>
        <v>-1</v>
      </c>
      <c r="N493" s="139" t="str">
        <f>IFERROR(NACIONAL!O493/NACIONAL!N493-1,"")</f>
        <v/>
      </c>
      <c r="O493" s="139" t="str">
        <f>IFERROR(NACIONAL!P493/NACIONAL!O493-1,"")</f>
        <v/>
      </c>
      <c r="P493" s="139" t="str">
        <f>IFERROR(NACIONAL!Q493/NACIONAL!P493-1,"")</f>
        <v/>
      </c>
      <c r="Q493" s="139" t="str">
        <f>IFERROR(NACIONAL!R493/NACIONAL!Q493-1,"")</f>
        <v/>
      </c>
      <c r="R493" s="139" t="str">
        <f>IFERROR(NACIONAL!S493/NACIONAL!R493-1,"")</f>
        <v/>
      </c>
      <c r="S493" s="139" t="str">
        <f>IFERROR(NACIONAL!T493/NACIONAL!S493-1,"")</f>
        <v/>
      </c>
    </row>
    <row r="494" spans="1:19">
      <c r="A494" s="89" t="s">
        <v>7718</v>
      </c>
      <c r="B494" s="89" t="s">
        <v>5199</v>
      </c>
      <c r="C494" s="139">
        <f>IFERROR(NACIONAL!D494/NACIONAL!C494-1,"")</f>
        <v>-0.47197312132331437</v>
      </c>
      <c r="D494" s="139">
        <f>IFERROR(NACIONAL!E494/NACIONAL!D494-1,"")</f>
        <v>-9.3343437002136431E-2</v>
      </c>
      <c r="E494" s="139">
        <f>IFERROR(NACIONAL!F494/NACIONAL!E494-1,"")</f>
        <v>-0.10195628317052785</v>
      </c>
      <c r="F494" s="139">
        <f>IFERROR(NACIONAL!G494/NACIONAL!F494-1,"")</f>
        <v>0.22515325487049753</v>
      </c>
      <c r="G494" s="139">
        <f>IFERROR(NACIONAL!H494/NACIONAL!G494-1,"")</f>
        <v>0.31115174692490877</v>
      </c>
      <c r="H494" s="139">
        <f>IFERROR(NACIONAL!I494/NACIONAL!H494-1,"")</f>
        <v>-0.15061055776874799</v>
      </c>
      <c r="I494" s="139">
        <f>IFERROR(NACIONAL!J494/NACIONAL!I494-1,"")</f>
        <v>0.39418078645310572</v>
      </c>
      <c r="J494" s="139">
        <f>IFERROR(NACIONAL!K494/NACIONAL!J494-1,"")</f>
        <v>0.29261759049468505</v>
      </c>
      <c r="K494" s="139">
        <f>IFERROR(NACIONAL!L494/NACIONAL!K494-1,"")</f>
        <v>1.4499282776462583</v>
      </c>
      <c r="L494" s="139">
        <f>IFERROR(NACIONAL!M494/NACIONAL!L494-1,"")</f>
        <v>-0.46121227172790569</v>
      </c>
      <c r="M494" s="139">
        <f>IFERROR(NACIONAL!N494/NACIONAL!M494-1,"")</f>
        <v>-1</v>
      </c>
      <c r="N494" s="139" t="str">
        <f>IFERROR(NACIONAL!O494/NACIONAL!N494-1,"")</f>
        <v/>
      </c>
      <c r="O494" s="139" t="str">
        <f>IFERROR(NACIONAL!P494/NACIONAL!O494-1,"")</f>
        <v/>
      </c>
      <c r="P494" s="139" t="str">
        <f>IFERROR(NACIONAL!Q494/NACIONAL!P494-1,"")</f>
        <v/>
      </c>
      <c r="Q494" s="139" t="str">
        <f>IFERROR(NACIONAL!R494/NACIONAL!Q494-1,"")</f>
        <v/>
      </c>
      <c r="R494" s="139" t="str">
        <f>IFERROR(NACIONAL!S494/NACIONAL!R494-1,"")</f>
        <v/>
      </c>
      <c r="S494" s="139" t="str">
        <f>IFERROR(NACIONAL!T494/NACIONAL!S494-1,"")</f>
        <v/>
      </c>
    </row>
    <row r="495" spans="1:19">
      <c r="A495" s="89" t="s">
        <v>7719</v>
      </c>
      <c r="B495" s="89" t="s">
        <v>7735</v>
      </c>
      <c r="C495" s="139">
        <f>IFERROR(NACIONAL!D495/NACIONAL!C495-1,"")</f>
        <v>4.6211424819435409E-2</v>
      </c>
      <c r="D495" s="139">
        <f>IFERROR(NACIONAL!E495/NACIONAL!D495-1,"")</f>
        <v>1.2086256887873579</v>
      </c>
      <c r="E495" s="139">
        <f>IFERROR(NACIONAL!F495/NACIONAL!E495-1,"")</f>
        <v>5.2728362857256519</v>
      </c>
      <c r="F495" s="139">
        <f>IFERROR(NACIONAL!G495/NACIONAL!F495-1,"")</f>
        <v>0.39261181305390114</v>
      </c>
      <c r="G495" s="139">
        <f>IFERROR(NACIONAL!H495/NACIONAL!G495-1,"")</f>
        <v>-0.68204529012850079</v>
      </c>
      <c r="H495" s="139">
        <f>IFERROR(NACIONAL!I495/NACIONAL!H495-1,"")</f>
        <v>0.36493006392051264</v>
      </c>
      <c r="I495" s="139">
        <f>IFERROR(NACIONAL!J495/NACIONAL!I495-1,"")</f>
        <v>-0.68156231964442315</v>
      </c>
      <c r="J495" s="139">
        <f>IFERROR(NACIONAL!K495/NACIONAL!J495-1,"")</f>
        <v>-1</v>
      </c>
      <c r="K495" s="139" t="str">
        <f>IFERROR(NACIONAL!L495/NACIONAL!K495-1,"")</f>
        <v/>
      </c>
      <c r="L495" s="139" t="str">
        <f>IFERROR(NACIONAL!M495/NACIONAL!L495-1,"")</f>
        <v/>
      </c>
      <c r="M495" s="139" t="str">
        <f>IFERROR(NACIONAL!N495/NACIONAL!M495-1,"")</f>
        <v/>
      </c>
      <c r="N495" s="139" t="str">
        <f>IFERROR(NACIONAL!O495/NACIONAL!N495-1,"")</f>
        <v/>
      </c>
      <c r="O495" s="139" t="str">
        <f>IFERROR(NACIONAL!P495/NACIONAL!O495-1,"")</f>
        <v/>
      </c>
      <c r="P495" s="139" t="str">
        <f>IFERROR(NACIONAL!Q495/NACIONAL!P495-1,"")</f>
        <v/>
      </c>
      <c r="Q495" s="139" t="str">
        <f>IFERROR(NACIONAL!R495/NACIONAL!Q495-1,"")</f>
        <v/>
      </c>
      <c r="R495" s="139" t="str">
        <f>IFERROR(NACIONAL!S495/NACIONAL!R495-1,"")</f>
        <v/>
      </c>
      <c r="S495" s="139" t="str">
        <f>IFERROR(NACIONAL!T495/NACIONAL!S495-1,"")</f>
        <v/>
      </c>
    </row>
    <row r="496" spans="1:19">
      <c r="A496" s="89" t="s">
        <v>7720</v>
      </c>
      <c r="B496" s="89" t="s">
        <v>7736</v>
      </c>
      <c r="C496" s="139">
        <f>IFERROR(NACIONAL!D496/NACIONAL!C496-1,"")</f>
        <v>-0.98972694197124222</v>
      </c>
      <c r="D496" s="139">
        <f>IFERROR(NACIONAL!E496/NACIONAL!D496-1,"")</f>
        <v>-6.1918190310677579E-2</v>
      </c>
      <c r="E496" s="139">
        <f>IFERROR(NACIONAL!F496/NACIONAL!E496-1,"")</f>
        <v>5.1235954471235132</v>
      </c>
      <c r="F496" s="139">
        <f>IFERROR(NACIONAL!G496/NACIONAL!F496-1,"")</f>
        <v>0.32221645938361676</v>
      </c>
      <c r="G496" s="139">
        <f>IFERROR(NACIONAL!H496/NACIONAL!G496-1,"")</f>
        <v>6.7931803426738968</v>
      </c>
      <c r="H496" s="139">
        <f>IFERROR(NACIONAL!I496/NACIONAL!H496-1,"")</f>
        <v>-0.22296775436372329</v>
      </c>
      <c r="I496" s="139">
        <f>IFERROR(NACIONAL!J496/NACIONAL!I496-1,"")</f>
        <v>8.7772343444427303E-2</v>
      </c>
      <c r="J496" s="139">
        <f>IFERROR(NACIONAL!K496/NACIONAL!J496-1,"")</f>
        <v>-3.7854854728418319E-2</v>
      </c>
      <c r="K496" s="139">
        <f>IFERROR(NACIONAL!L496/NACIONAL!K496-1,"")</f>
        <v>-6.8112569673958401E-2</v>
      </c>
      <c r="L496" s="139">
        <f>IFERROR(NACIONAL!M496/NACIONAL!L496-1,"")</f>
        <v>-0.31494240035347232</v>
      </c>
      <c r="M496" s="139">
        <f>IFERROR(NACIONAL!N496/NACIONAL!M496-1,"")</f>
        <v>-1</v>
      </c>
      <c r="N496" s="139" t="str">
        <f>IFERROR(NACIONAL!O496/NACIONAL!N496-1,"")</f>
        <v/>
      </c>
      <c r="O496" s="139" t="str">
        <f>IFERROR(NACIONAL!P496/NACIONAL!O496-1,"")</f>
        <v/>
      </c>
      <c r="P496" s="139" t="str">
        <f>IFERROR(NACIONAL!Q496/NACIONAL!P496-1,"")</f>
        <v/>
      </c>
      <c r="Q496" s="139" t="str">
        <f>IFERROR(NACIONAL!R496/NACIONAL!Q496-1,"")</f>
        <v/>
      </c>
      <c r="R496" s="139" t="str">
        <f>IFERROR(NACIONAL!S496/NACIONAL!R496-1,"")</f>
        <v/>
      </c>
      <c r="S496" s="139" t="str">
        <f>IFERROR(NACIONAL!T496/NACIONAL!S496-1,"")</f>
        <v/>
      </c>
    </row>
    <row r="497" spans="1:19">
      <c r="A497" s="89" t="s">
        <v>7721</v>
      </c>
      <c r="B497" s="89" t="s">
        <v>7737</v>
      </c>
      <c r="C497" s="139">
        <f>IFERROR(NACIONAL!D497/NACIONAL!C497-1,"")</f>
        <v>3.700910384200772</v>
      </c>
      <c r="D497" s="139">
        <f>IFERROR(NACIONAL!E497/NACIONAL!D497-1,"")</f>
        <v>1.7459579965716041</v>
      </c>
      <c r="E497" s="139">
        <f>IFERROR(NACIONAL!F497/NACIONAL!E497-1,"")</f>
        <v>0.17321694744139848</v>
      </c>
      <c r="F497" s="139">
        <f>IFERROR(NACIONAL!G497/NACIONAL!F497-1,"")</f>
        <v>0.30578436079519222</v>
      </c>
      <c r="G497" s="139">
        <f>IFERROR(NACIONAL!H497/NACIONAL!G497-1,"")</f>
        <v>0.1975826258768274</v>
      </c>
      <c r="H497" s="139">
        <f>IFERROR(NACIONAL!I497/NACIONAL!H497-1,"")</f>
        <v>-2.054910477654659E-2</v>
      </c>
      <c r="I497" s="139">
        <f>IFERROR(NACIONAL!J497/NACIONAL!I497-1,"")</f>
        <v>-0.15544961047429695</v>
      </c>
      <c r="J497" s="139">
        <f>IFERROR(NACIONAL!K497/NACIONAL!J497-1,"")</f>
        <v>-0.69002512453889975</v>
      </c>
      <c r="K497" s="139">
        <f>IFERROR(NACIONAL!L497/NACIONAL!K497-1,"")</f>
        <v>4.1037651917519291E-2</v>
      </c>
      <c r="L497" s="139">
        <f>IFERROR(NACIONAL!M497/NACIONAL!L497-1,"")</f>
        <v>-0.16384964375682864</v>
      </c>
      <c r="M497" s="139">
        <f>IFERROR(NACIONAL!N497/NACIONAL!M497-1,"")</f>
        <v>-1</v>
      </c>
      <c r="N497" s="139" t="str">
        <f>IFERROR(NACIONAL!O497/NACIONAL!N497-1,"")</f>
        <v/>
      </c>
      <c r="O497" s="139" t="str">
        <f>IFERROR(NACIONAL!P497/NACIONAL!O497-1,"")</f>
        <v/>
      </c>
      <c r="P497" s="139" t="str">
        <f>IFERROR(NACIONAL!Q497/NACIONAL!P497-1,"")</f>
        <v/>
      </c>
      <c r="Q497" s="139" t="str">
        <f>IFERROR(NACIONAL!R497/NACIONAL!Q497-1,"")</f>
        <v/>
      </c>
      <c r="R497" s="139" t="str">
        <f>IFERROR(NACIONAL!S497/NACIONAL!R497-1,"")</f>
        <v/>
      </c>
      <c r="S497" s="139" t="str">
        <f>IFERROR(NACIONAL!T497/NACIONAL!S497-1,"")</f>
        <v/>
      </c>
    </row>
    <row r="498" spans="1:19">
      <c r="A498" s="89" t="s">
        <v>5095</v>
      </c>
      <c r="B498" s="89" t="s">
        <v>5096</v>
      </c>
      <c r="C498" s="139" t="str">
        <f>IFERROR(NACIONAL!D498/NACIONAL!C498-1,"")</f>
        <v/>
      </c>
      <c r="D498" s="139" t="str">
        <f>IFERROR(NACIONAL!E498/NACIONAL!D498-1,"")</f>
        <v/>
      </c>
      <c r="E498" s="139" t="str">
        <f>IFERROR(NACIONAL!F498/NACIONAL!E498-1,"")</f>
        <v/>
      </c>
      <c r="F498" s="139" t="str">
        <f>IFERROR(NACIONAL!G498/NACIONAL!F498-1,"")</f>
        <v/>
      </c>
      <c r="G498" s="139" t="str">
        <f>IFERROR(NACIONAL!H498/NACIONAL!G498-1,"")</f>
        <v/>
      </c>
      <c r="H498" s="139" t="str">
        <f>IFERROR(NACIONAL!I498/NACIONAL!H498-1,"")</f>
        <v/>
      </c>
      <c r="I498" s="139" t="str">
        <f>IFERROR(NACIONAL!J498/NACIONAL!I498-1,"")</f>
        <v/>
      </c>
      <c r="J498" s="139" t="str">
        <f>IFERROR(NACIONAL!K498/NACIONAL!J498-1,"")</f>
        <v/>
      </c>
      <c r="K498" s="139" t="str">
        <f>IFERROR(NACIONAL!L498/NACIONAL!K498-1,"")</f>
        <v/>
      </c>
      <c r="L498" s="139" t="str">
        <f>IFERROR(NACIONAL!M498/NACIONAL!L498-1,"")</f>
        <v/>
      </c>
      <c r="M498" s="139" t="str">
        <f>IFERROR(NACIONAL!N498/NACIONAL!M498-1,"")</f>
        <v/>
      </c>
      <c r="N498" s="139">
        <f>IFERROR(NACIONAL!O498/NACIONAL!N498-1,"")</f>
        <v>6.3526981074125297</v>
      </c>
      <c r="O498" s="139">
        <f>IFERROR(NACIONAL!P498/NACIONAL!O498-1,"")</f>
        <v>0.99516190585985376</v>
      </c>
      <c r="P498" s="139">
        <f>IFERROR(NACIONAL!Q498/NACIONAL!P498-1,"")</f>
        <v>-0.86947076467839868</v>
      </c>
      <c r="Q498" s="139">
        <f>IFERROR(NACIONAL!R498/NACIONAL!Q498-1,"")</f>
        <v>-8.0105085745455273E-2</v>
      </c>
      <c r="R498" s="139">
        <f>IFERROR(NACIONAL!S498/NACIONAL!R498-1,"")</f>
        <v>3.4958762900956772</v>
      </c>
      <c r="S498" s="139">
        <f>IFERROR(NACIONAL!T498/NACIONAL!S498-1,"")</f>
        <v>-0.58235615054949585</v>
      </c>
    </row>
    <row r="499" spans="1:19">
      <c r="A499" s="89" t="s">
        <v>5106</v>
      </c>
      <c r="B499" s="89" t="s">
        <v>5107</v>
      </c>
      <c r="C499" s="139" t="str">
        <f>IFERROR(NACIONAL!D499/NACIONAL!C499-1,"")</f>
        <v/>
      </c>
      <c r="D499" s="139" t="str">
        <f>IFERROR(NACIONAL!E499/NACIONAL!D499-1,"")</f>
        <v/>
      </c>
      <c r="E499" s="139" t="str">
        <f>IFERROR(NACIONAL!F499/NACIONAL!E499-1,"")</f>
        <v/>
      </c>
      <c r="F499" s="139" t="str">
        <f>IFERROR(NACIONAL!G499/NACIONAL!F499-1,"")</f>
        <v/>
      </c>
      <c r="G499" s="139" t="str">
        <f>IFERROR(NACIONAL!H499/NACIONAL!G499-1,"")</f>
        <v/>
      </c>
      <c r="H499" s="139" t="str">
        <f>IFERROR(NACIONAL!I499/NACIONAL!H499-1,"")</f>
        <v/>
      </c>
      <c r="I499" s="139" t="str">
        <f>IFERROR(NACIONAL!J499/NACIONAL!I499-1,"")</f>
        <v/>
      </c>
      <c r="J499" s="139" t="str">
        <f>IFERROR(NACIONAL!K499/NACIONAL!J499-1,"")</f>
        <v/>
      </c>
      <c r="K499" s="139" t="str">
        <f>IFERROR(NACIONAL!L499/NACIONAL!K499-1,"")</f>
        <v/>
      </c>
      <c r="L499" s="139" t="str">
        <f>IFERROR(NACIONAL!M499/NACIONAL!L499-1,"")</f>
        <v/>
      </c>
      <c r="M499" s="139" t="str">
        <f>IFERROR(NACIONAL!N499/NACIONAL!M499-1,"")</f>
        <v/>
      </c>
      <c r="N499" s="139">
        <f>IFERROR(NACIONAL!O499/NACIONAL!N499-1,"")</f>
        <v>0.25698872624547597</v>
      </c>
      <c r="O499" s="139">
        <f>IFERROR(NACIONAL!P499/NACIONAL!O499-1,"")</f>
        <v>-0.86520376937695709</v>
      </c>
      <c r="P499" s="139">
        <f>IFERROR(NACIONAL!Q499/NACIONAL!P499-1,"")</f>
        <v>0.45053121467190582</v>
      </c>
      <c r="Q499" s="139">
        <f>IFERROR(NACIONAL!R499/NACIONAL!Q499-1,"")</f>
        <v>-0.16857394957582239</v>
      </c>
      <c r="R499" s="139">
        <f>IFERROR(NACIONAL!S499/NACIONAL!R499-1,"")</f>
        <v>0.15428307399763042</v>
      </c>
      <c r="S499" s="139">
        <f>IFERROR(NACIONAL!T499/NACIONAL!S499-1,"")</f>
        <v>0.71493514915517253</v>
      </c>
    </row>
    <row r="500" spans="1:19">
      <c r="A500" s="89" t="s">
        <v>5127</v>
      </c>
      <c r="B500" s="89" t="s">
        <v>5128</v>
      </c>
      <c r="C500" s="139" t="str">
        <f>IFERROR(NACIONAL!D500/NACIONAL!C500-1,"")</f>
        <v/>
      </c>
      <c r="D500" s="139" t="str">
        <f>IFERROR(NACIONAL!E500/NACIONAL!D500-1,"")</f>
        <v/>
      </c>
      <c r="E500" s="139" t="str">
        <f>IFERROR(NACIONAL!F500/NACIONAL!E500-1,"")</f>
        <v/>
      </c>
      <c r="F500" s="139" t="str">
        <f>IFERROR(NACIONAL!G500/NACIONAL!F500-1,"")</f>
        <v/>
      </c>
      <c r="G500" s="139" t="str">
        <f>IFERROR(NACIONAL!H500/NACIONAL!G500-1,"")</f>
        <v/>
      </c>
      <c r="H500" s="139" t="str">
        <f>IFERROR(NACIONAL!I500/NACIONAL!H500-1,"")</f>
        <v/>
      </c>
      <c r="I500" s="139" t="str">
        <f>IFERROR(NACIONAL!J500/NACIONAL!I500-1,"")</f>
        <v/>
      </c>
      <c r="J500" s="139" t="str">
        <f>IFERROR(NACIONAL!K500/NACIONAL!J500-1,"")</f>
        <v/>
      </c>
      <c r="K500" s="139" t="str">
        <f>IFERROR(NACIONAL!L500/NACIONAL!K500-1,"")</f>
        <v/>
      </c>
      <c r="L500" s="139" t="str">
        <f>IFERROR(NACIONAL!M500/NACIONAL!L500-1,"")</f>
        <v/>
      </c>
      <c r="M500" s="139" t="str">
        <f>IFERROR(NACIONAL!N500/NACIONAL!M500-1,"")</f>
        <v/>
      </c>
      <c r="N500" s="139" t="str">
        <f>IFERROR(NACIONAL!O500/NACIONAL!N500-1,"")</f>
        <v/>
      </c>
      <c r="O500" s="139">
        <f>IFERROR(NACIONAL!P500/NACIONAL!O500-1,"")</f>
        <v>25.292453833286871</v>
      </c>
      <c r="P500" s="139">
        <f>IFERROR(NACIONAL!Q500/NACIONAL!P500-1,"")</f>
        <v>-0.56478545008900494</v>
      </c>
      <c r="Q500" s="139">
        <f>IFERROR(NACIONAL!R500/NACIONAL!Q500-1,"")</f>
        <v>-0.87411860476423631</v>
      </c>
      <c r="R500" s="139">
        <f>IFERROR(NACIONAL!S500/NACIONAL!R500-1,"")</f>
        <v>21.252261282413002</v>
      </c>
      <c r="S500" s="139">
        <f>IFERROR(NACIONAL!T500/NACIONAL!S500-1,"")</f>
        <v>-0.93007806364469325</v>
      </c>
    </row>
    <row r="501" spans="1:19">
      <c r="A501" s="89" t="s">
        <v>5139</v>
      </c>
      <c r="B501" s="89" t="s">
        <v>5140</v>
      </c>
      <c r="C501" s="139" t="str">
        <f>IFERROR(NACIONAL!D501/NACIONAL!C501-1,"")</f>
        <v/>
      </c>
      <c r="D501" s="139" t="str">
        <f>IFERROR(NACIONAL!E501/NACIONAL!D501-1,"")</f>
        <v/>
      </c>
      <c r="E501" s="139" t="str">
        <f>IFERROR(NACIONAL!F501/NACIONAL!E501-1,"")</f>
        <v/>
      </c>
      <c r="F501" s="139" t="str">
        <f>IFERROR(NACIONAL!G501/NACIONAL!F501-1,"")</f>
        <v/>
      </c>
      <c r="G501" s="139" t="str">
        <f>IFERROR(NACIONAL!H501/NACIONAL!G501-1,"")</f>
        <v/>
      </c>
      <c r="H501" s="139" t="str">
        <f>IFERROR(NACIONAL!I501/NACIONAL!H501-1,"")</f>
        <v/>
      </c>
      <c r="I501" s="139" t="str">
        <f>IFERROR(NACIONAL!J501/NACIONAL!I501-1,"")</f>
        <v/>
      </c>
      <c r="J501" s="139" t="str">
        <f>IFERROR(NACIONAL!K501/NACIONAL!J501-1,"")</f>
        <v/>
      </c>
      <c r="K501" s="139" t="str">
        <f>IFERROR(NACIONAL!L501/NACIONAL!K501-1,"")</f>
        <v/>
      </c>
      <c r="L501" s="139" t="str">
        <f>IFERROR(NACIONAL!M501/NACIONAL!L501-1,"")</f>
        <v/>
      </c>
      <c r="M501" s="139" t="str">
        <f>IFERROR(NACIONAL!N501/NACIONAL!M501-1,"")</f>
        <v/>
      </c>
      <c r="N501" s="139">
        <f>IFERROR(NACIONAL!O501/NACIONAL!N501-1,"")</f>
        <v>9.0234246292158371E-2</v>
      </c>
      <c r="O501" s="139">
        <f>IFERROR(NACIONAL!P501/NACIONAL!O501-1,"")</f>
        <v>3.3384356755484772</v>
      </c>
      <c r="P501" s="139">
        <f>IFERROR(NACIONAL!Q501/NACIONAL!P501-1,"")</f>
        <v>-0.38675544878982182</v>
      </c>
      <c r="Q501" s="139">
        <f>IFERROR(NACIONAL!R501/NACIONAL!Q501-1,"")</f>
        <v>-0.5210794013756892</v>
      </c>
      <c r="R501" s="139">
        <f>IFERROR(NACIONAL!S501/NACIONAL!R501-1,"")</f>
        <v>0.15067003395758594</v>
      </c>
      <c r="S501" s="139">
        <f>IFERROR(NACIONAL!T501/NACIONAL!S501-1,"")</f>
        <v>0.21367389276656579</v>
      </c>
    </row>
    <row r="502" spans="1:19">
      <c r="A502" s="89" t="s">
        <v>5143</v>
      </c>
      <c r="B502" s="89" t="s">
        <v>5144</v>
      </c>
      <c r="C502" s="139" t="str">
        <f>IFERROR(NACIONAL!D502/NACIONAL!C502-1,"")</f>
        <v/>
      </c>
      <c r="D502" s="139" t="str">
        <f>IFERROR(NACIONAL!E502/NACIONAL!D502-1,"")</f>
        <v/>
      </c>
      <c r="E502" s="139" t="str">
        <f>IFERROR(NACIONAL!F502/NACIONAL!E502-1,"")</f>
        <v/>
      </c>
      <c r="F502" s="139" t="str">
        <f>IFERROR(NACIONAL!G502/NACIONAL!F502-1,"")</f>
        <v/>
      </c>
      <c r="G502" s="139" t="str">
        <f>IFERROR(NACIONAL!H502/NACIONAL!G502-1,"")</f>
        <v/>
      </c>
      <c r="H502" s="139" t="str">
        <f>IFERROR(NACIONAL!I502/NACIONAL!H502-1,"")</f>
        <v/>
      </c>
      <c r="I502" s="139" t="str">
        <f>IFERROR(NACIONAL!J502/NACIONAL!I502-1,"")</f>
        <v/>
      </c>
      <c r="J502" s="139" t="str">
        <f>IFERROR(NACIONAL!K502/NACIONAL!J502-1,"")</f>
        <v/>
      </c>
      <c r="K502" s="139" t="str">
        <f>IFERROR(NACIONAL!L502/NACIONAL!K502-1,"")</f>
        <v/>
      </c>
      <c r="L502" s="139" t="str">
        <f>IFERROR(NACIONAL!M502/NACIONAL!L502-1,"")</f>
        <v/>
      </c>
      <c r="M502" s="139" t="str">
        <f>IFERROR(NACIONAL!N502/NACIONAL!M502-1,"")</f>
        <v/>
      </c>
      <c r="N502" s="139">
        <f>IFERROR(NACIONAL!O502/NACIONAL!N502-1,"")</f>
        <v>0.308573479415021</v>
      </c>
      <c r="O502" s="139">
        <f>IFERROR(NACIONAL!P502/NACIONAL!O502-1,"")</f>
        <v>-0.44053318073633896</v>
      </c>
      <c r="P502" s="139">
        <f>IFERROR(NACIONAL!Q502/NACIONAL!P502-1,"")</f>
        <v>0.86067726954554313</v>
      </c>
      <c r="Q502" s="139">
        <f>IFERROR(NACIONAL!R502/NACIONAL!Q502-1,"")</f>
        <v>-0.10404257606464085</v>
      </c>
      <c r="R502" s="139">
        <f>IFERROR(NACIONAL!S502/NACIONAL!R502-1,"")</f>
        <v>0.54371578944579513</v>
      </c>
      <c r="S502" s="139">
        <f>IFERROR(NACIONAL!T502/NACIONAL!S502-1,"")</f>
        <v>0.98423018145345398</v>
      </c>
    </row>
    <row r="503" spans="1:19">
      <c r="A503" s="89" t="s">
        <v>5155</v>
      </c>
      <c r="B503" s="89" t="s">
        <v>5156</v>
      </c>
      <c r="C503" s="139" t="str">
        <f>IFERROR(NACIONAL!D503/NACIONAL!C503-1,"")</f>
        <v/>
      </c>
      <c r="D503" s="139" t="str">
        <f>IFERROR(NACIONAL!E503/NACIONAL!D503-1,"")</f>
        <v/>
      </c>
      <c r="E503" s="139" t="str">
        <f>IFERROR(NACIONAL!F503/NACIONAL!E503-1,"")</f>
        <v/>
      </c>
      <c r="F503" s="139" t="str">
        <f>IFERROR(NACIONAL!G503/NACIONAL!F503-1,"")</f>
        <v/>
      </c>
      <c r="G503" s="139" t="str">
        <f>IFERROR(NACIONAL!H503/NACIONAL!G503-1,"")</f>
        <v/>
      </c>
      <c r="H503" s="139" t="str">
        <f>IFERROR(NACIONAL!I503/NACIONAL!H503-1,"")</f>
        <v/>
      </c>
      <c r="I503" s="139" t="str">
        <f>IFERROR(NACIONAL!J503/NACIONAL!I503-1,"")</f>
        <v/>
      </c>
      <c r="J503" s="139" t="str">
        <f>IFERROR(NACIONAL!K503/NACIONAL!J503-1,"")</f>
        <v/>
      </c>
      <c r="K503" s="139" t="str">
        <f>IFERROR(NACIONAL!L503/NACIONAL!K503-1,"")</f>
        <v/>
      </c>
      <c r="L503" s="139" t="str">
        <f>IFERROR(NACIONAL!M503/NACIONAL!L503-1,"")</f>
        <v/>
      </c>
      <c r="M503" s="139" t="str">
        <f>IFERROR(NACIONAL!N503/NACIONAL!M503-1,"")</f>
        <v/>
      </c>
      <c r="N503" s="139">
        <f>IFERROR(NACIONAL!O503/NACIONAL!N503-1,"")</f>
        <v>-0.14858823447744296</v>
      </c>
      <c r="O503" s="139">
        <f>IFERROR(NACIONAL!P503/NACIONAL!O503-1,"")</f>
        <v>7.5158213559134435E-2</v>
      </c>
      <c r="P503" s="139">
        <f>IFERROR(NACIONAL!Q503/NACIONAL!P503-1,"")</f>
        <v>-0.55397004340994371</v>
      </c>
      <c r="Q503" s="139">
        <f>IFERROR(NACIONAL!R503/NACIONAL!Q503-1,"")</f>
        <v>0.5877675290098805</v>
      </c>
      <c r="R503" s="139">
        <f>IFERROR(NACIONAL!S503/NACIONAL!R503-1,"")</f>
        <v>0.56730388069038984</v>
      </c>
      <c r="S503" s="139">
        <f>IFERROR(NACIONAL!T503/NACIONAL!S503-1,"")</f>
        <v>-0.67044660117251353</v>
      </c>
    </row>
    <row r="504" spans="1:19" ht="28">
      <c r="A504" s="89" t="s">
        <v>5177</v>
      </c>
      <c r="B504" s="89" t="s">
        <v>5178</v>
      </c>
      <c r="C504" s="139" t="str">
        <f>IFERROR(NACIONAL!D504/NACIONAL!C504-1,"")</f>
        <v/>
      </c>
      <c r="D504" s="139" t="str">
        <f>IFERROR(NACIONAL!E504/NACIONAL!D504-1,"")</f>
        <v/>
      </c>
      <c r="E504" s="139" t="str">
        <f>IFERROR(NACIONAL!F504/NACIONAL!E504-1,"")</f>
        <v/>
      </c>
      <c r="F504" s="139" t="str">
        <f>IFERROR(NACIONAL!G504/NACIONAL!F504-1,"")</f>
        <v/>
      </c>
      <c r="G504" s="139" t="str">
        <f>IFERROR(NACIONAL!H504/NACIONAL!G504-1,"")</f>
        <v/>
      </c>
      <c r="H504" s="139" t="str">
        <f>IFERROR(NACIONAL!I504/NACIONAL!H504-1,"")</f>
        <v/>
      </c>
      <c r="I504" s="139" t="str">
        <f>IFERROR(NACIONAL!J504/NACIONAL!I504-1,"")</f>
        <v/>
      </c>
      <c r="J504" s="139" t="str">
        <f>IFERROR(NACIONAL!K504/NACIONAL!J504-1,"")</f>
        <v/>
      </c>
      <c r="K504" s="139" t="str">
        <f>IFERROR(NACIONAL!L504/NACIONAL!K504-1,"")</f>
        <v/>
      </c>
      <c r="L504" s="139" t="str">
        <f>IFERROR(NACIONAL!M504/NACIONAL!L504-1,"")</f>
        <v/>
      </c>
      <c r="M504" s="139" t="str">
        <f>IFERROR(NACIONAL!N504/NACIONAL!M504-1,"")</f>
        <v/>
      </c>
      <c r="N504" s="139">
        <f>IFERROR(NACIONAL!O504/NACIONAL!N504-1,"")</f>
        <v>-0.51777921339706845</v>
      </c>
      <c r="O504" s="139">
        <f>IFERROR(NACIONAL!P504/NACIONAL!O504-1,"")</f>
        <v>0.49298761063868302</v>
      </c>
      <c r="P504" s="139">
        <f>IFERROR(NACIONAL!Q504/NACIONAL!P504-1,"")</f>
        <v>0.97657423109365671</v>
      </c>
      <c r="Q504" s="139">
        <f>IFERROR(NACIONAL!R504/NACIONAL!Q504-1,"")</f>
        <v>0.23251491923243806</v>
      </c>
      <c r="R504" s="139">
        <f>IFERROR(NACIONAL!S504/NACIONAL!R504-1,"")</f>
        <v>-0.51471793507995156</v>
      </c>
      <c r="S504" s="139">
        <f>IFERROR(NACIONAL!T504/NACIONAL!S504-1,"")</f>
        <v>1.4887430927414265</v>
      </c>
    </row>
    <row r="505" spans="1:19" ht="28">
      <c r="A505" s="89" t="s">
        <v>7690</v>
      </c>
      <c r="B505" s="89" t="s">
        <v>7755</v>
      </c>
      <c r="C505" s="139" t="str">
        <f>IFERROR(NACIONAL!D505/NACIONAL!C505-1,"")</f>
        <v/>
      </c>
      <c r="D505" s="139" t="str">
        <f>IFERROR(NACIONAL!E505/NACIONAL!D505-1,"")</f>
        <v/>
      </c>
      <c r="E505" s="139" t="str">
        <f>IFERROR(NACIONAL!F505/NACIONAL!E505-1,"")</f>
        <v/>
      </c>
      <c r="F505" s="139" t="str">
        <f>IFERROR(NACIONAL!G505/NACIONAL!F505-1,"")</f>
        <v/>
      </c>
      <c r="G505" s="139" t="str">
        <f>IFERROR(NACIONAL!H505/NACIONAL!G505-1,"")</f>
        <v/>
      </c>
      <c r="H505" s="139" t="str">
        <f>IFERROR(NACIONAL!I505/NACIONAL!H505-1,"")</f>
        <v/>
      </c>
      <c r="I505" s="139" t="str">
        <f>IFERROR(NACIONAL!J505/NACIONAL!I505-1,"")</f>
        <v/>
      </c>
      <c r="J505" s="139" t="str">
        <f>IFERROR(NACIONAL!K505/NACIONAL!J505-1,"")</f>
        <v/>
      </c>
      <c r="K505" s="139" t="str">
        <f>IFERROR(NACIONAL!L505/NACIONAL!K505-1,"")</f>
        <v/>
      </c>
      <c r="L505" s="139" t="str">
        <f>IFERROR(NACIONAL!M505/NACIONAL!L505-1,"")</f>
        <v/>
      </c>
      <c r="M505" s="139" t="str">
        <f>IFERROR(NACIONAL!N505/NACIONAL!M505-1,"")</f>
        <v/>
      </c>
      <c r="N505" s="139" t="str">
        <f>IFERROR(NACIONAL!O505/NACIONAL!N505-1,"")</f>
        <v/>
      </c>
      <c r="O505" s="139" t="str">
        <f>IFERROR(NACIONAL!P505/NACIONAL!O505-1,"")</f>
        <v/>
      </c>
      <c r="P505" s="139" t="str">
        <f>IFERROR(NACIONAL!Q505/NACIONAL!P505-1,"")</f>
        <v/>
      </c>
      <c r="Q505" s="139" t="str">
        <f>IFERROR(NACIONAL!R505/NACIONAL!Q505-1,"")</f>
        <v/>
      </c>
      <c r="R505" s="139">
        <f>IFERROR(NACIONAL!S505/NACIONAL!R505-1,"")</f>
        <v>-1</v>
      </c>
      <c r="S505" s="139" t="str">
        <f>IFERROR(NACIONAL!T505/NACIONAL!S505-1,"")</f>
        <v/>
      </c>
    </row>
    <row r="506" spans="1:19">
      <c r="A506" s="89" t="s">
        <v>5182</v>
      </c>
      <c r="B506" s="89" t="s">
        <v>5183</v>
      </c>
      <c r="C506" s="139" t="str">
        <f>IFERROR(NACIONAL!D506/NACIONAL!C506-1,"")</f>
        <v/>
      </c>
      <c r="D506" s="139" t="str">
        <f>IFERROR(NACIONAL!E506/NACIONAL!D506-1,"")</f>
        <v/>
      </c>
      <c r="E506" s="139" t="str">
        <f>IFERROR(NACIONAL!F506/NACIONAL!E506-1,"")</f>
        <v/>
      </c>
      <c r="F506" s="139" t="str">
        <f>IFERROR(NACIONAL!G506/NACIONAL!F506-1,"")</f>
        <v/>
      </c>
      <c r="G506" s="139" t="str">
        <f>IFERROR(NACIONAL!H506/NACIONAL!G506-1,"")</f>
        <v/>
      </c>
      <c r="H506" s="139" t="str">
        <f>IFERROR(NACIONAL!I506/NACIONAL!H506-1,"")</f>
        <v/>
      </c>
      <c r="I506" s="139" t="str">
        <f>IFERROR(NACIONAL!J506/NACIONAL!I506-1,"")</f>
        <v/>
      </c>
      <c r="J506" s="139" t="str">
        <f>IFERROR(NACIONAL!K506/NACIONAL!J506-1,"")</f>
        <v/>
      </c>
      <c r="K506" s="139" t="str">
        <f>IFERROR(NACIONAL!L506/NACIONAL!K506-1,"")</f>
        <v/>
      </c>
      <c r="L506" s="139" t="str">
        <f>IFERROR(NACIONAL!M506/NACIONAL!L506-1,"")</f>
        <v/>
      </c>
      <c r="M506" s="139" t="str">
        <f>IFERROR(NACIONAL!N506/NACIONAL!M506-1,"")</f>
        <v/>
      </c>
      <c r="N506" s="139">
        <f>IFERROR(NACIONAL!O506/NACIONAL!N506-1,"")</f>
        <v>-0.90097638828807369</v>
      </c>
      <c r="O506" s="139">
        <f>IFERROR(NACIONAL!P506/NACIONAL!O506-1,"")</f>
        <v>12.643154336617808</v>
      </c>
      <c r="P506" s="139">
        <f>IFERROR(NACIONAL!Q506/NACIONAL!P506-1,"")</f>
        <v>0.32587288376184054</v>
      </c>
      <c r="Q506" s="139">
        <f>IFERROR(NACIONAL!R506/NACIONAL!Q506-1,"")</f>
        <v>13.630322713348018</v>
      </c>
      <c r="R506" s="139">
        <f>IFERROR(NACIONAL!S506/NACIONAL!R506-1,"")</f>
        <v>-0.84666983817878605</v>
      </c>
      <c r="S506" s="139">
        <f>IFERROR(NACIONAL!T506/NACIONAL!S506-1,"")</f>
        <v>2.3615679826180282</v>
      </c>
    </row>
    <row r="507" spans="1:19">
      <c r="A507" s="89" t="s">
        <v>5186</v>
      </c>
      <c r="B507" s="89" t="s">
        <v>5187</v>
      </c>
      <c r="C507" s="139" t="str">
        <f>IFERROR(NACIONAL!D507/NACIONAL!C507-1,"")</f>
        <v/>
      </c>
      <c r="D507" s="139" t="str">
        <f>IFERROR(NACIONAL!E507/NACIONAL!D507-1,"")</f>
        <v/>
      </c>
      <c r="E507" s="139" t="str">
        <f>IFERROR(NACIONAL!F507/NACIONAL!E507-1,"")</f>
        <v/>
      </c>
      <c r="F507" s="139" t="str">
        <f>IFERROR(NACIONAL!G507/NACIONAL!F507-1,"")</f>
        <v/>
      </c>
      <c r="G507" s="139" t="str">
        <f>IFERROR(NACIONAL!H507/NACIONAL!G507-1,"")</f>
        <v/>
      </c>
      <c r="H507" s="139" t="str">
        <f>IFERROR(NACIONAL!I507/NACIONAL!H507-1,"")</f>
        <v/>
      </c>
      <c r="I507" s="139" t="str">
        <f>IFERROR(NACIONAL!J507/NACIONAL!I507-1,"")</f>
        <v/>
      </c>
      <c r="J507" s="139" t="str">
        <f>IFERROR(NACIONAL!K507/NACIONAL!J507-1,"")</f>
        <v/>
      </c>
      <c r="K507" s="139" t="str">
        <f>IFERROR(NACIONAL!L507/NACIONAL!K507-1,"")</f>
        <v/>
      </c>
      <c r="L507" s="139" t="str">
        <f>IFERROR(NACIONAL!M507/NACIONAL!L507-1,"")</f>
        <v/>
      </c>
      <c r="M507" s="139" t="str">
        <f>IFERROR(NACIONAL!N507/NACIONAL!M507-1,"")</f>
        <v/>
      </c>
      <c r="N507" s="139">
        <f>IFERROR(NACIONAL!O507/NACIONAL!N507-1,"")</f>
        <v>2.0194286771033538</v>
      </c>
      <c r="O507" s="139">
        <f>IFERROR(NACIONAL!P507/NACIONAL!O507-1,"")</f>
        <v>-0.13748451919835469</v>
      </c>
      <c r="P507" s="139">
        <f>IFERROR(NACIONAL!Q507/NACIONAL!P507-1,"")</f>
        <v>-0.85496701029468403</v>
      </c>
      <c r="Q507" s="139">
        <f>IFERROR(NACIONAL!R507/NACIONAL!Q507-1,"")</f>
        <v>3.933582119639758</v>
      </c>
      <c r="R507" s="139">
        <f>IFERROR(NACIONAL!S507/NACIONAL!R507-1,"")</f>
        <v>2.4165313721613031</v>
      </c>
      <c r="S507" s="139">
        <f>IFERROR(NACIONAL!T507/NACIONAL!S507-1,"")</f>
        <v>-0.71304152045729163</v>
      </c>
    </row>
    <row r="508" spans="1:19">
      <c r="A508" s="89" t="s">
        <v>5195</v>
      </c>
      <c r="B508" s="89" t="s">
        <v>5196</v>
      </c>
      <c r="C508" s="139" t="str">
        <f>IFERROR(NACIONAL!D508/NACIONAL!C508-1,"")</f>
        <v/>
      </c>
      <c r="D508" s="139" t="str">
        <f>IFERROR(NACIONAL!E508/NACIONAL!D508-1,"")</f>
        <v/>
      </c>
      <c r="E508" s="139" t="str">
        <f>IFERROR(NACIONAL!F508/NACIONAL!E508-1,"")</f>
        <v/>
      </c>
      <c r="F508" s="139" t="str">
        <f>IFERROR(NACIONAL!G508/NACIONAL!F508-1,"")</f>
        <v/>
      </c>
      <c r="G508" s="139" t="str">
        <f>IFERROR(NACIONAL!H508/NACIONAL!G508-1,"")</f>
        <v/>
      </c>
      <c r="H508" s="139" t="str">
        <f>IFERROR(NACIONAL!I508/NACIONAL!H508-1,"")</f>
        <v/>
      </c>
      <c r="I508" s="139" t="str">
        <f>IFERROR(NACIONAL!J508/NACIONAL!I508-1,"")</f>
        <v/>
      </c>
      <c r="J508" s="139" t="str">
        <f>IFERROR(NACIONAL!K508/NACIONAL!J508-1,"")</f>
        <v/>
      </c>
      <c r="K508" s="139" t="str">
        <f>IFERROR(NACIONAL!L508/NACIONAL!K508-1,"")</f>
        <v/>
      </c>
      <c r="L508" s="139" t="str">
        <f>IFERROR(NACIONAL!M508/NACIONAL!L508-1,"")</f>
        <v/>
      </c>
      <c r="M508" s="139" t="str">
        <f>IFERROR(NACIONAL!N508/NACIONAL!M508-1,"")</f>
        <v/>
      </c>
      <c r="N508" s="139">
        <f>IFERROR(NACIONAL!O508/NACIONAL!N508-1,"")</f>
        <v>-1</v>
      </c>
      <c r="O508" s="139" t="str">
        <f>IFERROR(NACIONAL!P508/NACIONAL!O508-1,"")</f>
        <v/>
      </c>
      <c r="P508" s="139" t="str">
        <f>IFERROR(NACIONAL!Q508/NACIONAL!P508-1,"")</f>
        <v/>
      </c>
      <c r="Q508" s="139" t="str">
        <f>IFERROR(NACIONAL!R508/NACIONAL!Q508-1,"")</f>
        <v/>
      </c>
      <c r="R508" s="139" t="str">
        <f>IFERROR(NACIONAL!S508/NACIONAL!R508-1,"")</f>
        <v/>
      </c>
      <c r="S508" s="139" t="str">
        <f>IFERROR(NACIONAL!T508/NACIONAL!S508-1,"")</f>
        <v/>
      </c>
    </row>
    <row r="509" spans="1:19">
      <c r="A509" s="89" t="s">
        <v>5198</v>
      </c>
      <c r="B509" s="89" t="s">
        <v>5199</v>
      </c>
      <c r="C509" s="139" t="str">
        <f>IFERROR(NACIONAL!D509/NACIONAL!C509-1,"")</f>
        <v/>
      </c>
      <c r="D509" s="139" t="str">
        <f>IFERROR(NACIONAL!E509/NACIONAL!D509-1,"")</f>
        <v/>
      </c>
      <c r="E509" s="139" t="str">
        <f>IFERROR(NACIONAL!F509/NACIONAL!E509-1,"")</f>
        <v/>
      </c>
      <c r="F509" s="139" t="str">
        <f>IFERROR(NACIONAL!G509/NACIONAL!F509-1,"")</f>
        <v/>
      </c>
      <c r="G509" s="139" t="str">
        <f>IFERROR(NACIONAL!H509/NACIONAL!G509-1,"")</f>
        <v/>
      </c>
      <c r="H509" s="139" t="str">
        <f>IFERROR(NACIONAL!I509/NACIONAL!H509-1,"")</f>
        <v/>
      </c>
      <c r="I509" s="139" t="str">
        <f>IFERROR(NACIONAL!J509/NACIONAL!I509-1,"")</f>
        <v/>
      </c>
      <c r="J509" s="139" t="str">
        <f>IFERROR(NACIONAL!K509/NACIONAL!J509-1,"")</f>
        <v/>
      </c>
      <c r="K509" s="139" t="str">
        <f>IFERROR(NACIONAL!L509/NACIONAL!K509-1,"")</f>
        <v/>
      </c>
      <c r="L509" s="139" t="str">
        <f>IFERROR(NACIONAL!M509/NACIONAL!L509-1,"")</f>
        <v/>
      </c>
      <c r="M509" s="139" t="str">
        <f>IFERROR(NACIONAL!N509/NACIONAL!M509-1,"")</f>
        <v/>
      </c>
      <c r="N509" s="139">
        <f>IFERROR(NACIONAL!O509/NACIONAL!N509-1,"")</f>
        <v>0.10390038983365546</v>
      </c>
      <c r="O509" s="139">
        <f>IFERROR(NACIONAL!P509/NACIONAL!O509-1,"")</f>
        <v>6.1922519429070011E-2</v>
      </c>
      <c r="P509" s="139">
        <f>IFERROR(NACIONAL!Q509/NACIONAL!P509-1,"")</f>
        <v>-1.3973627736178384E-2</v>
      </c>
      <c r="Q509" s="139">
        <f>IFERROR(NACIONAL!R509/NACIONAL!Q509-1,"")</f>
        <v>-4.6223689831465964E-2</v>
      </c>
      <c r="R509" s="139">
        <f>IFERROR(NACIONAL!S509/NACIONAL!R509-1,"")</f>
        <v>-2.0454428844714156E-2</v>
      </c>
      <c r="S509" s="139">
        <f>IFERROR(NACIONAL!T509/NACIONAL!S509-1,"")</f>
        <v>8.2357150884119878E-2</v>
      </c>
    </row>
    <row r="510" spans="1:19" ht="28">
      <c r="A510" s="89" t="s">
        <v>5216</v>
      </c>
      <c r="B510" s="89" t="s">
        <v>5217</v>
      </c>
      <c r="C510" s="139" t="str">
        <f>IFERROR(NACIONAL!D510/NACIONAL!C510-1,"")</f>
        <v/>
      </c>
      <c r="D510" s="139" t="str">
        <f>IFERROR(NACIONAL!E510/NACIONAL!D510-1,"")</f>
        <v/>
      </c>
      <c r="E510" s="139" t="str">
        <f>IFERROR(NACIONAL!F510/NACIONAL!E510-1,"")</f>
        <v/>
      </c>
      <c r="F510" s="139" t="str">
        <f>IFERROR(NACIONAL!G510/NACIONAL!F510-1,"")</f>
        <v/>
      </c>
      <c r="G510" s="139" t="str">
        <f>IFERROR(NACIONAL!H510/NACIONAL!G510-1,"")</f>
        <v/>
      </c>
      <c r="H510" s="139" t="str">
        <f>IFERROR(NACIONAL!I510/NACIONAL!H510-1,"")</f>
        <v/>
      </c>
      <c r="I510" s="139" t="str">
        <f>IFERROR(NACIONAL!J510/NACIONAL!I510-1,"")</f>
        <v/>
      </c>
      <c r="J510" s="139" t="str">
        <f>IFERROR(NACIONAL!K510/NACIONAL!J510-1,"")</f>
        <v/>
      </c>
      <c r="K510" s="139" t="str">
        <f>IFERROR(NACIONAL!L510/NACIONAL!K510-1,"")</f>
        <v/>
      </c>
      <c r="L510" s="139" t="str">
        <f>IFERROR(NACIONAL!M510/NACIONAL!L510-1,"")</f>
        <v/>
      </c>
      <c r="M510" s="139" t="str">
        <f>IFERROR(NACIONAL!N510/NACIONAL!M510-1,"")</f>
        <v/>
      </c>
      <c r="N510" s="139">
        <f>IFERROR(NACIONAL!O510/NACIONAL!N510-1,"")</f>
        <v>0.37965855487929834</v>
      </c>
      <c r="O510" s="139">
        <f>IFERROR(NACIONAL!P510/NACIONAL!O510-1,"")</f>
        <v>-0.40800451986963704</v>
      </c>
      <c r="P510" s="139">
        <f>IFERROR(NACIONAL!Q510/NACIONAL!P510-1,"")</f>
        <v>1.4905020549283776E-2</v>
      </c>
      <c r="Q510" s="139">
        <f>IFERROR(NACIONAL!R510/NACIONAL!Q510-1,"")</f>
        <v>-3.5404971786975881E-2</v>
      </c>
      <c r="R510" s="139">
        <f>IFERROR(NACIONAL!S510/NACIONAL!R510-1,"")</f>
        <v>4.8433344656830801E-3</v>
      </c>
      <c r="S510" s="139">
        <f>IFERROR(NACIONAL!T510/NACIONAL!S510-1,"")</f>
        <v>1.8880395114116544E-2</v>
      </c>
    </row>
    <row r="511" spans="1:19">
      <c r="A511" s="89" t="s">
        <v>5223</v>
      </c>
      <c r="B511" s="89" t="s">
        <v>5224</v>
      </c>
      <c r="C511" s="139" t="str">
        <f>IFERROR(NACIONAL!D511/NACIONAL!C511-1,"")</f>
        <v/>
      </c>
      <c r="D511" s="139" t="str">
        <f>IFERROR(NACIONAL!E511/NACIONAL!D511-1,"")</f>
        <v/>
      </c>
      <c r="E511" s="139" t="str">
        <f>IFERROR(NACIONAL!F511/NACIONAL!E511-1,"")</f>
        <v/>
      </c>
      <c r="F511" s="139" t="str">
        <f>IFERROR(NACIONAL!G511/NACIONAL!F511-1,"")</f>
        <v/>
      </c>
      <c r="G511" s="139" t="str">
        <f>IFERROR(NACIONAL!H511/NACIONAL!G511-1,"")</f>
        <v/>
      </c>
      <c r="H511" s="139" t="str">
        <f>IFERROR(NACIONAL!I511/NACIONAL!H511-1,"")</f>
        <v/>
      </c>
      <c r="I511" s="139" t="str">
        <f>IFERROR(NACIONAL!J511/NACIONAL!I511-1,"")</f>
        <v/>
      </c>
      <c r="J511" s="139" t="str">
        <f>IFERROR(NACIONAL!K511/NACIONAL!J511-1,"")</f>
        <v/>
      </c>
      <c r="K511" s="139" t="str">
        <f>IFERROR(NACIONAL!L511/NACIONAL!K511-1,"")</f>
        <v/>
      </c>
      <c r="L511" s="139" t="str">
        <f>IFERROR(NACIONAL!M511/NACIONAL!L511-1,"")</f>
        <v/>
      </c>
      <c r="M511" s="139" t="str">
        <f>IFERROR(NACIONAL!N511/NACIONAL!M511-1,"")</f>
        <v/>
      </c>
      <c r="N511" s="139">
        <f>IFERROR(NACIONAL!O511/NACIONAL!N511-1,"")</f>
        <v>0.59103332280939558</v>
      </c>
      <c r="O511" s="139">
        <f>IFERROR(NACIONAL!P511/NACIONAL!O511-1,"")</f>
        <v>4.8801446982349672E-2</v>
      </c>
      <c r="P511" s="139">
        <f>IFERROR(NACIONAL!Q511/NACIONAL!P511-1,"")</f>
        <v>1.9523576350975791E-2</v>
      </c>
      <c r="Q511" s="139">
        <f>IFERROR(NACIONAL!R511/NACIONAL!Q511-1,"")</f>
        <v>-5.1852091475016793E-2</v>
      </c>
      <c r="R511" s="139">
        <f>IFERROR(NACIONAL!S511/NACIONAL!R511-1,"")</f>
        <v>-4.7081199450829669E-2</v>
      </c>
      <c r="S511" s="139">
        <f>IFERROR(NACIONAL!T511/NACIONAL!S511-1,"")</f>
        <v>-2.6749198539605445E-2</v>
      </c>
    </row>
    <row r="512" spans="1:19">
      <c r="A512" s="89" t="s">
        <v>7677</v>
      </c>
      <c r="B512" s="89" t="s">
        <v>7678</v>
      </c>
      <c r="C512" s="139" t="str">
        <f>IFERROR(NACIONAL!D512/NACIONAL!C512-1,"")</f>
        <v/>
      </c>
      <c r="D512" s="139" t="str">
        <f>IFERROR(NACIONAL!E512/NACIONAL!D512-1,"")</f>
        <v/>
      </c>
      <c r="E512" s="139" t="str">
        <f>IFERROR(NACIONAL!F512/NACIONAL!E512-1,"")</f>
        <v/>
      </c>
      <c r="F512" s="139" t="str">
        <f>IFERROR(NACIONAL!G512/NACIONAL!F512-1,"")</f>
        <v/>
      </c>
      <c r="G512" s="139" t="str">
        <f>IFERROR(NACIONAL!H512/NACIONAL!G512-1,"")</f>
        <v/>
      </c>
      <c r="H512" s="139" t="str">
        <f>IFERROR(NACIONAL!I512/NACIONAL!H512-1,"")</f>
        <v/>
      </c>
      <c r="I512" s="139" t="str">
        <f>IFERROR(NACIONAL!J512/NACIONAL!I512-1,"")</f>
        <v/>
      </c>
      <c r="J512" s="139" t="str">
        <f>IFERROR(NACIONAL!K512/NACIONAL!J512-1,"")</f>
        <v/>
      </c>
      <c r="K512" s="139" t="str">
        <f>IFERROR(NACIONAL!L512/NACIONAL!K512-1,"")</f>
        <v/>
      </c>
      <c r="L512" s="139" t="str">
        <f>IFERROR(NACIONAL!M512/NACIONAL!L512-1,"")</f>
        <v/>
      </c>
      <c r="M512" s="139" t="str">
        <f>IFERROR(NACIONAL!N512/NACIONAL!M512-1,"")</f>
        <v/>
      </c>
      <c r="N512" s="139" t="str">
        <f>IFERROR(NACIONAL!O512/NACIONAL!N512-1,"")</f>
        <v/>
      </c>
      <c r="O512" s="139" t="str">
        <f>IFERROR(NACIONAL!P512/NACIONAL!O512-1,"")</f>
        <v/>
      </c>
      <c r="P512" s="139" t="str">
        <f>IFERROR(NACIONAL!Q512/NACIONAL!P512-1,"")</f>
        <v/>
      </c>
      <c r="Q512" s="139" t="str">
        <f>IFERROR(NACIONAL!R512/NACIONAL!Q512-1,"")</f>
        <v/>
      </c>
      <c r="R512" s="139" t="str">
        <f>IFERROR(NACIONAL!S512/NACIONAL!R512-1,"")</f>
        <v/>
      </c>
      <c r="S512" s="139" t="str">
        <f>IFERROR(NACIONAL!T512/NACIONAL!S512-1,"")</f>
        <v/>
      </c>
    </row>
    <row r="513" spans="1:19">
      <c r="A513" s="89" t="s">
        <v>5227</v>
      </c>
      <c r="B513" s="89" t="s">
        <v>5228</v>
      </c>
      <c r="C513" s="139" t="str">
        <f>IFERROR(NACIONAL!D513/NACIONAL!C513-1,"")</f>
        <v/>
      </c>
      <c r="D513" s="139" t="str">
        <f>IFERROR(NACIONAL!E513/NACIONAL!D513-1,"")</f>
        <v/>
      </c>
      <c r="E513" s="139" t="str">
        <f>IFERROR(NACIONAL!F513/NACIONAL!E513-1,"")</f>
        <v/>
      </c>
      <c r="F513" s="139" t="str">
        <f>IFERROR(NACIONAL!G513/NACIONAL!F513-1,"")</f>
        <v/>
      </c>
      <c r="G513" s="139" t="str">
        <f>IFERROR(NACIONAL!H513/NACIONAL!G513-1,"")</f>
        <v/>
      </c>
      <c r="H513" s="139" t="str">
        <f>IFERROR(NACIONAL!I513/NACIONAL!H513-1,"")</f>
        <v/>
      </c>
      <c r="I513" s="139" t="str">
        <f>IFERROR(NACIONAL!J513/NACIONAL!I513-1,"")</f>
        <v/>
      </c>
      <c r="J513" s="139" t="str">
        <f>IFERROR(NACIONAL!K513/NACIONAL!J513-1,"")</f>
        <v/>
      </c>
      <c r="K513" s="139" t="str">
        <f>IFERROR(NACIONAL!L513/NACIONAL!K513-1,"")</f>
        <v/>
      </c>
      <c r="L513" s="139" t="str">
        <f>IFERROR(NACIONAL!M513/NACIONAL!L513-1,"")</f>
        <v/>
      </c>
      <c r="M513" s="139" t="str">
        <f>IFERROR(NACIONAL!N513/NACIONAL!M513-1,"")</f>
        <v/>
      </c>
      <c r="N513" s="139">
        <f>IFERROR(NACIONAL!O513/NACIONAL!N513-1,"")</f>
        <v>0.13811141380481717</v>
      </c>
      <c r="O513" s="139">
        <f>IFERROR(NACIONAL!P513/NACIONAL!O513-1,"")</f>
        <v>0.68160927091620072</v>
      </c>
      <c r="P513" s="139">
        <f>IFERROR(NACIONAL!Q513/NACIONAL!P513-1,"")</f>
        <v>0.16748452995539465</v>
      </c>
      <c r="Q513" s="139">
        <f>IFERROR(NACIONAL!R513/NACIONAL!Q513-1,"")</f>
        <v>-6.5393556722490032E-2</v>
      </c>
      <c r="R513" s="139">
        <f>IFERROR(NACIONAL!S513/NACIONAL!R513-1,"")</f>
        <v>-4.9476851286190615E-2</v>
      </c>
      <c r="S513" s="139">
        <f>IFERROR(NACIONAL!T513/NACIONAL!S513-1,"")</f>
        <v>-0.38979885323598262</v>
      </c>
    </row>
    <row r="514" spans="1:19" ht="28">
      <c r="A514" s="89" t="s">
        <v>5241</v>
      </c>
      <c r="B514" s="89" t="s">
        <v>5242</v>
      </c>
      <c r="C514" s="139" t="str">
        <f>IFERROR(NACIONAL!D514/NACIONAL!C514-1,"")</f>
        <v/>
      </c>
      <c r="D514" s="139" t="str">
        <f>IFERROR(NACIONAL!E514/NACIONAL!D514-1,"")</f>
        <v/>
      </c>
      <c r="E514" s="139" t="str">
        <f>IFERROR(NACIONAL!F514/NACIONAL!E514-1,"")</f>
        <v/>
      </c>
      <c r="F514" s="139" t="str">
        <f>IFERROR(NACIONAL!G514/NACIONAL!F514-1,"")</f>
        <v/>
      </c>
      <c r="G514" s="139" t="str">
        <f>IFERROR(NACIONAL!H514/NACIONAL!G514-1,"")</f>
        <v/>
      </c>
      <c r="H514" s="139" t="str">
        <f>IFERROR(NACIONAL!I514/NACIONAL!H514-1,"")</f>
        <v/>
      </c>
      <c r="I514" s="139" t="str">
        <f>IFERROR(NACIONAL!J514/NACIONAL!I514-1,"")</f>
        <v/>
      </c>
      <c r="J514" s="139" t="str">
        <f>IFERROR(NACIONAL!K514/NACIONAL!J514-1,"")</f>
        <v/>
      </c>
      <c r="K514" s="139" t="str">
        <f>IFERROR(NACIONAL!L514/NACIONAL!K514-1,"")</f>
        <v/>
      </c>
      <c r="L514" s="139" t="str">
        <f>IFERROR(NACIONAL!M514/NACIONAL!L514-1,"")</f>
        <v/>
      </c>
      <c r="M514" s="139" t="str">
        <f>IFERROR(NACIONAL!N514/NACIONAL!M514-1,"")</f>
        <v/>
      </c>
      <c r="N514" s="139">
        <f>IFERROR(NACIONAL!O514/NACIONAL!N514-1,"")</f>
        <v>0.11918852134144498</v>
      </c>
      <c r="O514" s="139">
        <f>IFERROR(NACIONAL!P514/NACIONAL!O514-1,"")</f>
        <v>0.51473601096832478</v>
      </c>
      <c r="P514" s="139">
        <f>IFERROR(NACIONAL!Q514/NACIONAL!P514-1,"")</f>
        <v>-0.57081954060951379</v>
      </c>
      <c r="Q514" s="139">
        <f>IFERROR(NACIONAL!R514/NACIONAL!Q514-1,"")</f>
        <v>-0.43572074831024621</v>
      </c>
      <c r="R514" s="139">
        <f>IFERROR(NACIONAL!S514/NACIONAL!R514-1,"")</f>
        <v>-0.21845891063609146</v>
      </c>
      <c r="S514" s="139">
        <f>IFERROR(NACIONAL!T514/NACIONAL!S514-1,"")</f>
        <v>-0.83781751988599074</v>
      </c>
    </row>
    <row r="515" spans="1:19">
      <c r="A515" s="89" t="s">
        <v>5248</v>
      </c>
      <c r="B515" s="89" t="s">
        <v>5249</v>
      </c>
      <c r="C515" s="139" t="str">
        <f>IFERROR(NACIONAL!D515/NACIONAL!C515-1,"")</f>
        <v/>
      </c>
      <c r="D515" s="139" t="str">
        <f>IFERROR(NACIONAL!E515/NACIONAL!D515-1,"")</f>
        <v/>
      </c>
      <c r="E515" s="139" t="str">
        <f>IFERROR(NACIONAL!F515/NACIONAL!E515-1,"")</f>
        <v/>
      </c>
      <c r="F515" s="139" t="str">
        <f>IFERROR(NACIONAL!G515/NACIONAL!F515-1,"")</f>
        <v/>
      </c>
      <c r="G515" s="139" t="str">
        <f>IFERROR(NACIONAL!H515/NACIONAL!G515-1,"")</f>
        <v/>
      </c>
      <c r="H515" s="139" t="str">
        <f>IFERROR(NACIONAL!I515/NACIONAL!H515-1,"")</f>
        <v/>
      </c>
      <c r="I515" s="139" t="str">
        <f>IFERROR(NACIONAL!J515/NACIONAL!I515-1,"")</f>
        <v/>
      </c>
      <c r="J515" s="139" t="str">
        <f>IFERROR(NACIONAL!K515/NACIONAL!J515-1,"")</f>
        <v/>
      </c>
      <c r="K515" s="139" t="str">
        <f>IFERROR(NACIONAL!L515/NACIONAL!K515-1,"")</f>
        <v/>
      </c>
      <c r="L515" s="139" t="str">
        <f>IFERROR(NACIONAL!M515/NACIONAL!L515-1,"")</f>
        <v/>
      </c>
      <c r="M515" s="139" t="str">
        <f>IFERROR(NACIONAL!N515/NACIONAL!M515-1,"")</f>
        <v/>
      </c>
      <c r="N515" s="139">
        <f>IFERROR(NACIONAL!O515/NACIONAL!N515-1,"")</f>
        <v>0.16421744093835566</v>
      </c>
      <c r="O515" s="139">
        <f>IFERROR(NACIONAL!P515/NACIONAL!O515-1,"")</f>
        <v>0.14614645812154659</v>
      </c>
      <c r="P515" s="139">
        <f>IFERROR(NACIONAL!Q515/NACIONAL!P515-1,"")</f>
        <v>0.15271463291939802</v>
      </c>
      <c r="Q515" s="139">
        <f>IFERROR(NACIONAL!R515/NACIONAL!Q515-1,"")</f>
        <v>-9.3902170295905307E-3</v>
      </c>
      <c r="R515" s="139">
        <f>IFERROR(NACIONAL!S515/NACIONAL!R515-1,"")</f>
        <v>0.22609141002309108</v>
      </c>
      <c r="S515" s="139">
        <f>IFERROR(NACIONAL!T515/NACIONAL!S515-1,"")</f>
        <v>0.1061461756968769</v>
      </c>
    </row>
    <row r="516" spans="1:19">
      <c r="A516" s="89" t="s">
        <v>5259</v>
      </c>
      <c r="B516" s="89" t="s">
        <v>5260</v>
      </c>
      <c r="C516" s="139" t="str">
        <f>IFERROR(NACIONAL!D516/NACIONAL!C516-1,"")</f>
        <v/>
      </c>
      <c r="D516" s="139" t="str">
        <f>IFERROR(NACIONAL!E516/NACIONAL!D516-1,"")</f>
        <v/>
      </c>
      <c r="E516" s="139" t="str">
        <f>IFERROR(NACIONAL!F516/NACIONAL!E516-1,"")</f>
        <v/>
      </c>
      <c r="F516" s="139" t="str">
        <f>IFERROR(NACIONAL!G516/NACIONAL!F516-1,"")</f>
        <v/>
      </c>
      <c r="G516" s="139" t="str">
        <f>IFERROR(NACIONAL!H516/NACIONAL!G516-1,"")</f>
        <v/>
      </c>
      <c r="H516" s="139" t="str">
        <f>IFERROR(NACIONAL!I516/NACIONAL!H516-1,"")</f>
        <v/>
      </c>
      <c r="I516" s="139" t="str">
        <f>IFERROR(NACIONAL!J516/NACIONAL!I516-1,"")</f>
        <v/>
      </c>
      <c r="J516" s="139" t="str">
        <f>IFERROR(NACIONAL!K516/NACIONAL!J516-1,"")</f>
        <v/>
      </c>
      <c r="K516" s="139" t="str">
        <f>IFERROR(NACIONAL!L516/NACIONAL!K516-1,"")</f>
        <v/>
      </c>
      <c r="L516" s="139" t="str">
        <f>IFERROR(NACIONAL!M516/NACIONAL!L516-1,"")</f>
        <v/>
      </c>
      <c r="M516" s="139" t="str">
        <f>IFERROR(NACIONAL!N516/NACIONAL!M516-1,"")</f>
        <v/>
      </c>
      <c r="N516" s="139">
        <f>IFERROR(NACIONAL!O516/NACIONAL!N516-1,"")</f>
        <v>-0.2383905340501431</v>
      </c>
      <c r="O516" s="139">
        <f>IFERROR(NACIONAL!P516/NACIONAL!O516-1,"")</f>
        <v>-0.25688622070270006</v>
      </c>
      <c r="P516" s="139">
        <f>IFERROR(NACIONAL!Q516/NACIONAL!P516-1,"")</f>
        <v>-3.2240470213655947E-2</v>
      </c>
      <c r="Q516" s="139">
        <f>IFERROR(NACIONAL!R516/NACIONAL!Q516-1,"")</f>
        <v>0.40101022335899694</v>
      </c>
      <c r="R516" s="139">
        <f>IFERROR(NACIONAL!S516/NACIONAL!R516-1,"")</f>
        <v>-0.24617162083254851</v>
      </c>
      <c r="S516" s="139">
        <f>IFERROR(NACIONAL!T516/NACIONAL!S516-1,"")</f>
        <v>7.8946898708904145E-2</v>
      </c>
    </row>
    <row r="517" spans="1:19">
      <c r="A517" s="89" t="s">
        <v>5269</v>
      </c>
      <c r="B517" s="89" t="s">
        <v>5270</v>
      </c>
      <c r="C517" s="139" t="str">
        <f>IFERROR(NACIONAL!D517/NACIONAL!C517-1,"")</f>
        <v/>
      </c>
      <c r="D517" s="139" t="str">
        <f>IFERROR(NACIONAL!E517/NACIONAL!D517-1,"")</f>
        <v/>
      </c>
      <c r="E517" s="139" t="str">
        <f>IFERROR(NACIONAL!F517/NACIONAL!E517-1,"")</f>
        <v/>
      </c>
      <c r="F517" s="139" t="str">
        <f>IFERROR(NACIONAL!G517/NACIONAL!F517-1,"")</f>
        <v/>
      </c>
      <c r="G517" s="139" t="str">
        <f>IFERROR(NACIONAL!H517/NACIONAL!G517-1,"")</f>
        <v/>
      </c>
      <c r="H517" s="139" t="str">
        <f>IFERROR(NACIONAL!I517/NACIONAL!H517-1,"")</f>
        <v/>
      </c>
      <c r="I517" s="139" t="str">
        <f>IFERROR(NACIONAL!J517/NACIONAL!I517-1,"")</f>
        <v/>
      </c>
      <c r="J517" s="139" t="str">
        <f>IFERROR(NACIONAL!K517/NACIONAL!J517-1,"")</f>
        <v/>
      </c>
      <c r="K517" s="139" t="str">
        <f>IFERROR(NACIONAL!L517/NACIONAL!K517-1,"")</f>
        <v/>
      </c>
      <c r="L517" s="139" t="str">
        <f>IFERROR(NACIONAL!M517/NACIONAL!L517-1,"")</f>
        <v/>
      </c>
      <c r="M517" s="139" t="str">
        <f>IFERROR(NACIONAL!N517/NACIONAL!M517-1,"")</f>
        <v/>
      </c>
      <c r="N517" s="139">
        <f>IFERROR(NACIONAL!O517/NACIONAL!N517-1,"")</f>
        <v>-0.15448112022369009</v>
      </c>
      <c r="O517" s="139">
        <f>IFERROR(NACIONAL!P517/NACIONAL!O517-1,"")</f>
        <v>1.0731661095977771</v>
      </c>
      <c r="P517" s="139">
        <f>IFERROR(NACIONAL!Q517/NACIONAL!P517-1,"")</f>
        <v>-0.60521863037784107</v>
      </c>
      <c r="Q517" s="139">
        <f>IFERROR(NACIONAL!R517/NACIONAL!Q517-1,"")</f>
        <v>1.4058506453339636</v>
      </c>
      <c r="R517" s="139">
        <f>IFERROR(NACIONAL!S517/NACIONAL!R517-1,"")</f>
        <v>-0.44700227510944246</v>
      </c>
      <c r="S517" s="139">
        <f>IFERROR(NACIONAL!T517/NACIONAL!S517-1,"")</f>
        <v>238.62965858455448</v>
      </c>
    </row>
    <row r="518" spans="1:19">
      <c r="A518" s="89" t="s">
        <v>5273</v>
      </c>
      <c r="B518" s="89" t="s">
        <v>5274</v>
      </c>
      <c r="C518" s="139" t="str">
        <f>IFERROR(NACIONAL!D518/NACIONAL!C518-1,"")</f>
        <v/>
      </c>
      <c r="D518" s="139" t="str">
        <f>IFERROR(NACIONAL!E518/NACIONAL!D518-1,"")</f>
        <v/>
      </c>
      <c r="E518" s="139" t="str">
        <f>IFERROR(NACIONAL!F518/NACIONAL!E518-1,"")</f>
        <v/>
      </c>
      <c r="F518" s="139" t="str">
        <f>IFERROR(NACIONAL!G518/NACIONAL!F518-1,"")</f>
        <v/>
      </c>
      <c r="G518" s="139" t="str">
        <f>IFERROR(NACIONAL!H518/NACIONAL!G518-1,"")</f>
        <v/>
      </c>
      <c r="H518" s="139" t="str">
        <f>IFERROR(NACIONAL!I518/NACIONAL!H518-1,"")</f>
        <v/>
      </c>
      <c r="I518" s="139" t="str">
        <f>IFERROR(NACIONAL!J518/NACIONAL!I518-1,"")</f>
        <v/>
      </c>
      <c r="J518" s="139" t="str">
        <f>IFERROR(NACIONAL!K518/NACIONAL!J518-1,"")</f>
        <v/>
      </c>
      <c r="K518" s="139" t="str">
        <f>IFERROR(NACIONAL!L518/NACIONAL!K518-1,"")</f>
        <v/>
      </c>
      <c r="L518" s="139" t="str">
        <f>IFERROR(NACIONAL!M518/NACIONAL!L518-1,"")</f>
        <v/>
      </c>
      <c r="M518" s="139" t="str">
        <f>IFERROR(NACIONAL!N518/NACIONAL!M518-1,"")</f>
        <v/>
      </c>
      <c r="N518" s="139">
        <f>IFERROR(NACIONAL!O518/NACIONAL!N518-1,"")</f>
        <v>-1</v>
      </c>
      <c r="O518" s="139" t="str">
        <f>IFERROR(NACIONAL!P518/NACIONAL!O518-1,"")</f>
        <v/>
      </c>
      <c r="P518" s="139">
        <f>IFERROR(NACIONAL!Q518/NACIONAL!P518-1,"")</f>
        <v>-1</v>
      </c>
      <c r="Q518" s="139" t="str">
        <f>IFERROR(NACIONAL!R518/NACIONAL!Q518-1,"")</f>
        <v/>
      </c>
      <c r="R518" s="139">
        <f>IFERROR(NACIONAL!S518/NACIONAL!R518-1,"")</f>
        <v>0.14111518292959624</v>
      </c>
      <c r="S518" s="139">
        <f>IFERROR(NACIONAL!T518/NACIONAL!S518-1,"")</f>
        <v>-1</v>
      </c>
    </row>
    <row r="519" spans="1:19">
      <c r="A519" s="89" t="s">
        <v>5277</v>
      </c>
      <c r="B519" s="89" t="s">
        <v>220</v>
      </c>
      <c r="C519" s="139" t="str">
        <f>IFERROR(NACIONAL!D519/NACIONAL!C519-1,"")</f>
        <v/>
      </c>
      <c r="D519" s="139" t="str">
        <f>IFERROR(NACIONAL!E519/NACIONAL!D519-1,"")</f>
        <v/>
      </c>
      <c r="E519" s="139" t="str">
        <f>IFERROR(NACIONAL!F519/NACIONAL!E519-1,"")</f>
        <v/>
      </c>
      <c r="F519" s="139" t="str">
        <f>IFERROR(NACIONAL!G519/NACIONAL!F519-1,"")</f>
        <v/>
      </c>
      <c r="G519" s="139" t="str">
        <f>IFERROR(NACIONAL!H519/NACIONAL!G519-1,"")</f>
        <v/>
      </c>
      <c r="H519" s="139" t="str">
        <f>IFERROR(NACIONAL!I519/NACIONAL!H519-1,"")</f>
        <v/>
      </c>
      <c r="I519" s="139" t="str">
        <f>IFERROR(NACIONAL!J519/NACIONAL!I519-1,"")</f>
        <v/>
      </c>
      <c r="J519" s="139" t="str">
        <f>IFERROR(NACIONAL!K519/NACIONAL!J519-1,"")</f>
        <v/>
      </c>
      <c r="K519" s="139" t="str">
        <f>IFERROR(NACIONAL!L519/NACIONAL!K519-1,"")</f>
        <v/>
      </c>
      <c r="L519" s="139" t="str">
        <f>IFERROR(NACIONAL!M519/NACIONAL!L519-1,"")</f>
        <v/>
      </c>
      <c r="M519" s="139" t="str">
        <f>IFERROR(NACIONAL!N519/NACIONAL!M519-1,"")</f>
        <v/>
      </c>
      <c r="N519" s="139">
        <f>IFERROR(NACIONAL!O519/NACIONAL!N519-1,"")</f>
        <v>-0.53535961520197017</v>
      </c>
      <c r="O519" s="139">
        <f>IFERROR(NACIONAL!P519/NACIONAL!O519-1,"")</f>
        <v>3.552728085449135</v>
      </c>
      <c r="P519" s="139">
        <f>IFERROR(NACIONAL!Q519/NACIONAL!P519-1,"")</f>
        <v>-0.24117357274743412</v>
      </c>
      <c r="Q519" s="139">
        <f>IFERROR(NACIONAL!R519/NACIONAL!Q519-1,"")</f>
        <v>-5.6867571747415413E-2</v>
      </c>
      <c r="R519" s="139">
        <f>IFERROR(NACIONAL!S519/NACIONAL!R519-1,"")</f>
        <v>0.49149248516069055</v>
      </c>
      <c r="S519" s="139">
        <f>IFERROR(NACIONAL!T519/NACIONAL!S519-1,"")</f>
        <v>0.87754938679404271</v>
      </c>
    </row>
    <row r="520" spans="1:19">
      <c r="A520" s="89" t="s">
        <v>7679</v>
      </c>
      <c r="B520" s="89" t="s">
        <v>7649</v>
      </c>
      <c r="C520" s="139" t="str">
        <f>IFERROR(NACIONAL!D520/NACIONAL!C520-1,"")</f>
        <v/>
      </c>
      <c r="D520" s="139" t="str">
        <f>IFERROR(NACIONAL!E520/NACIONAL!D520-1,"")</f>
        <v/>
      </c>
      <c r="E520" s="139" t="str">
        <f>IFERROR(NACIONAL!F520/NACIONAL!E520-1,"")</f>
        <v/>
      </c>
      <c r="F520" s="139" t="str">
        <f>IFERROR(NACIONAL!G520/NACIONAL!F520-1,"")</f>
        <v/>
      </c>
      <c r="G520" s="139" t="str">
        <f>IFERROR(NACIONAL!H520/NACIONAL!G520-1,"")</f>
        <v/>
      </c>
      <c r="H520" s="139" t="str">
        <f>IFERROR(NACIONAL!I520/NACIONAL!H520-1,"")</f>
        <v/>
      </c>
      <c r="I520" s="139" t="str">
        <f>IFERROR(NACIONAL!J520/NACIONAL!I520-1,"")</f>
        <v/>
      </c>
      <c r="J520" s="139" t="str">
        <f>IFERROR(NACIONAL!K520/NACIONAL!J520-1,"")</f>
        <v/>
      </c>
      <c r="K520" s="139" t="str">
        <f>IFERROR(NACIONAL!L520/NACIONAL!K520-1,"")</f>
        <v/>
      </c>
      <c r="L520" s="139" t="str">
        <f>IFERROR(NACIONAL!M520/NACIONAL!L520-1,"")</f>
        <v/>
      </c>
      <c r="M520" s="139" t="str">
        <f>IFERROR(NACIONAL!N520/NACIONAL!M520-1,"")</f>
        <v/>
      </c>
      <c r="N520" s="139" t="str">
        <f>IFERROR(NACIONAL!O520/NACIONAL!N520-1,"")</f>
        <v/>
      </c>
      <c r="O520" s="139">
        <f>IFERROR(NACIONAL!P520/NACIONAL!O520-1,"")</f>
        <v>3.3511238961741174</v>
      </c>
      <c r="P520" s="139">
        <f>IFERROR(NACIONAL!Q520/NACIONAL!P520-1,"")</f>
        <v>-0.46142475155022689</v>
      </c>
      <c r="Q520" s="139">
        <f>IFERROR(NACIONAL!R520/NACIONAL!Q520-1,"")</f>
        <v>5.2327674971894611E-2</v>
      </c>
      <c r="R520" s="139">
        <f>IFERROR(NACIONAL!S520/NACIONAL!R520-1,"")</f>
        <v>-0.15627710099044512</v>
      </c>
      <c r="S520" s="139">
        <f>IFERROR(NACIONAL!T520/NACIONAL!S520-1,"")</f>
        <v>-0.10574050738028551</v>
      </c>
    </row>
    <row r="521" spans="1:19">
      <c r="A521" s="89" t="s">
        <v>5281</v>
      </c>
      <c r="B521" s="89" t="s">
        <v>27</v>
      </c>
      <c r="C521" s="139" t="str">
        <f>IFERROR(NACIONAL!D521/NACIONAL!C521-1,"")</f>
        <v/>
      </c>
      <c r="D521" s="139" t="str">
        <f>IFERROR(NACIONAL!E521/NACIONAL!D521-1,"")</f>
        <v/>
      </c>
      <c r="E521" s="139" t="str">
        <f>IFERROR(NACIONAL!F521/NACIONAL!E521-1,"")</f>
        <v/>
      </c>
      <c r="F521" s="139" t="str">
        <f>IFERROR(NACIONAL!G521/NACIONAL!F521-1,"")</f>
        <v/>
      </c>
      <c r="G521" s="139" t="str">
        <f>IFERROR(NACIONAL!H521/NACIONAL!G521-1,"")</f>
        <v/>
      </c>
      <c r="H521" s="139" t="str">
        <f>IFERROR(NACIONAL!I521/NACIONAL!H521-1,"")</f>
        <v/>
      </c>
      <c r="I521" s="139" t="str">
        <f>IFERROR(NACIONAL!J521/NACIONAL!I521-1,"")</f>
        <v/>
      </c>
      <c r="J521" s="139" t="str">
        <f>IFERROR(NACIONAL!K521/NACIONAL!J521-1,"")</f>
        <v/>
      </c>
      <c r="K521" s="139" t="str">
        <f>IFERROR(NACIONAL!L521/NACIONAL!K521-1,"")</f>
        <v/>
      </c>
      <c r="L521" s="139" t="str">
        <f>IFERROR(NACIONAL!M521/NACIONAL!L521-1,"")</f>
        <v/>
      </c>
      <c r="M521" s="139" t="str">
        <f>IFERROR(NACIONAL!N521/NACIONAL!M521-1,"")</f>
        <v/>
      </c>
      <c r="N521" s="139">
        <f>IFERROR(NACIONAL!O521/NACIONAL!N521-1,"")</f>
        <v>-2.5305709571648016E-2</v>
      </c>
      <c r="O521" s="139">
        <f>IFERROR(NACIONAL!P521/NACIONAL!O521-1,"")</f>
        <v>17.284238884455881</v>
      </c>
      <c r="P521" s="139">
        <f>IFERROR(NACIONAL!Q521/NACIONAL!P521-1,"")</f>
        <v>-0.898771649624581</v>
      </c>
      <c r="Q521" s="139">
        <f>IFERROR(NACIONAL!R521/NACIONAL!Q521-1,"")</f>
        <v>-0.13709491088861159</v>
      </c>
      <c r="R521" s="139">
        <f>IFERROR(NACIONAL!S521/NACIONAL!R521-1,"")</f>
        <v>-0.17304946662908238</v>
      </c>
      <c r="S521" s="139">
        <f>IFERROR(NACIONAL!T521/NACIONAL!S521-1,"")</f>
        <v>4.473994561379584</v>
      </c>
    </row>
    <row r="522" spans="1:19">
      <c r="A522" s="89" t="s">
        <v>5291</v>
      </c>
      <c r="B522" s="89" t="s">
        <v>5292</v>
      </c>
      <c r="C522" s="139" t="str">
        <f>IFERROR(NACIONAL!D522/NACIONAL!C522-1,"")</f>
        <v/>
      </c>
      <c r="D522" s="139" t="str">
        <f>IFERROR(NACIONAL!E522/NACIONAL!D522-1,"")</f>
        <v/>
      </c>
      <c r="E522" s="139" t="str">
        <f>IFERROR(NACIONAL!F522/NACIONAL!E522-1,"")</f>
        <v/>
      </c>
      <c r="F522" s="139" t="str">
        <f>IFERROR(NACIONAL!G522/NACIONAL!F522-1,"")</f>
        <v/>
      </c>
      <c r="G522" s="139" t="str">
        <f>IFERROR(NACIONAL!H522/NACIONAL!G522-1,"")</f>
        <v/>
      </c>
      <c r="H522" s="139" t="str">
        <f>IFERROR(NACIONAL!I522/NACIONAL!H522-1,"")</f>
        <v/>
      </c>
      <c r="I522" s="139" t="str">
        <f>IFERROR(NACIONAL!J522/NACIONAL!I522-1,"")</f>
        <v/>
      </c>
      <c r="J522" s="139" t="str">
        <f>IFERROR(NACIONAL!K522/NACIONAL!J522-1,"")</f>
        <v/>
      </c>
      <c r="K522" s="139" t="str">
        <f>IFERROR(NACIONAL!L522/NACIONAL!K522-1,"")</f>
        <v/>
      </c>
      <c r="L522" s="139" t="str">
        <f>IFERROR(NACIONAL!M522/NACIONAL!L522-1,"")</f>
        <v/>
      </c>
      <c r="M522" s="139" t="str">
        <f>IFERROR(NACIONAL!N522/NACIONAL!M522-1,"")</f>
        <v/>
      </c>
      <c r="N522" s="139">
        <f>IFERROR(NACIONAL!O522/NACIONAL!N522-1,"")</f>
        <v>379.95099818405311</v>
      </c>
      <c r="O522" s="139">
        <f>IFERROR(NACIONAL!P522/NACIONAL!O522-1,"")</f>
        <v>4.0368957304462549E-2</v>
      </c>
      <c r="P522" s="139">
        <f>IFERROR(NACIONAL!Q522/NACIONAL!P522-1,"")</f>
        <v>1.913150080923089</v>
      </c>
      <c r="Q522" s="139">
        <f>IFERROR(NACIONAL!R522/NACIONAL!Q522-1,"")</f>
        <v>0.40994832767481415</v>
      </c>
      <c r="R522" s="139">
        <f>IFERROR(NACIONAL!S522/NACIONAL!R522-1,"")</f>
        <v>-0.90412167896188012</v>
      </c>
      <c r="S522" s="139">
        <f>IFERROR(NACIONAL!T522/NACIONAL!S522-1,"")</f>
        <v>-0.83883724980235641</v>
      </c>
    </row>
    <row r="523" spans="1:19" ht="28">
      <c r="A523" s="89" t="s">
        <v>5300</v>
      </c>
      <c r="B523" s="89" t="s">
        <v>5301</v>
      </c>
      <c r="C523" s="139" t="str">
        <f>IFERROR(NACIONAL!D523/NACIONAL!C523-1,"")</f>
        <v/>
      </c>
      <c r="D523" s="139" t="str">
        <f>IFERROR(NACIONAL!E523/NACIONAL!D523-1,"")</f>
        <v/>
      </c>
      <c r="E523" s="139" t="str">
        <f>IFERROR(NACIONAL!F523/NACIONAL!E523-1,"")</f>
        <v/>
      </c>
      <c r="F523" s="139" t="str">
        <f>IFERROR(NACIONAL!G523/NACIONAL!F523-1,"")</f>
        <v/>
      </c>
      <c r="G523" s="139" t="str">
        <f>IFERROR(NACIONAL!H523/NACIONAL!G523-1,"")</f>
        <v/>
      </c>
      <c r="H523" s="139" t="str">
        <f>IFERROR(NACIONAL!I523/NACIONAL!H523-1,"")</f>
        <v/>
      </c>
      <c r="I523" s="139" t="str">
        <f>IFERROR(NACIONAL!J523/NACIONAL!I523-1,"")</f>
        <v/>
      </c>
      <c r="J523" s="139" t="str">
        <f>IFERROR(NACIONAL!K523/NACIONAL!J523-1,"")</f>
        <v/>
      </c>
      <c r="K523" s="139" t="str">
        <f>IFERROR(NACIONAL!L523/NACIONAL!K523-1,"")</f>
        <v/>
      </c>
      <c r="L523" s="139" t="str">
        <f>IFERROR(NACIONAL!M523/NACIONAL!L523-1,"")</f>
        <v/>
      </c>
      <c r="M523" s="139" t="str">
        <f>IFERROR(NACIONAL!N523/NACIONAL!M523-1,"")</f>
        <v/>
      </c>
      <c r="N523" s="139">
        <f>IFERROR(NACIONAL!O523/NACIONAL!N523-1,"")</f>
        <v>-0.27227539428465808</v>
      </c>
      <c r="O523" s="139">
        <f>IFERROR(NACIONAL!P523/NACIONAL!O523-1,"")</f>
        <v>-0.24401233376246567</v>
      </c>
      <c r="P523" s="139">
        <f>IFERROR(NACIONAL!Q523/NACIONAL!P523-1,"")</f>
        <v>2.9024976041863146</v>
      </c>
      <c r="Q523" s="139">
        <f>IFERROR(NACIONAL!R523/NACIONAL!Q523-1,"")</f>
        <v>-0.58481736918719385</v>
      </c>
      <c r="R523" s="139">
        <f>IFERROR(NACIONAL!S523/NACIONAL!R523-1,"")</f>
        <v>5.2309938200939099E-2</v>
      </c>
      <c r="S523" s="139">
        <f>IFERROR(NACIONAL!T523/NACIONAL!S523-1,"")</f>
        <v>6.994991991909294E-2</v>
      </c>
    </row>
    <row r="524" spans="1:19">
      <c r="A524" s="89" t="s">
        <v>7680</v>
      </c>
      <c r="B524" s="89" t="s">
        <v>7681</v>
      </c>
      <c r="C524" s="139" t="str">
        <f>IFERROR(NACIONAL!D524/NACIONAL!C524-1,"")</f>
        <v/>
      </c>
      <c r="D524" s="139" t="str">
        <f>IFERROR(NACIONAL!E524/NACIONAL!D524-1,"")</f>
        <v/>
      </c>
      <c r="E524" s="139" t="str">
        <f>IFERROR(NACIONAL!F524/NACIONAL!E524-1,"")</f>
        <v/>
      </c>
      <c r="F524" s="139" t="str">
        <f>IFERROR(NACIONAL!G524/NACIONAL!F524-1,"")</f>
        <v/>
      </c>
      <c r="G524" s="139" t="str">
        <f>IFERROR(NACIONAL!H524/NACIONAL!G524-1,"")</f>
        <v/>
      </c>
      <c r="H524" s="139" t="str">
        <f>IFERROR(NACIONAL!I524/NACIONAL!H524-1,"")</f>
        <v/>
      </c>
      <c r="I524" s="139" t="str">
        <f>IFERROR(NACIONAL!J524/NACIONAL!I524-1,"")</f>
        <v/>
      </c>
      <c r="J524" s="139" t="str">
        <f>IFERROR(NACIONAL!K524/NACIONAL!J524-1,"")</f>
        <v/>
      </c>
      <c r="K524" s="139" t="str">
        <f>IFERROR(NACIONAL!L524/NACIONAL!K524-1,"")</f>
        <v/>
      </c>
      <c r="L524" s="139" t="str">
        <f>IFERROR(NACIONAL!M524/NACIONAL!L524-1,"")</f>
        <v/>
      </c>
      <c r="M524" s="139" t="str">
        <f>IFERROR(NACIONAL!N524/NACIONAL!M524-1,"")</f>
        <v/>
      </c>
      <c r="N524" s="139" t="str">
        <f>IFERROR(NACIONAL!O524/NACIONAL!N524-1,"")</f>
        <v/>
      </c>
      <c r="O524" s="139">
        <f>IFERROR(NACIONAL!P524/NACIONAL!O524-1,"")</f>
        <v>-1</v>
      </c>
      <c r="P524" s="139" t="str">
        <f>IFERROR(NACIONAL!Q524/NACIONAL!P524-1,"")</f>
        <v/>
      </c>
      <c r="Q524" s="139" t="str">
        <f>IFERROR(NACIONAL!R524/NACIONAL!Q524-1,"")</f>
        <v/>
      </c>
      <c r="R524" s="139" t="str">
        <f>IFERROR(NACIONAL!S524/NACIONAL!R524-1,"")</f>
        <v/>
      </c>
      <c r="S524" s="139" t="str">
        <f>IFERROR(NACIONAL!T524/NACIONAL!S524-1,"")</f>
        <v/>
      </c>
    </row>
    <row r="525" spans="1:19">
      <c r="A525" s="89" t="s">
        <v>5305</v>
      </c>
      <c r="B525" s="89" t="s">
        <v>4296</v>
      </c>
      <c r="C525" s="139">
        <f>IFERROR(NACIONAL!D525/NACIONAL!C525-1,"")</f>
        <v>0.29208970072753004</v>
      </c>
      <c r="D525" s="139">
        <f>IFERROR(NACIONAL!E525/NACIONAL!D525-1,"")</f>
        <v>0.25601207372494073</v>
      </c>
      <c r="E525" s="139">
        <f>IFERROR(NACIONAL!F525/NACIONAL!E525-1,"")</f>
        <v>-9.2273748477401329E-2</v>
      </c>
      <c r="F525" s="139">
        <f>IFERROR(NACIONAL!G525/NACIONAL!F525-1,"")</f>
        <v>0.26267906486177672</v>
      </c>
      <c r="G525" s="139">
        <f>IFERROR(NACIONAL!H525/NACIONAL!G525-1,"")</f>
        <v>0.22081242806604351</v>
      </c>
      <c r="H525" s="139">
        <f>IFERROR(NACIONAL!I525/NACIONAL!H525-1,"")</f>
        <v>6.0776349309976219E-2</v>
      </c>
      <c r="I525" s="139">
        <f>IFERROR(NACIONAL!J525/NACIONAL!I525-1,"")</f>
        <v>4.7089477398341462E-2</v>
      </c>
      <c r="J525" s="139">
        <f>IFERROR(NACIONAL!K525/NACIONAL!J525-1,"")</f>
        <v>-0.13352780946249987</v>
      </c>
      <c r="K525" s="139">
        <f>IFERROR(NACIONAL!L525/NACIONAL!K525-1,"")</f>
        <v>0.15067130172028809</v>
      </c>
      <c r="L525" s="139">
        <f>IFERROR(NACIONAL!M525/NACIONAL!L525-1,"")</f>
        <v>-1.3416274003247408E-2</v>
      </c>
      <c r="M525" s="139">
        <f>IFERROR(NACIONAL!N525/NACIONAL!M525-1,"")</f>
        <v>0.10837318925764783</v>
      </c>
      <c r="N525" s="139">
        <f>IFERROR(NACIONAL!O525/NACIONAL!N525-1,"")</f>
        <v>0.13231752333614089</v>
      </c>
      <c r="O525" s="139">
        <f>IFERROR(NACIONAL!P525/NACIONAL!O525-1,"")</f>
        <v>0.30811349743832084</v>
      </c>
      <c r="P525" s="139">
        <f>IFERROR(NACIONAL!Q525/NACIONAL!P525-1,"")</f>
        <v>0.18906862175727102</v>
      </c>
      <c r="Q525" s="139">
        <f>IFERROR(NACIONAL!R525/NACIONAL!Q525-1,"")</f>
        <v>5.9199258979302227E-2</v>
      </c>
      <c r="R525" s="139">
        <f>IFERROR(NACIONAL!S525/NACIONAL!R525-1,"")</f>
        <v>0.176783403757512</v>
      </c>
      <c r="S525" s="139">
        <f>IFERROR(NACIONAL!T525/NACIONAL!S525-1,"")</f>
        <v>0.11575195543333638</v>
      </c>
    </row>
    <row r="526" spans="1:19">
      <c r="A526" s="89" t="s">
        <v>7722</v>
      </c>
      <c r="B526" s="89" t="s">
        <v>7738</v>
      </c>
      <c r="C526" s="139">
        <f>IFERROR(NACIONAL!D526/NACIONAL!C526-1,"")</f>
        <v>0.28345346353802103</v>
      </c>
      <c r="D526" s="139">
        <f>IFERROR(NACIONAL!E526/NACIONAL!D526-1,"")</f>
        <v>14.785046465356276</v>
      </c>
      <c r="E526" s="139">
        <f>IFERROR(NACIONAL!F526/NACIONAL!E526-1,"")</f>
        <v>-4.277843462438935E-2</v>
      </c>
      <c r="F526" s="139">
        <f>IFERROR(NACIONAL!G526/NACIONAL!F526-1,"")</f>
        <v>0.17892774837625036</v>
      </c>
      <c r="G526" s="139">
        <f>IFERROR(NACIONAL!H526/NACIONAL!G526-1,"")</f>
        <v>-0.12052365443881974</v>
      </c>
      <c r="H526" s="139">
        <f>IFERROR(NACIONAL!I526/NACIONAL!H526-1,"")</f>
        <v>-0.88658529402385367</v>
      </c>
      <c r="I526" s="139">
        <f>IFERROR(NACIONAL!J526/NACIONAL!I526-1,"")</f>
        <v>-0.36924707870302731</v>
      </c>
      <c r="J526" s="139">
        <f>IFERROR(NACIONAL!K526/NACIONAL!J526-1,"")</f>
        <v>-0.22654647949758022</v>
      </c>
      <c r="K526" s="139">
        <f>IFERROR(NACIONAL!L526/NACIONAL!K526-1,"")</f>
        <v>-0.18766183251532476</v>
      </c>
      <c r="L526" s="139">
        <f>IFERROR(NACIONAL!M526/NACIONAL!L526-1,"")</f>
        <v>0.31256775346181009</v>
      </c>
      <c r="M526" s="139">
        <f>IFERROR(NACIONAL!N526/NACIONAL!M526-1,"")</f>
        <v>-1</v>
      </c>
      <c r="N526" s="139" t="str">
        <f>IFERROR(NACIONAL!O526/NACIONAL!N526-1,"")</f>
        <v/>
      </c>
      <c r="O526" s="139" t="str">
        <f>IFERROR(NACIONAL!P526/NACIONAL!O526-1,"")</f>
        <v/>
      </c>
      <c r="P526" s="139" t="str">
        <f>IFERROR(NACIONAL!Q526/NACIONAL!P526-1,"")</f>
        <v/>
      </c>
      <c r="Q526" s="139" t="str">
        <f>IFERROR(NACIONAL!R526/NACIONAL!Q526-1,"")</f>
        <v/>
      </c>
      <c r="R526" s="139" t="str">
        <f>IFERROR(NACIONAL!S526/NACIONAL!R526-1,"")</f>
        <v/>
      </c>
      <c r="S526" s="139" t="str">
        <f>IFERROR(NACIONAL!T526/NACIONAL!S526-1,"")</f>
        <v/>
      </c>
    </row>
    <row r="527" spans="1:19">
      <c r="A527" s="89" t="s">
        <v>5306</v>
      </c>
      <c r="B527" s="89" t="s">
        <v>4298</v>
      </c>
      <c r="C527" s="139">
        <f>IFERROR(NACIONAL!D527/NACIONAL!C527-1,"")</f>
        <v>0.14888253703158405</v>
      </c>
      <c r="D527" s="139">
        <f>IFERROR(NACIONAL!E527/NACIONAL!D527-1,"")</f>
        <v>6.0487199358922883E-2</v>
      </c>
      <c r="E527" s="139">
        <f>IFERROR(NACIONAL!F527/NACIONAL!E527-1,"")</f>
        <v>9.6046650319334459E-2</v>
      </c>
      <c r="F527" s="139">
        <f>IFERROR(NACIONAL!G527/NACIONAL!F527-1,"")</f>
        <v>5.8033852717517487E-2</v>
      </c>
      <c r="G527" s="139">
        <f>IFERROR(NACIONAL!H527/NACIONAL!G527-1,"")</f>
        <v>5.0339588007132896E-2</v>
      </c>
      <c r="H527" s="139">
        <f>IFERROR(NACIONAL!I527/NACIONAL!H527-1,"")</f>
        <v>7.1182387570138284E-2</v>
      </c>
      <c r="I527" s="139">
        <f>IFERROR(NACIONAL!J527/NACIONAL!I527-1,"")</f>
        <v>2.6901059804352423E-2</v>
      </c>
      <c r="J527" s="139">
        <f>IFERROR(NACIONAL!K527/NACIONAL!J527-1,"")</f>
        <v>6.5783397245545716E-2</v>
      </c>
      <c r="K527" s="139">
        <f>IFERROR(NACIONAL!L527/NACIONAL!K527-1,"")</f>
        <v>9.4127519805691451E-2</v>
      </c>
      <c r="L527" s="139">
        <f>IFERROR(NACIONAL!M527/NACIONAL!L527-1,"")</f>
        <v>-7.4023719229535767E-2</v>
      </c>
      <c r="M527" s="139">
        <f>IFERROR(NACIONAL!N527/NACIONAL!M527-1,"")</f>
        <v>0.18504986692552583</v>
      </c>
      <c r="N527" s="139">
        <f>IFERROR(NACIONAL!O527/NACIONAL!N527-1,"")</f>
        <v>0.10607905261439354</v>
      </c>
      <c r="O527" s="139">
        <f>IFERROR(NACIONAL!P527/NACIONAL!O527-1,"")</f>
        <v>8.7985659059399701E-2</v>
      </c>
      <c r="P527" s="139">
        <f>IFERROR(NACIONAL!Q527/NACIONAL!P527-1,"")</f>
        <v>7.3775049443724816E-2</v>
      </c>
      <c r="Q527" s="139">
        <f>IFERROR(NACIONAL!R527/NACIONAL!Q527-1,"")</f>
        <v>5.2677877079618129E-2</v>
      </c>
      <c r="R527" s="139">
        <f>IFERROR(NACIONAL!S527/NACIONAL!R527-1,"")</f>
        <v>0.12275672709994145</v>
      </c>
      <c r="S527" s="139">
        <f>IFERROR(NACIONAL!T527/NACIONAL!S527-1,"")</f>
        <v>0.23139396225573905</v>
      </c>
    </row>
    <row r="528" spans="1:19">
      <c r="A528" s="89" t="s">
        <v>5316</v>
      </c>
      <c r="B528" s="89" t="s">
        <v>550</v>
      </c>
      <c r="C528" s="139" t="str">
        <f>IFERROR(NACIONAL!D528/NACIONAL!C528-1,"")</f>
        <v/>
      </c>
      <c r="D528" s="139" t="str">
        <f>IFERROR(NACIONAL!E528/NACIONAL!D528-1,"")</f>
        <v/>
      </c>
      <c r="E528" s="139" t="str">
        <f>IFERROR(NACIONAL!F528/NACIONAL!E528-1,"")</f>
        <v/>
      </c>
      <c r="F528" s="139" t="str">
        <f>IFERROR(NACIONAL!G528/NACIONAL!F528-1,"")</f>
        <v/>
      </c>
      <c r="G528" s="139" t="str">
        <f>IFERROR(NACIONAL!H528/NACIONAL!G528-1,"")</f>
        <v/>
      </c>
      <c r="H528" s="139" t="str">
        <f>IFERROR(NACIONAL!I528/NACIONAL!H528-1,"")</f>
        <v/>
      </c>
      <c r="I528" s="139" t="str">
        <f>IFERROR(NACIONAL!J528/NACIONAL!I528-1,"")</f>
        <v/>
      </c>
      <c r="J528" s="139" t="str">
        <f>IFERROR(NACIONAL!K528/NACIONAL!J528-1,"")</f>
        <v/>
      </c>
      <c r="K528" s="139" t="str">
        <f>IFERROR(NACIONAL!L528/NACIONAL!K528-1,"")</f>
        <v/>
      </c>
      <c r="L528" s="139" t="str">
        <f>IFERROR(NACIONAL!M528/NACIONAL!L528-1,"")</f>
        <v/>
      </c>
      <c r="M528" s="139" t="str">
        <f>IFERROR(NACIONAL!N528/NACIONAL!M528-1,"")</f>
        <v/>
      </c>
      <c r="N528" s="139">
        <f>IFERROR(NACIONAL!O528/NACIONAL!N528-1,"")</f>
        <v>-1</v>
      </c>
      <c r="O528" s="139" t="str">
        <f>IFERROR(NACIONAL!P528/NACIONAL!O528-1,"")</f>
        <v/>
      </c>
      <c r="P528" s="139">
        <f>IFERROR(NACIONAL!Q528/NACIONAL!P528-1,"")</f>
        <v>-1</v>
      </c>
      <c r="Q528" s="139" t="str">
        <f>IFERROR(NACIONAL!R528/NACIONAL!Q528-1,"")</f>
        <v/>
      </c>
      <c r="R528" s="139" t="str">
        <f>IFERROR(NACIONAL!S528/NACIONAL!R528-1,"")</f>
        <v/>
      </c>
      <c r="S528" s="139" t="str">
        <f>IFERROR(NACIONAL!T528/NACIONAL!S528-1,"")</f>
        <v/>
      </c>
    </row>
    <row r="529" spans="1:19">
      <c r="A529" s="89" t="s">
        <v>5328</v>
      </c>
      <c r="B529" s="89" t="s">
        <v>1209</v>
      </c>
      <c r="C529" s="139">
        <f>IFERROR(NACIONAL!D529/NACIONAL!C529-1,"")</f>
        <v>0.5468740209630345</v>
      </c>
      <c r="D529" s="139">
        <f>IFERROR(NACIONAL!E529/NACIONAL!D529-1,"")</f>
        <v>-7.5162276131720884E-2</v>
      </c>
      <c r="E529" s="139">
        <f>IFERROR(NACIONAL!F529/NACIONAL!E529-1,"")</f>
        <v>-0.18108149290373932</v>
      </c>
      <c r="F529" s="139">
        <f>IFERROR(NACIONAL!G529/NACIONAL!F529-1,"")</f>
        <v>-0.35513729978242903</v>
      </c>
      <c r="G529" s="139">
        <f>IFERROR(NACIONAL!H529/NACIONAL!G529-1,"")</f>
        <v>2.5455516865768506</v>
      </c>
      <c r="H529" s="139">
        <f>IFERROR(NACIONAL!I529/NACIONAL!H529-1,"")</f>
        <v>0.60254564656471254</v>
      </c>
      <c r="I529" s="139">
        <f>IFERROR(NACIONAL!J529/NACIONAL!I529-1,"")</f>
        <v>0.12399090453341333</v>
      </c>
      <c r="J529" s="139">
        <f>IFERROR(NACIONAL!K529/NACIONAL!J529-1,"")</f>
        <v>2.7930392986848185E-2</v>
      </c>
      <c r="K529" s="139">
        <f>IFERROR(NACIONAL!L529/NACIONAL!K529-1,"")</f>
        <v>1.1637931652909161E-2</v>
      </c>
      <c r="L529" s="139">
        <f>IFERROR(NACIONAL!M529/NACIONAL!L529-1,"")</f>
        <v>-0.48991534981190987</v>
      </c>
      <c r="M529" s="139">
        <f>IFERROR(NACIONAL!N529/NACIONAL!M529-1,"")</f>
        <v>1.2925394057796566</v>
      </c>
      <c r="N529" s="139">
        <f>IFERROR(NACIONAL!O529/NACIONAL!N529-1,"")</f>
        <v>0.27003297831829598</v>
      </c>
      <c r="O529" s="139">
        <f>IFERROR(NACIONAL!P529/NACIONAL!O529-1,"")</f>
        <v>0.20917597931715726</v>
      </c>
      <c r="P529" s="139">
        <f>IFERROR(NACIONAL!Q529/NACIONAL!P529-1,"")</f>
        <v>5.9706274941617288E-2</v>
      </c>
      <c r="Q529" s="139">
        <f>IFERROR(NACIONAL!R529/NACIONAL!Q529-1,"")</f>
        <v>0.17546083342046903</v>
      </c>
      <c r="R529" s="139">
        <f>IFERROR(NACIONAL!S529/NACIONAL!R529-1,"")</f>
        <v>0.30466589711424419</v>
      </c>
      <c r="S529" s="139">
        <f>IFERROR(NACIONAL!T529/NACIONAL!S529-1,"")</f>
        <v>4.6750935926686443E-2</v>
      </c>
    </row>
    <row r="530" spans="1:19">
      <c r="A530" s="89" t="s">
        <v>5330</v>
      </c>
      <c r="B530" s="89" t="s">
        <v>1230</v>
      </c>
      <c r="C530" s="139">
        <f>IFERROR(NACIONAL!D530/NACIONAL!C530-1,"")</f>
        <v>0.70857907239478446</v>
      </c>
      <c r="D530" s="139">
        <f>IFERROR(NACIONAL!E530/NACIONAL!D530-1,"")</f>
        <v>0.19242745698501085</v>
      </c>
      <c r="E530" s="139">
        <f>IFERROR(NACIONAL!F530/NACIONAL!E530-1,"")</f>
        <v>-0.48781217394408527</v>
      </c>
      <c r="F530" s="139">
        <f>IFERROR(NACIONAL!G530/NACIONAL!F530-1,"")</f>
        <v>1.4551879968436072</v>
      </c>
      <c r="G530" s="139">
        <f>IFERROR(NACIONAL!H530/NACIONAL!G530-1,"")</f>
        <v>0.50821008676523038</v>
      </c>
      <c r="H530" s="139">
        <f>IFERROR(NACIONAL!I530/NACIONAL!H530-1,"")</f>
        <v>0.2082111573939347</v>
      </c>
      <c r="I530" s="139">
        <f>IFERROR(NACIONAL!J530/NACIONAL!I530-1,"")</f>
        <v>6.0898529338115459E-2</v>
      </c>
      <c r="J530" s="139">
        <f>IFERROR(NACIONAL!K530/NACIONAL!J530-1,"")</f>
        <v>-0.40455201557185805</v>
      </c>
      <c r="K530" s="139">
        <f>IFERROR(NACIONAL!L530/NACIONAL!K530-1,"")</f>
        <v>0.34199411575215199</v>
      </c>
      <c r="L530" s="139">
        <f>IFERROR(NACIONAL!M530/NACIONAL!L530-1,"")</f>
        <v>0.26258968404427963</v>
      </c>
      <c r="M530" s="139">
        <f>IFERROR(NACIONAL!N530/NACIONAL!M530-1,"")</f>
        <v>-0.1832628531395728</v>
      </c>
      <c r="N530" s="139">
        <f>IFERROR(NACIONAL!O530/NACIONAL!N530-1,"")</f>
        <v>0.10530775576926676</v>
      </c>
      <c r="O530" s="139">
        <f>IFERROR(NACIONAL!P530/NACIONAL!O530-1,"")</f>
        <v>0.25411557265668638</v>
      </c>
      <c r="P530" s="139">
        <f>IFERROR(NACIONAL!Q530/NACIONAL!P530-1,"")</f>
        <v>0.43868823433588666</v>
      </c>
      <c r="Q530" s="139">
        <f>IFERROR(NACIONAL!R530/NACIONAL!Q530-1,"")</f>
        <v>-0.27551312011069662</v>
      </c>
      <c r="R530" s="139">
        <f>IFERROR(NACIONAL!S530/NACIONAL!R530-1,"")</f>
        <v>0.34734220172269814</v>
      </c>
      <c r="S530" s="139">
        <f>IFERROR(NACIONAL!T530/NACIONAL!S530-1,"")</f>
        <v>0.15569407879504649</v>
      </c>
    </row>
    <row r="531" spans="1:19">
      <c r="A531" s="89" t="s">
        <v>5349</v>
      </c>
      <c r="B531" s="89" t="s">
        <v>2473</v>
      </c>
      <c r="C531" s="139" t="str">
        <f>IFERROR(NACIONAL!D531/NACIONAL!C531-1,"")</f>
        <v/>
      </c>
      <c r="D531" s="139" t="str">
        <f>IFERROR(NACIONAL!E531/NACIONAL!D531-1,"")</f>
        <v/>
      </c>
      <c r="E531" s="139" t="str">
        <f>IFERROR(NACIONAL!F531/NACIONAL!E531-1,"")</f>
        <v/>
      </c>
      <c r="F531" s="139" t="str">
        <f>IFERROR(NACIONAL!G531/NACIONAL!F531-1,"")</f>
        <v/>
      </c>
      <c r="G531" s="139" t="str">
        <f>IFERROR(NACIONAL!H531/NACIONAL!G531-1,"")</f>
        <v/>
      </c>
      <c r="H531" s="139" t="str">
        <f>IFERROR(NACIONAL!I531/NACIONAL!H531-1,"")</f>
        <v/>
      </c>
      <c r="I531" s="139" t="str">
        <f>IFERROR(NACIONAL!J531/NACIONAL!I531-1,"")</f>
        <v/>
      </c>
      <c r="J531" s="139" t="str">
        <f>IFERROR(NACIONAL!K531/NACIONAL!J531-1,"")</f>
        <v/>
      </c>
      <c r="K531" s="139" t="str">
        <f>IFERROR(NACIONAL!L531/NACIONAL!K531-1,"")</f>
        <v/>
      </c>
      <c r="L531" s="139" t="str">
        <f>IFERROR(NACIONAL!M531/NACIONAL!L531-1,"")</f>
        <v/>
      </c>
      <c r="M531" s="139" t="str">
        <f>IFERROR(NACIONAL!N531/NACIONAL!M531-1,"")</f>
        <v/>
      </c>
      <c r="N531" s="139">
        <f>IFERROR(NACIONAL!O531/NACIONAL!N531-1,"")</f>
        <v>0.50298724957027652</v>
      </c>
      <c r="O531" s="139">
        <f>IFERROR(NACIONAL!P531/NACIONAL!O531-1,"")</f>
        <v>9.4366518290934636</v>
      </c>
      <c r="P531" s="139">
        <f>IFERROR(NACIONAL!Q531/NACIONAL!P531-1,"")</f>
        <v>0.16163555892705883</v>
      </c>
      <c r="Q531" s="139">
        <f>IFERROR(NACIONAL!R531/NACIONAL!Q531-1,"")</f>
        <v>0.89517754499555169</v>
      </c>
      <c r="R531" s="139">
        <f>IFERROR(NACIONAL!S531/NACIONAL!R531-1,"")</f>
        <v>1.390787754509093E-2</v>
      </c>
      <c r="S531" s="139">
        <f>IFERROR(NACIONAL!T531/NACIONAL!S531-1,"")</f>
        <v>-0.11179729893677726</v>
      </c>
    </row>
    <row r="532" spans="1:19">
      <c r="A532" s="89" t="s">
        <v>5374</v>
      </c>
      <c r="B532" s="89" t="s">
        <v>5375</v>
      </c>
      <c r="C532" s="139">
        <f>IFERROR(NACIONAL!D532/NACIONAL!C532-1,"")</f>
        <v>0.37912229101882411</v>
      </c>
      <c r="D532" s="139">
        <f>IFERROR(NACIONAL!E532/NACIONAL!D532-1,"")</f>
        <v>-5.7220334801202477E-2</v>
      </c>
      <c r="E532" s="139">
        <f>IFERROR(NACIONAL!F532/NACIONAL!E532-1,"")</f>
        <v>0.57440052033069611</v>
      </c>
      <c r="F532" s="139">
        <f>IFERROR(NACIONAL!G532/NACIONAL!F532-1,"")</f>
        <v>-0.26602134133072053</v>
      </c>
      <c r="G532" s="139">
        <f>IFERROR(NACIONAL!H532/NACIONAL!G532-1,"")</f>
        <v>0.17615123936741672</v>
      </c>
      <c r="H532" s="139">
        <f>IFERROR(NACIONAL!I532/NACIONAL!H532-1,"")</f>
        <v>5.1038908633121549E-2</v>
      </c>
      <c r="I532" s="139">
        <f>IFERROR(NACIONAL!J532/NACIONAL!I532-1,"")</f>
        <v>0.19191842212031185</v>
      </c>
      <c r="J532" s="139">
        <f>IFERROR(NACIONAL!K532/NACIONAL!J532-1,"")</f>
        <v>-2.6765801166967362E-2</v>
      </c>
      <c r="K532" s="139">
        <f>IFERROR(NACIONAL!L532/NACIONAL!K532-1,"")</f>
        <v>-0.11087915905420476</v>
      </c>
      <c r="L532" s="139">
        <f>IFERROR(NACIONAL!M532/NACIONAL!L532-1,"")</f>
        <v>-4.1245484219890494E-2</v>
      </c>
      <c r="M532" s="139">
        <f>IFERROR(NACIONAL!N532/NACIONAL!M532-1,"")</f>
        <v>6.4582636832177798E-4</v>
      </c>
      <c r="N532" s="139">
        <f>IFERROR(NACIONAL!O532/NACIONAL!N532-1,"")</f>
        <v>-0.11088670221535735</v>
      </c>
      <c r="O532" s="139">
        <f>IFERROR(NACIONAL!P532/NACIONAL!O532-1,"")</f>
        <v>0.2315421524993897</v>
      </c>
      <c r="P532" s="139">
        <f>IFERROR(NACIONAL!Q532/NACIONAL!P532-1,"")</f>
        <v>-4.604168164050082E-2</v>
      </c>
      <c r="Q532" s="139">
        <f>IFERROR(NACIONAL!R532/NACIONAL!Q532-1,"")</f>
        <v>0.13691067334033624</v>
      </c>
      <c r="R532" s="139">
        <f>IFERROR(NACIONAL!S532/NACIONAL!R532-1,"")</f>
        <v>0.13207551245233895</v>
      </c>
      <c r="S532" s="139">
        <f>IFERROR(NACIONAL!T532/NACIONAL!S532-1,"")</f>
        <v>3.1786904764813162E-2</v>
      </c>
    </row>
    <row r="533" spans="1:19">
      <c r="A533" s="89" t="s">
        <v>5376</v>
      </c>
      <c r="B533" s="89" t="s">
        <v>2761</v>
      </c>
      <c r="C533" s="139">
        <f>IFERROR(NACIONAL!D533/NACIONAL!C533-1,"")</f>
        <v>9.4587776151648262E-2</v>
      </c>
      <c r="D533" s="139">
        <f>IFERROR(NACIONAL!E533/NACIONAL!D533-1,"")</f>
        <v>-0.29663279916496954</v>
      </c>
      <c r="E533" s="139">
        <f>IFERROR(NACIONAL!F533/NACIONAL!E533-1,"")</f>
        <v>0.75155207606632146</v>
      </c>
      <c r="F533" s="139">
        <f>IFERROR(NACIONAL!G533/NACIONAL!F533-1,"")</f>
        <v>-0.30452636306895808</v>
      </c>
      <c r="G533" s="139">
        <f>IFERROR(NACIONAL!H533/NACIONAL!G533-1,"")</f>
        <v>0.5123616818446739</v>
      </c>
      <c r="H533" s="139">
        <f>IFERROR(NACIONAL!I533/NACIONAL!H533-1,"")</f>
        <v>0.51092343959814457</v>
      </c>
      <c r="I533" s="139">
        <f>IFERROR(NACIONAL!J533/NACIONAL!I533-1,"")</f>
        <v>-0.31665056513479706</v>
      </c>
      <c r="J533" s="139">
        <f>IFERROR(NACIONAL!K533/NACIONAL!J533-1,"")</f>
        <v>0.13123171316763171</v>
      </c>
      <c r="K533" s="139">
        <f>IFERROR(NACIONAL!L533/NACIONAL!K533-1,"")</f>
        <v>-0.11583894972660769</v>
      </c>
      <c r="L533" s="139">
        <f>IFERROR(NACIONAL!M533/NACIONAL!L533-1,"")</f>
        <v>-7.228253872228585E-3</v>
      </c>
      <c r="M533" s="139">
        <f>IFERROR(NACIONAL!N533/NACIONAL!M533-1,"")</f>
        <v>5.4991442130908341E-2</v>
      </c>
      <c r="N533" s="139">
        <f>IFERROR(NACIONAL!O533/NACIONAL!N533-1,"")</f>
        <v>-0.39866179417557268</v>
      </c>
      <c r="O533" s="139">
        <f>IFERROR(NACIONAL!P533/NACIONAL!O533-1,"")</f>
        <v>0.83151522648835097</v>
      </c>
      <c r="P533" s="139">
        <f>IFERROR(NACIONAL!Q533/NACIONAL!P533-1,"")</f>
        <v>0.51070724923680189</v>
      </c>
      <c r="Q533" s="139">
        <f>IFERROR(NACIONAL!R533/NACIONAL!Q533-1,"")</f>
        <v>6.2298547211451449E-2</v>
      </c>
      <c r="R533" s="139">
        <f>IFERROR(NACIONAL!S533/NACIONAL!R533-1,"")</f>
        <v>-4.9824334384290903E-2</v>
      </c>
      <c r="S533" s="139">
        <f>IFERROR(NACIONAL!T533/NACIONAL!S533-1,"")</f>
        <v>-0.25190402088172037</v>
      </c>
    </row>
    <row r="534" spans="1:19">
      <c r="A534" s="89" t="s">
        <v>5385</v>
      </c>
      <c r="B534" s="89" t="s">
        <v>2765</v>
      </c>
      <c r="C534" s="139">
        <f>IFERROR(NACIONAL!D534/NACIONAL!C534-1,"")</f>
        <v>1.6494302084594015E-2</v>
      </c>
      <c r="D534" s="139">
        <f>IFERROR(NACIONAL!E534/NACIONAL!D534-1,"")</f>
        <v>0.31927133785685502</v>
      </c>
      <c r="E534" s="139">
        <f>IFERROR(NACIONAL!F534/NACIONAL!E534-1,"")</f>
        <v>0.29558803434130176</v>
      </c>
      <c r="F534" s="139">
        <f>IFERROR(NACIONAL!G534/NACIONAL!F534-1,"")</f>
        <v>-0.46299257067504129</v>
      </c>
      <c r="G534" s="139">
        <f>IFERROR(NACIONAL!H534/NACIONAL!G534-1,"")</f>
        <v>-8.390377867878418E-2</v>
      </c>
      <c r="H534" s="139">
        <f>IFERROR(NACIONAL!I534/NACIONAL!H534-1,"")</f>
        <v>-0.22484186035948117</v>
      </c>
      <c r="I534" s="139">
        <f>IFERROR(NACIONAL!J534/NACIONAL!I534-1,"")</f>
        <v>0.45574733517184152</v>
      </c>
      <c r="J534" s="139">
        <f>IFERROR(NACIONAL!K534/NACIONAL!J534-1,"")</f>
        <v>-0.18544599915789328</v>
      </c>
      <c r="K534" s="139">
        <f>IFERROR(NACIONAL!L534/NACIONAL!K534-1,"")</f>
        <v>0.118235249285497</v>
      </c>
      <c r="L534" s="139">
        <f>IFERROR(NACIONAL!M534/NACIONAL!L534-1,"")</f>
        <v>-0.69141442581309742</v>
      </c>
      <c r="M534" s="139">
        <f>IFERROR(NACIONAL!N534/NACIONAL!M534-1,"")</f>
        <v>-0.9103391750906058</v>
      </c>
      <c r="N534" s="139">
        <f>IFERROR(NACIONAL!O534/NACIONAL!N534-1,"")</f>
        <v>-0.85530902817900167</v>
      </c>
      <c r="O534" s="139">
        <f>IFERROR(NACIONAL!P534/NACIONAL!O534-1,"")</f>
        <v>-1.9564740295836658E-2</v>
      </c>
      <c r="P534" s="139">
        <f>IFERROR(NACIONAL!Q534/NACIONAL!P534-1,"")</f>
        <v>0.76655247197064913</v>
      </c>
      <c r="Q534" s="139">
        <f>IFERROR(NACIONAL!R534/NACIONAL!Q534-1,"")</f>
        <v>-0.3523532323543076</v>
      </c>
      <c r="R534" s="139">
        <f>IFERROR(NACIONAL!S534/NACIONAL!R534-1,"")</f>
        <v>-0.80285895281661901</v>
      </c>
      <c r="S534" s="139">
        <f>IFERROR(NACIONAL!T534/NACIONAL!S534-1,"")</f>
        <v>-0.44348585894663906</v>
      </c>
    </row>
    <row r="535" spans="1:19">
      <c r="A535" s="89" t="s">
        <v>5403</v>
      </c>
      <c r="B535" s="89" t="s">
        <v>5404</v>
      </c>
      <c r="C535" s="139">
        <f>IFERROR(NACIONAL!D535/NACIONAL!C535-1,"")</f>
        <v>1.4877910116138704E-2</v>
      </c>
      <c r="D535" s="139">
        <f>IFERROR(NACIONAL!E535/NACIONAL!D535-1,"")</f>
        <v>-0.20101888131202239</v>
      </c>
      <c r="E535" s="139">
        <f>IFERROR(NACIONAL!F535/NACIONAL!E535-1,"")</f>
        <v>0.27420540108088765</v>
      </c>
      <c r="F535" s="139">
        <f>IFERROR(NACIONAL!G535/NACIONAL!F535-1,"")</f>
        <v>-0.26286233631222744</v>
      </c>
      <c r="G535" s="139">
        <f>IFERROR(NACIONAL!H535/NACIONAL!G535-1,"")</f>
        <v>0.10757021429343117</v>
      </c>
      <c r="H535" s="139">
        <f>IFERROR(NACIONAL!I535/NACIONAL!H535-1,"")</f>
        <v>1.2910834312186608</v>
      </c>
      <c r="I535" s="139">
        <f>IFERROR(NACIONAL!J535/NACIONAL!I535-1,"")</f>
        <v>-0.28512825092491012</v>
      </c>
      <c r="J535" s="139">
        <f>IFERROR(NACIONAL!K535/NACIONAL!J535-1,"")</f>
        <v>-0.16014608595070134</v>
      </c>
      <c r="K535" s="139">
        <f>IFERROR(NACIONAL!L535/NACIONAL!K535-1,"")</f>
        <v>-8.6132086367515459E-2</v>
      </c>
      <c r="L535" s="139">
        <f>IFERROR(NACIONAL!M535/NACIONAL!L535-1,"")</f>
        <v>-0.18877386990475487</v>
      </c>
      <c r="M535" s="139">
        <f>IFERROR(NACIONAL!N535/NACIONAL!M535-1,"")</f>
        <v>0.15337606941562165</v>
      </c>
      <c r="N535" s="139">
        <f>IFERROR(NACIONAL!O535/NACIONAL!N535-1,"")</f>
        <v>-0.28391740556538914</v>
      </c>
      <c r="O535" s="139">
        <f>IFERROR(NACIONAL!P535/NACIONAL!O535-1,"")</f>
        <v>-0.11819649692020129</v>
      </c>
      <c r="P535" s="139">
        <f>IFERROR(NACIONAL!Q535/NACIONAL!P535-1,"")</f>
        <v>-0.10088190777329487</v>
      </c>
      <c r="Q535" s="139">
        <f>IFERROR(NACIONAL!R535/NACIONAL!Q535-1,"")</f>
        <v>-0.25999614484064881</v>
      </c>
      <c r="R535" s="139">
        <f>IFERROR(NACIONAL!S535/NACIONAL!R535-1,"")</f>
        <v>-0.23792957367242984</v>
      </c>
      <c r="S535" s="139">
        <f>IFERROR(NACIONAL!T535/NACIONAL!S535-1,"")</f>
        <v>0.5744915346063606</v>
      </c>
    </row>
    <row r="536" spans="1:19">
      <c r="A536" s="89" t="s">
        <v>5412</v>
      </c>
      <c r="B536" s="89" t="s">
        <v>2759</v>
      </c>
      <c r="C536" s="139">
        <f>IFERROR(NACIONAL!D536/NACIONAL!C536-1,"")</f>
        <v>0.84835751846229313</v>
      </c>
      <c r="D536" s="139">
        <f>IFERROR(NACIONAL!E536/NACIONAL!D536-1,"")</f>
        <v>6.2702811941426129E-2</v>
      </c>
      <c r="E536" s="139">
        <f>IFERROR(NACIONAL!F536/NACIONAL!E536-1,"")</f>
        <v>0.12021497805529102</v>
      </c>
      <c r="F536" s="139">
        <f>IFERROR(NACIONAL!G536/NACIONAL!F536-1,"")</f>
        <v>1.0531385538141196</v>
      </c>
      <c r="G536" s="139">
        <f>IFERROR(NACIONAL!H536/NACIONAL!G536-1,"")</f>
        <v>2.4408919808907399</v>
      </c>
      <c r="H536" s="139">
        <f>IFERROR(NACIONAL!I536/NACIONAL!H536-1,"")</f>
        <v>0.23258435678863698</v>
      </c>
      <c r="I536" s="139">
        <f>IFERROR(NACIONAL!J536/NACIONAL!I536-1,"")</f>
        <v>0.23618902973327427</v>
      </c>
      <c r="J536" s="139">
        <f>IFERROR(NACIONAL!K536/NACIONAL!J536-1,"")</f>
        <v>7.3865785858638233E-2</v>
      </c>
      <c r="K536" s="139">
        <f>IFERROR(NACIONAL!L536/NACIONAL!K536-1,"")</f>
        <v>2.5208153556096624E-2</v>
      </c>
      <c r="L536" s="139">
        <f>IFERROR(NACIONAL!M536/NACIONAL!L536-1,"")</f>
        <v>0.44241189888424604</v>
      </c>
      <c r="M536" s="139">
        <f>IFERROR(NACIONAL!N536/NACIONAL!M536-1,"")</f>
        <v>-0.17395115948517126</v>
      </c>
      <c r="N536" s="139">
        <f>IFERROR(NACIONAL!O536/NACIONAL!N536-1,"")</f>
        <v>-0.90835698282849797</v>
      </c>
      <c r="O536" s="139">
        <f>IFERROR(NACIONAL!P536/NACIONAL!O536-1,"")</f>
        <v>-0.47009412350319724</v>
      </c>
      <c r="P536" s="139">
        <f>IFERROR(NACIONAL!Q536/NACIONAL!P536-1,"")</f>
        <v>2.5416059893476564</v>
      </c>
      <c r="Q536" s="139">
        <f>IFERROR(NACIONAL!R536/NACIONAL!Q536-1,"")</f>
        <v>0.47390588660530919</v>
      </c>
      <c r="R536" s="139">
        <f>IFERROR(NACIONAL!S536/NACIONAL!R536-1,"")</f>
        <v>-0.23086355398188085</v>
      </c>
      <c r="S536" s="139">
        <f>IFERROR(NACIONAL!T536/NACIONAL!S536-1,"")</f>
        <v>-0.55530751096862474</v>
      </c>
    </row>
    <row r="537" spans="1:19">
      <c r="A537" s="89" t="s">
        <v>5421</v>
      </c>
      <c r="B537" s="89" t="s">
        <v>5422</v>
      </c>
      <c r="C537" s="139">
        <f>IFERROR(NACIONAL!D537/NACIONAL!C537-1,"")</f>
        <v>0.41434597659586836</v>
      </c>
      <c r="D537" s="139">
        <f>IFERROR(NACIONAL!E537/NACIONAL!D537-1,"")</f>
        <v>0.4525142434911098</v>
      </c>
      <c r="E537" s="139">
        <f>IFERROR(NACIONAL!F537/NACIONAL!E537-1,"")</f>
        <v>8.1973786630707979E-2</v>
      </c>
      <c r="F537" s="139">
        <f>IFERROR(NACIONAL!G537/NACIONAL!F537-1,"")</f>
        <v>-0.13126678168754136</v>
      </c>
      <c r="G537" s="139">
        <f>IFERROR(NACIONAL!H537/NACIONAL!G537-1,"")</f>
        <v>1.0062905959739279</v>
      </c>
      <c r="H537" s="139">
        <f>IFERROR(NACIONAL!I537/NACIONAL!H537-1,"")</f>
        <v>0.36224799241015537</v>
      </c>
      <c r="I537" s="139">
        <f>IFERROR(NACIONAL!J537/NACIONAL!I537-1,"")</f>
        <v>-1.7657821245908756E-2</v>
      </c>
      <c r="J537" s="139">
        <f>IFERROR(NACIONAL!K537/NACIONAL!J537-1,"")</f>
        <v>0.23117454672368232</v>
      </c>
      <c r="K537" s="139">
        <f>IFERROR(NACIONAL!L537/NACIONAL!K537-1,"")</f>
        <v>-0.60245833426884277</v>
      </c>
      <c r="L537" s="139">
        <f>IFERROR(NACIONAL!M537/NACIONAL!L537-1,"")</f>
        <v>0.64527946874227982</v>
      </c>
      <c r="M537" s="139">
        <f>IFERROR(NACIONAL!N537/NACIONAL!M537-1,"")</f>
        <v>5.5254097086473442E-2</v>
      </c>
      <c r="N537" s="139">
        <f>IFERROR(NACIONAL!O537/NACIONAL!N537-1,"")</f>
        <v>-0.29986883171787571</v>
      </c>
      <c r="O537" s="139">
        <f>IFERROR(NACIONAL!P537/NACIONAL!O537-1,"")</f>
        <v>-8.433367696568117E-2</v>
      </c>
      <c r="P537" s="139">
        <f>IFERROR(NACIONAL!Q537/NACIONAL!P537-1,"")</f>
        <v>0.98401685065964295</v>
      </c>
      <c r="Q537" s="139">
        <f>IFERROR(NACIONAL!R537/NACIONAL!Q537-1,"")</f>
        <v>0.1517473883865228</v>
      </c>
      <c r="R537" s="139">
        <f>IFERROR(NACIONAL!S537/NACIONAL!R537-1,"")</f>
        <v>4.5633198285691678E-2</v>
      </c>
      <c r="S537" s="139">
        <f>IFERROR(NACIONAL!T537/NACIONAL!S537-1,"")</f>
        <v>0.24751590594735795</v>
      </c>
    </row>
    <row r="538" spans="1:19">
      <c r="A538" s="89" t="s">
        <v>5431</v>
      </c>
      <c r="B538" s="89" t="s">
        <v>5432</v>
      </c>
      <c r="C538" s="139">
        <f>IFERROR(NACIONAL!D538/NACIONAL!C538-1,"")</f>
        <v>0.32921785795320435</v>
      </c>
      <c r="D538" s="139">
        <f>IFERROR(NACIONAL!E538/NACIONAL!D538-1,"")</f>
        <v>0.20439912077699129</v>
      </c>
      <c r="E538" s="139">
        <f>IFERROR(NACIONAL!F538/NACIONAL!E538-1,"")</f>
        <v>7.9406817534005691E-2</v>
      </c>
      <c r="F538" s="139">
        <f>IFERROR(NACIONAL!G538/NACIONAL!F538-1,"")</f>
        <v>-0.82787111473497332</v>
      </c>
      <c r="G538" s="139">
        <f>IFERROR(NACIONAL!H538/NACIONAL!G538-1,"")</f>
        <v>1.5814585994499137</v>
      </c>
      <c r="H538" s="139">
        <f>IFERROR(NACIONAL!I538/NACIONAL!H538-1,"")</f>
        <v>0.89995124892391387</v>
      </c>
      <c r="I538" s="139">
        <f>IFERROR(NACIONAL!J538/NACIONAL!I538-1,"")</f>
        <v>0.35643568082689847</v>
      </c>
      <c r="J538" s="139">
        <f>IFERROR(NACIONAL!K538/NACIONAL!J538-1,"")</f>
        <v>-0.2994246224463365</v>
      </c>
      <c r="K538" s="139">
        <f>IFERROR(NACIONAL!L538/NACIONAL!K538-1,"")</f>
        <v>3.9561880725671683E-2</v>
      </c>
      <c r="L538" s="139">
        <f>IFERROR(NACIONAL!M538/NACIONAL!L538-1,"")</f>
        <v>-0.32529537743218617</v>
      </c>
      <c r="M538" s="139">
        <f>IFERROR(NACIONAL!N538/NACIONAL!M538-1,"")</f>
        <v>5.1277733113274104E-2</v>
      </c>
      <c r="N538" s="139">
        <f>IFERROR(NACIONAL!O538/NACIONAL!N538-1,"")</f>
        <v>-0.43647260726665471</v>
      </c>
      <c r="O538" s="139">
        <f>IFERROR(NACIONAL!P538/NACIONAL!O538-1,"")</f>
        <v>-0.75916422495622937</v>
      </c>
      <c r="P538" s="139">
        <f>IFERROR(NACIONAL!Q538/NACIONAL!P538-1,"")</f>
        <v>2.5984163505010658</v>
      </c>
      <c r="Q538" s="139">
        <f>IFERROR(NACIONAL!R538/NACIONAL!Q538-1,"")</f>
        <v>-0.46196953471912439</v>
      </c>
      <c r="R538" s="139">
        <f>IFERROR(NACIONAL!S538/NACIONAL!R538-1,"")</f>
        <v>-0.4144158587123894</v>
      </c>
      <c r="S538" s="139">
        <f>IFERROR(NACIONAL!T538/NACIONAL!S538-1,"")</f>
        <v>-0.30664819426930645</v>
      </c>
    </row>
    <row r="539" spans="1:19">
      <c r="A539" s="89" t="s">
        <v>5441</v>
      </c>
      <c r="B539" s="89" t="s">
        <v>5442</v>
      </c>
      <c r="C539" s="139">
        <f>IFERROR(NACIONAL!D539/NACIONAL!C539-1,"")</f>
        <v>0.40316077141578788</v>
      </c>
      <c r="D539" s="139">
        <f>IFERROR(NACIONAL!E539/NACIONAL!D539-1,"")</f>
        <v>0.4161977914125532</v>
      </c>
      <c r="E539" s="139">
        <f>IFERROR(NACIONAL!F539/NACIONAL!E539-1,"")</f>
        <v>8.3556453678163889E-2</v>
      </c>
      <c r="F539" s="139">
        <f>IFERROR(NACIONAL!G539/NACIONAL!F539-1,"")</f>
        <v>1.1860442880757929</v>
      </c>
      <c r="G539" s="139">
        <f>IFERROR(NACIONAL!H539/NACIONAL!G539-1,"")</f>
        <v>0.57197458842943538</v>
      </c>
      <c r="H539" s="139">
        <f>IFERROR(NACIONAL!I539/NACIONAL!H539-1,"")</f>
        <v>-2.6663982188803836E-2</v>
      </c>
      <c r="I539" s="139">
        <f>IFERROR(NACIONAL!J539/NACIONAL!I539-1,"")</f>
        <v>0.14524350014446252</v>
      </c>
      <c r="J539" s="139">
        <f>IFERROR(NACIONAL!K539/NACIONAL!J539-1,"")</f>
        <v>2.5067093554910658E-2</v>
      </c>
      <c r="K539" s="139">
        <f>IFERROR(NACIONAL!L539/NACIONAL!K539-1,"")</f>
        <v>-0.15434727959317129</v>
      </c>
      <c r="L539" s="139">
        <f>IFERROR(NACIONAL!M539/NACIONAL!L539-1,"")</f>
        <v>-8.5778527081571854E-2</v>
      </c>
      <c r="M539" s="139">
        <f>IFERROR(NACIONAL!N539/NACIONAL!M539-1,"")</f>
        <v>1.558775707601967E-2</v>
      </c>
      <c r="N539" s="139">
        <f>IFERROR(NACIONAL!O539/NACIONAL!N539-1,"")</f>
        <v>4.5346575947950996E-2</v>
      </c>
      <c r="O539" s="139">
        <f>IFERROR(NACIONAL!P539/NACIONAL!O539-1,"")</f>
        <v>6.228650281292758E-2</v>
      </c>
      <c r="P539" s="139">
        <f>IFERROR(NACIONAL!Q539/NACIONAL!P539-1,"")</f>
        <v>6.1154194193776323E-2</v>
      </c>
      <c r="Q539" s="139">
        <f>IFERROR(NACIONAL!R539/NACIONAL!Q539-1,"")</f>
        <v>0.17178042857437648</v>
      </c>
      <c r="R539" s="139">
        <f>IFERROR(NACIONAL!S539/NACIONAL!R539-1,"")</f>
        <v>0.24179502315134882</v>
      </c>
      <c r="S539" s="139">
        <f>IFERROR(NACIONAL!T539/NACIONAL!S539-1,"")</f>
        <v>-0.27616299889462526</v>
      </c>
    </row>
    <row r="540" spans="1:19">
      <c r="A540" s="89" t="s">
        <v>5451</v>
      </c>
      <c r="B540" s="89" t="s">
        <v>5452</v>
      </c>
      <c r="C540" s="139">
        <f>IFERROR(NACIONAL!D540/NACIONAL!C540-1,"")</f>
        <v>0.31644580370236808</v>
      </c>
      <c r="D540" s="139">
        <f>IFERROR(NACIONAL!E540/NACIONAL!D540-1,"")</f>
        <v>-9.5964729606936916E-2</v>
      </c>
      <c r="E540" s="139">
        <f>IFERROR(NACIONAL!F540/NACIONAL!E540-1,"")</f>
        <v>-7.40778571109868E-2</v>
      </c>
      <c r="F540" s="139">
        <f>IFERROR(NACIONAL!G540/NACIONAL!F540-1,"")</f>
        <v>0.15420095955696667</v>
      </c>
      <c r="G540" s="139">
        <f>IFERROR(NACIONAL!H540/NACIONAL!G540-1,"")</f>
        <v>-0.10843894657979547</v>
      </c>
      <c r="H540" s="139">
        <f>IFERROR(NACIONAL!I540/NACIONAL!H540-1,"")</f>
        <v>-0.10764737376210609</v>
      </c>
      <c r="I540" s="139">
        <f>IFERROR(NACIONAL!J540/NACIONAL!I540-1,"")</f>
        <v>0.40522706880283121</v>
      </c>
      <c r="J540" s="139">
        <f>IFERROR(NACIONAL!K540/NACIONAL!J540-1,"")</f>
        <v>0.24870539746577336</v>
      </c>
      <c r="K540" s="139">
        <f>IFERROR(NACIONAL!L540/NACIONAL!K540-1,"")</f>
        <v>-8.7054362451566947E-2</v>
      </c>
      <c r="L540" s="139">
        <f>IFERROR(NACIONAL!M540/NACIONAL!L540-1,"")</f>
        <v>0.24430107181494853</v>
      </c>
      <c r="M540" s="139">
        <f>IFERROR(NACIONAL!N540/NACIONAL!M540-1,"")</f>
        <v>-0.12266074988092823</v>
      </c>
      <c r="N540" s="139">
        <f>IFERROR(NACIONAL!O540/NACIONAL!N540-1,"")</f>
        <v>0.20991553397879703</v>
      </c>
      <c r="O540" s="139">
        <f>IFERROR(NACIONAL!P540/NACIONAL!O540-1,"")</f>
        <v>-0.42072333346905177</v>
      </c>
      <c r="P540" s="139">
        <f>IFERROR(NACIONAL!Q540/NACIONAL!P540-1,"")</f>
        <v>0.8500290723172057</v>
      </c>
      <c r="Q540" s="139">
        <f>IFERROR(NACIONAL!R540/NACIONAL!Q540-1,"")</f>
        <v>0.38194644354763474</v>
      </c>
      <c r="R540" s="139">
        <f>IFERROR(NACIONAL!S540/NACIONAL!R540-1,"")</f>
        <v>0.28266836777993953</v>
      </c>
      <c r="S540" s="139">
        <f>IFERROR(NACIONAL!T540/NACIONAL!S540-1,"")</f>
        <v>-0.19725552209458208</v>
      </c>
    </row>
    <row r="541" spans="1:19">
      <c r="A541" s="89" t="s">
        <v>5470</v>
      </c>
      <c r="B541" s="89" t="s">
        <v>47</v>
      </c>
      <c r="C541" s="139">
        <f>IFERROR(NACIONAL!D541/NACIONAL!C541-1,"")</f>
        <v>1.0069524208495482</v>
      </c>
      <c r="D541" s="139">
        <f>IFERROR(NACIONAL!E541/NACIONAL!D541-1,"")</f>
        <v>-0.45104556830976872</v>
      </c>
      <c r="E541" s="139">
        <f>IFERROR(NACIONAL!F541/NACIONAL!E541-1,"")</f>
        <v>1.5829531267969221</v>
      </c>
      <c r="F541" s="139">
        <f>IFERROR(NACIONAL!G541/NACIONAL!F541-1,"")</f>
        <v>-0.56542355943535372</v>
      </c>
      <c r="G541" s="139">
        <f>IFERROR(NACIONAL!H541/NACIONAL!G541-1,"")</f>
        <v>-0.22027764642656367</v>
      </c>
      <c r="H541" s="139">
        <f>IFERROR(NACIONAL!I541/NACIONAL!H541-1,"")</f>
        <v>0.40678029714016217</v>
      </c>
      <c r="I541" s="139">
        <f>IFERROR(NACIONAL!J541/NACIONAL!I541-1,"")</f>
        <v>0.30869127735112278</v>
      </c>
      <c r="J541" s="139">
        <f>IFERROR(NACIONAL!K541/NACIONAL!J541-1,"")</f>
        <v>-6.336557006165866E-2</v>
      </c>
      <c r="K541" s="139">
        <f>IFERROR(NACIONAL!L541/NACIONAL!K541-1,"")</f>
        <v>-0.16128879773978122</v>
      </c>
      <c r="L541" s="139">
        <f>IFERROR(NACIONAL!M541/NACIONAL!L541-1,"")</f>
        <v>0.55233927164200836</v>
      </c>
      <c r="M541" s="139">
        <f>IFERROR(NACIONAL!N541/NACIONAL!M541-1,"")</f>
        <v>0.16880793367408065</v>
      </c>
      <c r="N541" s="139">
        <f>IFERROR(NACIONAL!O541/NACIONAL!N541-1,"")</f>
        <v>-0.21015493518924377</v>
      </c>
      <c r="O541" s="139">
        <f>IFERROR(NACIONAL!P541/NACIONAL!O541-1,"")</f>
        <v>0.5613269398458578</v>
      </c>
      <c r="P541" s="139">
        <f>IFERROR(NACIONAL!Q541/NACIONAL!P541-1,"")</f>
        <v>-0.28834224447328893</v>
      </c>
      <c r="Q541" s="139">
        <f>IFERROR(NACIONAL!R541/NACIONAL!Q541-1,"")</f>
        <v>7.2222862603653848E-2</v>
      </c>
      <c r="R541" s="139">
        <f>IFERROR(NACIONAL!S541/NACIONAL!R541-1,"")</f>
        <v>-1.4636278935291069E-2</v>
      </c>
      <c r="S541" s="139">
        <f>IFERROR(NACIONAL!T541/NACIONAL!S541-1,"")</f>
        <v>0.75805116515440996</v>
      </c>
    </row>
    <row r="542" spans="1:19">
      <c r="A542" s="89" t="s">
        <v>5492</v>
      </c>
      <c r="B542" s="89" t="s">
        <v>7682</v>
      </c>
      <c r="C542" s="139" t="str">
        <f>IFERROR(NACIONAL!D542/NACIONAL!C542-1,"")</f>
        <v/>
      </c>
      <c r="D542" s="139" t="str">
        <f>IFERROR(NACIONAL!E542/NACIONAL!D542-1,"")</f>
        <v/>
      </c>
      <c r="E542" s="139" t="str">
        <f>IFERROR(NACIONAL!F542/NACIONAL!E542-1,"")</f>
        <v/>
      </c>
      <c r="F542" s="139" t="str">
        <f>IFERROR(NACIONAL!G542/NACIONAL!F542-1,"")</f>
        <v/>
      </c>
      <c r="G542" s="139" t="str">
        <f>IFERROR(NACIONAL!H542/NACIONAL!G542-1,"")</f>
        <v/>
      </c>
      <c r="H542" s="139" t="str">
        <f>IFERROR(NACIONAL!I542/NACIONAL!H542-1,"")</f>
        <v/>
      </c>
      <c r="I542" s="139" t="str">
        <f>IFERROR(NACIONAL!J542/NACIONAL!I542-1,"")</f>
        <v/>
      </c>
      <c r="J542" s="139" t="str">
        <f>IFERROR(NACIONAL!K542/NACIONAL!J542-1,"")</f>
        <v/>
      </c>
      <c r="K542" s="139" t="str">
        <f>IFERROR(NACIONAL!L542/NACIONAL!K542-1,"")</f>
        <v/>
      </c>
      <c r="L542" s="139" t="str">
        <f>IFERROR(NACIONAL!M542/NACIONAL!L542-1,"")</f>
        <v/>
      </c>
      <c r="M542" s="139" t="str">
        <f>IFERROR(NACIONAL!N542/NACIONAL!M542-1,"")</f>
        <v/>
      </c>
      <c r="N542" s="139">
        <f>IFERROR(NACIONAL!O542/NACIONAL!N542-1,"")</f>
        <v>8.020635189389802E-2</v>
      </c>
      <c r="O542" s="139">
        <f>IFERROR(NACIONAL!P542/NACIONAL!O542-1,"")</f>
        <v>1.743663644972071E-2</v>
      </c>
      <c r="P542" s="139">
        <f>IFERROR(NACIONAL!Q542/NACIONAL!P542-1,"")</f>
        <v>5.5440661567063287E-2</v>
      </c>
      <c r="Q542" s="139">
        <f>IFERROR(NACIONAL!R542/NACIONAL!Q542-1,"")</f>
        <v>0.14334028317780723</v>
      </c>
      <c r="R542" s="139">
        <f>IFERROR(NACIONAL!S542/NACIONAL!R542-1,"")</f>
        <v>0.21124939799475295</v>
      </c>
      <c r="S542" s="139">
        <f>IFERROR(NACIONAL!T542/NACIONAL!S542-1,"")</f>
        <v>0.16916998754572443</v>
      </c>
    </row>
    <row r="543" spans="1:19">
      <c r="A543" s="89" t="s">
        <v>5494</v>
      </c>
      <c r="B543" s="89" t="s">
        <v>176</v>
      </c>
      <c r="C543" s="139" t="str">
        <f>IFERROR(NACIONAL!D543/NACIONAL!C543-1,"")</f>
        <v/>
      </c>
      <c r="D543" s="139" t="str">
        <f>IFERROR(NACIONAL!E543/NACIONAL!D543-1,"")</f>
        <v/>
      </c>
      <c r="E543" s="139" t="str">
        <f>IFERROR(NACIONAL!F543/NACIONAL!E543-1,"")</f>
        <v/>
      </c>
      <c r="F543" s="139" t="str">
        <f>IFERROR(NACIONAL!G543/NACIONAL!F543-1,"")</f>
        <v/>
      </c>
      <c r="G543" s="139" t="str">
        <f>IFERROR(NACIONAL!H543/NACIONAL!G543-1,"")</f>
        <v/>
      </c>
      <c r="H543" s="139" t="str">
        <f>IFERROR(NACIONAL!I543/NACIONAL!H543-1,"")</f>
        <v/>
      </c>
      <c r="I543" s="139" t="str">
        <f>IFERROR(NACIONAL!J543/NACIONAL!I543-1,"")</f>
        <v/>
      </c>
      <c r="J543" s="139" t="str">
        <f>IFERROR(NACIONAL!K543/NACIONAL!J543-1,"")</f>
        <v/>
      </c>
      <c r="K543" s="139" t="str">
        <f>IFERROR(NACIONAL!L543/NACIONAL!K543-1,"")</f>
        <v/>
      </c>
      <c r="L543" s="139" t="str">
        <f>IFERROR(NACIONAL!M543/NACIONAL!L543-1,"")</f>
        <v/>
      </c>
      <c r="M543" s="139" t="str">
        <f>IFERROR(NACIONAL!N543/NACIONAL!M543-1,"")</f>
        <v/>
      </c>
      <c r="N543" s="139">
        <f>IFERROR(NACIONAL!O543/NACIONAL!N543-1,"")</f>
        <v>3.0937867751018366E-2</v>
      </c>
      <c r="O543" s="139">
        <f>IFERROR(NACIONAL!P543/NACIONAL!O543-1,"")</f>
        <v>-0.25864088409669761</v>
      </c>
      <c r="P543" s="139">
        <f>IFERROR(NACIONAL!Q543/NACIONAL!P543-1,"")</f>
        <v>-0.98012207537557494</v>
      </c>
      <c r="Q543" s="139">
        <f>IFERROR(NACIONAL!R543/NACIONAL!Q543-1,"")</f>
        <v>-0.16533047436229453</v>
      </c>
      <c r="R543" s="139">
        <f>IFERROR(NACIONAL!S543/NACIONAL!R543-1,"")</f>
        <v>-2.6920071264544432E-2</v>
      </c>
      <c r="S543" s="139">
        <f>IFERROR(NACIONAL!T543/NACIONAL!S543-1,"")</f>
        <v>0.28983024761221898</v>
      </c>
    </row>
    <row r="544" spans="1:19" ht="28">
      <c r="A544" s="89" t="s">
        <v>5521</v>
      </c>
      <c r="B544" s="89" t="s">
        <v>2962</v>
      </c>
      <c r="C544" s="139" t="str">
        <f>IFERROR(NACIONAL!D544/NACIONAL!C544-1,"")</f>
        <v/>
      </c>
      <c r="D544" s="139" t="str">
        <f>IFERROR(NACIONAL!E544/NACIONAL!D544-1,"")</f>
        <v/>
      </c>
      <c r="E544" s="139" t="str">
        <f>IFERROR(NACIONAL!F544/NACIONAL!E544-1,"")</f>
        <v/>
      </c>
      <c r="F544" s="139" t="str">
        <f>IFERROR(NACIONAL!G544/NACIONAL!F544-1,"")</f>
        <v/>
      </c>
      <c r="G544" s="139" t="str">
        <f>IFERROR(NACIONAL!H544/NACIONAL!G544-1,"")</f>
        <v/>
      </c>
      <c r="H544" s="139" t="str">
        <f>IFERROR(NACIONAL!I544/NACIONAL!H544-1,"")</f>
        <v/>
      </c>
      <c r="I544" s="139" t="str">
        <f>IFERROR(NACIONAL!J544/NACIONAL!I544-1,"")</f>
        <v/>
      </c>
      <c r="J544" s="139" t="str">
        <f>IFERROR(NACIONAL!K544/NACIONAL!J544-1,"")</f>
        <v/>
      </c>
      <c r="K544" s="139" t="str">
        <f>IFERROR(NACIONAL!L544/NACIONAL!K544-1,"")</f>
        <v/>
      </c>
      <c r="L544" s="139" t="str">
        <f>IFERROR(NACIONAL!M544/NACIONAL!L544-1,"")</f>
        <v/>
      </c>
      <c r="M544" s="139" t="str">
        <f>IFERROR(NACIONAL!N544/NACIONAL!M544-1,"")</f>
        <v/>
      </c>
      <c r="N544" s="139">
        <f>IFERROR(NACIONAL!O544/NACIONAL!N544-1,"")</f>
        <v>-2.3778616773495465E-2</v>
      </c>
      <c r="O544" s="139">
        <f>IFERROR(NACIONAL!P544/NACIONAL!O544-1,"")</f>
        <v>-5.5078185357191112E-2</v>
      </c>
      <c r="P544" s="139">
        <f>IFERROR(NACIONAL!Q544/NACIONAL!P544-1,"")</f>
        <v>0.26977149743931328</v>
      </c>
      <c r="Q544" s="139">
        <f>IFERROR(NACIONAL!R544/NACIONAL!Q544-1,"")</f>
        <v>7.0413310226149939E-2</v>
      </c>
      <c r="R544" s="139">
        <f>IFERROR(NACIONAL!S544/NACIONAL!R544-1,"")</f>
        <v>0.20978860421766599</v>
      </c>
      <c r="S544" s="139">
        <f>IFERROR(NACIONAL!T544/NACIONAL!S544-1,"")</f>
        <v>0.23588030813887273</v>
      </c>
    </row>
    <row r="545" spans="1:19">
      <c r="A545" s="89" t="s">
        <v>5537</v>
      </c>
      <c r="B545" s="89" t="s">
        <v>215</v>
      </c>
      <c r="C545" s="139" t="str">
        <f>IFERROR(NACIONAL!D545/NACIONAL!C545-1,"")</f>
        <v/>
      </c>
      <c r="D545" s="139" t="str">
        <f>IFERROR(NACIONAL!E545/NACIONAL!D545-1,"")</f>
        <v/>
      </c>
      <c r="E545" s="139" t="str">
        <f>IFERROR(NACIONAL!F545/NACIONAL!E545-1,"")</f>
        <v/>
      </c>
      <c r="F545" s="139" t="str">
        <f>IFERROR(NACIONAL!G545/NACIONAL!F545-1,"")</f>
        <v/>
      </c>
      <c r="G545" s="139" t="str">
        <f>IFERROR(NACIONAL!H545/NACIONAL!G545-1,"")</f>
        <v/>
      </c>
      <c r="H545" s="139" t="str">
        <f>IFERROR(NACIONAL!I545/NACIONAL!H545-1,"")</f>
        <v/>
      </c>
      <c r="I545" s="139" t="str">
        <f>IFERROR(NACIONAL!J545/NACIONAL!I545-1,"")</f>
        <v/>
      </c>
      <c r="J545" s="139" t="str">
        <f>IFERROR(NACIONAL!K545/NACIONAL!J545-1,"")</f>
        <v/>
      </c>
      <c r="K545" s="139" t="str">
        <f>IFERROR(NACIONAL!L545/NACIONAL!K545-1,"")</f>
        <v/>
      </c>
      <c r="L545" s="139" t="str">
        <f>IFERROR(NACIONAL!M545/NACIONAL!L545-1,"")</f>
        <v/>
      </c>
      <c r="M545" s="139" t="str">
        <f>IFERROR(NACIONAL!N545/NACIONAL!M545-1,"")</f>
        <v/>
      </c>
      <c r="N545" s="139" t="str">
        <f>IFERROR(NACIONAL!O545/NACIONAL!N545-1,"")</f>
        <v/>
      </c>
      <c r="O545" s="139" t="str">
        <f>IFERROR(NACIONAL!P545/NACIONAL!O545-1,"")</f>
        <v/>
      </c>
      <c r="P545" s="139" t="str">
        <f>IFERROR(NACIONAL!Q545/NACIONAL!P545-1,"")</f>
        <v/>
      </c>
      <c r="Q545" s="139" t="str">
        <f>IFERROR(NACIONAL!R545/NACIONAL!Q545-1,"")</f>
        <v/>
      </c>
      <c r="R545" s="139" t="str">
        <f>IFERROR(NACIONAL!S545/NACIONAL!R545-1,"")</f>
        <v/>
      </c>
      <c r="S545" s="139" t="str">
        <f>IFERROR(NACIONAL!T545/NACIONAL!S545-1,"")</f>
        <v/>
      </c>
    </row>
    <row r="546" spans="1:19">
      <c r="A546" s="89" t="s">
        <v>5544</v>
      </c>
      <c r="B546" s="89" t="s">
        <v>5545</v>
      </c>
      <c r="C546" s="139" t="str">
        <f>IFERROR(NACIONAL!D546/NACIONAL!C546-1,"")</f>
        <v/>
      </c>
      <c r="D546" s="139" t="str">
        <f>IFERROR(NACIONAL!E546/NACIONAL!D546-1,"")</f>
        <v/>
      </c>
      <c r="E546" s="139" t="str">
        <f>IFERROR(NACIONAL!F546/NACIONAL!E546-1,"")</f>
        <v/>
      </c>
      <c r="F546" s="139" t="str">
        <f>IFERROR(NACIONAL!G546/NACIONAL!F546-1,"")</f>
        <v/>
      </c>
      <c r="G546" s="139" t="str">
        <f>IFERROR(NACIONAL!H546/NACIONAL!G546-1,"")</f>
        <v/>
      </c>
      <c r="H546" s="139" t="str">
        <f>IFERROR(NACIONAL!I546/NACIONAL!H546-1,"")</f>
        <v/>
      </c>
      <c r="I546" s="139" t="str">
        <f>IFERROR(NACIONAL!J546/NACIONAL!I546-1,"")</f>
        <v/>
      </c>
      <c r="J546" s="139" t="str">
        <f>IFERROR(NACIONAL!K546/NACIONAL!J546-1,"")</f>
        <v/>
      </c>
      <c r="K546" s="139" t="str">
        <f>IFERROR(NACIONAL!L546/NACIONAL!K546-1,"")</f>
        <v/>
      </c>
      <c r="L546" s="139" t="str">
        <f>IFERROR(NACIONAL!M546/NACIONAL!L546-1,"")</f>
        <v/>
      </c>
      <c r="M546" s="139" t="str">
        <f>IFERROR(NACIONAL!N546/NACIONAL!M546-1,"")</f>
        <v/>
      </c>
      <c r="N546" s="139">
        <f>IFERROR(NACIONAL!O546/NACIONAL!N546-1,"")</f>
        <v>0.10229111779456979</v>
      </c>
      <c r="O546" s="139">
        <f>IFERROR(NACIONAL!P546/NACIONAL!O546-1,"")</f>
        <v>7.3346010292372865E-2</v>
      </c>
      <c r="P546" s="139">
        <f>IFERROR(NACIONAL!Q546/NACIONAL!P546-1,"")</f>
        <v>0.1587850572511349</v>
      </c>
      <c r="Q546" s="139">
        <f>IFERROR(NACIONAL!R546/NACIONAL!Q546-1,"")</f>
        <v>0.15172934881073341</v>
      </c>
      <c r="R546" s="139">
        <f>IFERROR(NACIONAL!S546/NACIONAL!R546-1,"")</f>
        <v>0.2117487025474416</v>
      </c>
      <c r="S546" s="139">
        <f>IFERROR(NACIONAL!T546/NACIONAL!S546-1,"")</f>
        <v>0.16244376495154511</v>
      </c>
    </row>
    <row r="547" spans="1:19">
      <c r="A547" s="89" t="s">
        <v>5555</v>
      </c>
      <c r="B547" s="89" t="s">
        <v>968</v>
      </c>
      <c r="C547" s="139" t="str">
        <f>IFERROR(NACIONAL!D547/NACIONAL!C547-1,"")</f>
        <v/>
      </c>
      <c r="D547" s="139" t="str">
        <f>IFERROR(NACIONAL!E547/NACIONAL!D547-1,"")</f>
        <v/>
      </c>
      <c r="E547" s="139" t="str">
        <f>IFERROR(NACIONAL!F547/NACIONAL!E547-1,"")</f>
        <v/>
      </c>
      <c r="F547" s="139" t="str">
        <f>IFERROR(NACIONAL!G547/NACIONAL!F547-1,"")</f>
        <v/>
      </c>
      <c r="G547" s="139" t="str">
        <f>IFERROR(NACIONAL!H547/NACIONAL!G547-1,"")</f>
        <v/>
      </c>
      <c r="H547" s="139" t="str">
        <f>IFERROR(NACIONAL!I547/NACIONAL!H547-1,"")</f>
        <v/>
      </c>
      <c r="I547" s="139" t="str">
        <f>IFERROR(NACIONAL!J547/NACIONAL!I547-1,"")</f>
        <v/>
      </c>
      <c r="J547" s="139" t="str">
        <f>IFERROR(NACIONAL!K547/NACIONAL!J547-1,"")</f>
        <v/>
      </c>
      <c r="K547" s="139" t="str">
        <f>IFERROR(NACIONAL!L547/NACIONAL!K547-1,"")</f>
        <v/>
      </c>
      <c r="L547" s="139" t="str">
        <f>IFERROR(NACIONAL!M547/NACIONAL!L547-1,"")</f>
        <v/>
      </c>
      <c r="M547" s="139" t="str">
        <f>IFERROR(NACIONAL!N547/NACIONAL!M547-1,"")</f>
        <v/>
      </c>
      <c r="N547" s="139" t="str">
        <f>IFERROR(NACIONAL!O547/NACIONAL!N547-1,"")</f>
        <v/>
      </c>
      <c r="O547" s="139" t="str">
        <f>IFERROR(NACIONAL!P547/NACIONAL!O547-1,"")</f>
        <v/>
      </c>
      <c r="P547" s="139" t="str">
        <f>IFERROR(NACIONAL!Q547/NACIONAL!P547-1,"")</f>
        <v/>
      </c>
      <c r="Q547" s="139" t="str">
        <f>IFERROR(NACIONAL!R547/NACIONAL!Q547-1,"")</f>
        <v/>
      </c>
      <c r="R547" s="139" t="str">
        <f>IFERROR(NACIONAL!S547/NACIONAL!R547-1,"")</f>
        <v/>
      </c>
      <c r="S547" s="139" t="str">
        <f>IFERROR(NACIONAL!T547/NACIONAL!S547-1,"")</f>
        <v/>
      </c>
    </row>
    <row r="548" spans="1:19">
      <c r="A548" s="89" t="s">
        <v>5571</v>
      </c>
      <c r="B548" s="89" t="s">
        <v>4395</v>
      </c>
      <c r="C548" s="139">
        <f>IFERROR(NACIONAL!D548/NACIONAL!C548-1,"")</f>
        <v>5.6139691140850712E-2</v>
      </c>
      <c r="D548" s="139">
        <f>IFERROR(NACIONAL!E548/NACIONAL!D548-1,"")</f>
        <v>1.7572465873648428</v>
      </c>
      <c r="E548" s="139">
        <f>IFERROR(NACIONAL!F548/NACIONAL!E548-1,"")</f>
        <v>-0.36424803041429321</v>
      </c>
      <c r="F548" s="139">
        <f>IFERROR(NACIONAL!G548/NACIONAL!F548-1,"")</f>
        <v>-0.43571402300891249</v>
      </c>
      <c r="G548" s="139">
        <f>IFERROR(NACIONAL!H548/NACIONAL!G548-1,"")</f>
        <v>0.51084860637833418</v>
      </c>
      <c r="H548" s="139">
        <f>IFERROR(NACIONAL!I548/NACIONAL!H548-1,"")</f>
        <v>0.54545330174844309</v>
      </c>
      <c r="I548" s="139">
        <f>IFERROR(NACIONAL!J548/NACIONAL!I548-1,"")</f>
        <v>-0.19031875256760122</v>
      </c>
      <c r="J548" s="139">
        <f>IFERROR(NACIONAL!K548/NACIONAL!J548-1,"")</f>
        <v>11.101891463037294</v>
      </c>
      <c r="K548" s="139">
        <f>IFERROR(NACIONAL!L548/NACIONAL!K548-1,"")</f>
        <v>9.1450965890783609E-2</v>
      </c>
      <c r="L548" s="139">
        <f>IFERROR(NACIONAL!M548/NACIONAL!L548-1,"")</f>
        <v>1.4930580070989636</v>
      </c>
      <c r="M548" s="139">
        <f>IFERROR(NACIONAL!N548/NACIONAL!M548-1,"")</f>
        <v>-0.49356775398027353</v>
      </c>
      <c r="N548" s="139">
        <f>IFERROR(NACIONAL!O548/NACIONAL!N548-1,"")</f>
        <v>0.21056859051895604</v>
      </c>
      <c r="O548" s="139">
        <f>IFERROR(NACIONAL!P548/NACIONAL!O548-1,"")</f>
        <v>-0.88805221988994842</v>
      </c>
      <c r="P548" s="139">
        <f>IFERROR(NACIONAL!Q548/NACIONAL!P548-1,"")</f>
        <v>-9.0137023621373213E-2</v>
      </c>
      <c r="Q548" s="139">
        <f>IFERROR(NACIONAL!R548/NACIONAL!Q548-1,"")</f>
        <v>7.141145049081099E-2</v>
      </c>
      <c r="R548" s="139">
        <f>IFERROR(NACIONAL!S548/NACIONAL!R548-1,"")</f>
        <v>2.8773657768226868</v>
      </c>
      <c r="S548" s="139">
        <f>IFERROR(NACIONAL!T548/NACIONAL!S548-1,"")</f>
        <v>0.14938768939161307</v>
      </c>
    </row>
    <row r="549" spans="1:19">
      <c r="A549" s="89" t="s">
        <v>5572</v>
      </c>
      <c r="B549" s="89" t="s">
        <v>5573</v>
      </c>
      <c r="C549" s="139">
        <f>IFERROR(NACIONAL!D549/NACIONAL!C549-1,"")</f>
        <v>-0.93833906696321201</v>
      </c>
      <c r="D549" s="139">
        <f>IFERROR(NACIONAL!E549/NACIONAL!D549-1,"")</f>
        <v>24.751579417932721</v>
      </c>
      <c r="E549" s="139">
        <f>IFERROR(NACIONAL!F549/NACIONAL!E549-1,"")</f>
        <v>-0.77963264107833496</v>
      </c>
      <c r="F549" s="139">
        <f>IFERROR(NACIONAL!G549/NACIONAL!F549-1,"")</f>
        <v>-0.87962246431544822</v>
      </c>
      <c r="G549" s="139">
        <f>IFERROR(NACIONAL!H549/NACIONAL!G549-1,"")</f>
        <v>280.3107938178062</v>
      </c>
      <c r="H549" s="139">
        <f>IFERROR(NACIONAL!I549/NACIONAL!H549-1,"")</f>
        <v>-0.9918101938374696</v>
      </c>
      <c r="I549" s="139">
        <f>IFERROR(NACIONAL!J549/NACIONAL!I549-1,"")</f>
        <v>0.40761461324035997</v>
      </c>
      <c r="J549" s="139">
        <f>IFERROR(NACIONAL!K549/NACIONAL!J549-1,"")</f>
        <v>4462.0780249390173</v>
      </c>
      <c r="K549" s="139">
        <f>IFERROR(NACIONAL!L549/NACIONAL!K549-1,"")</f>
        <v>3.0146060236286853E-3</v>
      </c>
      <c r="L549" s="139">
        <f>IFERROR(NACIONAL!M549/NACIONAL!L549-1,"")</f>
        <v>1.7403919398634686</v>
      </c>
      <c r="M549" s="139">
        <f>IFERROR(NACIONAL!N549/NACIONAL!M549-1,"")</f>
        <v>-0.49690718204921247</v>
      </c>
      <c r="N549" s="139">
        <f>IFERROR(NACIONAL!O549/NACIONAL!N549-1,"")</f>
        <v>0.10680723215626253</v>
      </c>
      <c r="O549" s="139">
        <f>IFERROR(NACIONAL!P549/NACIONAL!O549-1,"")</f>
        <v>-0.9025737692810325</v>
      </c>
      <c r="P549" s="139">
        <f>IFERROR(NACIONAL!Q549/NACIONAL!P549-1,"")</f>
        <v>5.0742871009775703E-2</v>
      </c>
      <c r="Q549" s="139">
        <f>IFERROR(NACIONAL!R549/NACIONAL!Q549-1,"")</f>
        <v>7.6994997017737488E-2</v>
      </c>
      <c r="R549" s="139">
        <f>IFERROR(NACIONAL!S549/NACIONAL!R549-1,"")</f>
        <v>3.2421529243669838</v>
      </c>
      <c r="S549" s="139">
        <f>IFERROR(NACIONAL!T549/NACIONAL!S549-1,"")</f>
        <v>0.15003105953055473</v>
      </c>
    </row>
    <row r="550" spans="1:19">
      <c r="A550" s="89" t="s">
        <v>5577</v>
      </c>
      <c r="B550" s="89" t="s">
        <v>4702</v>
      </c>
      <c r="C550" s="139">
        <f>IFERROR(NACIONAL!D550/NACIONAL!C550-1,"")</f>
        <v>-0.76414476235501605</v>
      </c>
      <c r="D550" s="139">
        <f>IFERROR(NACIONAL!E550/NACIONAL!D550-1,"")</f>
        <v>2.8309997131930245</v>
      </c>
      <c r="E550" s="139">
        <f>IFERROR(NACIONAL!F550/NACIONAL!E550-1,"")</f>
        <v>-0.5020281485841166</v>
      </c>
      <c r="F550" s="139">
        <f>IFERROR(NACIONAL!G550/NACIONAL!F550-1,"")</f>
        <v>5.0824324408283363</v>
      </c>
      <c r="G550" s="139">
        <f>IFERROR(NACIONAL!H550/NACIONAL!G550-1,"")</f>
        <v>-1</v>
      </c>
      <c r="H550" s="139" t="str">
        <f>IFERROR(NACIONAL!I550/NACIONAL!H550-1,"")</f>
        <v/>
      </c>
      <c r="I550" s="139" t="str">
        <f>IFERROR(NACIONAL!J550/NACIONAL!I550-1,"")</f>
        <v/>
      </c>
      <c r="J550" s="139" t="str">
        <f>IFERROR(NACIONAL!K550/NACIONAL!J550-1,"")</f>
        <v/>
      </c>
      <c r="K550" s="139">
        <f>IFERROR(NACIONAL!L550/NACIONAL!K550-1,"")</f>
        <v>13.4401394144174</v>
      </c>
      <c r="L550" s="139">
        <f>IFERROR(NACIONAL!M550/NACIONAL!L550-1,"")</f>
        <v>-0.99761849182255946</v>
      </c>
      <c r="M550" s="139">
        <f>IFERROR(NACIONAL!N550/NACIONAL!M550-1,"")</f>
        <v>35.661181621633695</v>
      </c>
      <c r="N550" s="139">
        <f>IFERROR(NACIONAL!O550/NACIONAL!N550-1,"")</f>
        <v>-0.498316394357464</v>
      </c>
      <c r="O550" s="139">
        <f>IFERROR(NACIONAL!P550/NACIONAL!O550-1,"")</f>
        <v>-0.86864468244667414</v>
      </c>
      <c r="P550" s="139">
        <f>IFERROR(NACIONAL!Q550/NACIONAL!P550-1,"")</f>
        <v>1.9008242635617187</v>
      </c>
      <c r="Q550" s="139">
        <f>IFERROR(NACIONAL!R550/NACIONAL!Q550-1,"")</f>
        <v>-0.1769408786356198</v>
      </c>
      <c r="R550" s="139">
        <f>IFERROR(NACIONAL!S550/NACIONAL!R550-1,"")</f>
        <v>4.038764945082951</v>
      </c>
      <c r="S550" s="139">
        <f>IFERROR(NACIONAL!T550/NACIONAL!S550-1,"")</f>
        <v>-0.93049477661804236</v>
      </c>
    </row>
    <row r="551" spans="1:19">
      <c r="A551" s="89" t="s">
        <v>5582</v>
      </c>
      <c r="B551" s="89" t="s">
        <v>4411</v>
      </c>
      <c r="C551" s="139">
        <f>IFERROR(NACIONAL!D551/NACIONAL!C551-1,"")</f>
        <v>0.52671123496069083</v>
      </c>
      <c r="D551" s="139">
        <f>IFERROR(NACIONAL!E551/NACIONAL!D551-1,"")</f>
        <v>1.6182699117953989</v>
      </c>
      <c r="E551" s="139">
        <f>IFERROR(NACIONAL!F551/NACIONAL!E551-1,"")</f>
        <v>-0.33871880150625289</v>
      </c>
      <c r="F551" s="139">
        <f>IFERROR(NACIONAL!G551/NACIONAL!F551-1,"")</f>
        <v>-0.90243720809149075</v>
      </c>
      <c r="G551" s="139">
        <f>IFERROR(NACIONAL!H551/NACIONAL!G551-1,"")</f>
        <v>5.7858802718899938</v>
      </c>
      <c r="H551" s="139">
        <f>IFERROR(NACIONAL!I551/NACIONAL!H551-1,"")</f>
        <v>1.1722775525863582</v>
      </c>
      <c r="I551" s="139">
        <f>IFERROR(NACIONAL!J551/NACIONAL!I551-1,"")</f>
        <v>-0.19123794951407636</v>
      </c>
      <c r="J551" s="139">
        <f>IFERROR(NACIONAL!K551/NACIONAL!J551-1,"")</f>
        <v>-0.81286526765626044</v>
      </c>
      <c r="K551" s="139">
        <f>IFERROR(NACIONAL!L551/NACIONAL!K551-1,"")</f>
        <v>5.3216361493312938</v>
      </c>
      <c r="L551" s="139">
        <f>IFERROR(NACIONAL!M551/NACIONAL!L551-1,"")</f>
        <v>-0.83503840457761358</v>
      </c>
      <c r="M551" s="139">
        <f>IFERROR(NACIONAL!N551/NACIONAL!M551-1,"")</f>
        <v>3.1204255344760234E-2</v>
      </c>
      <c r="N551" s="139">
        <f>IFERROR(NACIONAL!O551/NACIONAL!N551-1,"")</f>
        <v>8.7505193942614614</v>
      </c>
      <c r="O551" s="139">
        <f>IFERROR(NACIONAL!P551/NACIONAL!O551-1,"")</f>
        <v>-0.75282916547121248</v>
      </c>
      <c r="P551" s="139">
        <f>IFERROR(NACIONAL!Q551/NACIONAL!P551-1,"")</f>
        <v>-0.60933980027085011</v>
      </c>
      <c r="Q551" s="139">
        <f>IFERROR(NACIONAL!R551/NACIONAL!Q551-1,"")</f>
        <v>1.8104190051849267E-2</v>
      </c>
      <c r="R551" s="139">
        <f>IFERROR(NACIONAL!S551/NACIONAL!R551-1,"")</f>
        <v>-0.94013007926611225</v>
      </c>
      <c r="S551" s="139">
        <f>IFERROR(NACIONAL!T551/NACIONAL!S551-1,"")</f>
        <v>0.21439464398369679</v>
      </c>
    </row>
    <row r="552" spans="1:19">
      <c r="A552" s="89" t="s">
        <v>5590</v>
      </c>
      <c r="B552" s="89" t="s">
        <v>5591</v>
      </c>
      <c r="C552" s="139">
        <f>IFERROR(NACIONAL!D552/NACIONAL!C552-1,"")</f>
        <v>0.20214577476615658</v>
      </c>
      <c r="D552" s="139">
        <f>IFERROR(NACIONAL!E552/NACIONAL!D552-1,"")</f>
        <v>6.6367623485041882E-3</v>
      </c>
      <c r="E552" s="139">
        <f>IFERROR(NACIONAL!F552/NACIONAL!E552-1,"")</f>
        <v>-0.13758957960656482</v>
      </c>
      <c r="F552" s="139">
        <f>IFERROR(NACIONAL!G552/NACIONAL!F552-1,"")</f>
        <v>-0.23115982331916551</v>
      </c>
      <c r="G552" s="139">
        <f>IFERROR(NACIONAL!H552/NACIONAL!G552-1,"")</f>
        <v>-2.501536635884416E-2</v>
      </c>
      <c r="H552" s="139">
        <f>IFERROR(NACIONAL!I552/NACIONAL!H552-1,"")</f>
        <v>0.18886017203105343</v>
      </c>
      <c r="I552" s="139">
        <f>IFERROR(NACIONAL!J552/NACIONAL!I552-1,"")</f>
        <v>0.49958064075910968</v>
      </c>
      <c r="J552" s="139">
        <f>IFERROR(NACIONAL!K552/NACIONAL!J552-1,"")</f>
        <v>0.60886148833805898</v>
      </c>
      <c r="K552" s="139">
        <f>IFERROR(NACIONAL!L552/NACIONAL!K552-1,"")</f>
        <v>-7.2709560179340826E-2</v>
      </c>
      <c r="L552" s="139">
        <f>IFERROR(NACIONAL!M552/NACIONAL!L552-1,"")</f>
        <v>-0.31951451844831402</v>
      </c>
      <c r="M552" s="139">
        <f>IFERROR(NACIONAL!N552/NACIONAL!M552-1,"")</f>
        <v>0.67091040449469452</v>
      </c>
      <c r="N552" s="139">
        <f>IFERROR(NACIONAL!O552/NACIONAL!N552-1,"")</f>
        <v>2.7215486471430461E-2</v>
      </c>
      <c r="O552" s="139">
        <f>IFERROR(NACIONAL!P552/NACIONAL!O552-1,"")</f>
        <v>0.48530206858287084</v>
      </c>
      <c r="P552" s="139">
        <f>IFERROR(NACIONAL!Q552/NACIONAL!P552-1,"")</f>
        <v>-3.6302762058422311E-2</v>
      </c>
      <c r="Q552" s="139">
        <f>IFERROR(NACIONAL!R552/NACIONAL!Q552-1,"")</f>
        <v>0.6030346551282606</v>
      </c>
      <c r="R552" s="139">
        <f>IFERROR(NACIONAL!S552/NACIONAL!R552-1,"")</f>
        <v>-5.7304359373343439E-2</v>
      </c>
      <c r="S552" s="139">
        <f>IFERROR(NACIONAL!T552/NACIONAL!S552-1,"")</f>
        <v>-2.6490361140657614E-2</v>
      </c>
    </row>
    <row r="553" spans="1:19">
      <c r="A553" s="89" t="s">
        <v>7723</v>
      </c>
      <c r="B553" s="89" t="s">
        <v>867</v>
      </c>
      <c r="C553" s="139">
        <f>IFERROR(NACIONAL!D553/NACIONAL!C553-1,"")</f>
        <v>2.6248076852384061E-2</v>
      </c>
      <c r="D553" s="139">
        <f>IFERROR(NACIONAL!E553/NACIONAL!D553-1,"")</f>
        <v>7.1596290762755865E-2</v>
      </c>
      <c r="E553" s="139">
        <f>IFERROR(NACIONAL!F553/NACIONAL!E553-1,"")</f>
        <v>-2.441893635472181E-2</v>
      </c>
      <c r="F553" s="139">
        <f>IFERROR(NACIONAL!G553/NACIONAL!F553-1,"")</f>
        <v>6.2243470218138475E-2</v>
      </c>
      <c r="G553" s="139">
        <f>IFERROR(NACIONAL!H553/NACIONAL!G553-1,"")</f>
        <v>3.1122328117387354E-2</v>
      </c>
      <c r="H553" s="139">
        <f>IFERROR(NACIONAL!I553/NACIONAL!H553-1,"")</f>
        <v>8.1224895333180669E-2</v>
      </c>
      <c r="I553" s="139">
        <f>IFERROR(NACIONAL!J553/NACIONAL!I553-1,"")</f>
        <v>6.1040437297544603E-2</v>
      </c>
      <c r="J553" s="139">
        <f>IFERROR(NACIONAL!K553/NACIONAL!J553-1,"")</f>
        <v>0.27379987542448303</v>
      </c>
      <c r="K553" s="139">
        <f>IFERROR(NACIONAL!L553/NACIONAL!K553-1,"")</f>
        <v>0.19197001760286603</v>
      </c>
      <c r="L553" s="139">
        <f>IFERROR(NACIONAL!M553/NACIONAL!L553-1,"")</f>
        <v>-2.8004149685526336E-2</v>
      </c>
      <c r="M553" s="139">
        <f>IFERROR(NACIONAL!N553/NACIONAL!M553-1,"")</f>
        <v>-1</v>
      </c>
      <c r="N553" s="139" t="str">
        <f>IFERROR(NACIONAL!O553/NACIONAL!N553-1,"")</f>
        <v/>
      </c>
      <c r="O553" s="139" t="str">
        <f>IFERROR(NACIONAL!P553/NACIONAL!O553-1,"")</f>
        <v/>
      </c>
      <c r="P553" s="139" t="str">
        <f>IFERROR(NACIONAL!Q553/NACIONAL!P553-1,"")</f>
        <v/>
      </c>
      <c r="Q553" s="139" t="str">
        <f>IFERROR(NACIONAL!R553/NACIONAL!Q553-1,"")</f>
        <v/>
      </c>
      <c r="R553" s="139" t="str">
        <f>IFERROR(NACIONAL!S553/NACIONAL!R553-1,"")</f>
        <v/>
      </c>
      <c r="S553" s="139" t="str">
        <f>IFERROR(NACIONAL!T553/NACIONAL!S553-1,"")</f>
        <v/>
      </c>
    </row>
    <row r="554" spans="1:19">
      <c r="A554" s="89" t="s">
        <v>5592</v>
      </c>
      <c r="B554" s="89" t="s">
        <v>1242</v>
      </c>
      <c r="C554" s="139">
        <f>IFERROR(NACIONAL!D554/NACIONAL!C554-1,"")</f>
        <v>0.12816794311834334</v>
      </c>
      <c r="D554" s="139">
        <f>IFERROR(NACIONAL!E554/NACIONAL!D554-1,"")</f>
        <v>1.3376853331693086</v>
      </c>
      <c r="E554" s="139">
        <f>IFERROR(NACIONAL!F554/NACIONAL!E554-1,"")</f>
        <v>-0.20629117653383533</v>
      </c>
      <c r="F554" s="139">
        <f>IFERROR(NACIONAL!G554/NACIONAL!F554-1,"")</f>
        <v>-0.38557503841046425</v>
      </c>
      <c r="G554" s="139">
        <f>IFERROR(NACIONAL!H554/NACIONAL!G554-1,"")</f>
        <v>0.16072527860277153</v>
      </c>
      <c r="H554" s="139">
        <f>IFERROR(NACIONAL!I554/NACIONAL!H554-1,"")</f>
        <v>6.2589122660949847E-2</v>
      </c>
      <c r="I554" s="139">
        <f>IFERROR(NACIONAL!J554/NACIONAL!I554-1,"")</f>
        <v>0.21104820622314846</v>
      </c>
      <c r="J554" s="139">
        <f>IFERROR(NACIONAL!K554/NACIONAL!J554-1,"")</f>
        <v>5.8105928358048065E-2</v>
      </c>
      <c r="K554" s="139">
        <f>IFERROR(NACIONAL!L554/NACIONAL!K554-1,"")</f>
        <v>0.774428210523191</v>
      </c>
      <c r="L554" s="139">
        <f>IFERROR(NACIONAL!M554/NACIONAL!L554-1,"")</f>
        <v>-0.40199860189778658</v>
      </c>
      <c r="M554" s="139">
        <f>IFERROR(NACIONAL!N554/NACIONAL!M554-1,"")</f>
        <v>-2.3711194749982067E-2</v>
      </c>
      <c r="N554" s="139">
        <f>IFERROR(NACIONAL!O554/NACIONAL!N554-1,"")</f>
        <v>2.6917237883064216E-2</v>
      </c>
      <c r="O554" s="139">
        <f>IFERROR(NACIONAL!P554/NACIONAL!O554-1,"")</f>
        <v>0.44694842540006818</v>
      </c>
      <c r="P554" s="139">
        <f>IFERROR(NACIONAL!Q554/NACIONAL!P554-1,"")</f>
        <v>-0.1436536758603183</v>
      </c>
      <c r="Q554" s="139">
        <f>IFERROR(NACIONAL!R554/NACIONAL!Q554-1,"")</f>
        <v>0.24251201788198928</v>
      </c>
      <c r="R554" s="139">
        <f>IFERROR(NACIONAL!S554/NACIONAL!R554-1,"")</f>
        <v>3.2634177457977698E-2</v>
      </c>
      <c r="S554" s="139">
        <f>IFERROR(NACIONAL!T554/NACIONAL!S554-1,"")</f>
        <v>-0.20675704738749501</v>
      </c>
    </row>
    <row r="555" spans="1:19">
      <c r="A555" s="89" t="s">
        <v>5602</v>
      </c>
      <c r="B555" s="89" t="s">
        <v>4512</v>
      </c>
      <c r="C555" s="139">
        <f>IFERROR(NACIONAL!D555/NACIONAL!C555-1,"")</f>
        <v>0.95341423952508508</v>
      </c>
      <c r="D555" s="139">
        <f>IFERROR(NACIONAL!E555/NACIONAL!D555-1,"")</f>
        <v>3.0830752398981476E-2</v>
      </c>
      <c r="E555" s="139">
        <f>IFERROR(NACIONAL!F555/NACIONAL!E555-1,"")</f>
        <v>-0.37744352726293673</v>
      </c>
      <c r="F555" s="139">
        <f>IFERROR(NACIONAL!G555/NACIONAL!F555-1,"")</f>
        <v>-4.9491327019346443E-2</v>
      </c>
      <c r="G555" s="139">
        <f>IFERROR(NACIONAL!H555/NACIONAL!G555-1,"")</f>
        <v>-0.33840694975630303</v>
      </c>
      <c r="H555" s="139">
        <f>IFERROR(NACIONAL!I555/NACIONAL!H555-1,"")</f>
        <v>8.6038350370452932E-2</v>
      </c>
      <c r="I555" s="139">
        <f>IFERROR(NACIONAL!J555/NACIONAL!I555-1,"")</f>
        <v>1.8089346996489146</v>
      </c>
      <c r="J555" s="139">
        <f>IFERROR(NACIONAL!K555/NACIONAL!J555-1,"")</f>
        <v>1.0980005379948632</v>
      </c>
      <c r="K555" s="139">
        <f>IFERROR(NACIONAL!L555/NACIONAL!K555-1,"")</f>
        <v>-0.16256093023434426</v>
      </c>
      <c r="L555" s="139">
        <f>IFERROR(NACIONAL!M555/NACIONAL!L555-1,"")</f>
        <v>-0.54434758168944064</v>
      </c>
      <c r="M555" s="139">
        <f>IFERROR(NACIONAL!N555/NACIONAL!M555-1,"")</f>
        <v>0.77873190278669613</v>
      </c>
      <c r="N555" s="139">
        <f>IFERROR(NACIONAL!O555/NACIONAL!N555-1,"")</f>
        <v>0.1749560134818835</v>
      </c>
      <c r="O555" s="139">
        <f>IFERROR(NACIONAL!P555/NACIONAL!O555-1,"")</f>
        <v>0.59304212622583852</v>
      </c>
      <c r="P555" s="139">
        <f>IFERROR(NACIONAL!Q555/NACIONAL!P555-1,"")</f>
        <v>4.6293352510268448E-2</v>
      </c>
      <c r="Q555" s="139">
        <f>IFERROR(NACIONAL!R555/NACIONAL!Q555-1,"")</f>
        <v>0.71229959456681358</v>
      </c>
      <c r="R555" s="139">
        <f>IFERROR(NACIONAL!S555/NACIONAL!R555-1,"")</f>
        <v>-0.18928881613228776</v>
      </c>
      <c r="S555" s="139">
        <f>IFERROR(NACIONAL!T555/NACIONAL!S555-1,"")</f>
        <v>-1.6350813569459E-3</v>
      </c>
    </row>
    <row r="556" spans="1:19">
      <c r="A556" s="89" t="s">
        <v>5625</v>
      </c>
      <c r="B556" s="89" t="s">
        <v>4426</v>
      </c>
      <c r="C556" s="139" t="str">
        <f>IFERROR(NACIONAL!D556/NACIONAL!C556-1,"")</f>
        <v/>
      </c>
      <c r="D556" s="139" t="str">
        <f>IFERROR(NACIONAL!E556/NACIONAL!D556-1,"")</f>
        <v/>
      </c>
      <c r="E556" s="139" t="str">
        <f>IFERROR(NACIONAL!F556/NACIONAL!E556-1,"")</f>
        <v/>
      </c>
      <c r="F556" s="139" t="str">
        <f>IFERROR(NACIONAL!G556/NACIONAL!F556-1,"")</f>
        <v/>
      </c>
      <c r="G556" s="139" t="str">
        <f>IFERROR(NACIONAL!H556/NACIONAL!G556-1,"")</f>
        <v/>
      </c>
      <c r="H556" s="139" t="str">
        <f>IFERROR(NACIONAL!I556/NACIONAL!H556-1,"")</f>
        <v/>
      </c>
      <c r="I556" s="139" t="str">
        <f>IFERROR(NACIONAL!J556/NACIONAL!I556-1,"")</f>
        <v/>
      </c>
      <c r="J556" s="139" t="str">
        <f>IFERROR(NACIONAL!K556/NACIONAL!J556-1,"")</f>
        <v/>
      </c>
      <c r="K556" s="139" t="str">
        <f>IFERROR(NACIONAL!L556/NACIONAL!K556-1,"")</f>
        <v/>
      </c>
      <c r="L556" s="139" t="str">
        <f>IFERROR(NACIONAL!M556/NACIONAL!L556-1,"")</f>
        <v/>
      </c>
      <c r="M556" s="139" t="str">
        <f>IFERROR(NACIONAL!N556/NACIONAL!M556-1,"")</f>
        <v/>
      </c>
      <c r="N556" s="139">
        <f>IFERROR(NACIONAL!O556/NACIONAL!N556-1,"")</f>
        <v>-2.4877511710220124E-2</v>
      </c>
      <c r="O556" s="139">
        <f>IFERROR(NACIONAL!P556/NACIONAL!O556-1,"")</f>
        <v>0.65457852797547722</v>
      </c>
      <c r="P556" s="139">
        <f>IFERROR(NACIONAL!Q556/NACIONAL!P556-1,"")</f>
        <v>-0.25542354321903848</v>
      </c>
      <c r="Q556" s="139">
        <f>IFERROR(NACIONAL!R556/NACIONAL!Q556-1,"")</f>
        <v>0.43917372453233838</v>
      </c>
      <c r="R556" s="139">
        <f>IFERROR(NACIONAL!S556/NACIONAL!R556-1,"")</f>
        <v>0.12834582181813659</v>
      </c>
      <c r="S556" s="139">
        <f>IFERROR(NACIONAL!T556/NACIONAL!S556-1,"")</f>
        <v>2.9151382033827611E-2</v>
      </c>
    </row>
    <row r="557" spans="1:19">
      <c r="A557" s="89" t="s">
        <v>7724</v>
      </c>
      <c r="B557" s="89" t="s">
        <v>4426</v>
      </c>
      <c r="C557" s="139">
        <f>IFERROR(NACIONAL!D557/NACIONAL!C557-1,"")</f>
        <v>-0.40478844767826716</v>
      </c>
      <c r="D557" s="139">
        <f>IFERROR(NACIONAL!E557/NACIONAL!D557-1,"")</f>
        <v>-0.11267093859186483</v>
      </c>
      <c r="E557" s="139">
        <f>IFERROR(NACIONAL!F557/NACIONAL!E557-1,"")</f>
        <v>-0.2935407018184033</v>
      </c>
      <c r="F557" s="139">
        <f>IFERROR(NACIONAL!G557/NACIONAL!F557-1,"")</f>
        <v>0.4545522206315149</v>
      </c>
      <c r="G557" s="139">
        <f>IFERROR(NACIONAL!H557/NACIONAL!G557-1,"")</f>
        <v>-0.38050660724285312</v>
      </c>
      <c r="H557" s="139">
        <f>IFERROR(NACIONAL!I557/NACIONAL!H557-1,"")</f>
        <v>7.7946965148852687E-2</v>
      </c>
      <c r="I557" s="139">
        <f>IFERROR(NACIONAL!J557/NACIONAL!I557-1,"")</f>
        <v>0.33566253504010857</v>
      </c>
      <c r="J557" s="139">
        <f>IFERROR(NACIONAL!K557/NACIONAL!J557-1,"")</f>
        <v>-4.0153917547969598E-2</v>
      </c>
      <c r="K557" s="139">
        <f>IFERROR(NACIONAL!L557/NACIONAL!K557-1,"")</f>
        <v>1.149131259863061</v>
      </c>
      <c r="L557" s="139">
        <f>IFERROR(NACIONAL!M557/NACIONAL!L557-1,"")</f>
        <v>-0.18481538886232851</v>
      </c>
      <c r="M557" s="139">
        <f>IFERROR(NACIONAL!N557/NACIONAL!M557-1,"")</f>
        <v>-1</v>
      </c>
      <c r="N557" s="139" t="str">
        <f>IFERROR(NACIONAL!O557/NACIONAL!N557-1,"")</f>
        <v/>
      </c>
      <c r="O557" s="139" t="str">
        <f>IFERROR(NACIONAL!P557/NACIONAL!O557-1,"")</f>
        <v/>
      </c>
      <c r="P557" s="139" t="str">
        <f>IFERROR(NACIONAL!Q557/NACIONAL!P557-1,"")</f>
        <v/>
      </c>
      <c r="Q557" s="139" t="str">
        <f>IFERROR(NACIONAL!R557/NACIONAL!Q557-1,"")</f>
        <v/>
      </c>
      <c r="R557" s="139" t="str">
        <f>IFERROR(NACIONAL!S557/NACIONAL!R557-1,"")</f>
        <v/>
      </c>
      <c r="S557" s="139" t="str">
        <f>IFERROR(NACIONAL!T557/NACIONAL!S557-1,"")</f>
        <v/>
      </c>
    </row>
    <row r="558" spans="1:19">
      <c r="A558" s="89" t="s">
        <v>7725</v>
      </c>
      <c r="B558" s="89" t="s">
        <v>7756</v>
      </c>
      <c r="C558" s="139">
        <f>IFERROR(NACIONAL!D558/NACIONAL!C558-1,"")</f>
        <v>9.0228146570076131</v>
      </c>
      <c r="D558" s="139">
        <f>IFERROR(NACIONAL!E558/NACIONAL!D558-1,"")</f>
        <v>0.22642103767111466</v>
      </c>
      <c r="E558" s="139">
        <f>IFERROR(NACIONAL!F558/NACIONAL!E558-1,"")</f>
        <v>0.99872450537273805</v>
      </c>
      <c r="F558" s="139">
        <f>IFERROR(NACIONAL!G558/NACIONAL!F558-1,"")</f>
        <v>-0.47516126431638772</v>
      </c>
      <c r="G558" s="139">
        <f>IFERROR(NACIONAL!H558/NACIONAL!G558-1,"")</f>
        <v>0.36690635536072502</v>
      </c>
      <c r="H558" s="139">
        <f>IFERROR(NACIONAL!I558/NACIONAL!H558-1,"")</f>
        <v>0.16612152238061273</v>
      </c>
      <c r="I558" s="139">
        <f>IFERROR(NACIONAL!J558/NACIONAL!I558-1,"")</f>
        <v>0.95527430973307226</v>
      </c>
      <c r="J558" s="139">
        <f>IFERROR(NACIONAL!K558/NACIONAL!J558-1,"")</f>
        <v>1.6903997212618598</v>
      </c>
      <c r="K558" s="139">
        <f>IFERROR(NACIONAL!L558/NACIONAL!K558-1,"")</f>
        <v>-0.93860809656173294</v>
      </c>
      <c r="L558" s="139">
        <f>IFERROR(NACIONAL!M558/NACIONAL!L558-1,"")</f>
        <v>1.1638616449922701E-2</v>
      </c>
      <c r="M558" s="139">
        <f>IFERROR(NACIONAL!N558/NACIONAL!M558-1,"")</f>
        <v>-1</v>
      </c>
      <c r="N558" s="139" t="str">
        <f>IFERROR(NACIONAL!O558/NACIONAL!N558-1,"")</f>
        <v/>
      </c>
      <c r="O558" s="139" t="str">
        <f>IFERROR(NACIONAL!P558/NACIONAL!O558-1,"")</f>
        <v/>
      </c>
      <c r="P558" s="139" t="str">
        <f>IFERROR(NACIONAL!Q558/NACIONAL!P558-1,"")</f>
        <v/>
      </c>
      <c r="Q558" s="139" t="str">
        <f>IFERROR(NACIONAL!R558/NACIONAL!Q558-1,"")</f>
        <v/>
      </c>
      <c r="R558" s="139" t="str">
        <f>IFERROR(NACIONAL!S558/NACIONAL!R558-1,"")</f>
        <v/>
      </c>
      <c r="S558" s="139" t="str">
        <f>IFERROR(NACIONAL!T558/NACIONAL!S558-1,"")</f>
        <v/>
      </c>
    </row>
    <row r="559" spans="1:19">
      <c r="A559" s="89" t="s">
        <v>7726</v>
      </c>
      <c r="B559" s="89" t="s">
        <v>7757</v>
      </c>
      <c r="C559" s="139">
        <f>IFERROR(NACIONAL!D559/NACIONAL!C559-1,"")</f>
        <v>0.54618882341054009</v>
      </c>
      <c r="D559" s="139">
        <f>IFERROR(NACIONAL!E559/NACIONAL!D559-1,"")</f>
        <v>0.16386380164521919</v>
      </c>
      <c r="E559" s="139">
        <f>IFERROR(NACIONAL!F559/NACIONAL!E559-1,"")</f>
        <v>-0.12819532415973245</v>
      </c>
      <c r="F559" s="139">
        <f>IFERROR(NACIONAL!G559/NACIONAL!F559-1,"")</f>
        <v>-0.10793944076756412</v>
      </c>
      <c r="G559" s="139">
        <f>IFERROR(NACIONAL!H559/NACIONAL!G559-1,"")</f>
        <v>0.1259542974932224</v>
      </c>
      <c r="H559" s="139">
        <f>IFERROR(NACIONAL!I559/NACIONAL!H559-1,"")</f>
        <v>-0.17467904824591496</v>
      </c>
      <c r="I559" s="139">
        <f>IFERROR(NACIONAL!J559/NACIONAL!I559-1,"")</f>
        <v>0.47291664619573903</v>
      </c>
      <c r="J559" s="139">
        <f>IFERROR(NACIONAL!K559/NACIONAL!J559-1,"")</f>
        <v>7.4082590511493907E-2</v>
      </c>
      <c r="K559" s="139">
        <f>IFERROR(NACIONAL!L559/NACIONAL!K559-1,"")</f>
        <v>-0.31792472599286759</v>
      </c>
      <c r="L559" s="139">
        <f>IFERROR(NACIONAL!M559/NACIONAL!L559-1,"")</f>
        <v>0.14661835835649772</v>
      </c>
      <c r="M559" s="139">
        <f>IFERROR(NACIONAL!N559/NACIONAL!M559-1,"")</f>
        <v>-1</v>
      </c>
      <c r="N559" s="139" t="str">
        <f>IFERROR(NACIONAL!O559/NACIONAL!N559-1,"")</f>
        <v/>
      </c>
      <c r="O559" s="139" t="str">
        <f>IFERROR(NACIONAL!P559/NACIONAL!O559-1,"")</f>
        <v/>
      </c>
      <c r="P559" s="139" t="str">
        <f>IFERROR(NACIONAL!Q559/NACIONAL!P559-1,"")</f>
        <v/>
      </c>
      <c r="Q559" s="139" t="str">
        <f>IFERROR(NACIONAL!R559/NACIONAL!Q559-1,"")</f>
        <v/>
      </c>
      <c r="R559" s="139" t="str">
        <f>IFERROR(NACIONAL!S559/NACIONAL!R559-1,"")</f>
        <v/>
      </c>
      <c r="S559" s="139" t="str">
        <f>IFERROR(NACIONAL!T559/NACIONAL!S559-1,"")</f>
        <v/>
      </c>
    </row>
    <row r="560" spans="1:19">
      <c r="A560" s="89" t="s">
        <v>7727</v>
      </c>
      <c r="B560" s="89" t="s">
        <v>7751</v>
      </c>
      <c r="C560" s="139">
        <f>IFERROR(NACIONAL!D560/NACIONAL!C560-1,"")</f>
        <v>-0.67661207336901807</v>
      </c>
      <c r="D560" s="139">
        <f>IFERROR(NACIONAL!E560/NACIONAL!D560-1,"")</f>
        <v>9.507786131519369E-2</v>
      </c>
      <c r="E560" s="139">
        <f>IFERROR(NACIONAL!F560/NACIONAL!E560-1,"")</f>
        <v>-9.5057053534795655E-2</v>
      </c>
      <c r="F560" s="139">
        <f>IFERROR(NACIONAL!G560/NACIONAL!F560-1,"")</f>
        <v>-0.36602625738695904</v>
      </c>
      <c r="G560" s="139">
        <f>IFERROR(NACIONAL!H560/NACIONAL!G560-1,"")</f>
        <v>-6.0670229908852069E-2</v>
      </c>
      <c r="H560" s="139">
        <f>IFERROR(NACIONAL!I560/NACIONAL!H560-1,"")</f>
        <v>0.91805394457186718</v>
      </c>
      <c r="I560" s="139">
        <f>IFERROR(NACIONAL!J560/NACIONAL!I560-1,"")</f>
        <v>7.0933605296688729</v>
      </c>
      <c r="J560" s="139">
        <f>IFERROR(NACIONAL!K560/NACIONAL!J560-1,"")</f>
        <v>-0.87127387930876576</v>
      </c>
      <c r="K560" s="139">
        <f>IFERROR(NACIONAL!L560/NACIONAL!K560-1,"")</f>
        <v>0.74073197731969809</v>
      </c>
      <c r="L560" s="139">
        <f>IFERROR(NACIONAL!M560/NACIONAL!L560-1,"")</f>
        <v>1.5643015841181978</v>
      </c>
      <c r="M560" s="139">
        <f>IFERROR(NACIONAL!N560/NACIONAL!M560-1,"")</f>
        <v>-1</v>
      </c>
      <c r="N560" s="139" t="str">
        <f>IFERROR(NACIONAL!O560/NACIONAL!N560-1,"")</f>
        <v/>
      </c>
      <c r="O560" s="139" t="str">
        <f>IFERROR(NACIONAL!P560/NACIONAL!O560-1,"")</f>
        <v/>
      </c>
      <c r="P560" s="139" t="str">
        <f>IFERROR(NACIONAL!Q560/NACIONAL!P560-1,"")</f>
        <v/>
      </c>
      <c r="Q560" s="139" t="str">
        <f>IFERROR(NACIONAL!R560/NACIONAL!Q560-1,"")</f>
        <v/>
      </c>
      <c r="R560" s="139" t="str">
        <f>IFERROR(NACIONAL!S560/NACIONAL!R560-1,"")</f>
        <v/>
      </c>
      <c r="S560" s="139" t="str">
        <f>IFERROR(NACIONAL!T560/NACIONAL!S560-1,"")</f>
        <v/>
      </c>
    </row>
    <row r="561" spans="1:19" ht="28">
      <c r="A561" s="89" t="s">
        <v>5707</v>
      </c>
      <c r="B561" s="89" t="s">
        <v>5708</v>
      </c>
      <c r="C561" s="139" t="str">
        <f>IFERROR(NACIONAL!D561/NACIONAL!C561-1,"")</f>
        <v/>
      </c>
      <c r="D561" s="139" t="str">
        <f>IFERROR(NACIONAL!E561/NACIONAL!D561-1,"")</f>
        <v/>
      </c>
      <c r="E561" s="139" t="str">
        <f>IFERROR(NACIONAL!F561/NACIONAL!E561-1,"")</f>
        <v/>
      </c>
      <c r="F561" s="139" t="str">
        <f>IFERROR(NACIONAL!G561/NACIONAL!F561-1,"")</f>
        <v/>
      </c>
      <c r="G561" s="139" t="str">
        <f>IFERROR(NACIONAL!H561/NACIONAL!G561-1,"")</f>
        <v/>
      </c>
      <c r="H561" s="139" t="str">
        <f>IFERROR(NACIONAL!I561/NACIONAL!H561-1,"")</f>
        <v/>
      </c>
      <c r="I561" s="139" t="str">
        <f>IFERROR(NACIONAL!J561/NACIONAL!I561-1,"")</f>
        <v/>
      </c>
      <c r="J561" s="139" t="str">
        <f>IFERROR(NACIONAL!K561/NACIONAL!J561-1,"")</f>
        <v/>
      </c>
      <c r="K561" s="139" t="str">
        <f>IFERROR(NACIONAL!L561/NACIONAL!K561-1,"")</f>
        <v/>
      </c>
      <c r="L561" s="139" t="str">
        <f>IFERROR(NACIONAL!M561/NACIONAL!L561-1,"")</f>
        <v/>
      </c>
      <c r="M561" s="139" t="str">
        <f>IFERROR(NACIONAL!N561/NACIONAL!M561-1,"")</f>
        <v/>
      </c>
      <c r="N561" s="139">
        <f>IFERROR(NACIONAL!O561/NACIONAL!N561-1,"")</f>
        <v>-0.99661570860157145</v>
      </c>
      <c r="O561" s="139">
        <f>IFERROR(NACIONAL!P561/NACIONAL!O561-1,"")</f>
        <v>113.12950068059689</v>
      </c>
      <c r="P561" s="139">
        <f>IFERROR(NACIONAL!Q561/NACIONAL!P561-1,"")</f>
        <v>-0.46850077894833764</v>
      </c>
      <c r="Q561" s="139">
        <f>IFERROR(NACIONAL!R561/NACIONAL!Q561-1,"")</f>
        <v>-0.98914369086982157</v>
      </c>
      <c r="R561" s="139">
        <f>IFERROR(NACIONAL!S561/NACIONAL!R561-1,"")</f>
        <v>11.762780873985747</v>
      </c>
      <c r="S561" s="139">
        <f>IFERROR(NACIONAL!T561/NACIONAL!S561-1,"")</f>
        <v>-0.16150052301626572</v>
      </c>
    </row>
    <row r="562" spans="1:19" ht="28">
      <c r="A562" s="89" t="s">
        <v>5714</v>
      </c>
      <c r="B562" s="89" t="s">
        <v>5715</v>
      </c>
      <c r="C562" s="139" t="str">
        <f>IFERROR(NACIONAL!D562/NACIONAL!C562-1,"")</f>
        <v/>
      </c>
      <c r="D562" s="139" t="str">
        <f>IFERROR(NACIONAL!E562/NACIONAL!D562-1,"")</f>
        <v/>
      </c>
      <c r="E562" s="139" t="str">
        <f>IFERROR(NACIONAL!F562/NACIONAL!E562-1,"")</f>
        <v/>
      </c>
      <c r="F562" s="139" t="str">
        <f>IFERROR(NACIONAL!G562/NACIONAL!F562-1,"")</f>
        <v/>
      </c>
      <c r="G562" s="139" t="str">
        <f>IFERROR(NACIONAL!H562/NACIONAL!G562-1,"")</f>
        <v/>
      </c>
      <c r="H562" s="139" t="str">
        <f>IFERROR(NACIONAL!I562/NACIONAL!H562-1,"")</f>
        <v/>
      </c>
      <c r="I562" s="139" t="str">
        <f>IFERROR(NACIONAL!J562/NACIONAL!I562-1,"")</f>
        <v/>
      </c>
      <c r="J562" s="139" t="str">
        <f>IFERROR(NACIONAL!K562/NACIONAL!J562-1,"")</f>
        <v/>
      </c>
      <c r="K562" s="139" t="str">
        <f>IFERROR(NACIONAL!L562/NACIONAL!K562-1,"")</f>
        <v/>
      </c>
      <c r="L562" s="139" t="str">
        <f>IFERROR(NACIONAL!M562/NACIONAL!L562-1,"")</f>
        <v/>
      </c>
      <c r="M562" s="139" t="str">
        <f>IFERROR(NACIONAL!N562/NACIONAL!M562-1,"")</f>
        <v/>
      </c>
      <c r="N562" s="139">
        <f>IFERROR(NACIONAL!O562/NACIONAL!N562-1,"")</f>
        <v>-9.1075603393137028E-3</v>
      </c>
      <c r="O562" s="139">
        <f>IFERROR(NACIONAL!P562/NACIONAL!O562-1,"")</f>
        <v>-0.16861451873903655</v>
      </c>
      <c r="P562" s="139">
        <f>IFERROR(NACIONAL!Q562/NACIONAL!P562-1,"")</f>
        <v>-0.30425974113913312</v>
      </c>
      <c r="Q562" s="139">
        <f>IFERROR(NACIONAL!R562/NACIONAL!Q562-1,"")</f>
        <v>-0.99971773521004748</v>
      </c>
      <c r="R562" s="139">
        <f>IFERROR(NACIONAL!S562/NACIONAL!R562-1,"")</f>
        <v>4371.4526057228477</v>
      </c>
      <c r="S562" s="139">
        <f>IFERROR(NACIONAL!T562/NACIONAL!S562-1,"")</f>
        <v>0.92041653831412917</v>
      </c>
    </row>
    <row r="563" spans="1:19" ht="28">
      <c r="A563" s="89" t="s">
        <v>5721</v>
      </c>
      <c r="B563" s="89" t="s">
        <v>5722</v>
      </c>
      <c r="C563" s="139" t="str">
        <f>IFERROR(NACIONAL!D563/NACIONAL!C563-1,"")</f>
        <v/>
      </c>
      <c r="D563" s="139" t="str">
        <f>IFERROR(NACIONAL!E563/NACIONAL!D563-1,"")</f>
        <v/>
      </c>
      <c r="E563" s="139" t="str">
        <f>IFERROR(NACIONAL!F563/NACIONAL!E563-1,"")</f>
        <v/>
      </c>
      <c r="F563" s="139" t="str">
        <f>IFERROR(NACIONAL!G563/NACIONAL!F563-1,"")</f>
        <v/>
      </c>
      <c r="G563" s="139" t="str">
        <f>IFERROR(NACIONAL!H563/NACIONAL!G563-1,"")</f>
        <v/>
      </c>
      <c r="H563" s="139" t="str">
        <f>IFERROR(NACIONAL!I563/NACIONAL!H563-1,"")</f>
        <v/>
      </c>
      <c r="I563" s="139" t="str">
        <f>IFERROR(NACIONAL!J563/NACIONAL!I563-1,"")</f>
        <v/>
      </c>
      <c r="J563" s="139" t="str">
        <f>IFERROR(NACIONAL!K563/NACIONAL!J563-1,"")</f>
        <v/>
      </c>
      <c r="K563" s="139" t="str">
        <f>IFERROR(NACIONAL!L563/NACIONAL!K563-1,"")</f>
        <v/>
      </c>
      <c r="L563" s="139" t="str">
        <f>IFERROR(NACIONAL!M563/NACIONAL!L563-1,"")</f>
        <v/>
      </c>
      <c r="M563" s="139" t="str">
        <f>IFERROR(NACIONAL!N563/NACIONAL!M563-1,"")</f>
        <v/>
      </c>
      <c r="N563" s="139">
        <f>IFERROR(NACIONAL!O563/NACIONAL!N563-1,"")</f>
        <v>6.8425296820867034</v>
      </c>
      <c r="O563" s="139">
        <f>IFERROR(NACIONAL!P563/NACIONAL!O563-1,"")</f>
        <v>29.606689707934944</v>
      </c>
      <c r="P563" s="139">
        <f>IFERROR(NACIONAL!Q563/NACIONAL!P563-1,"")</f>
        <v>-0.89950756119819464</v>
      </c>
      <c r="Q563" s="139">
        <f>IFERROR(NACIONAL!R563/NACIONAL!Q563-1,"")</f>
        <v>-1</v>
      </c>
      <c r="R563" s="139" t="str">
        <f>IFERROR(NACIONAL!S563/NACIONAL!R563-1,"")</f>
        <v/>
      </c>
      <c r="S563" s="139">
        <f>IFERROR(NACIONAL!T563/NACIONAL!S563-1,"")</f>
        <v>-0.37133382456965613</v>
      </c>
    </row>
    <row r="564" spans="1:19">
      <c r="A564" s="89" t="s">
        <v>7728</v>
      </c>
      <c r="B564" s="89" t="s">
        <v>7752</v>
      </c>
      <c r="C564" s="139">
        <f>IFERROR(NACIONAL!D564/NACIONAL!C564-1,"")</f>
        <v>-3.4003612882023693E-2</v>
      </c>
      <c r="D564" s="139">
        <f>IFERROR(NACIONAL!E564/NACIONAL!D564-1,"")</f>
        <v>-0.21241639333291429</v>
      </c>
      <c r="E564" s="139">
        <f>IFERROR(NACIONAL!F564/NACIONAL!E564-1,"")</f>
        <v>0.61835893394452701</v>
      </c>
      <c r="F564" s="139">
        <f>IFERROR(NACIONAL!G564/NACIONAL!F564-1,"")</f>
        <v>-1.1648594021110443</v>
      </c>
      <c r="G564" s="139">
        <f>IFERROR(NACIONAL!H564/NACIONAL!G564-1,"")</f>
        <v>-3.1136729796586922</v>
      </c>
      <c r="H564" s="139">
        <f>IFERROR(NACIONAL!I564/NACIONAL!H564-1,"")</f>
        <v>1.2604180216436944</v>
      </c>
      <c r="I564" s="139">
        <f>IFERROR(NACIONAL!J564/NACIONAL!I564-1,"")</f>
        <v>-0.85567173597847612</v>
      </c>
      <c r="J564" s="139">
        <f>IFERROR(NACIONAL!K564/NACIONAL!J564-1,"")</f>
        <v>0.39281122379166655</v>
      </c>
      <c r="K564" s="139">
        <f>IFERROR(NACIONAL!L564/NACIONAL!K564-1,"")</f>
        <v>-0.5716158901878674</v>
      </c>
      <c r="L564" s="139">
        <f>IFERROR(NACIONAL!M564/NACIONAL!L564-1,"")</f>
        <v>9.1507521685439075E-2</v>
      </c>
      <c r="M564" s="139">
        <f>IFERROR(NACIONAL!N564/NACIONAL!M564-1,"")</f>
        <v>-1</v>
      </c>
      <c r="N564" s="139" t="str">
        <f>IFERROR(NACIONAL!O564/NACIONAL!N564-1,"")</f>
        <v/>
      </c>
      <c r="O564" s="139" t="str">
        <f>IFERROR(NACIONAL!P564/NACIONAL!O564-1,"")</f>
        <v/>
      </c>
      <c r="P564" s="139" t="str">
        <f>IFERROR(NACIONAL!Q564/NACIONAL!P564-1,"")</f>
        <v/>
      </c>
      <c r="Q564" s="139" t="str">
        <f>IFERROR(NACIONAL!R564/NACIONAL!Q564-1,"")</f>
        <v/>
      </c>
      <c r="R564" s="139" t="str">
        <f>IFERROR(NACIONAL!S564/NACIONAL!R564-1,"")</f>
        <v/>
      </c>
      <c r="S564" s="139" t="str">
        <f>IFERROR(NACIONAL!T564/NACIONAL!S564-1,"")</f>
        <v/>
      </c>
    </row>
    <row r="565" spans="1:19">
      <c r="A565" s="89" t="s">
        <v>5725</v>
      </c>
      <c r="B565" s="89" t="s">
        <v>5726</v>
      </c>
      <c r="C565" s="139" t="str">
        <f>IFERROR(NACIONAL!D565/NACIONAL!C565-1,"")</f>
        <v/>
      </c>
      <c r="D565" s="139" t="str">
        <f>IFERROR(NACIONAL!E565/NACIONAL!D565-1,"")</f>
        <v/>
      </c>
      <c r="E565" s="139" t="str">
        <f>IFERROR(NACIONAL!F565/NACIONAL!E565-1,"")</f>
        <v/>
      </c>
      <c r="F565" s="139" t="str">
        <f>IFERROR(NACIONAL!G565/NACIONAL!F565-1,"")</f>
        <v/>
      </c>
      <c r="G565" s="139" t="str">
        <f>IFERROR(NACIONAL!H565/NACIONAL!G565-1,"")</f>
        <v/>
      </c>
      <c r="H565" s="139" t="str">
        <f>IFERROR(NACIONAL!I565/NACIONAL!H565-1,"")</f>
        <v/>
      </c>
      <c r="I565" s="139" t="str">
        <f>IFERROR(NACIONAL!J565/NACIONAL!I565-1,"")</f>
        <v/>
      </c>
      <c r="J565" s="139" t="str">
        <f>IFERROR(NACIONAL!K565/NACIONAL!J565-1,"")</f>
        <v/>
      </c>
      <c r="K565" s="139" t="str">
        <f>IFERROR(NACIONAL!L565/NACIONAL!K565-1,"")</f>
        <v/>
      </c>
      <c r="L565" s="139" t="str">
        <f>IFERROR(NACIONAL!M565/NACIONAL!L565-1,"")</f>
        <v/>
      </c>
      <c r="M565" s="139" t="str">
        <f>IFERROR(NACIONAL!N565/NACIONAL!M565-1,"")</f>
        <v/>
      </c>
      <c r="N565" s="139" t="str">
        <f>IFERROR(NACIONAL!O565/NACIONAL!N565-1,"")</f>
        <v/>
      </c>
      <c r="O565" s="139" t="str">
        <f>IFERROR(NACIONAL!P565/NACIONAL!O565-1,"")</f>
        <v/>
      </c>
      <c r="P565" s="139" t="str">
        <f>IFERROR(NACIONAL!Q565/NACIONAL!P565-1,"")</f>
        <v/>
      </c>
      <c r="Q565" s="139" t="str">
        <f>IFERROR(NACIONAL!R565/NACIONAL!Q565-1,"")</f>
        <v/>
      </c>
      <c r="R565" s="139">
        <f>IFERROR(NACIONAL!S565/NACIONAL!R565-1,"")</f>
        <v>-1</v>
      </c>
      <c r="S565" s="139" t="str">
        <f>IFERROR(NACIONAL!T565/NACIONAL!S565-1,"")</f>
        <v/>
      </c>
    </row>
    <row r="566" spans="1:19" ht="28">
      <c r="A566" s="89" t="s">
        <v>7683</v>
      </c>
      <c r="B566" s="89" t="s">
        <v>7684</v>
      </c>
      <c r="C566" s="139" t="str">
        <f>IFERROR(NACIONAL!D566/NACIONAL!C566-1,"")</f>
        <v/>
      </c>
      <c r="D566" s="139" t="str">
        <f>IFERROR(NACIONAL!E566/NACIONAL!D566-1,"")</f>
        <v/>
      </c>
      <c r="E566" s="139" t="str">
        <f>IFERROR(NACIONAL!F566/NACIONAL!E566-1,"")</f>
        <v/>
      </c>
      <c r="F566" s="139" t="str">
        <f>IFERROR(NACIONAL!G566/NACIONAL!F566-1,"")</f>
        <v/>
      </c>
      <c r="G566" s="139" t="str">
        <f>IFERROR(NACIONAL!H566/NACIONAL!G566-1,"")</f>
        <v/>
      </c>
      <c r="H566" s="139" t="str">
        <f>IFERROR(NACIONAL!I566/NACIONAL!H566-1,"")</f>
        <v/>
      </c>
      <c r="I566" s="139" t="str">
        <f>IFERROR(NACIONAL!J566/NACIONAL!I566-1,"")</f>
        <v/>
      </c>
      <c r="J566" s="139" t="str">
        <f>IFERROR(NACIONAL!K566/NACIONAL!J566-1,"")</f>
        <v/>
      </c>
      <c r="K566" s="139" t="str">
        <f>IFERROR(NACIONAL!L566/NACIONAL!K566-1,"")</f>
        <v/>
      </c>
      <c r="L566" s="139" t="str">
        <f>IFERROR(NACIONAL!M566/NACIONAL!L566-1,"")</f>
        <v/>
      </c>
      <c r="M566" s="139" t="str">
        <f>IFERROR(NACIONAL!N566/NACIONAL!M566-1,"")</f>
        <v/>
      </c>
      <c r="N566" s="139" t="str">
        <f>IFERROR(NACIONAL!O566/NACIONAL!N566-1,"")</f>
        <v/>
      </c>
      <c r="O566" s="139">
        <f>IFERROR(NACIONAL!P566/NACIONAL!O566-1,"")</f>
        <v>8.6526665986890183E-3</v>
      </c>
      <c r="P566" s="139">
        <f>IFERROR(NACIONAL!Q566/NACIONAL!P566-1,"")</f>
        <v>-0.36531765636613101</v>
      </c>
      <c r="Q566" s="139">
        <f>IFERROR(NACIONAL!R566/NACIONAL!Q566-1,"")</f>
        <v>16.242731321761529</v>
      </c>
      <c r="R566" s="139">
        <f>IFERROR(NACIONAL!S566/NACIONAL!R566-1,"")</f>
        <v>-0.82777821881968894</v>
      </c>
      <c r="S566" s="139">
        <f>IFERROR(NACIONAL!T566/NACIONAL!S566-1,"")</f>
        <v>0.54260303279019384</v>
      </c>
    </row>
    <row r="567" spans="1:19" ht="28">
      <c r="A567" s="89" t="s">
        <v>5730</v>
      </c>
      <c r="B567" s="89" t="s">
        <v>5731</v>
      </c>
      <c r="C567" s="139" t="str">
        <f>IFERROR(NACIONAL!D567/NACIONAL!C567-1,"")</f>
        <v/>
      </c>
      <c r="D567" s="139" t="str">
        <f>IFERROR(NACIONAL!E567/NACIONAL!D567-1,"")</f>
        <v/>
      </c>
      <c r="E567" s="139" t="str">
        <f>IFERROR(NACIONAL!F567/NACIONAL!E567-1,"")</f>
        <v/>
      </c>
      <c r="F567" s="139" t="str">
        <f>IFERROR(NACIONAL!G567/NACIONAL!F567-1,"")</f>
        <v/>
      </c>
      <c r="G567" s="139" t="str">
        <f>IFERROR(NACIONAL!H567/NACIONAL!G567-1,"")</f>
        <v/>
      </c>
      <c r="H567" s="139" t="str">
        <f>IFERROR(NACIONAL!I567/NACIONAL!H567-1,"")</f>
        <v/>
      </c>
      <c r="I567" s="139" t="str">
        <f>IFERROR(NACIONAL!J567/NACIONAL!I567-1,"")</f>
        <v/>
      </c>
      <c r="J567" s="139" t="str">
        <f>IFERROR(NACIONAL!K567/NACIONAL!J567-1,"")</f>
        <v/>
      </c>
      <c r="K567" s="139" t="str">
        <f>IFERROR(NACIONAL!L567/NACIONAL!K567-1,"")</f>
        <v/>
      </c>
      <c r="L567" s="139" t="str">
        <f>IFERROR(NACIONAL!M567/NACIONAL!L567-1,"")</f>
        <v/>
      </c>
      <c r="M567" s="139" t="str">
        <f>IFERROR(NACIONAL!N567/NACIONAL!M567-1,"")</f>
        <v/>
      </c>
      <c r="N567" s="139" t="str">
        <f>IFERROR(NACIONAL!O567/NACIONAL!N567-1,"")</f>
        <v/>
      </c>
      <c r="O567" s="139" t="str">
        <f>IFERROR(NACIONAL!P567/NACIONAL!O567-1,"")</f>
        <v/>
      </c>
      <c r="P567" s="139" t="str">
        <f>IFERROR(NACIONAL!Q567/NACIONAL!P567-1,"")</f>
        <v/>
      </c>
      <c r="Q567" s="139" t="str">
        <f>IFERROR(NACIONAL!R567/NACIONAL!Q567-1,"")</f>
        <v/>
      </c>
      <c r="R567" s="139" t="str">
        <f>IFERROR(NACIONAL!S567/NACIONAL!R567-1,"")</f>
        <v/>
      </c>
      <c r="S567" s="139" t="str">
        <f>IFERROR(NACIONAL!T567/NACIONAL!S567-1,"")</f>
        <v/>
      </c>
    </row>
    <row r="568" spans="1:19">
      <c r="A568" s="89" t="s">
        <v>5733</v>
      </c>
      <c r="B568" s="89" t="s">
        <v>5734</v>
      </c>
      <c r="C568" s="139" t="str">
        <f>IFERROR(NACIONAL!D568/NACIONAL!C568-1,"")</f>
        <v/>
      </c>
      <c r="D568" s="139" t="str">
        <f>IFERROR(NACIONAL!E568/NACIONAL!D568-1,"")</f>
        <v/>
      </c>
      <c r="E568" s="139" t="str">
        <f>IFERROR(NACIONAL!F568/NACIONAL!E568-1,"")</f>
        <v/>
      </c>
      <c r="F568" s="139" t="str">
        <f>IFERROR(NACIONAL!G568/NACIONAL!F568-1,"")</f>
        <v/>
      </c>
      <c r="G568" s="139" t="str">
        <f>IFERROR(NACIONAL!H568/NACIONAL!G568-1,"")</f>
        <v/>
      </c>
      <c r="H568" s="139" t="str">
        <f>IFERROR(NACIONAL!I568/NACIONAL!H568-1,"")</f>
        <v/>
      </c>
      <c r="I568" s="139" t="str">
        <f>IFERROR(NACIONAL!J568/NACIONAL!I568-1,"")</f>
        <v/>
      </c>
      <c r="J568" s="139" t="str">
        <f>IFERROR(NACIONAL!K568/NACIONAL!J568-1,"")</f>
        <v/>
      </c>
      <c r="K568" s="139" t="str">
        <f>IFERROR(NACIONAL!L568/NACIONAL!K568-1,"")</f>
        <v/>
      </c>
      <c r="L568" s="139" t="str">
        <f>IFERROR(NACIONAL!M568/NACIONAL!L568-1,"")</f>
        <v/>
      </c>
      <c r="M568" s="139" t="str">
        <f>IFERROR(NACIONAL!N568/NACIONAL!M568-1,"")</f>
        <v/>
      </c>
      <c r="N568" s="139">
        <f>IFERROR(NACIONAL!O568/NACIONAL!N568-1,"")</f>
        <v>740.78920600050947</v>
      </c>
      <c r="O568" s="139">
        <f>IFERROR(NACIONAL!P568/NACIONAL!O568-1,"")</f>
        <v>-0.8772396199171949</v>
      </c>
      <c r="P568" s="139">
        <f>IFERROR(NACIONAL!Q568/NACIONAL!P568-1,"")</f>
        <v>4.687677219241345</v>
      </c>
      <c r="Q568" s="139">
        <f>IFERROR(NACIONAL!R568/NACIONAL!Q568-1,"")</f>
        <v>8.3383407758367056E-2</v>
      </c>
      <c r="R568" s="139">
        <f>IFERROR(NACIONAL!S568/NACIONAL!R568-1,"")</f>
        <v>2.6782355208117004E-3</v>
      </c>
      <c r="S568" s="139">
        <f>IFERROR(NACIONAL!T568/NACIONAL!S568-1,"")</f>
        <v>-0.22774924296007037</v>
      </c>
    </row>
    <row r="569" spans="1:19">
      <c r="A569" s="89" t="s">
        <v>5736</v>
      </c>
      <c r="B569" s="89" t="s">
        <v>5737</v>
      </c>
      <c r="C569" s="139" t="str">
        <f>IFERROR(NACIONAL!D569/NACIONAL!C569-1,"")</f>
        <v/>
      </c>
      <c r="D569" s="139" t="str">
        <f>IFERROR(NACIONAL!E569/NACIONAL!D569-1,"")</f>
        <v/>
      </c>
      <c r="E569" s="139" t="str">
        <f>IFERROR(NACIONAL!F569/NACIONAL!E569-1,"")</f>
        <v/>
      </c>
      <c r="F569" s="139" t="str">
        <f>IFERROR(NACIONAL!G569/NACIONAL!F569-1,"")</f>
        <v/>
      </c>
      <c r="G569" s="139" t="str">
        <f>IFERROR(NACIONAL!H569/NACIONAL!G569-1,"")</f>
        <v/>
      </c>
      <c r="H569" s="139" t="str">
        <f>IFERROR(NACIONAL!I569/NACIONAL!H569-1,"")</f>
        <v/>
      </c>
      <c r="I569" s="139" t="str">
        <f>IFERROR(NACIONAL!J569/NACIONAL!I569-1,"")</f>
        <v/>
      </c>
      <c r="J569" s="139" t="str">
        <f>IFERROR(NACIONAL!K569/NACIONAL!J569-1,"")</f>
        <v/>
      </c>
      <c r="K569" s="139" t="str">
        <f>IFERROR(NACIONAL!L569/NACIONAL!K569-1,"")</f>
        <v/>
      </c>
      <c r="L569" s="139" t="str">
        <f>IFERROR(NACIONAL!M569/NACIONAL!L569-1,"")</f>
        <v/>
      </c>
      <c r="M569" s="139" t="str">
        <f>IFERROR(NACIONAL!N569/NACIONAL!M569-1,"")</f>
        <v/>
      </c>
      <c r="N569" s="139">
        <f>IFERROR(NACIONAL!O569/NACIONAL!N569-1,"")</f>
        <v>-4.6750397671853294E-2</v>
      </c>
      <c r="O569" s="139">
        <f>IFERROR(NACIONAL!P569/NACIONAL!O569-1,"")</f>
        <v>-0.50957425466575734</v>
      </c>
      <c r="P569" s="139">
        <f>IFERROR(NACIONAL!Q569/NACIONAL!P569-1,"")</f>
        <v>1.1711399619276821</v>
      </c>
      <c r="Q569" s="139">
        <f>IFERROR(NACIONAL!R569/NACIONAL!Q569-1,"")</f>
        <v>1.1924961477607452</v>
      </c>
      <c r="R569" s="139">
        <f>IFERROR(NACIONAL!S569/NACIONAL!R569-1,"")</f>
        <v>-0.19910032628487961</v>
      </c>
      <c r="S569" s="139">
        <f>IFERROR(NACIONAL!T569/NACIONAL!S569-1,"")</f>
        <v>-0.3043841653503746</v>
      </c>
    </row>
    <row r="570" spans="1:19">
      <c r="A570" s="89" t="s">
        <v>5740</v>
      </c>
      <c r="B570" s="89" t="s">
        <v>4650</v>
      </c>
      <c r="C570" s="139" t="str">
        <f>IFERROR(NACIONAL!D570/NACIONAL!C570-1,"")</f>
        <v/>
      </c>
      <c r="D570" s="139" t="str">
        <f>IFERROR(NACIONAL!E570/NACIONAL!D570-1,"")</f>
        <v/>
      </c>
      <c r="E570" s="139" t="str">
        <f>IFERROR(NACIONAL!F570/NACIONAL!E570-1,"")</f>
        <v/>
      </c>
      <c r="F570" s="139" t="str">
        <f>IFERROR(NACIONAL!G570/NACIONAL!F570-1,"")</f>
        <v/>
      </c>
      <c r="G570" s="139" t="str">
        <f>IFERROR(NACIONAL!H570/NACIONAL!G570-1,"")</f>
        <v/>
      </c>
      <c r="H570" s="139" t="str">
        <f>IFERROR(NACIONAL!I570/NACIONAL!H570-1,"")</f>
        <v/>
      </c>
      <c r="I570" s="139" t="str">
        <f>IFERROR(NACIONAL!J570/NACIONAL!I570-1,"")</f>
        <v/>
      </c>
      <c r="J570" s="139" t="str">
        <f>IFERROR(NACIONAL!K570/NACIONAL!J570-1,"")</f>
        <v/>
      </c>
      <c r="K570" s="139" t="str">
        <f>IFERROR(NACIONAL!L570/NACIONAL!K570-1,"")</f>
        <v/>
      </c>
      <c r="L570" s="139" t="str">
        <f>IFERROR(NACIONAL!M570/NACIONAL!L570-1,"")</f>
        <v/>
      </c>
      <c r="M570" s="139" t="str">
        <f>IFERROR(NACIONAL!N570/NACIONAL!M570-1,"")</f>
        <v/>
      </c>
      <c r="N570" s="139">
        <f>IFERROR(NACIONAL!O570/NACIONAL!N570-1,"")</f>
        <v>0.13113961308250577</v>
      </c>
      <c r="O570" s="139">
        <f>IFERROR(NACIONAL!P570/NACIONAL!O570-1,"")</f>
        <v>-0.43117300301121864</v>
      </c>
      <c r="P570" s="139">
        <f>IFERROR(NACIONAL!Q570/NACIONAL!P570-1,"")</f>
        <v>2.1588768596229282</v>
      </c>
      <c r="Q570" s="139">
        <f>IFERROR(NACIONAL!R570/NACIONAL!Q570-1,"")</f>
        <v>0.30347696164949256</v>
      </c>
      <c r="R570" s="139">
        <f>IFERROR(NACIONAL!S570/NACIONAL!R570-1,"")</f>
        <v>0.74888055306585444</v>
      </c>
      <c r="S570" s="139">
        <f>IFERROR(NACIONAL!T570/NACIONAL!S570-1,"")</f>
        <v>-0.39735102756569396</v>
      </c>
    </row>
    <row r="571" spans="1:19">
      <c r="A571" s="89" t="s">
        <v>7691</v>
      </c>
      <c r="B571" s="89" t="s">
        <v>7698</v>
      </c>
      <c r="C571" s="139" t="str">
        <f>IFERROR(NACIONAL!D571/NACIONAL!C571-1,"")</f>
        <v/>
      </c>
      <c r="D571" s="139" t="str">
        <f>IFERROR(NACIONAL!E571/NACIONAL!D571-1,"")</f>
        <v/>
      </c>
      <c r="E571" s="139" t="str">
        <f>IFERROR(NACIONAL!F571/NACIONAL!E571-1,"")</f>
        <v/>
      </c>
      <c r="F571" s="139" t="str">
        <f>IFERROR(NACIONAL!G571/NACIONAL!F571-1,"")</f>
        <v/>
      </c>
      <c r="G571" s="139" t="str">
        <f>IFERROR(NACIONAL!H571/NACIONAL!G571-1,"")</f>
        <v/>
      </c>
      <c r="H571" s="139" t="str">
        <f>IFERROR(NACIONAL!I571/NACIONAL!H571-1,"")</f>
        <v/>
      </c>
      <c r="I571" s="139" t="str">
        <f>IFERROR(NACIONAL!J571/NACIONAL!I571-1,"")</f>
        <v/>
      </c>
      <c r="J571" s="139" t="str">
        <f>IFERROR(NACIONAL!K571/NACIONAL!J571-1,"")</f>
        <v/>
      </c>
      <c r="K571" s="139" t="str">
        <f>IFERROR(NACIONAL!L571/NACIONAL!K571-1,"")</f>
        <v/>
      </c>
      <c r="L571" s="139" t="str">
        <f>IFERROR(NACIONAL!M571/NACIONAL!L571-1,"")</f>
        <v/>
      </c>
      <c r="M571" s="139" t="str">
        <f>IFERROR(NACIONAL!N571/NACIONAL!M571-1,"")</f>
        <v/>
      </c>
      <c r="N571" s="139" t="str">
        <f>IFERROR(NACIONAL!O571/NACIONAL!N571-1,"")</f>
        <v/>
      </c>
      <c r="O571" s="139" t="str">
        <f>IFERROR(NACIONAL!P571/NACIONAL!O571-1,"")</f>
        <v/>
      </c>
      <c r="P571" s="139" t="str">
        <f>IFERROR(NACIONAL!Q571/NACIONAL!P571-1,"")</f>
        <v/>
      </c>
      <c r="Q571" s="139">
        <f>IFERROR(NACIONAL!R571/NACIONAL!Q571-1,"")</f>
        <v>18.262037951949299</v>
      </c>
      <c r="R571" s="139">
        <f>IFERROR(NACIONAL!S571/NACIONAL!R571-1,"")</f>
        <v>-0.78881564689805372</v>
      </c>
      <c r="S571" s="139">
        <f>IFERROR(NACIONAL!T571/NACIONAL!S571-1,"")</f>
        <v>0.39041951180837042</v>
      </c>
    </row>
    <row r="572" spans="1:19">
      <c r="A572" s="89" t="s">
        <v>7692</v>
      </c>
      <c r="B572" s="89" t="s">
        <v>7699</v>
      </c>
      <c r="C572" s="139" t="str">
        <f>IFERROR(NACIONAL!D572/NACIONAL!C572-1,"")</f>
        <v/>
      </c>
      <c r="D572" s="139" t="str">
        <f>IFERROR(NACIONAL!E572/NACIONAL!D572-1,"")</f>
        <v/>
      </c>
      <c r="E572" s="139" t="str">
        <f>IFERROR(NACIONAL!F572/NACIONAL!E572-1,"")</f>
        <v/>
      </c>
      <c r="F572" s="139" t="str">
        <f>IFERROR(NACIONAL!G572/NACIONAL!F572-1,"")</f>
        <v/>
      </c>
      <c r="G572" s="139" t="str">
        <f>IFERROR(NACIONAL!H572/NACIONAL!G572-1,"")</f>
        <v/>
      </c>
      <c r="H572" s="139" t="str">
        <f>IFERROR(NACIONAL!I572/NACIONAL!H572-1,"")</f>
        <v/>
      </c>
      <c r="I572" s="139" t="str">
        <f>IFERROR(NACIONAL!J572/NACIONAL!I572-1,"")</f>
        <v/>
      </c>
      <c r="J572" s="139" t="str">
        <f>IFERROR(NACIONAL!K572/NACIONAL!J572-1,"")</f>
        <v/>
      </c>
      <c r="K572" s="139" t="str">
        <f>IFERROR(NACIONAL!L572/NACIONAL!K572-1,"")</f>
        <v/>
      </c>
      <c r="L572" s="139" t="str">
        <f>IFERROR(NACIONAL!M572/NACIONAL!L572-1,"")</f>
        <v/>
      </c>
      <c r="M572" s="139" t="str">
        <f>IFERROR(NACIONAL!N572/NACIONAL!M572-1,"")</f>
        <v/>
      </c>
      <c r="N572" s="139" t="str">
        <f>IFERROR(NACIONAL!O572/NACIONAL!N572-1,"")</f>
        <v/>
      </c>
      <c r="O572" s="139" t="str">
        <f>IFERROR(NACIONAL!P572/NACIONAL!O572-1,"")</f>
        <v/>
      </c>
      <c r="P572" s="139" t="str">
        <f>IFERROR(NACIONAL!Q572/NACIONAL!P572-1,"")</f>
        <v/>
      </c>
      <c r="Q572" s="139" t="str">
        <f>IFERROR(NACIONAL!R572/NACIONAL!Q572-1,"")</f>
        <v/>
      </c>
      <c r="R572" s="139" t="str">
        <f>IFERROR(NACIONAL!S572/NACIONAL!R572-1,"")</f>
        <v/>
      </c>
      <c r="S572" s="139" t="str">
        <f>IFERROR(NACIONAL!T572/NACIONAL!S572-1,"")</f>
        <v/>
      </c>
    </row>
    <row r="573" spans="1:19">
      <c r="A573" s="89" t="s">
        <v>7693</v>
      </c>
      <c r="B573" s="89" t="s">
        <v>7700</v>
      </c>
      <c r="C573" s="139" t="str">
        <f>IFERROR(NACIONAL!D573/NACIONAL!C573-1,"")</f>
        <v/>
      </c>
      <c r="D573" s="139" t="str">
        <f>IFERROR(NACIONAL!E573/NACIONAL!D573-1,"")</f>
        <v/>
      </c>
      <c r="E573" s="139" t="str">
        <f>IFERROR(NACIONAL!F573/NACIONAL!E573-1,"")</f>
        <v/>
      </c>
      <c r="F573" s="139" t="str">
        <f>IFERROR(NACIONAL!G573/NACIONAL!F573-1,"")</f>
        <v/>
      </c>
      <c r="G573" s="139" t="str">
        <f>IFERROR(NACIONAL!H573/NACIONAL!G573-1,"")</f>
        <v/>
      </c>
      <c r="H573" s="139" t="str">
        <f>IFERROR(NACIONAL!I573/NACIONAL!H573-1,"")</f>
        <v/>
      </c>
      <c r="I573" s="139" t="str">
        <f>IFERROR(NACIONAL!J573/NACIONAL!I573-1,"")</f>
        <v/>
      </c>
      <c r="J573" s="139" t="str">
        <f>IFERROR(NACIONAL!K573/NACIONAL!J573-1,"")</f>
        <v/>
      </c>
      <c r="K573" s="139" t="str">
        <f>IFERROR(NACIONAL!L573/NACIONAL!K573-1,"")</f>
        <v/>
      </c>
      <c r="L573" s="139" t="str">
        <f>IFERROR(NACIONAL!M573/NACIONAL!L573-1,"")</f>
        <v/>
      </c>
      <c r="M573" s="139" t="str">
        <f>IFERROR(NACIONAL!N573/NACIONAL!M573-1,"")</f>
        <v/>
      </c>
      <c r="N573" s="139" t="str">
        <f>IFERROR(NACIONAL!O573/NACIONAL!N573-1,"")</f>
        <v/>
      </c>
      <c r="O573" s="139" t="str">
        <f>IFERROR(NACIONAL!P573/NACIONAL!O573-1,"")</f>
        <v/>
      </c>
      <c r="P573" s="139" t="str">
        <f>IFERROR(NACIONAL!Q573/NACIONAL!P573-1,"")</f>
        <v/>
      </c>
      <c r="Q573" s="139">
        <f>IFERROR(NACIONAL!R573/NACIONAL!Q573-1,"")</f>
        <v>-0.93324855521708938</v>
      </c>
      <c r="R573" s="139">
        <f>IFERROR(NACIONAL!S573/NACIONAL!R573-1,"")</f>
        <v>11.186684573447709</v>
      </c>
      <c r="S573" s="139">
        <f>IFERROR(NACIONAL!T573/NACIONAL!S573-1,"")</f>
        <v>2.19289440087501</v>
      </c>
    </row>
    <row r="574" spans="1:19">
      <c r="A574" s="89" t="s">
        <v>5759</v>
      </c>
      <c r="B574" s="89" t="s">
        <v>5760</v>
      </c>
      <c r="C574" s="139" t="str">
        <f>IFERROR(NACIONAL!D574/NACIONAL!C574-1,"")</f>
        <v/>
      </c>
      <c r="D574" s="139" t="str">
        <f>IFERROR(NACIONAL!E574/NACIONAL!D574-1,"")</f>
        <v/>
      </c>
      <c r="E574" s="139" t="str">
        <f>IFERROR(NACIONAL!F574/NACIONAL!E574-1,"")</f>
        <v/>
      </c>
      <c r="F574" s="139" t="str">
        <f>IFERROR(NACIONAL!G574/NACIONAL!F574-1,"")</f>
        <v/>
      </c>
      <c r="G574" s="139" t="str">
        <f>IFERROR(NACIONAL!H574/NACIONAL!G574-1,"")</f>
        <v/>
      </c>
      <c r="H574" s="139" t="str">
        <f>IFERROR(NACIONAL!I574/NACIONAL!H574-1,"")</f>
        <v/>
      </c>
      <c r="I574" s="139" t="str">
        <f>IFERROR(NACIONAL!J574/NACIONAL!I574-1,"")</f>
        <v/>
      </c>
      <c r="J574" s="139" t="str">
        <f>IFERROR(NACIONAL!K574/NACIONAL!J574-1,"")</f>
        <v/>
      </c>
      <c r="K574" s="139" t="str">
        <f>IFERROR(NACIONAL!L574/NACIONAL!K574-1,"")</f>
        <v/>
      </c>
      <c r="L574" s="139" t="str">
        <f>IFERROR(NACIONAL!M574/NACIONAL!L574-1,"")</f>
        <v/>
      </c>
      <c r="M574" s="139" t="str">
        <f>IFERROR(NACIONAL!N574/NACIONAL!M574-1,"")</f>
        <v/>
      </c>
      <c r="N574" s="139">
        <f>IFERROR(NACIONAL!O574/NACIONAL!N574-1,"")</f>
        <v>-0.53588204372927084</v>
      </c>
      <c r="O574" s="139">
        <f>IFERROR(NACIONAL!P574/NACIONAL!O574-1,"")</f>
        <v>0.58388005645861707</v>
      </c>
      <c r="P574" s="139">
        <f>IFERROR(NACIONAL!Q574/NACIONAL!P574-1,"")</f>
        <v>-4.2290960250053522E-2</v>
      </c>
      <c r="Q574" s="139">
        <f>IFERROR(NACIONAL!R574/NACIONAL!Q574-1,"")</f>
        <v>0.27149991718202471</v>
      </c>
      <c r="R574" s="139">
        <f>IFERROR(NACIONAL!S574/NACIONAL!R574-1,"")</f>
        <v>0.30455332842578131</v>
      </c>
      <c r="S574" s="139">
        <f>IFERROR(NACIONAL!T574/NACIONAL!S574-1,"")</f>
        <v>-3.2798398514557237E-2</v>
      </c>
    </row>
    <row r="575" spans="1:19">
      <c r="A575" s="89" t="s">
        <v>5805</v>
      </c>
      <c r="B575" s="89" t="s">
        <v>5806</v>
      </c>
      <c r="C575" s="139" t="str">
        <f>IFERROR(NACIONAL!D575/NACIONAL!C575-1,"")</f>
        <v/>
      </c>
      <c r="D575" s="139" t="str">
        <f>IFERROR(NACIONAL!E575/NACIONAL!D575-1,"")</f>
        <v/>
      </c>
      <c r="E575" s="139" t="str">
        <f>IFERROR(NACIONAL!F575/NACIONAL!E575-1,"")</f>
        <v/>
      </c>
      <c r="F575" s="139" t="str">
        <f>IFERROR(NACIONAL!G575/NACIONAL!F575-1,"")</f>
        <v/>
      </c>
      <c r="G575" s="139" t="str">
        <f>IFERROR(NACIONAL!H575/NACIONAL!G575-1,"")</f>
        <v/>
      </c>
      <c r="H575" s="139" t="str">
        <f>IFERROR(NACIONAL!I575/NACIONAL!H575-1,"")</f>
        <v/>
      </c>
      <c r="I575" s="139" t="str">
        <f>IFERROR(NACIONAL!J575/NACIONAL!I575-1,"")</f>
        <v/>
      </c>
      <c r="J575" s="139" t="str">
        <f>IFERROR(NACIONAL!K575/NACIONAL!J575-1,"")</f>
        <v/>
      </c>
      <c r="K575" s="139" t="str">
        <f>IFERROR(NACIONAL!L575/NACIONAL!K575-1,"")</f>
        <v/>
      </c>
      <c r="L575" s="139" t="str">
        <f>IFERROR(NACIONAL!M575/NACIONAL!L575-1,"")</f>
        <v/>
      </c>
      <c r="M575" s="139" t="str">
        <f>IFERROR(NACIONAL!N575/NACIONAL!M575-1,"")</f>
        <v/>
      </c>
      <c r="N575" s="139">
        <f>IFERROR(NACIONAL!O575/NACIONAL!N575-1,"")</f>
        <v>0.4148745047806337</v>
      </c>
      <c r="O575" s="139">
        <f>IFERROR(NACIONAL!P575/NACIONAL!O575-1,"")</f>
        <v>-0.44772604213882838</v>
      </c>
      <c r="P575" s="139">
        <f>IFERROR(NACIONAL!Q575/NACIONAL!P575-1,"")</f>
        <v>0.42112727759401714</v>
      </c>
      <c r="Q575" s="139">
        <f>IFERROR(NACIONAL!R575/NACIONAL!Q575-1,"")</f>
        <v>0.19090872966575079</v>
      </c>
      <c r="R575" s="139">
        <f>IFERROR(NACIONAL!S575/NACIONAL!R575-1,"")</f>
        <v>8.8809440664630923E-2</v>
      </c>
      <c r="S575" s="139">
        <f>IFERROR(NACIONAL!T575/NACIONAL!S575-1,"")</f>
        <v>-2.423615556254255E-2</v>
      </c>
    </row>
    <row r="576" spans="1:19">
      <c r="A576" s="89" t="s">
        <v>5845</v>
      </c>
      <c r="B576" s="89" t="s">
        <v>5846</v>
      </c>
      <c r="C576" s="139" t="str">
        <f>IFERROR(NACIONAL!D576/NACIONAL!C576-1,"")</f>
        <v/>
      </c>
      <c r="D576" s="139" t="str">
        <f>IFERROR(NACIONAL!E576/NACIONAL!D576-1,"")</f>
        <v/>
      </c>
      <c r="E576" s="139" t="str">
        <f>IFERROR(NACIONAL!F576/NACIONAL!E576-1,"")</f>
        <v/>
      </c>
      <c r="F576" s="139" t="str">
        <f>IFERROR(NACIONAL!G576/NACIONAL!F576-1,"")</f>
        <v/>
      </c>
      <c r="G576" s="139" t="str">
        <f>IFERROR(NACIONAL!H576/NACIONAL!G576-1,"")</f>
        <v/>
      </c>
      <c r="H576" s="139" t="str">
        <f>IFERROR(NACIONAL!I576/NACIONAL!H576-1,"")</f>
        <v/>
      </c>
      <c r="I576" s="139" t="str">
        <f>IFERROR(NACIONAL!J576/NACIONAL!I576-1,"")</f>
        <v/>
      </c>
      <c r="J576" s="139" t="str">
        <f>IFERROR(NACIONAL!K576/NACIONAL!J576-1,"")</f>
        <v/>
      </c>
      <c r="K576" s="139" t="str">
        <f>IFERROR(NACIONAL!L576/NACIONAL!K576-1,"")</f>
        <v/>
      </c>
      <c r="L576" s="139" t="str">
        <f>IFERROR(NACIONAL!M576/NACIONAL!L576-1,"")</f>
        <v/>
      </c>
      <c r="M576" s="139" t="str">
        <f>IFERROR(NACIONAL!N576/NACIONAL!M576-1,"")</f>
        <v/>
      </c>
      <c r="N576" s="139">
        <f>IFERROR(NACIONAL!O576/NACIONAL!N576-1,"")</f>
        <v>-0.33882228312100993</v>
      </c>
      <c r="O576" s="139">
        <f>IFERROR(NACIONAL!P576/NACIONAL!O576-1,"")</f>
        <v>0.34166051991441493</v>
      </c>
      <c r="P576" s="139">
        <f>IFERROR(NACIONAL!Q576/NACIONAL!P576-1,"")</f>
        <v>-0.9744866853875489</v>
      </c>
      <c r="Q576" s="139">
        <f>IFERROR(NACIONAL!R576/NACIONAL!Q576-1,"")</f>
        <v>1.1173286691434008</v>
      </c>
      <c r="R576" s="139">
        <f>IFERROR(NACIONAL!S576/NACIONAL!R576-1,"")</f>
        <v>0.20518596185646332</v>
      </c>
      <c r="S576" s="139">
        <f>IFERROR(NACIONAL!T576/NACIONAL!S576-1,"")</f>
        <v>-2.8920090710602642E-2</v>
      </c>
    </row>
    <row r="577" spans="1:19" ht="28">
      <c r="A577" s="89" t="s">
        <v>5850</v>
      </c>
      <c r="B577" s="89" t="s">
        <v>5851</v>
      </c>
      <c r="C577" s="139" t="str">
        <f>IFERROR(NACIONAL!D577/NACIONAL!C577-1,"")</f>
        <v/>
      </c>
      <c r="D577" s="139" t="str">
        <f>IFERROR(NACIONAL!E577/NACIONAL!D577-1,"")</f>
        <v/>
      </c>
      <c r="E577" s="139" t="str">
        <f>IFERROR(NACIONAL!F577/NACIONAL!E577-1,"")</f>
        <v/>
      </c>
      <c r="F577" s="139" t="str">
        <f>IFERROR(NACIONAL!G577/NACIONAL!F577-1,"")</f>
        <v/>
      </c>
      <c r="G577" s="139" t="str">
        <f>IFERROR(NACIONAL!H577/NACIONAL!G577-1,"")</f>
        <v/>
      </c>
      <c r="H577" s="139" t="str">
        <f>IFERROR(NACIONAL!I577/NACIONAL!H577-1,"")</f>
        <v/>
      </c>
      <c r="I577" s="139" t="str">
        <f>IFERROR(NACIONAL!J577/NACIONAL!I577-1,"")</f>
        <v/>
      </c>
      <c r="J577" s="139" t="str">
        <f>IFERROR(NACIONAL!K577/NACIONAL!J577-1,"")</f>
        <v/>
      </c>
      <c r="K577" s="139" t="str">
        <f>IFERROR(NACIONAL!L577/NACIONAL!K577-1,"")</f>
        <v/>
      </c>
      <c r="L577" s="139" t="str">
        <f>IFERROR(NACIONAL!M577/NACIONAL!L577-1,"")</f>
        <v/>
      </c>
      <c r="M577" s="139" t="str">
        <f>IFERROR(NACIONAL!N577/NACIONAL!M577-1,"")</f>
        <v/>
      </c>
      <c r="N577" s="139">
        <f>IFERROR(NACIONAL!O577/NACIONAL!N577-1,"")</f>
        <v>0.10831273683244103</v>
      </c>
      <c r="O577" s="139">
        <f>IFERROR(NACIONAL!P577/NACIONAL!O577-1,"")</f>
        <v>8.8282937329158484E-2</v>
      </c>
      <c r="P577" s="139">
        <f>IFERROR(NACIONAL!Q577/NACIONAL!P577-1,"")</f>
        <v>1.1454272741767877</v>
      </c>
      <c r="Q577" s="139">
        <f>IFERROR(NACIONAL!R577/NACIONAL!Q577-1,"")</f>
        <v>-1.0975526480452302E-3</v>
      </c>
      <c r="R577" s="139">
        <f>IFERROR(NACIONAL!S577/NACIONAL!R577-1,"")</f>
        <v>1.2261754426357419</v>
      </c>
      <c r="S577" s="139">
        <f>IFERROR(NACIONAL!T577/NACIONAL!S577-1,"")</f>
        <v>-0.36858228681574123</v>
      </c>
    </row>
    <row r="578" spans="1:19">
      <c r="A578" s="89" t="s">
        <v>5865</v>
      </c>
      <c r="B578" s="89" t="s">
        <v>5866</v>
      </c>
      <c r="C578" s="139" t="str">
        <f>IFERROR(NACIONAL!D578/NACIONAL!C578-1,"")</f>
        <v/>
      </c>
      <c r="D578" s="139" t="str">
        <f>IFERROR(NACIONAL!E578/NACIONAL!D578-1,"")</f>
        <v/>
      </c>
      <c r="E578" s="139" t="str">
        <f>IFERROR(NACIONAL!F578/NACIONAL!E578-1,"")</f>
        <v/>
      </c>
      <c r="F578" s="139" t="str">
        <f>IFERROR(NACIONAL!G578/NACIONAL!F578-1,"")</f>
        <v/>
      </c>
      <c r="G578" s="139" t="str">
        <f>IFERROR(NACIONAL!H578/NACIONAL!G578-1,"")</f>
        <v/>
      </c>
      <c r="H578" s="139" t="str">
        <f>IFERROR(NACIONAL!I578/NACIONAL!H578-1,"")</f>
        <v/>
      </c>
      <c r="I578" s="139" t="str">
        <f>IFERROR(NACIONAL!J578/NACIONAL!I578-1,"")</f>
        <v/>
      </c>
      <c r="J578" s="139" t="str">
        <f>IFERROR(NACIONAL!K578/NACIONAL!J578-1,"")</f>
        <v/>
      </c>
      <c r="K578" s="139" t="str">
        <f>IFERROR(NACIONAL!L578/NACIONAL!K578-1,"")</f>
        <v/>
      </c>
      <c r="L578" s="139" t="str">
        <f>IFERROR(NACIONAL!M578/NACIONAL!L578-1,"")</f>
        <v/>
      </c>
      <c r="M578" s="139" t="str">
        <f>IFERROR(NACIONAL!N578/NACIONAL!M578-1,"")</f>
        <v/>
      </c>
      <c r="N578" s="139">
        <f>IFERROR(NACIONAL!O578/NACIONAL!N578-1,"")</f>
        <v>-1</v>
      </c>
      <c r="O578" s="139" t="str">
        <f>IFERROR(NACIONAL!P578/NACIONAL!O578-1,"")</f>
        <v/>
      </c>
      <c r="P578" s="139" t="str">
        <f>IFERROR(NACIONAL!Q578/NACIONAL!P578-1,"")</f>
        <v/>
      </c>
      <c r="Q578" s="139">
        <f>IFERROR(NACIONAL!R578/NACIONAL!Q578-1,"")</f>
        <v>0.21381572296997731</v>
      </c>
      <c r="R578" s="139">
        <f>IFERROR(NACIONAL!S578/NACIONAL!R578-1,"")</f>
        <v>-0.16024572320932406</v>
      </c>
      <c r="S578" s="139">
        <f>IFERROR(NACIONAL!T578/NACIONAL!S578-1,"")</f>
        <v>159.98006608372643</v>
      </c>
    </row>
    <row r="579" spans="1:19" ht="28">
      <c r="A579" s="89" t="s">
        <v>7801</v>
      </c>
      <c r="B579" s="89" t="s">
        <v>7802</v>
      </c>
      <c r="C579" s="139" t="str">
        <f>IFERROR(NACIONAL!D579/NACIONAL!C579-1,"")</f>
        <v/>
      </c>
      <c r="D579" s="139" t="str">
        <f>IFERROR(NACIONAL!E579/NACIONAL!D579-1,"")</f>
        <v/>
      </c>
      <c r="E579" s="139" t="str">
        <f>IFERROR(NACIONAL!F579/NACIONAL!E579-1,"")</f>
        <v/>
      </c>
      <c r="F579" s="139" t="str">
        <f>IFERROR(NACIONAL!G579/NACIONAL!F579-1,"")</f>
        <v/>
      </c>
      <c r="G579" s="139" t="str">
        <f>IFERROR(NACIONAL!H579/NACIONAL!G579-1,"")</f>
        <v/>
      </c>
      <c r="H579" s="139" t="str">
        <f>IFERROR(NACIONAL!I579/NACIONAL!H579-1,"")</f>
        <v/>
      </c>
      <c r="I579" s="139" t="str">
        <f>IFERROR(NACIONAL!J579/NACIONAL!I579-1,"")</f>
        <v/>
      </c>
      <c r="J579" s="139" t="str">
        <f>IFERROR(NACIONAL!K579/NACIONAL!J579-1,"")</f>
        <v/>
      </c>
      <c r="K579" s="139" t="str">
        <f>IFERROR(NACIONAL!L579/NACIONAL!K579-1,"")</f>
        <v/>
      </c>
      <c r="L579" s="139" t="str">
        <f>IFERROR(NACIONAL!M579/NACIONAL!L579-1,"")</f>
        <v/>
      </c>
      <c r="M579" s="139" t="str">
        <f>IFERROR(NACIONAL!N579/NACIONAL!M579-1,"")</f>
        <v/>
      </c>
      <c r="N579" s="139" t="str">
        <f>IFERROR(NACIONAL!O579/NACIONAL!N579-1,"")</f>
        <v/>
      </c>
      <c r="O579" s="139" t="str">
        <f>IFERROR(NACIONAL!P579/NACIONAL!O579-1,"")</f>
        <v/>
      </c>
      <c r="P579" s="139" t="str">
        <f>IFERROR(NACIONAL!Q579/NACIONAL!P579-1,"")</f>
        <v/>
      </c>
      <c r="Q579" s="139" t="str">
        <f>IFERROR(NACIONAL!R579/NACIONAL!Q579-1,"")</f>
        <v/>
      </c>
      <c r="R579" s="139" t="str">
        <f>IFERROR(NACIONAL!S579/NACIONAL!R579-1,"")</f>
        <v/>
      </c>
      <c r="S579" s="139" t="str">
        <f>IFERROR(NACIONAL!T579/NACIONAL!S579-1,"")</f>
        <v/>
      </c>
    </row>
    <row r="580" spans="1:19">
      <c r="A580" s="89" t="s">
        <v>5878</v>
      </c>
      <c r="B580" s="89" t="s">
        <v>5879</v>
      </c>
      <c r="C580" s="139">
        <f>IFERROR(NACIONAL!D580/NACIONAL!C580-1,"")</f>
        <v>-3.7660776466975965E-2</v>
      </c>
      <c r="D580" s="139">
        <f>IFERROR(NACIONAL!E580/NACIONAL!D580-1,"")</f>
        <v>-0.15138497317037669</v>
      </c>
      <c r="E580" s="139">
        <f>IFERROR(NACIONAL!F580/NACIONAL!E580-1,"")</f>
        <v>-0.26313597214932449</v>
      </c>
      <c r="F580" s="139">
        <f>IFERROR(NACIONAL!G580/NACIONAL!F580-1,"")</f>
        <v>1.2045310712116875</v>
      </c>
      <c r="G580" s="139">
        <f>IFERROR(NACIONAL!H580/NACIONAL!G580-1,"")</f>
        <v>0.6526782843315142</v>
      </c>
      <c r="H580" s="139">
        <f>IFERROR(NACIONAL!I580/NACIONAL!H580-1,"")</f>
        <v>-0.3889124159478653</v>
      </c>
      <c r="I580" s="139">
        <f>IFERROR(NACIONAL!J580/NACIONAL!I580-1,"")</f>
        <v>0.15282670959299671</v>
      </c>
      <c r="J580" s="139">
        <f>IFERROR(NACIONAL!K580/NACIONAL!J580-1,"")</f>
        <v>-0.27211723444006441</v>
      </c>
      <c r="K580" s="139">
        <f>IFERROR(NACIONAL!L580/NACIONAL!K580-1,"")</f>
        <v>-0.42501290408448178</v>
      </c>
      <c r="L580" s="139">
        <f>IFERROR(NACIONAL!M580/NACIONAL!L580-1,"")</f>
        <v>0.58595624624956155</v>
      </c>
      <c r="M580" s="139">
        <f>IFERROR(NACIONAL!N580/NACIONAL!M580-1,"")</f>
        <v>-0.49484587475352604</v>
      </c>
      <c r="N580" s="139">
        <f>IFERROR(NACIONAL!O580/NACIONAL!N580-1,"")</f>
        <v>1.7014881352459184</v>
      </c>
      <c r="O580" s="139">
        <f>IFERROR(NACIONAL!P580/NACIONAL!O580-1,"")</f>
        <v>-0.81409437728740586</v>
      </c>
      <c r="P580" s="139">
        <f>IFERROR(NACIONAL!Q580/NACIONAL!P580-1,"")</f>
        <v>0.86444464064893567</v>
      </c>
      <c r="Q580" s="139">
        <f>IFERROR(NACIONAL!R580/NACIONAL!Q580-1,"")</f>
        <v>-0.31133797090795656</v>
      </c>
      <c r="R580" s="139">
        <f>IFERROR(NACIONAL!S580/NACIONAL!R580-1,"")</f>
        <v>5.1628574905594693E-2</v>
      </c>
      <c r="S580" s="139">
        <f>IFERROR(NACIONAL!T580/NACIONAL!S580-1,"")</f>
        <v>0.53959851478933896</v>
      </c>
    </row>
    <row r="581" spans="1:19">
      <c r="A581" s="89" t="s">
        <v>7758</v>
      </c>
      <c r="B581" s="89" t="s">
        <v>7759</v>
      </c>
      <c r="C581" s="139">
        <f>IFERROR(NACIONAL!D581/NACIONAL!C581-1,"")</f>
        <v>0.90952431576531168</v>
      </c>
      <c r="D581" s="139">
        <f>IFERROR(NACIONAL!E581/NACIONAL!D581-1,"")</f>
        <v>-0.45122167273898495</v>
      </c>
      <c r="E581" s="139">
        <f>IFERROR(NACIONAL!F581/NACIONAL!E581-1,"")</f>
        <v>0.40845280951315077</v>
      </c>
      <c r="F581" s="139">
        <f>IFERROR(NACIONAL!G581/NACIONAL!F581-1,"")</f>
        <v>0.91392247536364302</v>
      </c>
      <c r="G581" s="139">
        <f>IFERROR(NACIONAL!H581/NACIONAL!G581-1,"")</f>
        <v>-2.2722018108127573E-2</v>
      </c>
      <c r="H581" s="139">
        <f>IFERROR(NACIONAL!I581/NACIONAL!H581-1,"")</f>
        <v>6.8736561894833237E-4</v>
      </c>
      <c r="I581" s="139">
        <f>IFERROR(NACIONAL!J581/NACIONAL!I581-1,"")</f>
        <v>-0.27942874262499495</v>
      </c>
      <c r="J581" s="139">
        <f>IFERROR(NACIONAL!K581/NACIONAL!J581-1,"")</f>
        <v>-1.6341989121869007</v>
      </c>
      <c r="K581" s="139">
        <f>IFERROR(NACIONAL!L581/NACIONAL!K581-1,"")</f>
        <v>-1.2692044136971816</v>
      </c>
      <c r="L581" s="139">
        <f>IFERROR(NACIONAL!M581/NACIONAL!L581-1,"")</f>
        <v>6.678380058058794</v>
      </c>
      <c r="M581" s="139">
        <f>IFERROR(NACIONAL!N581/NACIONAL!M581-1,"")</f>
        <v>-1</v>
      </c>
      <c r="N581" s="139" t="str">
        <f>IFERROR(NACIONAL!O581/NACIONAL!N581-1,"")</f>
        <v/>
      </c>
      <c r="O581" s="139" t="str">
        <f>IFERROR(NACIONAL!P581/NACIONAL!O581-1,"")</f>
        <v/>
      </c>
      <c r="P581" s="139" t="str">
        <f>IFERROR(NACIONAL!Q581/NACIONAL!P581-1,"")</f>
        <v/>
      </c>
      <c r="Q581" s="139" t="str">
        <f>IFERROR(NACIONAL!R581/NACIONAL!Q581-1,"")</f>
        <v/>
      </c>
      <c r="R581" s="139" t="str">
        <f>IFERROR(NACIONAL!S581/NACIONAL!R581-1,"")</f>
        <v/>
      </c>
      <c r="S581" s="139" t="str">
        <f>IFERROR(NACIONAL!T581/NACIONAL!S581-1,"")</f>
        <v/>
      </c>
    </row>
    <row r="582" spans="1:19">
      <c r="A582" s="88">
        <v>6</v>
      </c>
      <c r="B582" s="88" t="s">
        <v>5906</v>
      </c>
      <c r="C582" s="140">
        <f>IFERROR(NACIONAL!D582/NACIONAL!C582-1,"")</f>
        <v>0.10323298461864061</v>
      </c>
      <c r="D582" s="140">
        <f>IFERROR(NACIONAL!E582/NACIONAL!D582-1,"")</f>
        <v>0.12849046288357835</v>
      </c>
      <c r="E582" s="140">
        <f>IFERROR(NACIONAL!F582/NACIONAL!E582-1,"")</f>
        <v>0.20686226929439289</v>
      </c>
      <c r="F582" s="140">
        <f>IFERROR(NACIONAL!G582/NACIONAL!F582-1,"")</f>
        <v>0.32959085995475235</v>
      </c>
      <c r="G582" s="140">
        <f>IFERROR(NACIONAL!H582/NACIONAL!G582-1,"")</f>
        <v>0.1015989243872657</v>
      </c>
      <c r="H582" s="140">
        <f>IFERROR(NACIONAL!I582/NACIONAL!H582-1,"")</f>
        <v>4.2904817043546206E-2</v>
      </c>
      <c r="I582" s="140">
        <f>IFERROR(NACIONAL!J582/NACIONAL!I582-1,"")</f>
        <v>1.3034502482593746E-2</v>
      </c>
      <c r="J582" s="140">
        <f>IFERROR(NACIONAL!K582/NACIONAL!J582-1,"")</f>
        <v>-0.3066833583606291</v>
      </c>
      <c r="K582" s="140">
        <f>IFERROR(NACIONAL!L582/NACIONAL!K582-1,"")</f>
        <v>-0.1023182785377349</v>
      </c>
      <c r="L582" s="140">
        <f>IFERROR(NACIONAL!M582/NACIONAL!L582-1,"")</f>
        <v>0.12287401468954884</v>
      </c>
      <c r="M582" s="140">
        <f>IFERROR(NACIONAL!N582/NACIONAL!M582-1,"")</f>
        <v>9.0688077503462194E-2</v>
      </c>
      <c r="N582" s="140">
        <f>IFERROR(NACIONAL!O582/NACIONAL!N582-1,"")</f>
        <v>7.9015134523558572E-2</v>
      </c>
      <c r="O582" s="140">
        <f>IFERROR(NACIONAL!P582/NACIONAL!O582-1,"")</f>
        <v>-0.14047944617544494</v>
      </c>
      <c r="P582" s="140">
        <f>IFERROR(NACIONAL!Q582/NACIONAL!P582-1,"")</f>
        <v>0.37646094923522511</v>
      </c>
      <c r="Q582" s="140">
        <f>IFERROR(NACIONAL!R582/NACIONAL!Q582-1,"")</f>
        <v>0.50474210142872944</v>
      </c>
      <c r="R582" s="140">
        <f>IFERROR(NACIONAL!S582/NACIONAL!R582-1,"")</f>
        <v>5.2802159879166144E-2</v>
      </c>
      <c r="S582" s="140">
        <f>IFERROR(NACIONAL!T582/NACIONAL!S582-1,"")</f>
        <v>-6.0985005041759188E-2</v>
      </c>
    </row>
    <row r="583" spans="1:19">
      <c r="A583" s="89" t="s">
        <v>5907</v>
      </c>
      <c r="B583" s="89" t="s">
        <v>5908</v>
      </c>
      <c r="C583" s="139">
        <f>IFERROR(NACIONAL!D583/NACIONAL!C583-1,"")</f>
        <v>0.31834494247434741</v>
      </c>
      <c r="D583" s="139">
        <f>IFERROR(NACIONAL!E583/NACIONAL!D583-1,"")</f>
        <v>0.26264910714907352</v>
      </c>
      <c r="E583" s="139">
        <f>IFERROR(NACIONAL!F583/NACIONAL!E583-1,"")</f>
        <v>0.24502082334047848</v>
      </c>
      <c r="F583" s="139">
        <f>IFERROR(NACIONAL!G583/NACIONAL!F583-1,"")</f>
        <v>0.40564899040355562</v>
      </c>
      <c r="G583" s="139">
        <f>IFERROR(NACIONAL!H583/NACIONAL!G583-1,"")</f>
        <v>5.1769514546982753E-2</v>
      </c>
      <c r="H583" s="139">
        <f>IFERROR(NACIONAL!I583/NACIONAL!H583-1,"")</f>
        <v>0.17251578813562629</v>
      </c>
      <c r="I583" s="139">
        <f>IFERROR(NACIONAL!J583/NACIONAL!I583-1,"")</f>
        <v>-3.3044323175599133E-2</v>
      </c>
      <c r="J583" s="139">
        <f>IFERROR(NACIONAL!K583/NACIONAL!J583-1,"")</f>
        <v>-0.10663481922811147</v>
      </c>
      <c r="K583" s="139">
        <f>IFERROR(NACIONAL!L583/NACIONAL!K583-1,"")</f>
        <v>-4.1632126558567295E-3</v>
      </c>
      <c r="L583" s="139">
        <f>IFERROR(NACIONAL!M583/NACIONAL!L583-1,"")</f>
        <v>0.1545927167007024</v>
      </c>
      <c r="M583" s="139">
        <f>IFERROR(NACIONAL!N583/NACIONAL!M583-1,"")</f>
        <v>0.22938277508628002</v>
      </c>
      <c r="N583" s="139">
        <f>IFERROR(NACIONAL!O583/NACIONAL!N583-1,"")</f>
        <v>7.3220575706519631E-2</v>
      </c>
      <c r="O583" s="139">
        <f>IFERROR(NACIONAL!P583/NACIONAL!O583-1,"")</f>
        <v>-0.16805430787341125</v>
      </c>
      <c r="P583" s="139">
        <f>IFERROR(NACIONAL!Q583/NACIONAL!P583-1,"")</f>
        <v>0.45495410779179135</v>
      </c>
      <c r="Q583" s="139">
        <f>IFERROR(NACIONAL!R583/NACIONAL!Q583-1,"")</f>
        <v>0.56417388325777695</v>
      </c>
      <c r="R583" s="139">
        <f>IFERROR(NACIONAL!S583/NACIONAL!R583-1,"")</f>
        <v>3.2574262613134009E-2</v>
      </c>
      <c r="S583" s="139">
        <f>IFERROR(NACIONAL!T583/NACIONAL!S583-1,"")</f>
        <v>-8.3956516754145949E-2</v>
      </c>
    </row>
    <row r="584" spans="1:19">
      <c r="A584" s="89" t="s">
        <v>5909</v>
      </c>
      <c r="B584" s="89" t="s">
        <v>115</v>
      </c>
      <c r="C584" s="139">
        <f>IFERROR(NACIONAL!D584/NACIONAL!C584-1,"")</f>
        <v>0.32110638259652036</v>
      </c>
      <c r="D584" s="139">
        <f>IFERROR(NACIONAL!E584/NACIONAL!D584-1,"")</f>
        <v>0.27700726594300584</v>
      </c>
      <c r="E584" s="139">
        <f>IFERROR(NACIONAL!F584/NACIONAL!E584-1,"")</f>
        <v>0.21636656391095466</v>
      </c>
      <c r="F584" s="139">
        <f>IFERROR(NACIONAL!G584/NACIONAL!F584-1,"")</f>
        <v>0.38465980726538462</v>
      </c>
      <c r="G584" s="139">
        <f>IFERROR(NACIONAL!H584/NACIONAL!G584-1,"")</f>
        <v>6.2275207818237588E-2</v>
      </c>
      <c r="H584" s="139">
        <f>IFERROR(NACIONAL!I584/NACIONAL!H584-1,"")</f>
        <v>0.18165665553806298</v>
      </c>
      <c r="I584" s="139">
        <f>IFERROR(NACIONAL!J584/NACIONAL!I584-1,"")</f>
        <v>-3.2138375836022748E-2</v>
      </c>
      <c r="J584" s="139">
        <f>IFERROR(NACIONAL!K584/NACIONAL!J584-1,"")</f>
        <v>-0.11057882820264475</v>
      </c>
      <c r="K584" s="139">
        <f>IFERROR(NACIONAL!L584/NACIONAL!K584-1,"")</f>
        <v>4.9600970006968836E-3</v>
      </c>
      <c r="L584" s="139">
        <f>IFERROR(NACIONAL!M584/NACIONAL!L584-1,"")</f>
        <v>0.17905545315764049</v>
      </c>
      <c r="M584" s="139">
        <f>IFERROR(NACIONAL!N584/NACIONAL!M584-1,"")</f>
        <v>0.24110977891705643</v>
      </c>
      <c r="N584" s="139">
        <f>IFERROR(NACIONAL!O584/NACIONAL!N584-1,"")</f>
        <v>3.9218679362921893E-2</v>
      </c>
      <c r="O584" s="139">
        <f>IFERROR(NACIONAL!P584/NACIONAL!O584-1,"")</f>
        <v>-0.19218285313159655</v>
      </c>
      <c r="P584" s="139">
        <f>IFERROR(NACIONAL!Q584/NACIONAL!P584-1,"")</f>
        <v>0.42601834414525075</v>
      </c>
      <c r="Q584" s="139">
        <f>IFERROR(NACIONAL!R584/NACIONAL!Q584-1,"")</f>
        <v>0.52637876547166473</v>
      </c>
      <c r="R584" s="139">
        <f>IFERROR(NACIONAL!S584/NACIONAL!R584-1,"")</f>
        <v>2.7027982691771202E-2</v>
      </c>
      <c r="S584" s="139">
        <f>IFERROR(NACIONAL!T584/NACIONAL!S584-1,"")</f>
        <v>-6.3498757025408969E-2</v>
      </c>
    </row>
    <row r="585" spans="1:19">
      <c r="A585" s="89" t="s">
        <v>5929</v>
      </c>
      <c r="B585" s="89" t="s">
        <v>961</v>
      </c>
      <c r="C585" s="139">
        <f>IFERROR(NACIONAL!D585/NACIONAL!C585-1,"")</f>
        <v>0.26371858459613851</v>
      </c>
      <c r="D585" s="139">
        <f>IFERROR(NACIONAL!E585/NACIONAL!D585-1,"")</f>
        <v>-3.4280008939597817E-2</v>
      </c>
      <c r="E585" s="139">
        <f>IFERROR(NACIONAL!F585/NACIONAL!E585-1,"")</f>
        <v>1.0286044787690614</v>
      </c>
      <c r="F585" s="139">
        <f>IFERROR(NACIONAL!G585/NACIONAL!F585-1,"")</f>
        <v>0.74980773629318609</v>
      </c>
      <c r="G585" s="139">
        <f>IFERROR(NACIONAL!H585/NACIONAL!G585-1,"")</f>
        <v>-8.4544574015808394E-2</v>
      </c>
      <c r="H585" s="139">
        <f>IFERROR(NACIONAL!I585/NACIONAL!H585-1,"")</f>
        <v>3.4888903560992279E-2</v>
      </c>
      <c r="I585" s="139">
        <f>IFERROR(NACIONAL!J585/NACIONAL!I585-1,"")</f>
        <v>-4.8618905151074143E-2</v>
      </c>
      <c r="J585" s="139">
        <f>IFERROR(NACIONAL!K585/NACIONAL!J585-1,"")</f>
        <v>-3.7656899483003881E-2</v>
      </c>
      <c r="K585" s="139">
        <f>IFERROR(NACIONAL!L585/NACIONAL!K585-1,"")</f>
        <v>-0.15163268963161414</v>
      </c>
      <c r="L585" s="139">
        <f>IFERROR(NACIONAL!M585/NACIONAL!L585-1,"")</f>
        <v>-0.31381026732871165</v>
      </c>
      <c r="M585" s="139">
        <f>IFERROR(NACIONAL!N585/NACIONAL!M585-1,"")</f>
        <v>-0.15644341045515575</v>
      </c>
      <c r="N585" s="139">
        <f>IFERROR(NACIONAL!O585/NACIONAL!N585-1,"")</f>
        <v>1.7191217176995566</v>
      </c>
      <c r="O585" s="139">
        <f>IFERROR(NACIONAL!P585/NACIONAL!O585-1,"")</f>
        <v>0.2783311539151192</v>
      </c>
      <c r="P585" s="139">
        <f>IFERROR(NACIONAL!Q585/NACIONAL!P585-1,"")</f>
        <v>0.79323973464217312</v>
      </c>
      <c r="Q585" s="139">
        <f>IFERROR(NACIONAL!R585/NACIONAL!Q585-1,"")</f>
        <v>0.91554904572399409</v>
      </c>
      <c r="R585" s="139">
        <f>IFERROR(NACIONAL!S585/NACIONAL!R585-1,"")</f>
        <v>7.3661428023273023E-2</v>
      </c>
      <c r="S585" s="139">
        <f>IFERROR(NACIONAL!T585/NACIONAL!S585-1,"")</f>
        <v>-0.22892626842905794</v>
      </c>
    </row>
    <row r="586" spans="1:19">
      <c r="A586" s="89" t="s">
        <v>5958</v>
      </c>
      <c r="B586" s="89" t="s">
        <v>5959</v>
      </c>
      <c r="C586" s="139">
        <f>IFERROR(NACIONAL!D586/NACIONAL!C586-1,"")</f>
        <v>0.17801678248098862</v>
      </c>
      <c r="D586" s="139">
        <f>IFERROR(NACIONAL!E586/NACIONAL!D586-1,"")</f>
        <v>0.12483152506238482</v>
      </c>
      <c r="E586" s="139">
        <f>IFERROR(NACIONAL!F586/NACIONAL!E586-1,"")</f>
        <v>4.0310628627597822E-3</v>
      </c>
      <c r="F586" s="139">
        <f>IFERROR(NACIONAL!G586/NACIONAL!F586-1,"")</f>
        <v>-2.0129838404821743E-2</v>
      </c>
      <c r="G586" s="139">
        <f>IFERROR(NACIONAL!H586/NACIONAL!G586-1,"")</f>
        <v>0.2838615783190368</v>
      </c>
      <c r="H586" s="139">
        <f>IFERROR(NACIONAL!I586/NACIONAL!H586-1,"")</f>
        <v>-3.774522583312756E-2</v>
      </c>
      <c r="I586" s="139">
        <f>IFERROR(NACIONAL!J586/NACIONAL!I586-1,"")</f>
        <v>4.278810237016839E-2</v>
      </c>
      <c r="J586" s="139">
        <f>IFERROR(NACIONAL!K586/NACIONAL!J586-1,"")</f>
        <v>0.14121901134223003</v>
      </c>
      <c r="K586" s="139">
        <f>IFERROR(NACIONAL!L586/NACIONAL!K586-1,"")</f>
        <v>-0.22618493343113732</v>
      </c>
      <c r="L586" s="139">
        <f>IFERROR(NACIONAL!M586/NACIONAL!L586-1,"")</f>
        <v>7.4225967016363636E-3</v>
      </c>
      <c r="M586" s="139">
        <f>IFERROR(NACIONAL!N586/NACIONAL!M586-1,"")</f>
        <v>0.12177107766116979</v>
      </c>
      <c r="N586" s="139">
        <f>IFERROR(NACIONAL!O586/NACIONAL!N586-1,"")</f>
        <v>0.10607811870568518</v>
      </c>
      <c r="O586" s="139">
        <f>IFERROR(NACIONAL!P586/NACIONAL!O586-1,"")</f>
        <v>-1.5519209062803685E-2</v>
      </c>
      <c r="P586" s="139">
        <f>IFERROR(NACIONAL!Q586/NACIONAL!P586-1,"")</f>
        <v>7.586852309058667E-2</v>
      </c>
      <c r="Q586" s="139">
        <f>IFERROR(NACIONAL!R586/NACIONAL!Q586-1,"")</f>
        <v>0.1969516993696161</v>
      </c>
      <c r="R586" s="139">
        <f>IFERROR(NACIONAL!S586/NACIONAL!R586-1,"")</f>
        <v>0.18969964366240055</v>
      </c>
      <c r="S586" s="139">
        <f>IFERROR(NACIONAL!T586/NACIONAL!S586-1,"")</f>
        <v>7.3948023178469269E-2</v>
      </c>
    </row>
    <row r="587" spans="1:19">
      <c r="A587" s="89" t="s">
        <v>5960</v>
      </c>
      <c r="B587" s="89" t="s">
        <v>964</v>
      </c>
      <c r="C587" s="139">
        <f>IFERROR(NACIONAL!D587/NACIONAL!C587-1,"")</f>
        <v>0.13962734207241478</v>
      </c>
      <c r="D587" s="139">
        <f>IFERROR(NACIONAL!E587/NACIONAL!D587-1,"")</f>
        <v>0.11579228157359944</v>
      </c>
      <c r="E587" s="139">
        <f>IFERROR(NACIONAL!F587/NACIONAL!E587-1,"")</f>
        <v>4.23975774123726E-2</v>
      </c>
      <c r="F587" s="139">
        <f>IFERROR(NACIONAL!G587/NACIONAL!F587-1,"")</f>
        <v>6.4099583653952186E-2</v>
      </c>
      <c r="G587" s="139">
        <f>IFERROR(NACIONAL!H587/NACIONAL!G587-1,"")</f>
        <v>4.5587280561892873E-2</v>
      </c>
      <c r="H587" s="139">
        <f>IFERROR(NACIONAL!I587/NACIONAL!H587-1,"")</f>
        <v>0.10794693146318424</v>
      </c>
      <c r="I587" s="139">
        <f>IFERROR(NACIONAL!J587/NACIONAL!I587-1,"")</f>
        <v>8.2358069480724883E-2</v>
      </c>
      <c r="J587" s="139">
        <f>IFERROR(NACIONAL!K587/NACIONAL!J587-1,"")</f>
        <v>9.9367713959420234E-2</v>
      </c>
      <c r="K587" s="139">
        <f>IFERROR(NACIONAL!L587/NACIONAL!K587-1,"")</f>
        <v>5.9896718589787623E-2</v>
      </c>
      <c r="L587" s="139">
        <f>IFERROR(NACIONAL!M587/NACIONAL!L587-1,"")</f>
        <v>0.15507548645008584</v>
      </c>
      <c r="M587" s="139">
        <f>IFERROR(NACIONAL!N587/NACIONAL!M587-1,"")</f>
        <v>-6.0996326178845317E-2</v>
      </c>
      <c r="N587" s="139">
        <f>IFERROR(NACIONAL!O587/NACIONAL!N587-1,"")</f>
        <v>0.20053750166397566</v>
      </c>
      <c r="O587" s="139">
        <f>IFERROR(NACIONAL!P587/NACIONAL!O587-1,"")</f>
        <v>-6.9814641030915281E-3</v>
      </c>
      <c r="P587" s="139">
        <f>IFERROR(NACIONAL!Q587/NACIONAL!P587-1,"")</f>
        <v>4.5512084259974994E-2</v>
      </c>
      <c r="Q587" s="139">
        <f>IFERROR(NACIONAL!R587/NACIONAL!Q587-1,"")</f>
        <v>0.18447464010751013</v>
      </c>
      <c r="R587" s="139">
        <f>IFERROR(NACIONAL!S587/NACIONAL!R587-1,"")</f>
        <v>0.1425555173867683</v>
      </c>
      <c r="S587" s="139">
        <f>IFERROR(NACIONAL!T587/NACIONAL!S587-1,"")</f>
        <v>9.1865568264188679E-2</v>
      </c>
    </row>
    <row r="588" spans="1:19">
      <c r="A588" s="89" t="s">
        <v>5982</v>
      </c>
      <c r="B588" s="89" t="s">
        <v>129</v>
      </c>
      <c r="C588" s="139">
        <f>IFERROR(NACIONAL!D588/NACIONAL!C588-1,"")</f>
        <v>0.1030430607218471</v>
      </c>
      <c r="D588" s="139">
        <f>IFERROR(NACIONAL!E588/NACIONAL!D588-1,"")</f>
        <v>0.17026503691844952</v>
      </c>
      <c r="E588" s="139">
        <f>IFERROR(NACIONAL!F588/NACIONAL!E588-1,"")</f>
        <v>0.14996960123040881</v>
      </c>
      <c r="F588" s="139">
        <f>IFERROR(NACIONAL!G588/NACIONAL!F588-1,"")</f>
        <v>-2.6103362029607835E-2</v>
      </c>
      <c r="G588" s="139">
        <f>IFERROR(NACIONAL!H588/NACIONAL!G588-1,"")</f>
        <v>5.8218269620443186E-2</v>
      </c>
      <c r="H588" s="139">
        <f>IFERROR(NACIONAL!I588/NACIONAL!H588-1,"")</f>
        <v>0.13307087763454817</v>
      </c>
      <c r="I588" s="139">
        <f>IFERROR(NACIONAL!J588/NACIONAL!I588-1,"")</f>
        <v>7.7175888443381746E-2</v>
      </c>
      <c r="J588" s="139">
        <f>IFERROR(NACIONAL!K588/NACIONAL!J588-1,"")</f>
        <v>-8.2765023512186842E-3</v>
      </c>
      <c r="K588" s="139">
        <f>IFERROR(NACIONAL!L588/NACIONAL!K588-1,"")</f>
        <v>-0.52209002138927385</v>
      </c>
      <c r="L588" s="139">
        <f>IFERROR(NACIONAL!M588/NACIONAL!L588-1,"")</f>
        <v>0.16151231801874322</v>
      </c>
      <c r="M588" s="139">
        <f>IFERROR(NACIONAL!N588/NACIONAL!M588-1,"")</f>
        <v>-8.9431024777556489E-3</v>
      </c>
      <c r="N588" s="139">
        <f>IFERROR(NACIONAL!O588/NACIONAL!N588-1,"")</f>
        <v>0.18924731951878604</v>
      </c>
      <c r="O588" s="139">
        <f>IFERROR(NACIONAL!P588/NACIONAL!O588-1,"")</f>
        <v>6.531677167366734E-2</v>
      </c>
      <c r="P588" s="139">
        <f>IFERROR(NACIONAL!Q588/NACIONAL!P588-1,"")</f>
        <v>0.10258854263722528</v>
      </c>
      <c r="Q588" s="139">
        <f>IFERROR(NACIONAL!R588/NACIONAL!Q588-1,"")</f>
        <v>6.7964313044788671E-2</v>
      </c>
      <c r="R588" s="139">
        <f>IFERROR(NACIONAL!S588/NACIONAL!R588-1,"")</f>
        <v>0.11354329943974095</v>
      </c>
      <c r="S588" s="139">
        <f>IFERROR(NACIONAL!T588/NACIONAL!S588-1,"")</f>
        <v>0.22757007417092301</v>
      </c>
    </row>
    <row r="589" spans="1:19">
      <c r="A589" s="89" t="s">
        <v>6021</v>
      </c>
      <c r="B589" s="89" t="s">
        <v>966</v>
      </c>
      <c r="C589" s="139">
        <f>IFERROR(NACIONAL!D589/NACIONAL!C589-1,"")</f>
        <v>0.69056444087777402</v>
      </c>
      <c r="D589" s="139">
        <f>IFERROR(NACIONAL!E589/NACIONAL!D589-1,"")</f>
        <v>0.35854284431201511</v>
      </c>
      <c r="E589" s="139">
        <f>IFERROR(NACIONAL!F589/NACIONAL!E589-1,"")</f>
        <v>-0.37653637725323652</v>
      </c>
      <c r="F589" s="139">
        <f>IFERROR(NACIONAL!G589/NACIONAL!F589-1,"")</f>
        <v>0.36602116594261891</v>
      </c>
      <c r="G589" s="139">
        <f>IFERROR(NACIONAL!H589/NACIONAL!G589-1,"")</f>
        <v>0.94349092877866947</v>
      </c>
      <c r="H589" s="139">
        <f>IFERROR(NACIONAL!I589/NACIONAL!H589-1,"")</f>
        <v>-9.480493308297111E-2</v>
      </c>
      <c r="I589" s="139">
        <f>IFERROR(NACIONAL!J589/NACIONAL!I589-1,"")</f>
        <v>6.2653186381066206E-2</v>
      </c>
      <c r="J589" s="139">
        <f>IFERROR(NACIONAL!K589/NACIONAL!J589-1,"")</f>
        <v>-3.2523785258001592E-2</v>
      </c>
      <c r="K589" s="139">
        <f>IFERROR(NACIONAL!L589/NACIONAL!K589-1,"")</f>
        <v>-0.18372636269269571</v>
      </c>
      <c r="L589" s="139">
        <f>IFERROR(NACIONAL!M589/NACIONAL!L589-1,"")</f>
        <v>-4.2810948091480561E-2</v>
      </c>
      <c r="M589" s="139">
        <f>IFERROR(NACIONAL!N589/NACIONAL!M589-1,"")</f>
        <v>5.8475006722070955E-2</v>
      </c>
      <c r="N589" s="139">
        <f>IFERROR(NACIONAL!O589/NACIONAL!N589-1,"")</f>
        <v>4.7511621894235745E-2</v>
      </c>
      <c r="O589" s="139">
        <f>IFERROR(NACIONAL!P589/NACIONAL!O589-1,"")</f>
        <v>-0.11727743594407469</v>
      </c>
      <c r="P589" s="139">
        <f>IFERROR(NACIONAL!Q589/NACIONAL!P589-1,"")</f>
        <v>4.0588907862472157E-2</v>
      </c>
      <c r="Q589" s="139">
        <f>IFERROR(NACIONAL!R589/NACIONAL!Q589-1,"")</f>
        <v>0.31165612717012592</v>
      </c>
      <c r="R589" s="139">
        <f>IFERROR(NACIONAL!S589/NACIONAL!R589-1,"")</f>
        <v>0.14145923588733966</v>
      </c>
      <c r="S589" s="139">
        <f>IFERROR(NACIONAL!T589/NACIONAL!S589-1,"")</f>
        <v>-1.312750867463397E-2</v>
      </c>
    </row>
    <row r="590" spans="1:19">
      <c r="A590" s="89" t="s">
        <v>6029</v>
      </c>
      <c r="B590" s="89" t="s">
        <v>970</v>
      </c>
      <c r="C590" s="139">
        <f>IFERROR(NACIONAL!D590/NACIONAL!C590-1,"")</f>
        <v>0.21814536183953703</v>
      </c>
      <c r="D590" s="139">
        <f>IFERROR(NACIONAL!E590/NACIONAL!D590-1,"")</f>
        <v>0.12026494533410226</v>
      </c>
      <c r="E590" s="139">
        <f>IFERROR(NACIONAL!F590/NACIONAL!E590-1,"")</f>
        <v>2.8712866137731607E-2</v>
      </c>
      <c r="F590" s="139">
        <f>IFERROR(NACIONAL!G590/NACIONAL!F590-1,"")</f>
        <v>0.11095601121106102</v>
      </c>
      <c r="G590" s="139">
        <f>IFERROR(NACIONAL!H590/NACIONAL!G590-1,"")</f>
        <v>-5.3189391480129578E-3</v>
      </c>
      <c r="H590" s="139">
        <f>IFERROR(NACIONAL!I590/NACIONAL!H590-1,"")</f>
        <v>0.37732462933576594</v>
      </c>
      <c r="I590" s="139">
        <f>IFERROR(NACIONAL!J590/NACIONAL!I590-1,"")</f>
        <v>-0.11892413279574865</v>
      </c>
      <c r="J590" s="139">
        <f>IFERROR(NACIONAL!K590/NACIONAL!J590-1,"")</f>
        <v>0.23951207515768691</v>
      </c>
      <c r="K590" s="139">
        <f>IFERROR(NACIONAL!L590/NACIONAL!K590-1,"")</f>
        <v>0.29203493457028928</v>
      </c>
      <c r="L590" s="139">
        <f>IFERROR(NACIONAL!M590/NACIONAL!L590-1,"")</f>
        <v>-0.2099276831199921</v>
      </c>
      <c r="M590" s="139">
        <f>IFERROR(NACIONAL!N590/NACIONAL!M590-1,"")</f>
        <v>0.39827311718529046</v>
      </c>
      <c r="N590" s="139">
        <f>IFERROR(NACIONAL!O590/NACIONAL!N590-1,"")</f>
        <v>0.17046224541249066</v>
      </c>
      <c r="O590" s="139">
        <f>IFERROR(NACIONAL!P590/NACIONAL!O590-1,"")</f>
        <v>-0.2471658452949751</v>
      </c>
      <c r="P590" s="139">
        <f>IFERROR(NACIONAL!Q590/NACIONAL!P590-1,"")</f>
        <v>-7.4132710935608248E-3</v>
      </c>
      <c r="Q590" s="139">
        <f>IFERROR(NACIONAL!R590/NACIONAL!Q590-1,"")</f>
        <v>-4.8258691582838131E-2</v>
      </c>
      <c r="R590" s="139">
        <f>IFERROR(NACIONAL!S590/NACIONAL!R590-1,"")</f>
        <v>0.17262668700322958</v>
      </c>
      <c r="S590" s="139">
        <f>IFERROR(NACIONAL!T590/NACIONAL!S590-1,"")</f>
        <v>-0.1204814697998553</v>
      </c>
    </row>
    <row r="591" spans="1:19">
      <c r="A591" s="89" t="s">
        <v>6035</v>
      </c>
      <c r="B591" s="89" t="s">
        <v>130</v>
      </c>
      <c r="C591" s="139">
        <f>IFERROR(NACIONAL!D591/NACIONAL!C591-1,"")</f>
        <v>7.8703572619534645E-2</v>
      </c>
      <c r="D591" s="139">
        <f>IFERROR(NACIONAL!E591/NACIONAL!D591-1,"")</f>
        <v>2.5632037045471012E-3</v>
      </c>
      <c r="E591" s="139">
        <f>IFERROR(NACIONAL!F591/NACIONAL!E591-1,"")</f>
        <v>-7.1725480356416349E-2</v>
      </c>
      <c r="F591" s="139">
        <f>IFERROR(NACIONAL!G591/NACIONAL!F591-1,"")</f>
        <v>-2.5346881196728788E-2</v>
      </c>
      <c r="G591" s="139">
        <f>IFERROR(NACIONAL!H591/NACIONAL!G591-1,"")</f>
        <v>-1.6725447011137984E-2</v>
      </c>
      <c r="H591" s="139">
        <f>IFERROR(NACIONAL!I591/NACIONAL!H591-1,"")</f>
        <v>-4.2373659191328072E-2</v>
      </c>
      <c r="I591" s="139">
        <f>IFERROR(NACIONAL!J591/NACIONAL!I591-1,"")</f>
        <v>-2.6979655410873105E-2</v>
      </c>
      <c r="J591" s="139">
        <f>IFERROR(NACIONAL!K591/NACIONAL!J591-1,"")</f>
        <v>0.59192240234511218</v>
      </c>
      <c r="K591" s="139">
        <f>IFERROR(NACIONAL!L591/NACIONAL!K591-1,"")</f>
        <v>-0.33421376546790971</v>
      </c>
      <c r="L591" s="139">
        <f>IFERROR(NACIONAL!M591/NACIONAL!L591-1,"")</f>
        <v>-0.12689235565425305</v>
      </c>
      <c r="M591" s="139">
        <f>IFERROR(NACIONAL!N591/NACIONAL!M591-1,"")</f>
        <v>0.13108729150903953</v>
      </c>
      <c r="N591" s="139">
        <f>IFERROR(NACIONAL!O591/NACIONAL!N591-1,"")</f>
        <v>3.594838486800489E-2</v>
      </c>
      <c r="O591" s="139">
        <f>IFERROR(NACIONAL!P591/NACIONAL!O591-1,"")</f>
        <v>5.1159764414120179E-2</v>
      </c>
      <c r="P591" s="139">
        <f>IFERROR(NACIONAL!Q591/NACIONAL!P591-1,"")</f>
        <v>3.8120085432405748E-2</v>
      </c>
      <c r="Q591" s="139">
        <f>IFERROR(NACIONAL!R591/NACIONAL!Q591-1,"")</f>
        <v>0.2766211537979133</v>
      </c>
      <c r="R591" s="139">
        <f>IFERROR(NACIONAL!S591/NACIONAL!R591-1,"")</f>
        <v>0.36464259272504917</v>
      </c>
      <c r="S591" s="139">
        <f>IFERROR(NACIONAL!T591/NACIONAL!S591-1,"")</f>
        <v>3.3481099237724354E-2</v>
      </c>
    </row>
    <row r="592" spans="1:19">
      <c r="A592" s="89" t="s">
        <v>6050</v>
      </c>
      <c r="B592" s="89" t="s">
        <v>1020</v>
      </c>
      <c r="C592" s="139">
        <f>IFERROR(NACIONAL!D592/NACIONAL!C592-1,"")</f>
        <v>0.11655123726138661</v>
      </c>
      <c r="D592" s="139">
        <f>IFERROR(NACIONAL!E592/NACIONAL!D592-1,"")</f>
        <v>9.9444712793193446E-2</v>
      </c>
      <c r="E592" s="139">
        <f>IFERROR(NACIONAL!F592/NACIONAL!E592-1,"")</f>
        <v>1.5235613337545058</v>
      </c>
      <c r="F592" s="139">
        <f>IFERROR(NACIONAL!G592/NACIONAL!F592-1,"")</f>
        <v>-0.47544398009282496</v>
      </c>
      <c r="G592" s="139">
        <f>IFERROR(NACIONAL!H592/NACIONAL!G592-1,"")</f>
        <v>0.99908812095655142</v>
      </c>
      <c r="H592" s="139">
        <f>IFERROR(NACIONAL!I592/NACIONAL!H592-1,"")</f>
        <v>-0.29518735484131087</v>
      </c>
      <c r="I592" s="139">
        <f>IFERROR(NACIONAL!J592/NACIONAL!I592-1,"")</f>
        <v>5.6329789416996068E-2</v>
      </c>
      <c r="J592" s="139">
        <f>IFERROR(NACIONAL!K592/NACIONAL!J592-1,"")</f>
        <v>-0.10112507374218516</v>
      </c>
      <c r="K592" s="139">
        <f>IFERROR(NACIONAL!L592/NACIONAL!K592-1,"")</f>
        <v>0.50662837569175512</v>
      </c>
      <c r="L592" s="139">
        <f>IFERROR(NACIONAL!M592/NACIONAL!L592-1,"")</f>
        <v>9.6321256906525043E-2</v>
      </c>
      <c r="M592" s="139">
        <f>IFERROR(NACIONAL!N592/NACIONAL!M592-1,"")</f>
        <v>0.56985118636178544</v>
      </c>
      <c r="N592" s="139">
        <f>IFERROR(NACIONAL!O592/NACIONAL!N592-1,"")</f>
        <v>0.13799408460147999</v>
      </c>
      <c r="O592" s="139">
        <f>IFERROR(NACIONAL!P592/NACIONAL!O592-1,"")</f>
        <v>-3.4758997450868412E-2</v>
      </c>
      <c r="P592" s="139">
        <f>IFERROR(NACIONAL!Q592/NACIONAL!P592-1,"")</f>
        <v>0.16753478977744596</v>
      </c>
      <c r="Q592" s="139">
        <f>IFERROR(NACIONAL!R592/NACIONAL!Q592-1,"")</f>
        <v>0.10857932731003395</v>
      </c>
      <c r="R592" s="139">
        <f>IFERROR(NACIONAL!S592/NACIONAL!R592-1,"")</f>
        <v>9.9572591953687617E-2</v>
      </c>
      <c r="S592" s="139">
        <f>IFERROR(NACIONAL!T592/NACIONAL!S592-1,"")</f>
        <v>0.12125769155679023</v>
      </c>
    </row>
    <row r="593" spans="1:19">
      <c r="A593" s="89" t="s">
        <v>7739</v>
      </c>
      <c r="B593" s="89" t="s">
        <v>7740</v>
      </c>
      <c r="C593" s="139">
        <f>IFERROR(NACIONAL!D593/NACIONAL!C593-1,"")</f>
        <v>-7.4653220597802772E-2</v>
      </c>
      <c r="D593" s="139">
        <f>IFERROR(NACIONAL!E593/NACIONAL!D593-1,"")</f>
        <v>-1.9893830819837088E-3</v>
      </c>
      <c r="E593" s="139">
        <f>IFERROR(NACIONAL!F593/NACIONAL!E593-1,"")</f>
        <v>0.27213833645327679</v>
      </c>
      <c r="F593" s="139">
        <f>IFERROR(NACIONAL!G593/NACIONAL!F593-1,"")</f>
        <v>0.39033800081051084</v>
      </c>
      <c r="G593" s="139">
        <f>IFERROR(NACIONAL!H593/NACIONAL!G593-1,"")</f>
        <v>0.10668589572058274</v>
      </c>
      <c r="H593" s="139">
        <f>IFERROR(NACIONAL!I593/NACIONAL!H593-1,"")</f>
        <v>-8.018066909017163E-2</v>
      </c>
      <c r="I593" s="139">
        <f>IFERROR(NACIONAL!J593/NACIONAL!I593-1,"")</f>
        <v>7.076257006286224E-2</v>
      </c>
      <c r="J593" s="139">
        <f>IFERROR(NACIONAL!K593/NACIONAL!J593-1,"")</f>
        <v>-0.7407062459607574</v>
      </c>
      <c r="K593" s="139">
        <f>IFERROR(NACIONAL!L593/NACIONAL!K593-1,"")</f>
        <v>-0.35954520341360863</v>
      </c>
      <c r="L593" s="139">
        <f>IFERROR(NACIONAL!M593/NACIONAL!L593-1,"")</f>
        <v>0.11802720322043547</v>
      </c>
      <c r="M593" s="139">
        <f>IFERROR(NACIONAL!N593/NACIONAL!M593-1,"")</f>
        <v>-1</v>
      </c>
      <c r="N593" s="139" t="str">
        <f>IFERROR(NACIONAL!O593/NACIONAL!N593-1,"")</f>
        <v/>
      </c>
      <c r="O593" s="139" t="str">
        <f>IFERROR(NACIONAL!P593/NACIONAL!O593-1,"")</f>
        <v/>
      </c>
      <c r="P593" s="139" t="str">
        <f>IFERROR(NACIONAL!Q593/NACIONAL!P593-1,"")</f>
        <v/>
      </c>
      <c r="Q593" s="139" t="str">
        <f>IFERROR(NACIONAL!R593/NACIONAL!Q593-1,"")</f>
        <v/>
      </c>
      <c r="R593" s="139" t="str">
        <f>IFERROR(NACIONAL!S593/NACIONAL!R593-1,"")</f>
        <v/>
      </c>
      <c r="S593" s="139" t="str">
        <f>IFERROR(NACIONAL!T593/NACIONAL!S593-1,"")</f>
        <v/>
      </c>
    </row>
    <row r="594" spans="1:19">
      <c r="A594" s="89" t="s">
        <v>7741</v>
      </c>
      <c r="B594" s="89" t="s">
        <v>7742</v>
      </c>
      <c r="C594" s="139">
        <f>IFERROR(NACIONAL!D594/NACIONAL!C594-1,"")</f>
        <v>-0.1376251456382197</v>
      </c>
      <c r="D594" s="139">
        <f>IFERROR(NACIONAL!E594/NACIONAL!D594-1,"")</f>
        <v>4.8959779503437995E-2</v>
      </c>
      <c r="E594" s="139">
        <f>IFERROR(NACIONAL!F594/NACIONAL!E594-1,"")</f>
        <v>9.4659997275937213E-2</v>
      </c>
      <c r="F594" s="139">
        <f>IFERROR(NACIONAL!G594/NACIONAL!F594-1,"")</f>
        <v>0.51240475711930178</v>
      </c>
      <c r="G594" s="139">
        <f>IFERROR(NACIONAL!H594/NACIONAL!G594-1,"")</f>
        <v>0.10489170443128248</v>
      </c>
      <c r="H594" s="139">
        <f>IFERROR(NACIONAL!I594/NACIONAL!H594-1,"")</f>
        <v>-0.15407115549041006</v>
      </c>
      <c r="I594" s="139">
        <f>IFERROR(NACIONAL!J594/NACIONAL!I594-1,"")</f>
        <v>7.7727223998706796E-2</v>
      </c>
      <c r="J594" s="139">
        <f>IFERROR(NACIONAL!K594/NACIONAL!J594-1,"")</f>
        <v>-1</v>
      </c>
      <c r="K594" s="139" t="str">
        <f>IFERROR(NACIONAL!L594/NACIONAL!K594-1,"")</f>
        <v/>
      </c>
      <c r="L594" s="139" t="str">
        <f>IFERROR(NACIONAL!M594/NACIONAL!L594-1,"")</f>
        <v/>
      </c>
      <c r="M594" s="139" t="str">
        <f>IFERROR(NACIONAL!N594/NACIONAL!M594-1,"")</f>
        <v/>
      </c>
      <c r="N594" s="139" t="str">
        <f>IFERROR(NACIONAL!O594/NACIONAL!N594-1,"")</f>
        <v/>
      </c>
      <c r="O594" s="139" t="str">
        <f>IFERROR(NACIONAL!P594/NACIONAL!O594-1,"")</f>
        <v/>
      </c>
      <c r="P594" s="139" t="str">
        <f>IFERROR(NACIONAL!Q594/NACIONAL!P594-1,"")</f>
        <v/>
      </c>
      <c r="Q594" s="139" t="str">
        <f>IFERROR(NACIONAL!R594/NACIONAL!Q594-1,"")</f>
        <v/>
      </c>
      <c r="R594" s="139" t="str">
        <f>IFERROR(NACIONAL!S594/NACIONAL!R594-1,"")</f>
        <v/>
      </c>
      <c r="S594" s="139" t="str">
        <f>IFERROR(NACIONAL!T594/NACIONAL!S594-1,"")</f>
        <v/>
      </c>
    </row>
    <row r="595" spans="1:19">
      <c r="A595" s="89" t="s">
        <v>7743</v>
      </c>
      <c r="B595" s="89" t="s">
        <v>176</v>
      </c>
      <c r="C595" s="139">
        <f>IFERROR(NACIONAL!D595/NACIONAL!C595-1,"")</f>
        <v>0.47171496448149952</v>
      </c>
      <c r="D595" s="139">
        <f>IFERROR(NACIONAL!E595/NACIONAL!D595-1,"")</f>
        <v>-0.84718594672039016</v>
      </c>
      <c r="E595" s="139">
        <f>IFERROR(NACIONAL!F595/NACIONAL!E595-1,"")</f>
        <v>-0.50285956554031386</v>
      </c>
      <c r="F595" s="139">
        <f>IFERROR(NACIONAL!G595/NACIONAL!F595-1,"")</f>
        <v>1.4757443379210269</v>
      </c>
      <c r="G595" s="139">
        <f>IFERROR(NACIONAL!H595/NACIONAL!G595-1,"")</f>
        <v>0.2936251937196277</v>
      </c>
      <c r="H595" s="139">
        <f>IFERROR(NACIONAL!I595/NACIONAL!H595-1,"")</f>
        <v>9.5841579294882351E-2</v>
      </c>
      <c r="I595" s="139">
        <f>IFERROR(NACIONAL!J595/NACIONAL!I595-1,"")</f>
        <v>0.12512952885672779</v>
      </c>
      <c r="J595" s="139">
        <f>IFERROR(NACIONAL!K595/NACIONAL!J595-1,"")</f>
        <v>0.71812114069137345</v>
      </c>
      <c r="K595" s="139">
        <f>IFERROR(NACIONAL!L595/NACIONAL!K595-1,"")</f>
        <v>-0.40077440405591003</v>
      </c>
      <c r="L595" s="139">
        <f>IFERROR(NACIONAL!M595/NACIONAL!L595-1,"")</f>
        <v>2.2990669301318878E-2</v>
      </c>
      <c r="M595" s="139">
        <f>IFERROR(NACIONAL!N595/NACIONAL!M595-1,"")</f>
        <v>-1</v>
      </c>
      <c r="N595" s="139" t="str">
        <f>IFERROR(NACIONAL!O595/NACIONAL!N595-1,"")</f>
        <v/>
      </c>
      <c r="O595" s="139" t="str">
        <f>IFERROR(NACIONAL!P595/NACIONAL!O595-1,"")</f>
        <v/>
      </c>
      <c r="P595" s="139" t="str">
        <f>IFERROR(NACIONAL!Q595/NACIONAL!P595-1,"")</f>
        <v/>
      </c>
      <c r="Q595" s="139" t="str">
        <f>IFERROR(NACIONAL!R595/NACIONAL!Q595-1,"")</f>
        <v/>
      </c>
      <c r="R595" s="139" t="str">
        <f>IFERROR(NACIONAL!S595/NACIONAL!R595-1,"")</f>
        <v/>
      </c>
      <c r="S595" s="139" t="str">
        <f>IFERROR(NACIONAL!T595/NACIONAL!S595-1,"")</f>
        <v/>
      </c>
    </row>
    <row r="596" spans="1:19" ht="28">
      <c r="A596" s="89" t="s">
        <v>7744</v>
      </c>
      <c r="B596" s="89" t="s">
        <v>177</v>
      </c>
      <c r="C596" s="139">
        <f>IFERROR(NACIONAL!D596/NACIONAL!C596-1,"")</f>
        <v>0.25625247920714922</v>
      </c>
      <c r="D596" s="139">
        <f>IFERROR(NACIONAL!E596/NACIONAL!D596-1,"")</f>
        <v>11.370219778358848</v>
      </c>
      <c r="E596" s="139">
        <f>IFERROR(NACIONAL!F596/NACIONAL!E596-1,"")</f>
        <v>3.443117147084334</v>
      </c>
      <c r="F596" s="139">
        <f>IFERROR(NACIONAL!G596/NACIONAL!F596-1,"")</f>
        <v>-1.319271668533939E-2</v>
      </c>
      <c r="G596" s="139">
        <f>IFERROR(NACIONAL!H596/NACIONAL!G596-1,"")</f>
        <v>-0.88738463866465656</v>
      </c>
      <c r="H596" s="139">
        <f>IFERROR(NACIONAL!I596/NACIONAL!H596-1,"")</f>
        <v>0.22352627952264181</v>
      </c>
      <c r="I596" s="139">
        <f>IFERROR(NACIONAL!J596/NACIONAL!I596-1,"")</f>
        <v>-8.1527177295607323E-2</v>
      </c>
      <c r="J596" s="139">
        <f>IFERROR(NACIONAL!K596/NACIONAL!J596-1,"")</f>
        <v>-0.12796611483951903</v>
      </c>
      <c r="K596" s="139">
        <f>IFERROR(NACIONAL!L596/NACIONAL!K596-1,"")</f>
        <v>0.11925898133703794</v>
      </c>
      <c r="L596" s="139">
        <f>IFERROR(NACIONAL!M596/NACIONAL!L596-1,"")</f>
        <v>-2.1046963859001289E-2</v>
      </c>
      <c r="M596" s="139">
        <f>IFERROR(NACIONAL!N596/NACIONAL!M596-1,"")</f>
        <v>-1</v>
      </c>
      <c r="N596" s="139" t="str">
        <f>IFERROR(NACIONAL!O596/NACIONAL!N596-1,"")</f>
        <v/>
      </c>
      <c r="O596" s="139" t="str">
        <f>IFERROR(NACIONAL!P596/NACIONAL!O596-1,"")</f>
        <v/>
      </c>
      <c r="P596" s="139" t="str">
        <f>IFERROR(NACIONAL!Q596/NACIONAL!P596-1,"")</f>
        <v/>
      </c>
      <c r="Q596" s="139" t="str">
        <f>IFERROR(NACIONAL!R596/NACIONAL!Q596-1,"")</f>
        <v/>
      </c>
      <c r="R596" s="139" t="str">
        <f>IFERROR(NACIONAL!S596/NACIONAL!R596-1,"")</f>
        <v/>
      </c>
      <c r="S596" s="139" t="str">
        <f>IFERROR(NACIONAL!T596/NACIONAL!S596-1,"")</f>
        <v/>
      </c>
    </row>
    <row r="597" spans="1:19">
      <c r="A597" s="89" t="s">
        <v>7745</v>
      </c>
      <c r="B597" s="89" t="s">
        <v>65</v>
      </c>
      <c r="C597" s="139">
        <f>IFERROR(NACIONAL!D597/NACIONAL!C597-1,"")</f>
        <v>0.47598052426818649</v>
      </c>
      <c r="D597" s="139">
        <f>IFERROR(NACIONAL!E597/NACIONAL!D597-1,"")</f>
        <v>-9.2726841668779869E-2</v>
      </c>
      <c r="E597" s="139">
        <f>IFERROR(NACIONAL!F597/NACIONAL!E597-1,"")</f>
        <v>-0.32726726390632932</v>
      </c>
      <c r="F597" s="139">
        <f>IFERROR(NACIONAL!G597/NACIONAL!F597-1,"")</f>
        <v>-0.29956768898744046</v>
      </c>
      <c r="G597" s="139">
        <f>IFERROR(NACIONAL!H597/NACIONAL!G597-1,"")</f>
        <v>0.60235409952220431</v>
      </c>
      <c r="H597" s="139">
        <f>IFERROR(NACIONAL!I597/NACIONAL!H597-1,"")</f>
        <v>-0.1500529503715855</v>
      </c>
      <c r="I597" s="139">
        <f>IFERROR(NACIONAL!J597/NACIONAL!I597-1,"")</f>
        <v>-1.2040260673826908E-2</v>
      </c>
      <c r="J597" s="139">
        <f>IFERROR(NACIONAL!K597/NACIONAL!J597-1,"")</f>
        <v>-0.21067304305923207</v>
      </c>
      <c r="K597" s="139">
        <f>IFERROR(NACIONAL!L597/NACIONAL!K597-1,"")</f>
        <v>0.46345065013988362</v>
      </c>
      <c r="L597" s="139">
        <f>IFERROR(NACIONAL!M597/NACIONAL!L597-1,"")</f>
        <v>1.2780901285859882</v>
      </c>
      <c r="M597" s="139">
        <f>IFERROR(NACIONAL!N597/NACIONAL!M597-1,"")</f>
        <v>-1</v>
      </c>
      <c r="N597" s="139" t="str">
        <f>IFERROR(NACIONAL!O597/NACIONAL!N597-1,"")</f>
        <v/>
      </c>
      <c r="O597" s="139" t="str">
        <f>IFERROR(NACIONAL!P597/NACIONAL!O597-1,"")</f>
        <v/>
      </c>
      <c r="P597" s="139" t="str">
        <f>IFERROR(NACIONAL!Q597/NACIONAL!P597-1,"")</f>
        <v/>
      </c>
      <c r="Q597" s="139" t="str">
        <f>IFERROR(NACIONAL!R597/NACIONAL!Q597-1,"")</f>
        <v/>
      </c>
      <c r="R597" s="139" t="str">
        <f>IFERROR(NACIONAL!S597/NACIONAL!R597-1,"")</f>
        <v/>
      </c>
      <c r="S597" s="139" t="str">
        <f>IFERROR(NACIONAL!T597/NACIONAL!S597-1,"")</f>
        <v/>
      </c>
    </row>
    <row r="598" spans="1:19">
      <c r="A598" s="89" t="s">
        <v>7746</v>
      </c>
      <c r="B598" s="89" t="s">
        <v>215</v>
      </c>
      <c r="C598" s="139" t="str">
        <f>IFERROR(NACIONAL!D598/NACIONAL!C598-1,"")</f>
        <v/>
      </c>
      <c r="D598" s="139" t="str">
        <f>IFERROR(NACIONAL!E598/NACIONAL!D598-1,"")</f>
        <v/>
      </c>
      <c r="E598" s="139" t="str">
        <f>IFERROR(NACIONAL!F598/NACIONAL!E598-1,"")</f>
        <v/>
      </c>
      <c r="F598" s="139" t="str">
        <f>IFERROR(NACIONAL!G598/NACIONAL!F598-1,"")</f>
        <v/>
      </c>
      <c r="G598" s="139" t="str">
        <f>IFERROR(NACIONAL!H598/NACIONAL!G598-1,"")</f>
        <v/>
      </c>
      <c r="H598" s="139" t="str">
        <f>IFERROR(NACIONAL!I598/NACIONAL!H598-1,"")</f>
        <v/>
      </c>
      <c r="I598" s="139" t="str">
        <f>IFERROR(NACIONAL!J598/NACIONAL!I598-1,"")</f>
        <v/>
      </c>
      <c r="J598" s="139" t="str">
        <f>IFERROR(NACIONAL!K598/NACIONAL!J598-1,"")</f>
        <v/>
      </c>
      <c r="K598" s="139" t="str">
        <f>IFERROR(NACIONAL!L598/NACIONAL!K598-1,"")</f>
        <v/>
      </c>
      <c r="L598" s="139" t="str">
        <f>IFERROR(NACIONAL!M598/NACIONAL!L598-1,"")</f>
        <v/>
      </c>
      <c r="M598" s="139" t="str">
        <f>IFERROR(NACIONAL!N598/NACIONAL!M598-1,"")</f>
        <v/>
      </c>
      <c r="N598" s="139" t="str">
        <f>IFERROR(NACIONAL!O598/NACIONAL!N598-1,"")</f>
        <v/>
      </c>
      <c r="O598" s="139" t="str">
        <f>IFERROR(NACIONAL!P598/NACIONAL!O598-1,"")</f>
        <v/>
      </c>
      <c r="P598" s="139" t="str">
        <f>IFERROR(NACIONAL!Q598/NACIONAL!P598-1,"")</f>
        <v/>
      </c>
      <c r="Q598" s="139" t="str">
        <f>IFERROR(NACIONAL!R598/NACIONAL!Q598-1,"")</f>
        <v/>
      </c>
      <c r="R598" s="139" t="str">
        <f>IFERROR(NACIONAL!S598/NACIONAL!R598-1,"")</f>
        <v/>
      </c>
      <c r="S598" s="139" t="str">
        <f>IFERROR(NACIONAL!T598/NACIONAL!S598-1,"")</f>
        <v/>
      </c>
    </row>
    <row r="599" spans="1:19">
      <c r="A599" s="89" t="s">
        <v>7747</v>
      </c>
      <c r="B599" s="89" t="s">
        <v>5545</v>
      </c>
      <c r="C599" s="139">
        <f>IFERROR(NACIONAL!D599/NACIONAL!C599-1,"")</f>
        <v>0.36207866431382585</v>
      </c>
      <c r="D599" s="139">
        <f>IFERROR(NACIONAL!E599/NACIONAL!D599-1,"")</f>
        <v>-0.35532304094128386</v>
      </c>
      <c r="E599" s="139">
        <f>IFERROR(NACIONAL!F599/NACIONAL!E599-1,"")</f>
        <v>0.13279078323102733</v>
      </c>
      <c r="F599" s="139">
        <f>IFERROR(NACIONAL!G599/NACIONAL!F599-1,"")</f>
        <v>0.15224942647497031</v>
      </c>
      <c r="G599" s="139">
        <f>IFERROR(NACIONAL!H599/NACIONAL!G599-1,"")</f>
        <v>5.0704588932416588</v>
      </c>
      <c r="H599" s="139">
        <f>IFERROR(NACIONAL!I599/NACIONAL!H599-1,"")</f>
        <v>0.27421453957698727</v>
      </c>
      <c r="I599" s="139">
        <f>IFERROR(NACIONAL!J599/NACIONAL!I599-1,"")</f>
        <v>5.9811666781061312E-2</v>
      </c>
      <c r="J599" s="139">
        <f>IFERROR(NACIONAL!K599/NACIONAL!J599-1,"")</f>
        <v>2.8856227173422955E-2</v>
      </c>
      <c r="K599" s="139">
        <f>IFERROR(NACIONAL!L599/NACIONAL!K599-1,"")</f>
        <v>-0.40813721991528296</v>
      </c>
      <c r="L599" s="139">
        <f>IFERROR(NACIONAL!M599/NACIONAL!L599-1,"")</f>
        <v>7.2637628820642064E-2</v>
      </c>
      <c r="M599" s="139">
        <f>IFERROR(NACIONAL!N599/NACIONAL!M599-1,"")</f>
        <v>-1</v>
      </c>
      <c r="N599" s="139" t="str">
        <f>IFERROR(NACIONAL!O599/NACIONAL!N599-1,"")</f>
        <v/>
      </c>
      <c r="O599" s="139" t="str">
        <f>IFERROR(NACIONAL!P599/NACIONAL!O599-1,"")</f>
        <v/>
      </c>
      <c r="P599" s="139" t="str">
        <f>IFERROR(NACIONAL!Q599/NACIONAL!P599-1,"")</f>
        <v/>
      </c>
      <c r="Q599" s="139" t="str">
        <f>IFERROR(NACIONAL!R599/NACIONAL!Q599-1,"")</f>
        <v/>
      </c>
      <c r="R599" s="139" t="str">
        <f>IFERROR(NACIONAL!S599/NACIONAL!R599-1,"")</f>
        <v/>
      </c>
      <c r="S599" s="139" t="str">
        <f>IFERROR(NACIONAL!T599/NACIONAL!S599-1,"")</f>
        <v/>
      </c>
    </row>
    <row r="600" spans="1:19">
      <c r="A600" s="89" t="s">
        <v>7748</v>
      </c>
      <c r="B600" s="89" t="s">
        <v>968</v>
      </c>
      <c r="C600" s="139" t="str">
        <f>IFERROR(NACIONAL!D600/NACIONAL!C600-1,"")</f>
        <v/>
      </c>
      <c r="D600" s="139" t="str">
        <f>IFERROR(NACIONAL!E600/NACIONAL!D600-1,"")</f>
        <v/>
      </c>
      <c r="E600" s="139" t="str">
        <f>IFERROR(NACIONAL!F600/NACIONAL!E600-1,"")</f>
        <v/>
      </c>
      <c r="F600" s="139" t="str">
        <f>IFERROR(NACIONAL!G600/NACIONAL!F600-1,"")</f>
        <v/>
      </c>
      <c r="G600" s="139" t="str">
        <f>IFERROR(NACIONAL!H600/NACIONAL!G600-1,"")</f>
        <v/>
      </c>
      <c r="H600" s="139" t="str">
        <f>IFERROR(NACIONAL!I600/NACIONAL!H600-1,"")</f>
        <v/>
      </c>
      <c r="I600" s="139" t="str">
        <f>IFERROR(NACIONAL!J600/NACIONAL!I600-1,"")</f>
        <v/>
      </c>
      <c r="J600" s="139" t="str">
        <f>IFERROR(NACIONAL!K600/NACIONAL!J600-1,"")</f>
        <v/>
      </c>
      <c r="K600" s="139" t="str">
        <f>IFERROR(NACIONAL!L600/NACIONAL!K600-1,"")</f>
        <v/>
      </c>
      <c r="L600" s="139" t="str">
        <f>IFERROR(NACIONAL!M600/NACIONAL!L600-1,"")</f>
        <v/>
      </c>
      <c r="M600" s="139" t="str">
        <f>IFERROR(NACIONAL!N600/NACIONAL!M600-1,"")</f>
        <v/>
      </c>
      <c r="N600" s="139" t="str">
        <f>IFERROR(NACIONAL!O600/NACIONAL!N600-1,"")</f>
        <v/>
      </c>
      <c r="O600" s="139" t="str">
        <f>IFERROR(NACIONAL!P600/NACIONAL!O600-1,"")</f>
        <v/>
      </c>
      <c r="P600" s="139" t="str">
        <f>IFERROR(NACIONAL!Q600/NACIONAL!P600-1,"")</f>
        <v/>
      </c>
      <c r="Q600" s="139" t="str">
        <f>IFERROR(NACIONAL!R600/NACIONAL!Q600-1,"")</f>
        <v/>
      </c>
      <c r="R600" s="139" t="str">
        <f>IFERROR(NACIONAL!S600/NACIONAL!R600-1,"")</f>
        <v/>
      </c>
      <c r="S600" s="139" t="str">
        <f>IFERROR(NACIONAL!T600/NACIONAL!S600-1,"")</f>
        <v/>
      </c>
    </row>
    <row r="601" spans="1:19">
      <c r="Q601" s="25"/>
    </row>
    <row r="602" spans="1:19">
      <c r="Q602" s="107"/>
    </row>
    <row r="603" spans="1:19">
      <c r="Q603" s="107"/>
    </row>
    <row r="605" spans="1:19">
      <c r="Q605" s="107"/>
    </row>
  </sheetData>
  <mergeCells count="1">
    <mergeCell ref="A1:Q2"/>
  </mergeCells>
  <printOptions horizontalCentered="1"/>
  <pageMargins left="0.39370078740157483" right="0.39370078740157483" top="0.39370078740157483" bottom="0.39370078740157483" header="0" footer="0"/>
  <pageSetup scale="38" fitToHeight="9" orientation="landscape" r:id="rId1"/>
  <headerFooter alignWithMargins="0">
    <oddHeader>&amp;R09/05/2014</oddHeader>
  </headerFooter>
  <ignoredErrors>
    <ignoredError sqref="C5:C600 D5:S600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5E5E-3DCE-4285-B0FA-303363793939}">
  <dimension ref="A2:B3"/>
  <sheetViews>
    <sheetView workbookViewId="0">
      <selection activeCell="B4" sqref="B4"/>
    </sheetView>
  </sheetViews>
  <sheetFormatPr baseColWidth="10" defaultRowHeight="13"/>
  <sheetData>
    <row r="2" spans="1:2">
      <c r="A2">
        <v>1</v>
      </c>
      <c r="B2" t="s">
        <v>7812</v>
      </c>
    </row>
    <row r="3" spans="1:2">
      <c r="A3">
        <v>2</v>
      </c>
      <c r="B3" t="s">
        <v>7813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M381"/>
  <sheetViews>
    <sheetView zoomScale="96" zoomScaleNormal="96" zoomScaleSheetLayoutView="100" workbookViewId="0">
      <pane xSplit="2" ySplit="4" topLeftCell="AG303" activePane="bottomRight" state="frozen"/>
      <selection activeCell="B385" sqref="B385"/>
      <selection pane="topRight" activeCell="B385" sqref="B385"/>
      <selection pane="bottomLeft" activeCell="B385" sqref="B385"/>
      <selection pane="bottomRight" activeCell="B385" sqref="B385"/>
    </sheetView>
  </sheetViews>
  <sheetFormatPr baseColWidth="10" defaultColWidth="9.83203125" defaultRowHeight="14"/>
  <cols>
    <col min="1" max="1" width="13.1640625" style="56" bestFit="1" customWidth="1"/>
    <col min="2" max="2" width="60.6640625" style="24" bestFit="1" customWidth="1"/>
    <col min="3" max="3" width="21.1640625" style="25" bestFit="1" customWidth="1"/>
    <col min="4" max="4" width="20.83203125" style="25" bestFit="1" customWidth="1"/>
    <col min="5" max="5" width="19.83203125" style="25" bestFit="1" customWidth="1"/>
    <col min="6" max="6" width="10.5" style="25" bestFit="1" customWidth="1"/>
    <col min="7" max="7" width="20.6640625" style="25" bestFit="1" customWidth="1"/>
    <col min="8" max="8" width="19.5" style="25" bestFit="1" customWidth="1"/>
    <col min="9" max="9" width="10.33203125" style="25" bestFit="1" customWidth="1"/>
    <col min="10" max="10" width="20.83203125" style="25" bestFit="1" customWidth="1"/>
    <col min="11" max="11" width="20.6640625" style="25" bestFit="1" customWidth="1"/>
    <col min="12" max="12" width="10.33203125" style="25" bestFit="1" customWidth="1"/>
    <col min="13" max="13" width="20.5" style="25" bestFit="1" customWidth="1"/>
    <col min="14" max="14" width="19.83203125" style="25" bestFit="1" customWidth="1"/>
    <col min="15" max="15" width="10.5" style="25" bestFit="1" customWidth="1"/>
    <col min="16" max="16" width="20.83203125" style="25" bestFit="1" customWidth="1"/>
    <col min="17" max="17" width="20.1640625" style="25" bestFit="1" customWidth="1"/>
    <col min="18" max="18" width="10.33203125" style="25" bestFit="1" customWidth="1"/>
    <col min="19" max="19" width="20.83203125" style="25" bestFit="1" customWidth="1"/>
    <col min="20" max="20" width="20.6640625" style="25" bestFit="1" customWidth="1"/>
    <col min="21" max="21" width="10.5" style="25" bestFit="1" customWidth="1"/>
    <col min="22" max="22" width="21.5" style="25" bestFit="1" customWidth="1"/>
    <col min="23" max="23" width="20.5" style="25" bestFit="1" customWidth="1"/>
    <col min="24" max="24" width="11" style="25" bestFit="1" customWidth="1"/>
    <col min="25" max="25" width="21.1640625" style="25" bestFit="1" customWidth="1"/>
    <col min="26" max="26" width="20.83203125" style="25" bestFit="1" customWidth="1"/>
    <col min="27" max="27" width="10.33203125" style="25" bestFit="1" customWidth="1"/>
    <col min="28" max="28" width="22" style="25" bestFit="1" customWidth="1"/>
    <col min="29" max="29" width="20.5" style="25" bestFit="1" customWidth="1"/>
    <col min="30" max="30" width="12.33203125" style="25" bestFit="1" customWidth="1"/>
    <col min="31" max="31" width="22.33203125" style="25" bestFit="1" customWidth="1"/>
    <col min="32" max="32" width="20.83203125" style="25" bestFit="1" customWidth="1"/>
    <col min="33" max="33" width="10.33203125" style="25" bestFit="1" customWidth="1"/>
    <col min="34" max="34" width="21.1640625" style="7" bestFit="1" customWidth="1"/>
    <col min="35" max="35" width="23" style="7" bestFit="1" customWidth="1"/>
    <col min="36" max="36" width="14.1640625" style="7" bestFit="1" customWidth="1"/>
    <col min="37" max="37" width="19.33203125" style="7" bestFit="1" customWidth="1"/>
    <col min="38" max="38" width="18.5" style="7" bestFit="1" customWidth="1"/>
    <col min="39" max="16384" width="9.83203125" style="7"/>
  </cols>
  <sheetData>
    <row r="1" spans="1:39" s="23" customFormat="1" ht="171" customHeight="1">
      <c r="A1" s="149" t="s">
        <v>7642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</row>
    <row r="2" spans="1:39" s="23" customFormat="1" ht="3" customHeight="1">
      <c r="A2" s="56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9" s="5" customFormat="1" ht="26.25" customHeight="1">
      <c r="A3" s="51" t="s">
        <v>224</v>
      </c>
      <c r="B3" s="48" t="s">
        <v>187</v>
      </c>
      <c r="C3" s="26">
        <v>2007</v>
      </c>
      <c r="D3" s="45">
        <v>2008</v>
      </c>
      <c r="E3" s="46"/>
      <c r="F3" s="47"/>
      <c r="G3" s="45">
        <v>2009</v>
      </c>
      <c r="H3" s="46"/>
      <c r="I3" s="47"/>
      <c r="J3" s="45">
        <v>2010</v>
      </c>
      <c r="K3" s="46"/>
      <c r="L3" s="47"/>
      <c r="M3" s="45">
        <v>2011</v>
      </c>
      <c r="N3" s="46"/>
      <c r="O3" s="47"/>
      <c r="P3" s="45">
        <v>2012</v>
      </c>
      <c r="Q3" s="46"/>
      <c r="R3" s="47"/>
      <c r="S3" s="45">
        <v>2013</v>
      </c>
      <c r="T3" s="46"/>
      <c r="U3" s="47"/>
      <c r="V3" s="45">
        <v>2014</v>
      </c>
      <c r="W3" s="46"/>
      <c r="X3" s="47"/>
      <c r="Y3" s="45">
        <v>2015</v>
      </c>
      <c r="Z3" s="46"/>
      <c r="AA3" s="47"/>
      <c r="AB3" s="49">
        <v>2016</v>
      </c>
      <c r="AC3" s="49"/>
      <c r="AD3" s="49"/>
      <c r="AE3" s="49">
        <v>2017</v>
      </c>
      <c r="AF3" s="49"/>
      <c r="AG3" s="49"/>
      <c r="AH3" s="49">
        <v>2018</v>
      </c>
      <c r="AI3" s="49"/>
      <c r="AJ3" s="49"/>
      <c r="AK3" s="49">
        <v>2019</v>
      </c>
      <c r="AL3" s="49"/>
      <c r="AM3" s="49"/>
    </row>
    <row r="4" spans="1:39" s="5" customFormat="1" ht="17" customHeight="1">
      <c r="A4" s="57"/>
      <c r="B4" s="50"/>
      <c r="C4" s="51" t="s">
        <v>190</v>
      </c>
      <c r="D4" s="52" t="s">
        <v>190</v>
      </c>
      <c r="E4" s="52" t="s">
        <v>188</v>
      </c>
      <c r="F4" s="52" t="s">
        <v>189</v>
      </c>
      <c r="G4" s="52" t="s">
        <v>190</v>
      </c>
      <c r="H4" s="52" t="s">
        <v>188</v>
      </c>
      <c r="I4" s="52" t="s">
        <v>189</v>
      </c>
      <c r="J4" s="52" t="s">
        <v>190</v>
      </c>
      <c r="K4" s="52" t="s">
        <v>188</v>
      </c>
      <c r="L4" s="52" t="s">
        <v>189</v>
      </c>
      <c r="M4" s="52" t="s">
        <v>190</v>
      </c>
      <c r="N4" s="52" t="s">
        <v>188</v>
      </c>
      <c r="O4" s="52" t="s">
        <v>189</v>
      </c>
      <c r="P4" s="52" t="s">
        <v>190</v>
      </c>
      <c r="Q4" s="52" t="s">
        <v>188</v>
      </c>
      <c r="R4" s="52" t="s">
        <v>189</v>
      </c>
      <c r="S4" s="52" t="s">
        <v>190</v>
      </c>
      <c r="T4" s="52" t="s">
        <v>188</v>
      </c>
      <c r="U4" s="52" t="s">
        <v>189</v>
      </c>
      <c r="V4" s="52" t="s">
        <v>190</v>
      </c>
      <c r="W4" s="52" t="s">
        <v>188</v>
      </c>
      <c r="X4" s="52" t="s">
        <v>189</v>
      </c>
      <c r="Y4" s="52" t="s">
        <v>190</v>
      </c>
      <c r="Z4" s="52" t="s">
        <v>188</v>
      </c>
      <c r="AA4" s="52" t="s">
        <v>189</v>
      </c>
      <c r="AB4" s="52" t="s">
        <v>190</v>
      </c>
      <c r="AC4" s="52" t="s">
        <v>188</v>
      </c>
      <c r="AD4" s="52" t="s">
        <v>189</v>
      </c>
      <c r="AE4" s="52" t="s">
        <v>190</v>
      </c>
      <c r="AF4" s="52" t="s">
        <v>188</v>
      </c>
      <c r="AG4" s="52" t="s">
        <v>189</v>
      </c>
      <c r="AH4" s="52" t="s">
        <v>190</v>
      </c>
      <c r="AI4" s="52" t="s">
        <v>188</v>
      </c>
      <c r="AJ4" s="52" t="s">
        <v>189</v>
      </c>
      <c r="AK4" s="52" t="s">
        <v>190</v>
      </c>
      <c r="AL4" s="52" t="s">
        <v>188</v>
      </c>
      <c r="AM4" s="52" t="s">
        <v>189</v>
      </c>
    </row>
    <row r="5" spans="1:39" s="6" customFormat="1" ht="15">
      <c r="A5" s="64">
        <v>1</v>
      </c>
      <c r="B5" s="9" t="s">
        <v>182</v>
      </c>
      <c r="C5" s="2">
        <v>436566480290.56</v>
      </c>
      <c r="D5" s="2">
        <v>464326270041.78003</v>
      </c>
      <c r="E5" s="10">
        <f t="shared" ref="E5:E115" si="0">D5-C5</f>
        <v>27759789751.220032</v>
      </c>
      <c r="F5" s="2">
        <f>IFERROR(E5/C5*100,0)</f>
        <v>6.3586626560848876</v>
      </c>
      <c r="G5" s="2">
        <v>515913079436.47998</v>
      </c>
      <c r="H5" s="3">
        <f>G5-D5</f>
        <v>51586809394.699951</v>
      </c>
      <c r="I5" s="3">
        <f>IFERROR(H5/D5*100,0)</f>
        <v>11.110034629326094</v>
      </c>
      <c r="J5" s="2">
        <v>566548513946.57996</v>
      </c>
      <c r="K5" s="3">
        <f>J5-G5</f>
        <v>50635434510.099976</v>
      </c>
      <c r="L5" s="3">
        <f>IFERROR(K5/G5*100,0)</f>
        <v>9.8147220003431386</v>
      </c>
      <c r="M5" s="2">
        <v>665478976927.53003</v>
      </c>
      <c r="N5" s="3">
        <f>M5-J5</f>
        <v>98930462980.950073</v>
      </c>
      <c r="O5" s="3">
        <f>IFERROR(N5/J5*100,0)</f>
        <v>17.461957898680193</v>
      </c>
      <c r="P5" s="2">
        <v>797320542097.78003</v>
      </c>
      <c r="Q5" s="3">
        <f>P5-M5</f>
        <v>131841565170.25</v>
      </c>
      <c r="R5" s="3">
        <f>IFERROR(Q5/M5*100,0)</f>
        <v>19.811529701351844</v>
      </c>
      <c r="S5" s="2">
        <v>899523627140.18994</v>
      </c>
      <c r="T5" s="3">
        <f>S5-P5</f>
        <v>102203085042.40991</v>
      </c>
      <c r="U5" s="3">
        <f>IFERROR(T5/P5*100,0)</f>
        <v>12.818318310664589</v>
      </c>
      <c r="V5" s="2">
        <v>993772572235.72998</v>
      </c>
      <c r="W5" s="3">
        <f>V5-S5</f>
        <v>94248945095.540039</v>
      </c>
      <c r="X5" s="3">
        <f>IFERROR(W5/S5*100,0)</f>
        <v>10.477650864511581</v>
      </c>
      <c r="Y5" s="2">
        <v>1133248137733.0701</v>
      </c>
      <c r="Z5" s="3">
        <f>Y5-V5</f>
        <v>139475565497.34009</v>
      </c>
      <c r="AA5" s="3">
        <f>IFERROR(Z5/V5*100,0)</f>
        <v>14.034958238337806</v>
      </c>
      <c r="AB5" s="2">
        <v>1207973460205.8601</v>
      </c>
      <c r="AC5" s="3">
        <f>AB5-Y5</f>
        <v>74725322472.790039</v>
      </c>
      <c r="AD5" s="3">
        <f>IFERROR(AC5/Y5*100,0)</f>
        <v>6.5939064874414237</v>
      </c>
      <c r="AE5" s="3">
        <v>1287476920806.77</v>
      </c>
      <c r="AF5" s="3">
        <f>(AE5-AB5)</f>
        <v>79503460600.909912</v>
      </c>
      <c r="AG5" s="3">
        <f>IFERROR(AF5/AB5*100,0)</f>
        <v>6.5815568983908888</v>
      </c>
      <c r="AH5" s="3">
        <v>1371675580417.0432</v>
      </c>
      <c r="AI5" s="3">
        <f>AH5-AE5</f>
        <v>84198659610.273193</v>
      </c>
      <c r="AJ5" s="3">
        <f>IFERROR(AI5/AE5*100,0)</f>
        <v>6.539818947396113</v>
      </c>
      <c r="AK5" s="3">
        <v>1487089621826.03</v>
      </c>
      <c r="AL5" s="3">
        <f>AK5-AH5</f>
        <v>115414041408.98682</v>
      </c>
      <c r="AM5" s="3">
        <f>IFERROR(AL5/AH5*100,0)</f>
        <v>8.4140917179480894</v>
      </c>
    </row>
    <row r="6" spans="1:39" ht="17" customHeight="1">
      <c r="A6" s="58" t="s">
        <v>226</v>
      </c>
      <c r="B6" s="12" t="s">
        <v>153</v>
      </c>
      <c r="C6" s="13">
        <v>43928383924</v>
      </c>
      <c r="D6" s="13">
        <v>38251457494</v>
      </c>
      <c r="E6" s="14">
        <f t="shared" si="0"/>
        <v>-5676926430</v>
      </c>
      <c r="F6" s="1">
        <f t="shared" ref="F6:F116" si="1">IFERROR(E6/C6*100,0)</f>
        <v>-12.923139717185103</v>
      </c>
      <c r="G6" s="13">
        <v>43861973154</v>
      </c>
      <c r="H6" s="1">
        <f t="shared" ref="H6:H116" si="2">G6-D6</f>
        <v>5610515660</v>
      </c>
      <c r="I6" s="1">
        <f t="shared" ref="I6:I116" si="3">IFERROR(H6/D6*100,0)</f>
        <v>14.667455902510504</v>
      </c>
      <c r="J6" s="13">
        <v>47677299243</v>
      </c>
      <c r="K6" s="1">
        <f t="shared" ref="K6:K116" si="4">J6-G6</f>
        <v>3815326089</v>
      </c>
      <c r="L6" s="1">
        <f t="shared" ref="L6:L116" si="5">IFERROR(K6/G6*100,0)</f>
        <v>8.6984825684980844</v>
      </c>
      <c r="M6" s="13">
        <v>50931463509</v>
      </c>
      <c r="N6" s="1">
        <f t="shared" ref="N6:N116" si="6">M6-J6</f>
        <v>3254164266</v>
      </c>
      <c r="O6" s="1">
        <f t="shared" ref="O6:O116" si="7">IFERROR(N6/J6*100,0)</f>
        <v>6.8253955607138916</v>
      </c>
      <c r="P6" s="13">
        <v>62468711543</v>
      </c>
      <c r="Q6" s="1">
        <f t="shared" ref="Q6:Q116" si="8">P6-M6</f>
        <v>11537248034</v>
      </c>
      <c r="R6" s="1">
        <f t="shared" ref="R6:R116" si="9">IFERROR(Q6/M6*100,0)</f>
        <v>22.652496588795795</v>
      </c>
      <c r="S6" s="13">
        <v>83156217431</v>
      </c>
      <c r="T6" s="1">
        <f t="shared" ref="T6:T116" si="10">S6-P6</f>
        <v>20687505888</v>
      </c>
      <c r="U6" s="1">
        <f t="shared" ref="U6:U116" si="11">IFERROR(T6/P6*100,0)</f>
        <v>33.11658809187999</v>
      </c>
      <c r="V6" s="13">
        <v>91253481685</v>
      </c>
      <c r="W6" s="1">
        <f t="shared" ref="W6:W116" si="12">V6-S6</f>
        <v>8097264254</v>
      </c>
      <c r="X6" s="1">
        <f t="shared" ref="X6:X116" si="13">IFERROR(W6/S6*100,0)</f>
        <v>9.7374129128935127</v>
      </c>
      <c r="Y6" s="13">
        <v>79736282148</v>
      </c>
      <c r="Z6" s="1">
        <f t="shared" ref="Z6:Z116" si="14">Y6-V6</f>
        <v>-11517199537</v>
      </c>
      <c r="AA6" s="1">
        <f t="shared" ref="AA6:AA116" si="15">IFERROR(Z6/V6*100,0)</f>
        <v>-12.62110696965677</v>
      </c>
      <c r="AB6" s="13">
        <v>90035644487</v>
      </c>
      <c r="AC6" s="1">
        <f t="shared" ref="AC6:AC116" si="16">AB6-Y6</f>
        <v>10299362339</v>
      </c>
      <c r="AD6" s="1">
        <f t="shared" ref="AD6:AD116" si="17">IFERROR(AC6/Y6*100,0)</f>
        <v>12.916782751273958</v>
      </c>
      <c r="AE6" s="1">
        <v>92206522891.619293</v>
      </c>
      <c r="AF6" s="1">
        <f>(AE6-AB6)</f>
        <v>2170878404.6192932</v>
      </c>
      <c r="AG6" s="1">
        <f>IFERROR(AF6/AB6*100,0)</f>
        <v>2.4111321876889997</v>
      </c>
      <c r="AH6" s="1">
        <v>98284208265.143799</v>
      </c>
      <c r="AI6" s="1">
        <f t="shared" ref="AI6:AI69" si="18">AH6-AE6</f>
        <v>6077685373.5245056</v>
      </c>
      <c r="AJ6" s="1">
        <f t="shared" ref="AJ6:AJ69" si="19">IFERROR(AI6/AE6*100,0)</f>
        <v>6.591383324006582</v>
      </c>
      <c r="AK6" s="1">
        <v>93010810778.920914</v>
      </c>
      <c r="AL6" s="1">
        <f t="shared" ref="AL6:AL69" si="20">AK6-AH6</f>
        <v>-5273397486.2228851</v>
      </c>
      <c r="AM6" s="1">
        <f t="shared" ref="AM6:AM69" si="21">IFERROR(AL6/AH6*100,0)</f>
        <v>-5.3654575636369852</v>
      </c>
    </row>
    <row r="7" spans="1:39" ht="17" customHeight="1">
      <c r="A7" s="58" t="s">
        <v>227</v>
      </c>
      <c r="B7" s="12" t="s">
        <v>152</v>
      </c>
      <c r="C7" s="13">
        <v>664749083</v>
      </c>
      <c r="D7" s="13">
        <v>658065852</v>
      </c>
      <c r="E7" s="14">
        <f t="shared" si="0"/>
        <v>-6683231</v>
      </c>
      <c r="F7" s="1">
        <f t="shared" si="1"/>
        <v>-1.0053764903049893</v>
      </c>
      <c r="G7" s="13">
        <v>593845676</v>
      </c>
      <c r="H7" s="1">
        <f t="shared" si="2"/>
        <v>-64220176</v>
      </c>
      <c r="I7" s="1">
        <f t="shared" si="3"/>
        <v>-9.7589285031006288</v>
      </c>
      <c r="J7" s="13">
        <v>512477030</v>
      </c>
      <c r="K7" s="1">
        <f t="shared" si="4"/>
        <v>-81368646</v>
      </c>
      <c r="L7" s="1">
        <f t="shared" si="5"/>
        <v>-13.701985092840854</v>
      </c>
      <c r="M7" s="13">
        <v>446318307</v>
      </c>
      <c r="N7" s="1">
        <f t="shared" si="6"/>
        <v>-66158723</v>
      </c>
      <c r="O7" s="1">
        <f t="shared" si="7"/>
        <v>-12.909597723823838</v>
      </c>
      <c r="P7" s="13">
        <v>553567635</v>
      </c>
      <c r="Q7" s="1">
        <f t="shared" si="8"/>
        <v>107249328</v>
      </c>
      <c r="R7" s="1">
        <f t="shared" si="9"/>
        <v>24.029784644258388</v>
      </c>
      <c r="S7" s="13">
        <v>604261733</v>
      </c>
      <c r="T7" s="1">
        <f t="shared" si="10"/>
        <v>50694098</v>
      </c>
      <c r="U7" s="1">
        <f t="shared" si="11"/>
        <v>9.1577062665522355</v>
      </c>
      <c r="V7" s="13">
        <v>528740545</v>
      </c>
      <c r="W7" s="1">
        <f t="shared" si="12"/>
        <v>-75521188</v>
      </c>
      <c r="X7" s="1">
        <f t="shared" si="13"/>
        <v>-12.498092114001203</v>
      </c>
      <c r="Y7" s="13">
        <v>576393103</v>
      </c>
      <c r="Z7" s="1">
        <f t="shared" si="14"/>
        <v>47652558</v>
      </c>
      <c r="AA7" s="1">
        <f t="shared" si="15"/>
        <v>9.0124652725468586</v>
      </c>
      <c r="AB7" s="13">
        <v>673167916</v>
      </c>
      <c r="AC7" s="1">
        <f t="shared" si="16"/>
        <v>96774813</v>
      </c>
      <c r="AD7" s="1">
        <f t="shared" si="17"/>
        <v>16.789724321180852</v>
      </c>
      <c r="AE7" s="1">
        <v>758681464.25652003</v>
      </c>
      <c r="AF7" s="1">
        <f t="shared" ref="AF7:AF116" si="22">(AE7-AB7)</f>
        <v>85513548.256520033</v>
      </c>
      <c r="AG7" s="1">
        <f>IFERROR(AF7/AB7*100,0)</f>
        <v>12.703152694003325</v>
      </c>
      <c r="AH7" s="1">
        <v>727679213.73074996</v>
      </c>
      <c r="AI7" s="1">
        <f t="shared" si="18"/>
        <v>-31002250.525770068</v>
      </c>
      <c r="AJ7" s="1">
        <f t="shared" si="19"/>
        <v>-4.0863329323790891</v>
      </c>
      <c r="AK7" s="1">
        <v>845178534.27531993</v>
      </c>
      <c r="AL7" s="1">
        <f t="shared" si="20"/>
        <v>117499320.54456997</v>
      </c>
      <c r="AM7" s="1">
        <f t="shared" si="21"/>
        <v>16.147131638151496</v>
      </c>
    </row>
    <row r="8" spans="1:39" ht="17" customHeight="1">
      <c r="A8" s="58" t="s">
        <v>228</v>
      </c>
      <c r="B8" s="12" t="s">
        <v>204</v>
      </c>
      <c r="C8" s="13">
        <v>381555906</v>
      </c>
      <c r="D8" s="13">
        <v>257559937</v>
      </c>
      <c r="E8" s="14">
        <f t="shared" si="0"/>
        <v>-123995969</v>
      </c>
      <c r="F8" s="1">
        <f t="shared" si="1"/>
        <v>-32.497457659586068</v>
      </c>
      <c r="G8" s="13">
        <v>729541783</v>
      </c>
      <c r="H8" s="1">
        <f t="shared" si="2"/>
        <v>471981846</v>
      </c>
      <c r="I8" s="1">
        <f t="shared" si="3"/>
        <v>183.25126628680607</v>
      </c>
      <c r="J8" s="13">
        <v>483100578</v>
      </c>
      <c r="K8" s="1">
        <f t="shared" si="4"/>
        <v>-246441205</v>
      </c>
      <c r="L8" s="1">
        <f t="shared" si="5"/>
        <v>-33.78027287026547</v>
      </c>
      <c r="M8" s="13">
        <v>0</v>
      </c>
      <c r="N8" s="1">
        <f t="shared" si="6"/>
        <v>-483100578</v>
      </c>
      <c r="O8" s="1">
        <f t="shared" si="7"/>
        <v>-100</v>
      </c>
      <c r="P8" s="13">
        <v>0</v>
      </c>
      <c r="Q8" s="1">
        <f t="shared" si="8"/>
        <v>0</v>
      </c>
      <c r="R8" s="1">
        <f t="shared" si="9"/>
        <v>0</v>
      </c>
      <c r="S8" s="13">
        <v>0</v>
      </c>
      <c r="T8" s="1">
        <f t="shared" si="10"/>
        <v>0</v>
      </c>
      <c r="U8" s="1">
        <f t="shared" si="11"/>
        <v>0</v>
      </c>
      <c r="V8" s="13">
        <v>0</v>
      </c>
      <c r="W8" s="1">
        <f t="shared" si="12"/>
        <v>0</v>
      </c>
      <c r="X8" s="1">
        <f t="shared" si="13"/>
        <v>0</v>
      </c>
      <c r="Y8" s="13">
        <v>0</v>
      </c>
      <c r="Z8" s="1">
        <f t="shared" si="14"/>
        <v>0</v>
      </c>
      <c r="AA8" s="1">
        <f t="shared" si="15"/>
        <v>0</v>
      </c>
      <c r="AB8" s="13">
        <v>0</v>
      </c>
      <c r="AC8" s="1">
        <f t="shared" si="16"/>
        <v>0</v>
      </c>
      <c r="AD8" s="1">
        <f t="shared" si="17"/>
        <v>0</v>
      </c>
      <c r="AE8" s="1">
        <v>0</v>
      </c>
      <c r="AF8" s="1">
        <f t="shared" si="22"/>
        <v>0</v>
      </c>
      <c r="AG8" s="1">
        <f t="shared" ref="AG8:AG117" si="23">IFERROR(AF8/AB8*100,0)</f>
        <v>0</v>
      </c>
      <c r="AH8" s="1">
        <v>1263222717.7170901</v>
      </c>
      <c r="AI8" s="1">
        <f t="shared" si="18"/>
        <v>1263222717.7170901</v>
      </c>
      <c r="AJ8" s="1">
        <f t="shared" si="19"/>
        <v>0</v>
      </c>
      <c r="AK8" s="1">
        <v>412144387.97453004</v>
      </c>
      <c r="AL8" s="1">
        <f t="shared" si="20"/>
        <v>-851078329.74256015</v>
      </c>
      <c r="AM8" s="1">
        <f t="shared" si="21"/>
        <v>-67.373576947748219</v>
      </c>
    </row>
    <row r="9" spans="1:39" ht="17" customHeight="1">
      <c r="A9" s="58" t="s">
        <v>229</v>
      </c>
      <c r="B9" s="12" t="s">
        <v>205</v>
      </c>
      <c r="C9" s="13">
        <v>2643983872</v>
      </c>
      <c r="D9" s="13">
        <v>3098579075</v>
      </c>
      <c r="E9" s="14">
        <f t="shared" si="0"/>
        <v>454595203</v>
      </c>
      <c r="F9" s="1">
        <f t="shared" si="1"/>
        <v>17.193569439443237</v>
      </c>
      <c r="G9" s="13">
        <v>4608005767</v>
      </c>
      <c r="H9" s="1">
        <f t="shared" si="2"/>
        <v>1509426692</v>
      </c>
      <c r="I9" s="1">
        <f t="shared" si="3"/>
        <v>48.713512079726414</v>
      </c>
      <c r="J9" s="13">
        <v>4125560394</v>
      </c>
      <c r="K9" s="1">
        <f t="shared" si="4"/>
        <v>-482445373</v>
      </c>
      <c r="L9" s="1">
        <f t="shared" si="5"/>
        <v>-10.469721554061588</v>
      </c>
      <c r="M9" s="13">
        <v>4800578003</v>
      </c>
      <c r="N9" s="1">
        <f t="shared" si="6"/>
        <v>675017609</v>
      </c>
      <c r="O9" s="1">
        <f t="shared" si="7"/>
        <v>16.361840441887857</v>
      </c>
      <c r="P9" s="13">
        <v>4626252473</v>
      </c>
      <c r="Q9" s="1">
        <f t="shared" si="8"/>
        <v>-174325530</v>
      </c>
      <c r="R9" s="1">
        <f t="shared" si="9"/>
        <v>-3.6313445983183623</v>
      </c>
      <c r="S9" s="13">
        <v>4859278965</v>
      </c>
      <c r="T9" s="1">
        <f t="shared" si="10"/>
        <v>233026492</v>
      </c>
      <c r="U9" s="1">
        <f t="shared" si="11"/>
        <v>5.0370465805747218</v>
      </c>
      <c r="V9" s="13">
        <v>5777924666</v>
      </c>
      <c r="W9" s="1">
        <f t="shared" si="12"/>
        <v>918645701</v>
      </c>
      <c r="X9" s="1">
        <f t="shared" si="13"/>
        <v>18.904979681486552</v>
      </c>
      <c r="Y9" s="13">
        <v>6325867621</v>
      </c>
      <c r="Z9" s="1">
        <f t="shared" si="14"/>
        <v>547942955</v>
      </c>
      <c r="AA9" s="1">
        <f t="shared" si="15"/>
        <v>9.4833869715254604</v>
      </c>
      <c r="AB9" s="13">
        <v>5293973746</v>
      </c>
      <c r="AC9" s="1">
        <f t="shared" si="16"/>
        <v>-1031893875</v>
      </c>
      <c r="AD9" s="1">
        <f t="shared" si="17"/>
        <v>-16.312290057642358</v>
      </c>
      <c r="AE9" s="1">
        <v>7149695979.0799999</v>
      </c>
      <c r="AF9" s="1">
        <f t="shared" si="22"/>
        <v>1855722233.0799999</v>
      </c>
      <c r="AG9" s="1">
        <f t="shared" si="23"/>
        <v>35.053483868939459</v>
      </c>
      <c r="AH9" s="1">
        <v>8198052522.8859997</v>
      </c>
      <c r="AI9" s="1">
        <f t="shared" si="18"/>
        <v>1048356543.8059998</v>
      </c>
      <c r="AJ9" s="1">
        <f t="shared" si="19"/>
        <v>14.662952758739525</v>
      </c>
      <c r="AK9" s="1">
        <v>9264854560.6720009</v>
      </c>
      <c r="AL9" s="1">
        <f t="shared" si="20"/>
        <v>1066802037.7860012</v>
      </c>
      <c r="AM9" s="1">
        <f t="shared" si="21"/>
        <v>13.012871469265114</v>
      </c>
    </row>
    <row r="10" spans="1:39" ht="17" customHeight="1">
      <c r="A10" s="58" t="s">
        <v>230</v>
      </c>
      <c r="B10" s="12" t="s">
        <v>151</v>
      </c>
      <c r="C10" s="13">
        <v>26101581192</v>
      </c>
      <c r="D10" s="13">
        <v>25812906446</v>
      </c>
      <c r="E10" s="14">
        <f t="shared" si="0"/>
        <v>-288674746</v>
      </c>
      <c r="F10" s="1">
        <f t="shared" si="1"/>
        <v>-1.1059665078392926</v>
      </c>
      <c r="G10" s="13">
        <v>28926028191</v>
      </c>
      <c r="H10" s="1">
        <f t="shared" si="2"/>
        <v>3113121745</v>
      </c>
      <c r="I10" s="1">
        <f t="shared" si="3"/>
        <v>12.060330174413245</v>
      </c>
      <c r="J10" s="13">
        <v>30389427990</v>
      </c>
      <c r="K10" s="1">
        <f t="shared" si="4"/>
        <v>1463399799</v>
      </c>
      <c r="L10" s="1">
        <f t="shared" si="5"/>
        <v>5.0591107404621836</v>
      </c>
      <c r="M10" s="13">
        <v>37462850699</v>
      </c>
      <c r="N10" s="1">
        <f t="shared" si="6"/>
        <v>7073422709</v>
      </c>
      <c r="O10" s="1">
        <f t="shared" si="7"/>
        <v>23.27593237795589</v>
      </c>
      <c r="P10" s="13">
        <v>48546652330</v>
      </c>
      <c r="Q10" s="1">
        <f t="shared" si="8"/>
        <v>11083801631</v>
      </c>
      <c r="R10" s="1">
        <f t="shared" si="9"/>
        <v>29.586113774560836</v>
      </c>
      <c r="S10" s="13">
        <v>66259587352</v>
      </c>
      <c r="T10" s="1">
        <f t="shared" si="10"/>
        <v>17712935022</v>
      </c>
      <c r="U10" s="1">
        <f t="shared" si="11"/>
        <v>36.486419087344721</v>
      </c>
      <c r="V10" s="13">
        <v>73834265267</v>
      </c>
      <c r="W10" s="1">
        <f t="shared" si="12"/>
        <v>7574677915</v>
      </c>
      <c r="X10" s="1">
        <f t="shared" si="13"/>
        <v>11.431821744919702</v>
      </c>
      <c r="Y10" s="13">
        <v>59228537898</v>
      </c>
      <c r="Z10" s="1">
        <f t="shared" si="14"/>
        <v>-14605727369</v>
      </c>
      <c r="AA10" s="1">
        <f t="shared" si="15"/>
        <v>-19.781773836554969</v>
      </c>
      <c r="AB10" s="13">
        <v>70148241434</v>
      </c>
      <c r="AC10" s="1">
        <f t="shared" si="16"/>
        <v>10919703536</v>
      </c>
      <c r="AD10" s="1">
        <f t="shared" si="17"/>
        <v>18.436557651997571</v>
      </c>
      <c r="AE10" s="1">
        <v>74639418399.288803</v>
      </c>
      <c r="AF10" s="1">
        <f t="shared" si="22"/>
        <v>4491176965.2888031</v>
      </c>
      <c r="AG10" s="1">
        <f t="shared" si="23"/>
        <v>6.4024084901891554</v>
      </c>
      <c r="AH10" s="1">
        <v>62287277185.9729</v>
      </c>
      <c r="AI10" s="1">
        <f t="shared" si="18"/>
        <v>-12352141213.315903</v>
      </c>
      <c r="AJ10" s="1">
        <f t="shared" si="19"/>
        <v>-16.549085561247619</v>
      </c>
      <c r="AK10" s="1">
        <v>65459220211.115105</v>
      </c>
      <c r="AL10" s="1">
        <f t="shared" si="20"/>
        <v>3171943025.1422043</v>
      </c>
      <c r="AM10" s="1">
        <f t="shared" si="21"/>
        <v>5.0924412953092224</v>
      </c>
    </row>
    <row r="11" spans="1:39" ht="17" customHeight="1">
      <c r="A11" s="58" t="s">
        <v>231</v>
      </c>
      <c r="B11" s="12" t="s">
        <v>206</v>
      </c>
      <c r="C11" s="13">
        <v>7250032667</v>
      </c>
      <c r="D11" s="13">
        <v>5678538536</v>
      </c>
      <c r="E11" s="14">
        <f t="shared" si="0"/>
        <v>-1571494131</v>
      </c>
      <c r="F11" s="1">
        <f t="shared" si="1"/>
        <v>-21.675683451096372</v>
      </c>
      <c r="G11" s="13">
        <v>6557797896</v>
      </c>
      <c r="H11" s="1">
        <f t="shared" si="2"/>
        <v>879259360</v>
      </c>
      <c r="I11" s="1">
        <f t="shared" si="3"/>
        <v>15.483902317925558</v>
      </c>
      <c r="J11" s="13">
        <v>8748824583</v>
      </c>
      <c r="K11" s="1">
        <f t="shared" si="4"/>
        <v>2191026687</v>
      </c>
      <c r="L11" s="1">
        <f t="shared" si="5"/>
        <v>33.41101268668924</v>
      </c>
      <c r="M11" s="13">
        <v>3989454740</v>
      </c>
      <c r="N11" s="1">
        <f t="shared" si="6"/>
        <v>-4759369843</v>
      </c>
      <c r="O11" s="1">
        <f t="shared" si="7"/>
        <v>-54.400105955353339</v>
      </c>
      <c r="P11" s="13">
        <v>5742554386</v>
      </c>
      <c r="Q11" s="1">
        <f t="shared" si="8"/>
        <v>1753099646</v>
      </c>
      <c r="R11" s="1">
        <f t="shared" si="9"/>
        <v>43.943339635430981</v>
      </c>
      <c r="S11" s="13">
        <v>6726681797</v>
      </c>
      <c r="T11" s="1">
        <f t="shared" si="10"/>
        <v>984127411</v>
      </c>
      <c r="U11" s="1">
        <f t="shared" si="11"/>
        <v>17.137450424487806</v>
      </c>
      <c r="V11" s="13">
        <v>2562092085</v>
      </c>
      <c r="W11" s="1">
        <f t="shared" si="12"/>
        <v>-4164589712</v>
      </c>
      <c r="X11" s="1">
        <f t="shared" si="13"/>
        <v>-61.911501653866615</v>
      </c>
      <c r="Y11" s="13">
        <v>6030056822</v>
      </c>
      <c r="Z11" s="1">
        <f t="shared" si="14"/>
        <v>3467964737</v>
      </c>
      <c r="AA11" s="1">
        <f t="shared" si="15"/>
        <v>135.35675619559163</v>
      </c>
      <c r="AB11" s="13">
        <v>6890036260</v>
      </c>
      <c r="AC11" s="1">
        <f t="shared" si="16"/>
        <v>859979438</v>
      </c>
      <c r="AD11" s="1">
        <f t="shared" si="17"/>
        <v>14.261547832558715</v>
      </c>
      <c r="AE11" s="1">
        <v>3831607302.934</v>
      </c>
      <c r="AF11" s="1">
        <f t="shared" si="22"/>
        <v>-3058428957.066</v>
      </c>
      <c r="AG11" s="1">
        <f t="shared" si="23"/>
        <v>-44.389156190971917</v>
      </c>
      <c r="AH11" s="1">
        <v>0</v>
      </c>
      <c r="AI11" s="1">
        <f t="shared" si="18"/>
        <v>-3831607302.934</v>
      </c>
      <c r="AJ11" s="1">
        <f t="shared" si="19"/>
        <v>-100</v>
      </c>
      <c r="AK11" s="1">
        <v>0</v>
      </c>
      <c r="AL11" s="1">
        <f t="shared" si="20"/>
        <v>0</v>
      </c>
      <c r="AM11" s="1">
        <f t="shared" si="21"/>
        <v>0</v>
      </c>
    </row>
    <row r="12" spans="1:39" ht="17" customHeight="1">
      <c r="A12" s="58" t="s">
        <v>232</v>
      </c>
      <c r="B12" s="12" t="s">
        <v>165</v>
      </c>
      <c r="C12" s="13">
        <v>5431531348</v>
      </c>
      <c r="D12" s="13">
        <v>1388455552</v>
      </c>
      <c r="E12" s="14">
        <f t="shared" si="0"/>
        <v>-4043075796</v>
      </c>
      <c r="F12" s="1">
        <f t="shared" si="1"/>
        <v>-74.437125314369084</v>
      </c>
      <c r="G12" s="13">
        <v>1019624547</v>
      </c>
      <c r="H12" s="1">
        <f t="shared" si="2"/>
        <v>-368831005</v>
      </c>
      <c r="I12" s="1">
        <f t="shared" si="3"/>
        <v>-26.564120433579426</v>
      </c>
      <c r="J12" s="13">
        <v>2585052991</v>
      </c>
      <c r="K12" s="1">
        <f t="shared" si="4"/>
        <v>1565428444</v>
      </c>
      <c r="L12" s="1">
        <f t="shared" si="5"/>
        <v>153.52988986052728</v>
      </c>
      <c r="M12" s="13">
        <v>3665642000</v>
      </c>
      <c r="N12" s="1">
        <f t="shared" si="6"/>
        <v>1080589009</v>
      </c>
      <c r="O12" s="1">
        <f t="shared" si="7"/>
        <v>41.801425841641482</v>
      </c>
      <c r="P12" s="13">
        <v>2528881000</v>
      </c>
      <c r="Q12" s="1">
        <f t="shared" si="8"/>
        <v>-1136761000</v>
      </c>
      <c r="R12" s="1">
        <f t="shared" si="9"/>
        <v>-31.011238958959986</v>
      </c>
      <c r="S12" s="13">
        <v>4210324827</v>
      </c>
      <c r="T12" s="1">
        <f t="shared" si="10"/>
        <v>1681443827</v>
      </c>
      <c r="U12" s="1">
        <f t="shared" si="11"/>
        <v>66.489638183844946</v>
      </c>
      <c r="V12" s="13">
        <v>6919775595</v>
      </c>
      <c r="W12" s="1">
        <f t="shared" si="12"/>
        <v>2709450768</v>
      </c>
      <c r="X12" s="1">
        <f t="shared" si="13"/>
        <v>64.35253523967593</v>
      </c>
      <c r="Y12" s="13">
        <v>6931004833</v>
      </c>
      <c r="Z12" s="1">
        <f t="shared" si="14"/>
        <v>11229238</v>
      </c>
      <c r="AA12" s="1">
        <f t="shared" si="15"/>
        <v>0.16227748784388146</v>
      </c>
      <c r="AB12" s="13">
        <v>5903890922</v>
      </c>
      <c r="AC12" s="1">
        <f t="shared" si="16"/>
        <v>-1027113911</v>
      </c>
      <c r="AD12" s="1">
        <f t="shared" si="17"/>
        <v>-14.819119820977333</v>
      </c>
      <c r="AE12" s="1">
        <v>4176625965.6620002</v>
      </c>
      <c r="AF12" s="1">
        <f t="shared" si="22"/>
        <v>-1727264956.3379998</v>
      </c>
      <c r="AG12" s="1">
        <f t="shared" si="23"/>
        <v>-29.25638327601202</v>
      </c>
      <c r="AH12" s="1">
        <v>0</v>
      </c>
      <c r="AI12" s="1">
        <f t="shared" si="18"/>
        <v>-4176625965.6620002</v>
      </c>
      <c r="AJ12" s="1">
        <f t="shared" si="19"/>
        <v>-100</v>
      </c>
      <c r="AK12" s="1">
        <v>0</v>
      </c>
      <c r="AL12" s="1">
        <f t="shared" si="20"/>
        <v>0</v>
      </c>
      <c r="AM12" s="1">
        <f t="shared" si="21"/>
        <v>0</v>
      </c>
    </row>
    <row r="13" spans="1:39" ht="17" customHeight="1">
      <c r="A13" s="58" t="s">
        <v>233</v>
      </c>
      <c r="B13" s="12" t="s">
        <v>150</v>
      </c>
      <c r="C13" s="13">
        <v>1454949856</v>
      </c>
      <c r="D13" s="13">
        <v>1357352096</v>
      </c>
      <c r="E13" s="14">
        <f t="shared" si="0"/>
        <v>-97597760</v>
      </c>
      <c r="F13" s="1">
        <f t="shared" si="1"/>
        <v>-6.7079810068725836</v>
      </c>
      <c r="G13" s="13">
        <v>1427129294</v>
      </c>
      <c r="H13" s="1">
        <f t="shared" si="2"/>
        <v>69777198</v>
      </c>
      <c r="I13" s="1">
        <f t="shared" si="3"/>
        <v>5.1406851770905577</v>
      </c>
      <c r="J13" s="13">
        <v>832855677</v>
      </c>
      <c r="K13" s="1">
        <f t="shared" si="4"/>
        <v>-594273617</v>
      </c>
      <c r="L13" s="1">
        <f t="shared" si="5"/>
        <v>-41.641189729513044</v>
      </c>
      <c r="M13" s="13">
        <v>566619760</v>
      </c>
      <c r="N13" s="1">
        <f t="shared" si="6"/>
        <v>-266235917</v>
      </c>
      <c r="O13" s="1">
        <f t="shared" si="7"/>
        <v>-31.966632917602123</v>
      </c>
      <c r="P13" s="13">
        <v>460081284</v>
      </c>
      <c r="Q13" s="1">
        <f t="shared" si="8"/>
        <v>-106538476</v>
      </c>
      <c r="R13" s="1">
        <f t="shared" si="9"/>
        <v>-18.802463931014337</v>
      </c>
      <c r="S13" s="13">
        <v>488743900</v>
      </c>
      <c r="T13" s="1">
        <f t="shared" si="10"/>
        <v>28662616</v>
      </c>
      <c r="U13" s="1">
        <f t="shared" si="11"/>
        <v>6.2299026273800777</v>
      </c>
      <c r="V13" s="13">
        <v>1615457704</v>
      </c>
      <c r="W13" s="1">
        <f t="shared" si="12"/>
        <v>1126713804</v>
      </c>
      <c r="X13" s="1">
        <f t="shared" si="13"/>
        <v>230.53255580274251</v>
      </c>
      <c r="Y13" s="13">
        <v>642998218</v>
      </c>
      <c r="Z13" s="1">
        <f t="shared" si="14"/>
        <v>-972459486</v>
      </c>
      <c r="AA13" s="1">
        <f t="shared" si="15"/>
        <v>-60.197149302771223</v>
      </c>
      <c r="AB13" s="13">
        <v>1118083164</v>
      </c>
      <c r="AC13" s="1">
        <f t="shared" si="16"/>
        <v>475084946</v>
      </c>
      <c r="AD13" s="1">
        <f t="shared" si="17"/>
        <v>73.885888436474644</v>
      </c>
      <c r="AE13" s="1">
        <v>1650417765.3110001</v>
      </c>
      <c r="AF13" s="1">
        <f t="shared" si="22"/>
        <v>532334601.31100011</v>
      </c>
      <c r="AG13" s="1">
        <f t="shared" si="23"/>
        <v>47.6113600894003</v>
      </c>
      <c r="AH13" s="1">
        <v>4441018960.8433895</v>
      </c>
      <c r="AI13" s="1">
        <f t="shared" si="18"/>
        <v>2790601195.5323896</v>
      </c>
      <c r="AJ13" s="1">
        <f t="shared" si="19"/>
        <v>169.08453448491184</v>
      </c>
      <c r="AK13" s="1">
        <v>1351765851.9757099</v>
      </c>
      <c r="AL13" s="1">
        <f t="shared" si="20"/>
        <v>-3089253108.8676796</v>
      </c>
      <c r="AM13" s="1">
        <f t="shared" si="21"/>
        <v>-69.561808587302281</v>
      </c>
    </row>
    <row r="14" spans="1:39" ht="17" customHeight="1">
      <c r="A14" s="58" t="s">
        <v>527</v>
      </c>
      <c r="B14" s="12" t="s">
        <v>528</v>
      </c>
      <c r="C14" s="13"/>
      <c r="D14" s="13"/>
      <c r="E14" s="14"/>
      <c r="F14" s="1"/>
      <c r="G14" s="13"/>
      <c r="H14" s="1"/>
      <c r="I14" s="1"/>
      <c r="J14" s="13"/>
      <c r="K14" s="1"/>
      <c r="L14" s="1"/>
      <c r="M14" s="13"/>
      <c r="N14" s="1"/>
      <c r="O14" s="1"/>
      <c r="P14" s="13"/>
      <c r="Q14" s="1"/>
      <c r="R14" s="1"/>
      <c r="S14" s="13"/>
      <c r="T14" s="1"/>
      <c r="U14" s="1"/>
      <c r="V14" s="13"/>
      <c r="W14" s="1"/>
      <c r="X14" s="1"/>
      <c r="Y14" s="13"/>
      <c r="Z14" s="1"/>
      <c r="AA14" s="1"/>
      <c r="AB14" s="13"/>
      <c r="AC14" s="1"/>
      <c r="AD14" s="1"/>
      <c r="AE14" s="1"/>
      <c r="AF14" s="1"/>
      <c r="AG14" s="1"/>
      <c r="AH14" s="1">
        <v>9515486105.2434292</v>
      </c>
      <c r="AI14" s="1">
        <f t="shared" si="18"/>
        <v>9515486105.2434292</v>
      </c>
      <c r="AJ14" s="1">
        <f t="shared" si="19"/>
        <v>0</v>
      </c>
      <c r="AK14" s="1">
        <v>3159725435.6430602</v>
      </c>
      <c r="AL14" s="1">
        <f t="shared" si="20"/>
        <v>-6355760669.6003685</v>
      </c>
      <c r="AM14" s="1">
        <f t="shared" si="21"/>
        <v>-66.793862124375124</v>
      </c>
    </row>
    <row r="15" spans="1:39" ht="17" customHeight="1">
      <c r="A15" s="58" t="s">
        <v>532</v>
      </c>
      <c r="B15" s="12" t="s">
        <v>533</v>
      </c>
      <c r="C15" s="13"/>
      <c r="D15" s="13"/>
      <c r="E15" s="14"/>
      <c r="F15" s="1"/>
      <c r="G15" s="13"/>
      <c r="H15" s="1"/>
      <c r="I15" s="1"/>
      <c r="J15" s="13"/>
      <c r="K15" s="1"/>
      <c r="L15" s="1"/>
      <c r="M15" s="13"/>
      <c r="N15" s="1"/>
      <c r="O15" s="1"/>
      <c r="P15" s="13"/>
      <c r="Q15" s="1"/>
      <c r="R15" s="1"/>
      <c r="S15" s="13"/>
      <c r="T15" s="1"/>
      <c r="U15" s="1"/>
      <c r="V15" s="13"/>
      <c r="W15" s="1"/>
      <c r="X15" s="1"/>
      <c r="Y15" s="13"/>
      <c r="Z15" s="1"/>
      <c r="AA15" s="1"/>
      <c r="AB15" s="13"/>
      <c r="AC15" s="1"/>
      <c r="AD15" s="1"/>
      <c r="AE15" s="1"/>
      <c r="AF15" s="1"/>
      <c r="AG15" s="1"/>
      <c r="AH15" s="1">
        <v>11833890621.4394</v>
      </c>
      <c r="AI15" s="1">
        <f t="shared" si="18"/>
        <v>11833890621.4394</v>
      </c>
      <c r="AJ15" s="1">
        <f t="shared" si="19"/>
        <v>0</v>
      </c>
      <c r="AK15" s="1">
        <v>12511512587.370399</v>
      </c>
      <c r="AL15" s="1">
        <f t="shared" si="20"/>
        <v>677621965.93099976</v>
      </c>
      <c r="AM15" s="1">
        <f t="shared" si="21"/>
        <v>5.7261131407058592</v>
      </c>
    </row>
    <row r="16" spans="1:39" ht="17" customHeight="1">
      <c r="A16" s="58" t="s">
        <v>234</v>
      </c>
      <c r="B16" s="12" t="s">
        <v>207</v>
      </c>
      <c r="C16" s="13">
        <v>0</v>
      </c>
      <c r="D16" s="13">
        <v>0</v>
      </c>
      <c r="E16" s="14">
        <f t="shared" si="0"/>
        <v>0</v>
      </c>
      <c r="F16" s="1">
        <f t="shared" si="1"/>
        <v>0</v>
      </c>
      <c r="G16" s="13">
        <v>0</v>
      </c>
      <c r="H16" s="1">
        <f t="shared" si="2"/>
        <v>0</v>
      </c>
      <c r="I16" s="1">
        <f t="shared" si="3"/>
        <v>0</v>
      </c>
      <c r="J16" s="13">
        <v>0</v>
      </c>
      <c r="K16" s="1">
        <f t="shared" si="4"/>
        <v>0</v>
      </c>
      <c r="L16" s="1">
        <f t="shared" si="5"/>
        <v>0</v>
      </c>
      <c r="M16" s="13">
        <v>0</v>
      </c>
      <c r="N16" s="1">
        <f t="shared" si="6"/>
        <v>0</v>
      </c>
      <c r="O16" s="1">
        <f t="shared" si="7"/>
        <v>0</v>
      </c>
      <c r="P16" s="13">
        <v>0</v>
      </c>
      <c r="Q16" s="1">
        <f t="shared" si="8"/>
        <v>0</v>
      </c>
      <c r="R16" s="1">
        <f t="shared" si="9"/>
        <v>0</v>
      </c>
      <c r="S16" s="13">
        <v>7338857</v>
      </c>
      <c r="T16" s="1">
        <f t="shared" si="10"/>
        <v>7338857</v>
      </c>
      <c r="U16" s="1">
        <f t="shared" si="11"/>
        <v>0</v>
      </c>
      <c r="V16" s="13">
        <v>15225823</v>
      </c>
      <c r="W16" s="1">
        <f t="shared" si="12"/>
        <v>7886966</v>
      </c>
      <c r="X16" s="1">
        <f t="shared" si="13"/>
        <v>107.46858809212387</v>
      </c>
      <c r="Y16" s="13">
        <v>1423653</v>
      </c>
      <c r="Z16" s="1">
        <f t="shared" si="14"/>
        <v>-13802170</v>
      </c>
      <c r="AA16" s="1">
        <f t="shared" si="15"/>
        <v>-90.649746814999759</v>
      </c>
      <c r="AB16" s="13">
        <v>8251045</v>
      </c>
      <c r="AC16" s="1">
        <f t="shared" si="16"/>
        <v>6827392</v>
      </c>
      <c r="AD16" s="1">
        <f t="shared" si="17"/>
        <v>479.56854654891322</v>
      </c>
      <c r="AE16" s="1">
        <v>76015.087</v>
      </c>
      <c r="AF16" s="1">
        <f t="shared" si="22"/>
        <v>-8175029.9129999997</v>
      </c>
      <c r="AG16" s="1">
        <f t="shared" si="23"/>
        <v>-99.078721701311764</v>
      </c>
      <c r="AH16" s="1">
        <v>17580937.310830001</v>
      </c>
      <c r="AI16" s="1">
        <f t="shared" si="18"/>
        <v>17504922.22383</v>
      </c>
      <c r="AJ16" s="1">
        <f t="shared" si="19"/>
        <v>23028.220994905918</v>
      </c>
      <c r="AK16" s="1">
        <v>6409209.8948500007</v>
      </c>
      <c r="AL16" s="1">
        <f t="shared" si="20"/>
        <v>-11171727.41598</v>
      </c>
      <c r="AM16" s="1">
        <f t="shared" si="21"/>
        <v>-63.544549522385964</v>
      </c>
    </row>
    <row r="17" spans="1:39" ht="17" customHeight="1">
      <c r="A17" s="58" t="s">
        <v>235</v>
      </c>
      <c r="B17" s="12" t="s">
        <v>149</v>
      </c>
      <c r="C17" s="13">
        <v>70851185265</v>
      </c>
      <c r="D17" s="13">
        <v>90472315919</v>
      </c>
      <c r="E17" s="14">
        <f t="shared" si="0"/>
        <v>19621130654</v>
      </c>
      <c r="F17" s="1">
        <f t="shared" si="1"/>
        <v>27.693440244665467</v>
      </c>
      <c r="G17" s="13">
        <v>92873233689</v>
      </c>
      <c r="H17" s="1">
        <f t="shared" si="2"/>
        <v>2400917770</v>
      </c>
      <c r="I17" s="1">
        <f t="shared" si="3"/>
        <v>2.6537596010580136</v>
      </c>
      <c r="J17" s="13">
        <v>92649150201</v>
      </c>
      <c r="K17" s="1">
        <f t="shared" si="4"/>
        <v>-224083488</v>
      </c>
      <c r="L17" s="1">
        <f t="shared" si="5"/>
        <v>-0.24127886916307587</v>
      </c>
      <c r="M17" s="13">
        <v>108005557295</v>
      </c>
      <c r="N17" s="1">
        <f t="shared" si="6"/>
        <v>15356407094</v>
      </c>
      <c r="O17" s="1">
        <f t="shared" si="7"/>
        <v>16.574795409007702</v>
      </c>
      <c r="P17" s="13">
        <v>147028967032</v>
      </c>
      <c r="Q17" s="1">
        <f t="shared" si="8"/>
        <v>39023409737</v>
      </c>
      <c r="R17" s="1">
        <f t="shared" si="9"/>
        <v>36.130927624783013</v>
      </c>
      <c r="S17" s="13">
        <v>168432276324</v>
      </c>
      <c r="T17" s="1">
        <f t="shared" si="10"/>
        <v>21403309292</v>
      </c>
      <c r="U17" s="1">
        <f t="shared" si="11"/>
        <v>14.557205783362196</v>
      </c>
      <c r="V17" s="13">
        <v>208330544003</v>
      </c>
      <c r="W17" s="1">
        <f t="shared" si="12"/>
        <v>39898267679</v>
      </c>
      <c r="X17" s="1">
        <f t="shared" si="13"/>
        <v>23.688017848936997</v>
      </c>
      <c r="Y17" s="13">
        <v>260239131244</v>
      </c>
      <c r="Z17" s="1">
        <f t="shared" si="14"/>
        <v>51908587241</v>
      </c>
      <c r="AA17" s="1">
        <f t="shared" si="15"/>
        <v>24.916455476760291</v>
      </c>
      <c r="AB17" s="13">
        <v>273900606295</v>
      </c>
      <c r="AC17" s="1">
        <f t="shared" si="16"/>
        <v>13661475051</v>
      </c>
      <c r="AD17" s="1">
        <f t="shared" si="17"/>
        <v>5.2495852509555965</v>
      </c>
      <c r="AE17" s="1">
        <v>279471952656.32001</v>
      </c>
      <c r="AF17" s="1">
        <f t="shared" si="22"/>
        <v>5571346361.3200073</v>
      </c>
      <c r="AG17" s="1">
        <f t="shared" si="23"/>
        <v>2.0340759506459376</v>
      </c>
      <c r="AH17" s="1">
        <v>276256434347.33398</v>
      </c>
      <c r="AI17" s="1">
        <f t="shared" si="18"/>
        <v>-3215518308.9860229</v>
      </c>
      <c r="AJ17" s="1">
        <f t="shared" si="19"/>
        <v>-1.1505692354539416</v>
      </c>
      <c r="AK17" s="1">
        <v>311153126058.83801</v>
      </c>
      <c r="AL17" s="1">
        <f t="shared" si="20"/>
        <v>34896691711.504028</v>
      </c>
      <c r="AM17" s="1">
        <f t="shared" si="21"/>
        <v>12.631992371127481</v>
      </c>
    </row>
    <row r="18" spans="1:39" ht="30">
      <c r="A18" s="58" t="s">
        <v>236</v>
      </c>
      <c r="B18" s="12" t="s">
        <v>148</v>
      </c>
      <c r="C18" s="13">
        <v>18217390460</v>
      </c>
      <c r="D18" s="13">
        <v>22086212444</v>
      </c>
      <c r="E18" s="14">
        <f t="shared" si="0"/>
        <v>3868821984</v>
      </c>
      <c r="F18" s="1">
        <f t="shared" si="1"/>
        <v>21.236971302200438</v>
      </c>
      <c r="G18" s="13">
        <v>25186395163</v>
      </c>
      <c r="H18" s="1">
        <f t="shared" si="2"/>
        <v>3100182719</v>
      </c>
      <c r="I18" s="1">
        <f t="shared" si="3"/>
        <v>14.036733219245132</v>
      </c>
      <c r="J18" s="13">
        <v>23000320296</v>
      </c>
      <c r="K18" s="1">
        <f t="shared" si="4"/>
        <v>-2186074867</v>
      </c>
      <c r="L18" s="1">
        <f t="shared" si="5"/>
        <v>-8.6795861529697849</v>
      </c>
      <c r="M18" s="13">
        <v>26178219501</v>
      </c>
      <c r="N18" s="1">
        <f t="shared" si="6"/>
        <v>3177899205</v>
      </c>
      <c r="O18" s="1">
        <f t="shared" si="7"/>
        <v>13.816760654209977</v>
      </c>
      <c r="P18" s="13">
        <v>44869809195</v>
      </c>
      <c r="Q18" s="1">
        <f t="shared" si="8"/>
        <v>18691589694</v>
      </c>
      <c r="R18" s="1">
        <f t="shared" si="9"/>
        <v>71.401302496092171</v>
      </c>
      <c r="S18" s="13">
        <v>40973184477</v>
      </c>
      <c r="T18" s="1">
        <f t="shared" si="10"/>
        <v>-3896624718</v>
      </c>
      <c r="U18" s="1">
        <f t="shared" si="11"/>
        <v>-8.6842908135972525</v>
      </c>
      <c r="V18" s="13">
        <v>40748703310</v>
      </c>
      <c r="W18" s="1">
        <f t="shared" si="12"/>
        <v>-224481167</v>
      </c>
      <c r="X18" s="1">
        <f t="shared" si="13"/>
        <v>-0.54787337099953959</v>
      </c>
      <c r="Y18" s="13">
        <v>41798590025</v>
      </c>
      <c r="Z18" s="1">
        <f t="shared" si="14"/>
        <v>1049886715</v>
      </c>
      <c r="AA18" s="1">
        <f t="shared" si="15"/>
        <v>2.5764911020919552</v>
      </c>
      <c r="AB18" s="13">
        <v>62259837696</v>
      </c>
      <c r="AC18" s="1">
        <f t="shared" si="16"/>
        <v>20461247671</v>
      </c>
      <c r="AD18" s="1">
        <f t="shared" si="17"/>
        <v>48.952004502453313</v>
      </c>
      <c r="AE18" s="1">
        <v>63902956334.4347</v>
      </c>
      <c r="AF18" s="1">
        <f t="shared" si="22"/>
        <v>1643118638.4347</v>
      </c>
      <c r="AG18" s="1">
        <f t="shared" si="23"/>
        <v>2.6391309377606444</v>
      </c>
      <c r="AH18" s="1">
        <v>0</v>
      </c>
      <c r="AI18" s="1">
        <f t="shared" si="18"/>
        <v>-63902956334.4347</v>
      </c>
      <c r="AJ18" s="1">
        <f t="shared" si="19"/>
        <v>-100</v>
      </c>
      <c r="AK18" s="1">
        <v>0</v>
      </c>
      <c r="AL18" s="1">
        <f t="shared" si="20"/>
        <v>0</v>
      </c>
      <c r="AM18" s="1">
        <f t="shared" si="21"/>
        <v>0</v>
      </c>
    </row>
    <row r="19" spans="1:39" ht="30">
      <c r="A19" s="58" t="s">
        <v>237</v>
      </c>
      <c r="B19" s="12" t="s">
        <v>147</v>
      </c>
      <c r="C19" s="13">
        <v>1415341612</v>
      </c>
      <c r="D19" s="13">
        <v>1132937386</v>
      </c>
      <c r="E19" s="14">
        <f t="shared" si="0"/>
        <v>-282404226</v>
      </c>
      <c r="F19" s="1">
        <f t="shared" si="1"/>
        <v>-19.953078720051085</v>
      </c>
      <c r="G19" s="13">
        <v>1732583741</v>
      </c>
      <c r="H19" s="1">
        <f t="shared" si="2"/>
        <v>599646355</v>
      </c>
      <c r="I19" s="1">
        <f t="shared" si="3"/>
        <v>52.928463868346562</v>
      </c>
      <c r="J19" s="13">
        <v>1347736653</v>
      </c>
      <c r="K19" s="1">
        <f t="shared" si="4"/>
        <v>-384847088</v>
      </c>
      <c r="L19" s="1">
        <f t="shared" si="5"/>
        <v>-22.212322492295627</v>
      </c>
      <c r="M19" s="13">
        <v>1570594637</v>
      </c>
      <c r="N19" s="1">
        <f t="shared" si="6"/>
        <v>222857984</v>
      </c>
      <c r="O19" s="1">
        <f t="shared" si="7"/>
        <v>16.535721834375309</v>
      </c>
      <c r="P19" s="13">
        <v>2256159018</v>
      </c>
      <c r="Q19" s="1">
        <f t="shared" si="8"/>
        <v>685564381</v>
      </c>
      <c r="R19" s="1">
        <f t="shared" si="9"/>
        <v>43.649988663497517</v>
      </c>
      <c r="S19" s="13">
        <v>1796412640</v>
      </c>
      <c r="T19" s="1">
        <f t="shared" si="10"/>
        <v>-459746378</v>
      </c>
      <c r="U19" s="1">
        <f t="shared" si="11"/>
        <v>-20.377392476863083</v>
      </c>
      <c r="V19" s="13">
        <v>2496134007</v>
      </c>
      <c r="W19" s="1">
        <f t="shared" si="12"/>
        <v>699721367</v>
      </c>
      <c r="X19" s="1">
        <f t="shared" si="13"/>
        <v>38.951037830595538</v>
      </c>
      <c r="Y19" s="13">
        <v>2954664375</v>
      </c>
      <c r="Z19" s="1">
        <f t="shared" si="14"/>
        <v>458530368</v>
      </c>
      <c r="AA19" s="1">
        <f t="shared" si="15"/>
        <v>18.36962145117716</v>
      </c>
      <c r="AB19" s="13">
        <v>2544866310</v>
      </c>
      <c r="AC19" s="1">
        <f t="shared" si="16"/>
        <v>-409798065</v>
      </c>
      <c r="AD19" s="1">
        <f t="shared" si="17"/>
        <v>-13.869530105259416</v>
      </c>
      <c r="AE19" s="1">
        <v>3774022197.6201401</v>
      </c>
      <c r="AF19" s="1">
        <f t="shared" si="22"/>
        <v>1229155887.6201401</v>
      </c>
      <c r="AG19" s="1">
        <f t="shared" si="23"/>
        <v>48.299428649363513</v>
      </c>
      <c r="AH19" s="1">
        <v>0</v>
      </c>
      <c r="AI19" s="1">
        <f t="shared" si="18"/>
        <v>-3774022197.6201401</v>
      </c>
      <c r="AJ19" s="1">
        <f t="shared" si="19"/>
        <v>-100</v>
      </c>
      <c r="AK19" s="1">
        <v>0</v>
      </c>
      <c r="AL19" s="1">
        <f t="shared" si="20"/>
        <v>0</v>
      </c>
      <c r="AM19" s="1">
        <f t="shared" si="21"/>
        <v>0</v>
      </c>
    </row>
    <row r="20" spans="1:39" ht="15">
      <c r="A20" s="58" t="s">
        <v>238</v>
      </c>
      <c r="B20" s="12" t="s">
        <v>146</v>
      </c>
      <c r="C20" s="13">
        <v>1137278272</v>
      </c>
      <c r="D20" s="13">
        <v>1384406275</v>
      </c>
      <c r="E20" s="14">
        <f t="shared" si="0"/>
        <v>247128003</v>
      </c>
      <c r="F20" s="1">
        <f t="shared" si="1"/>
        <v>21.729774417074239</v>
      </c>
      <c r="G20" s="13">
        <v>616894770</v>
      </c>
      <c r="H20" s="1">
        <f t="shared" si="2"/>
        <v>-767511505</v>
      </c>
      <c r="I20" s="1">
        <f t="shared" si="3"/>
        <v>-55.439759184853457</v>
      </c>
      <c r="J20" s="13">
        <v>535871630</v>
      </c>
      <c r="K20" s="1">
        <f t="shared" si="4"/>
        <v>-81023140</v>
      </c>
      <c r="L20" s="1">
        <f t="shared" si="5"/>
        <v>-13.1340293256174</v>
      </c>
      <c r="M20" s="13">
        <v>519475855</v>
      </c>
      <c r="N20" s="1">
        <f t="shared" si="6"/>
        <v>-16395775</v>
      </c>
      <c r="O20" s="1">
        <f t="shared" si="7"/>
        <v>-3.0596460200738749</v>
      </c>
      <c r="P20" s="13">
        <v>14885547189</v>
      </c>
      <c r="Q20" s="1">
        <f t="shared" si="8"/>
        <v>14366071334</v>
      </c>
      <c r="R20" s="1">
        <f t="shared" si="9"/>
        <v>2765.4935635073934</v>
      </c>
      <c r="S20" s="13">
        <v>15097410944</v>
      </c>
      <c r="T20" s="1">
        <f t="shared" si="10"/>
        <v>211863755</v>
      </c>
      <c r="U20" s="1">
        <f t="shared" si="11"/>
        <v>1.4232849643348102</v>
      </c>
      <c r="V20" s="13">
        <v>17980994514</v>
      </c>
      <c r="W20" s="1">
        <f t="shared" si="12"/>
        <v>2883583570</v>
      </c>
      <c r="X20" s="1">
        <f t="shared" si="13"/>
        <v>19.099854807529042</v>
      </c>
      <c r="Y20" s="13">
        <v>16162884006</v>
      </c>
      <c r="Z20" s="1">
        <f t="shared" si="14"/>
        <v>-1818110508</v>
      </c>
      <c r="AA20" s="1">
        <f t="shared" si="15"/>
        <v>-10.111290043408998</v>
      </c>
      <c r="AB20" s="13">
        <v>16228348314</v>
      </c>
      <c r="AC20" s="1">
        <f t="shared" si="16"/>
        <v>65464308</v>
      </c>
      <c r="AD20" s="1">
        <f t="shared" si="17"/>
        <v>0.40502863211601514</v>
      </c>
      <c r="AE20" s="1">
        <v>14982185481.211901</v>
      </c>
      <c r="AF20" s="1">
        <f t="shared" si="22"/>
        <v>-1246162832.7880993</v>
      </c>
      <c r="AG20" s="1">
        <f t="shared" si="23"/>
        <v>-7.6789258443081962</v>
      </c>
      <c r="AH20" s="1">
        <v>0</v>
      </c>
      <c r="AI20" s="1">
        <f t="shared" si="18"/>
        <v>-14982185481.211901</v>
      </c>
      <c r="AJ20" s="1">
        <f t="shared" si="19"/>
        <v>-100</v>
      </c>
      <c r="AK20" s="1">
        <v>0</v>
      </c>
      <c r="AL20" s="1">
        <f t="shared" si="20"/>
        <v>0</v>
      </c>
      <c r="AM20" s="1">
        <f t="shared" si="21"/>
        <v>0</v>
      </c>
    </row>
    <row r="21" spans="1:39" ht="30">
      <c r="A21" s="58" t="s">
        <v>239</v>
      </c>
      <c r="B21" s="12" t="s">
        <v>145</v>
      </c>
      <c r="C21" s="13">
        <v>2027100</v>
      </c>
      <c r="D21" s="13">
        <v>-1469623</v>
      </c>
      <c r="E21" s="14">
        <f t="shared" si="0"/>
        <v>-3496723</v>
      </c>
      <c r="F21" s="1">
        <f t="shared" si="1"/>
        <v>-172.49879137684377</v>
      </c>
      <c r="G21" s="13">
        <v>27736887</v>
      </c>
      <c r="H21" s="1">
        <f t="shared" si="2"/>
        <v>29206510</v>
      </c>
      <c r="I21" s="1">
        <f t="shared" si="3"/>
        <v>-1987.3470951393656</v>
      </c>
      <c r="J21" s="13">
        <v>100656562</v>
      </c>
      <c r="K21" s="1">
        <f t="shared" si="4"/>
        <v>72919675</v>
      </c>
      <c r="L21" s="1">
        <f t="shared" si="5"/>
        <v>262.89783348794697</v>
      </c>
      <c r="M21" s="13">
        <v>101574823</v>
      </c>
      <c r="N21" s="1">
        <f t="shared" si="6"/>
        <v>918261</v>
      </c>
      <c r="O21" s="1">
        <f t="shared" si="7"/>
        <v>0.91227137282912563</v>
      </c>
      <c r="P21" s="13">
        <v>133038707</v>
      </c>
      <c r="Q21" s="1">
        <f t="shared" si="8"/>
        <v>31463884</v>
      </c>
      <c r="R21" s="1">
        <f t="shared" si="9"/>
        <v>30.976065791421558</v>
      </c>
      <c r="S21" s="13">
        <v>17408834</v>
      </c>
      <c r="T21" s="1">
        <f t="shared" si="10"/>
        <v>-115629873</v>
      </c>
      <c r="U21" s="1">
        <f t="shared" si="11"/>
        <v>-86.914459413680262</v>
      </c>
      <c r="V21" s="13">
        <v>171423639</v>
      </c>
      <c r="W21" s="1">
        <f t="shared" si="12"/>
        <v>154014805</v>
      </c>
      <c r="X21" s="1">
        <f t="shared" si="13"/>
        <v>884.6933976164056</v>
      </c>
      <c r="Y21" s="13">
        <v>107248738</v>
      </c>
      <c r="Z21" s="1">
        <f t="shared" si="14"/>
        <v>-64174901</v>
      </c>
      <c r="AA21" s="1">
        <f t="shared" si="15"/>
        <v>-37.436436056523107</v>
      </c>
      <c r="AB21" s="13">
        <v>134681903</v>
      </c>
      <c r="AC21" s="1">
        <f t="shared" si="16"/>
        <v>27433165</v>
      </c>
      <c r="AD21" s="1">
        <f t="shared" si="17"/>
        <v>25.579009610350845</v>
      </c>
      <c r="AE21" s="1">
        <v>32376434.081020001</v>
      </c>
      <c r="AF21" s="1">
        <f t="shared" si="22"/>
        <v>-102305468.91898</v>
      </c>
      <c r="AG21" s="1">
        <f t="shared" si="23"/>
        <v>-75.960813323954895</v>
      </c>
      <c r="AH21" s="1">
        <v>0</v>
      </c>
      <c r="AI21" s="1">
        <f t="shared" si="18"/>
        <v>-32376434.081020001</v>
      </c>
      <c r="AJ21" s="1">
        <f t="shared" si="19"/>
        <v>-100</v>
      </c>
      <c r="AK21" s="1">
        <v>0</v>
      </c>
      <c r="AL21" s="1">
        <f t="shared" si="20"/>
        <v>0</v>
      </c>
      <c r="AM21" s="1">
        <f t="shared" si="21"/>
        <v>0</v>
      </c>
    </row>
    <row r="22" spans="1:39" ht="30">
      <c r="A22" s="58" t="s">
        <v>240</v>
      </c>
      <c r="B22" s="12" t="s">
        <v>144</v>
      </c>
      <c r="C22" s="13">
        <v>9309800903</v>
      </c>
      <c r="D22" s="13">
        <v>8658367063</v>
      </c>
      <c r="E22" s="14">
        <f t="shared" si="0"/>
        <v>-651433840</v>
      </c>
      <c r="F22" s="1">
        <f t="shared" si="1"/>
        <v>-6.9972907776156763</v>
      </c>
      <c r="G22" s="13">
        <v>10843195133</v>
      </c>
      <c r="H22" s="1">
        <f t="shared" si="2"/>
        <v>2184828070</v>
      </c>
      <c r="I22" s="1">
        <f t="shared" si="3"/>
        <v>25.23371963908156</v>
      </c>
      <c r="J22" s="13">
        <v>8818981389</v>
      </c>
      <c r="K22" s="1">
        <f t="shared" si="4"/>
        <v>-2024213744</v>
      </c>
      <c r="L22" s="1">
        <f t="shared" si="5"/>
        <v>-18.668056040415077</v>
      </c>
      <c r="M22" s="13">
        <v>9358626888</v>
      </c>
      <c r="N22" s="1">
        <f t="shared" si="6"/>
        <v>539645499</v>
      </c>
      <c r="O22" s="1">
        <f t="shared" si="7"/>
        <v>6.119136385445886</v>
      </c>
      <c r="P22" s="13">
        <v>8781296515</v>
      </c>
      <c r="Q22" s="1">
        <f t="shared" si="8"/>
        <v>-577330373</v>
      </c>
      <c r="R22" s="1">
        <f t="shared" si="9"/>
        <v>-6.1689645276945031</v>
      </c>
      <c r="S22" s="13">
        <v>9421313912</v>
      </c>
      <c r="T22" s="1">
        <f t="shared" si="10"/>
        <v>640017397</v>
      </c>
      <c r="U22" s="1">
        <f t="shared" si="11"/>
        <v>7.2884157357257857</v>
      </c>
      <c r="V22" s="13">
        <v>10605311848</v>
      </c>
      <c r="W22" s="1">
        <f t="shared" si="12"/>
        <v>1183997936</v>
      </c>
      <c r="X22" s="1">
        <f t="shared" si="13"/>
        <v>12.567227321572766</v>
      </c>
      <c r="Y22" s="13">
        <v>16727562728</v>
      </c>
      <c r="Z22" s="1">
        <f t="shared" si="14"/>
        <v>6122250880</v>
      </c>
      <c r="AA22" s="1">
        <f t="shared" si="15"/>
        <v>57.728155171170783</v>
      </c>
      <c r="AB22" s="13">
        <v>24861538702</v>
      </c>
      <c r="AC22" s="1">
        <f t="shared" si="16"/>
        <v>8133975974</v>
      </c>
      <c r="AD22" s="1">
        <f t="shared" si="17"/>
        <v>48.626187247139526</v>
      </c>
      <c r="AE22" s="1">
        <v>28413568365.307701</v>
      </c>
      <c r="AF22" s="1">
        <f t="shared" si="22"/>
        <v>3552029663.3077011</v>
      </c>
      <c r="AG22" s="1">
        <f t="shared" si="23"/>
        <v>14.287247888731667</v>
      </c>
      <c r="AH22" s="1">
        <v>0</v>
      </c>
      <c r="AI22" s="1">
        <f t="shared" si="18"/>
        <v>-28413568365.307701</v>
      </c>
      <c r="AJ22" s="1">
        <f t="shared" si="19"/>
        <v>-100</v>
      </c>
      <c r="AK22" s="1">
        <v>0</v>
      </c>
      <c r="AL22" s="1">
        <f t="shared" si="20"/>
        <v>0</v>
      </c>
      <c r="AM22" s="1">
        <f t="shared" si="21"/>
        <v>0</v>
      </c>
    </row>
    <row r="23" spans="1:39" ht="15">
      <c r="A23" s="58" t="s">
        <v>241</v>
      </c>
      <c r="B23" s="12" t="s">
        <v>143</v>
      </c>
      <c r="C23" s="13">
        <v>2309949498</v>
      </c>
      <c r="D23" s="13">
        <v>6666920745</v>
      </c>
      <c r="E23" s="14">
        <f t="shared" si="0"/>
        <v>4356971247</v>
      </c>
      <c r="F23" s="1">
        <f t="shared" si="1"/>
        <v>188.61759751770987</v>
      </c>
      <c r="G23" s="13">
        <v>7381704527</v>
      </c>
      <c r="H23" s="1">
        <f t="shared" si="2"/>
        <v>714783782</v>
      </c>
      <c r="I23" s="1">
        <f t="shared" si="3"/>
        <v>10.721348120660762</v>
      </c>
      <c r="J23" s="13">
        <v>9608990807</v>
      </c>
      <c r="K23" s="1">
        <f t="shared" si="4"/>
        <v>2227286280</v>
      </c>
      <c r="L23" s="1">
        <f t="shared" si="5"/>
        <v>30.173061951386337</v>
      </c>
      <c r="M23" s="13">
        <v>13691584417</v>
      </c>
      <c r="N23" s="1">
        <f t="shared" si="6"/>
        <v>4082593610</v>
      </c>
      <c r="O23" s="1">
        <f t="shared" si="7"/>
        <v>42.487225682700149</v>
      </c>
      <c r="P23" s="13">
        <v>15401368555</v>
      </c>
      <c r="Q23" s="1">
        <f t="shared" si="8"/>
        <v>1709784138</v>
      </c>
      <c r="R23" s="1">
        <f t="shared" si="9"/>
        <v>12.487847176233789</v>
      </c>
      <c r="S23" s="13">
        <v>22694236622</v>
      </c>
      <c r="T23" s="1">
        <f t="shared" si="10"/>
        <v>7292868067</v>
      </c>
      <c r="U23" s="1">
        <f t="shared" si="11"/>
        <v>47.352078102386528</v>
      </c>
      <c r="V23" s="13">
        <v>22814773075</v>
      </c>
      <c r="W23" s="1">
        <f t="shared" si="12"/>
        <v>120536453</v>
      </c>
      <c r="X23" s="1">
        <f t="shared" si="13"/>
        <v>0.53113244127872916</v>
      </c>
      <c r="Y23" s="13">
        <v>32570741224</v>
      </c>
      <c r="Z23" s="1">
        <f t="shared" si="14"/>
        <v>9755968149</v>
      </c>
      <c r="AA23" s="1">
        <f t="shared" si="15"/>
        <v>42.761626937637203</v>
      </c>
      <c r="AB23" s="13">
        <v>29990453914</v>
      </c>
      <c r="AC23" s="1">
        <f t="shared" si="16"/>
        <v>-2580287310</v>
      </c>
      <c r="AD23" s="1">
        <f t="shared" si="17"/>
        <v>-7.9221019019938526</v>
      </c>
      <c r="AE23" s="1">
        <v>31024525613.070602</v>
      </c>
      <c r="AF23" s="1">
        <f t="shared" si="22"/>
        <v>1034071699.0706024</v>
      </c>
      <c r="AG23" s="1">
        <f t="shared" si="23"/>
        <v>3.4480028279528043</v>
      </c>
      <c r="AH23" s="1">
        <v>0</v>
      </c>
      <c r="AI23" s="1">
        <f t="shared" si="18"/>
        <v>-31024525613.070602</v>
      </c>
      <c r="AJ23" s="1">
        <f t="shared" si="19"/>
        <v>-100</v>
      </c>
      <c r="AK23" s="1">
        <v>0</v>
      </c>
      <c r="AL23" s="1">
        <f t="shared" si="20"/>
        <v>0</v>
      </c>
      <c r="AM23" s="1">
        <f t="shared" si="21"/>
        <v>0</v>
      </c>
    </row>
    <row r="24" spans="1:39" ht="17" customHeight="1">
      <c r="A24" s="58" t="s">
        <v>242</v>
      </c>
      <c r="B24" s="12" t="s">
        <v>208</v>
      </c>
      <c r="C24" s="13">
        <v>77325030</v>
      </c>
      <c r="D24" s="13">
        <v>590813598</v>
      </c>
      <c r="E24" s="14">
        <f t="shared" si="0"/>
        <v>513488568</v>
      </c>
      <c r="F24" s="1">
        <f t="shared" si="1"/>
        <v>664.06513906299165</v>
      </c>
      <c r="G24" s="13">
        <v>574357546</v>
      </c>
      <c r="H24" s="1">
        <f t="shared" si="2"/>
        <v>-16456052</v>
      </c>
      <c r="I24" s="1">
        <f t="shared" si="3"/>
        <v>-2.7853204556744138</v>
      </c>
      <c r="J24" s="13">
        <v>131478774</v>
      </c>
      <c r="K24" s="1">
        <f t="shared" si="4"/>
        <v>-442878772</v>
      </c>
      <c r="L24" s="1">
        <f t="shared" si="5"/>
        <v>-77.108549384323751</v>
      </c>
      <c r="M24" s="13">
        <v>76738975</v>
      </c>
      <c r="N24" s="1">
        <f t="shared" si="6"/>
        <v>-54739799</v>
      </c>
      <c r="O24" s="1">
        <f t="shared" si="7"/>
        <v>-41.633943894244105</v>
      </c>
      <c r="P24" s="13">
        <v>139911004</v>
      </c>
      <c r="Q24" s="1">
        <f t="shared" si="8"/>
        <v>63172029</v>
      </c>
      <c r="R24" s="1">
        <f t="shared" si="9"/>
        <v>82.32065778830119</v>
      </c>
      <c r="S24" s="13">
        <v>396609411</v>
      </c>
      <c r="T24" s="1">
        <f t="shared" si="10"/>
        <v>256698407</v>
      </c>
      <c r="U24" s="1">
        <f t="shared" si="11"/>
        <v>183.47263593362536</v>
      </c>
      <c r="V24" s="13">
        <v>778453107</v>
      </c>
      <c r="W24" s="1">
        <f t="shared" si="12"/>
        <v>381843696</v>
      </c>
      <c r="X24" s="1">
        <f t="shared" si="13"/>
        <v>96.277013456949973</v>
      </c>
      <c r="Y24" s="13">
        <v>1188387969</v>
      </c>
      <c r="Z24" s="1">
        <f t="shared" si="14"/>
        <v>409934862</v>
      </c>
      <c r="AA24" s="1">
        <f t="shared" si="15"/>
        <v>52.660187018818085</v>
      </c>
      <c r="AB24" s="13">
        <v>13803</v>
      </c>
      <c r="AC24" s="1">
        <f t="shared" si="16"/>
        <v>-1188374166</v>
      </c>
      <c r="AD24" s="1">
        <f t="shared" si="17"/>
        <v>-99.998838510624466</v>
      </c>
      <c r="AE24" s="1">
        <v>14523.933999999999</v>
      </c>
      <c r="AF24" s="1">
        <f t="shared" si="22"/>
        <v>720.93399999999929</v>
      </c>
      <c r="AG24" s="1">
        <f t="shared" si="23"/>
        <v>5.2230239802941334</v>
      </c>
      <c r="AH24" s="1">
        <v>636203837.58169997</v>
      </c>
      <c r="AI24" s="1">
        <f t="shared" si="18"/>
        <v>636189313.64769995</v>
      </c>
      <c r="AJ24" s="1">
        <f t="shared" si="19"/>
        <v>4380282.3232858256</v>
      </c>
      <c r="AK24" s="1">
        <v>476377860.32218999</v>
      </c>
      <c r="AL24" s="1">
        <f t="shared" si="20"/>
        <v>-159825977.25950998</v>
      </c>
      <c r="AM24" s="1">
        <f t="shared" si="21"/>
        <v>-25.121819111785136</v>
      </c>
    </row>
    <row r="25" spans="1:39" ht="17" customHeight="1">
      <c r="A25" s="58" t="s">
        <v>243</v>
      </c>
      <c r="B25" s="12" t="s">
        <v>209</v>
      </c>
      <c r="C25" s="13">
        <v>39575461464</v>
      </c>
      <c r="D25" s="13">
        <v>50839623923</v>
      </c>
      <c r="E25" s="14">
        <f t="shared" si="0"/>
        <v>11264162459</v>
      </c>
      <c r="F25" s="1">
        <f t="shared" si="1"/>
        <v>28.462491762089741</v>
      </c>
      <c r="G25" s="13">
        <v>47241313891</v>
      </c>
      <c r="H25" s="1">
        <f t="shared" si="2"/>
        <v>-3598310032</v>
      </c>
      <c r="I25" s="1">
        <f t="shared" si="3"/>
        <v>-7.0777668171776416</v>
      </c>
      <c r="J25" s="13">
        <v>50343121320</v>
      </c>
      <c r="K25" s="1">
        <f t="shared" si="4"/>
        <v>3101807429</v>
      </c>
      <c r="L25" s="1">
        <f t="shared" si="5"/>
        <v>6.5658788325760966</v>
      </c>
      <c r="M25" s="13">
        <v>57949842607</v>
      </c>
      <c r="N25" s="1">
        <f t="shared" si="6"/>
        <v>7606721287</v>
      </c>
      <c r="O25" s="1">
        <f t="shared" si="7"/>
        <v>15.109753006073639</v>
      </c>
      <c r="P25" s="13">
        <v>61636873826</v>
      </c>
      <c r="Q25" s="1">
        <f t="shared" si="8"/>
        <v>3687031219</v>
      </c>
      <c r="R25" s="1">
        <f t="shared" si="9"/>
        <v>6.3624525160567531</v>
      </c>
      <c r="S25" s="13">
        <v>79224565686</v>
      </c>
      <c r="T25" s="1">
        <f t="shared" si="10"/>
        <v>17587691860</v>
      </c>
      <c r="U25" s="1">
        <f t="shared" si="11"/>
        <v>28.534367121943593</v>
      </c>
      <c r="V25" s="13">
        <v>114294904498</v>
      </c>
      <c r="W25" s="1">
        <f t="shared" si="12"/>
        <v>35070338812</v>
      </c>
      <c r="X25" s="1">
        <f t="shared" si="13"/>
        <v>44.267000403635379</v>
      </c>
      <c r="Y25" s="13">
        <v>150994475482</v>
      </c>
      <c r="Z25" s="1">
        <f t="shared" si="14"/>
        <v>36699570984</v>
      </c>
      <c r="AA25" s="1">
        <f t="shared" si="15"/>
        <v>32.109542542766803</v>
      </c>
      <c r="AB25" s="13">
        <v>141188695899</v>
      </c>
      <c r="AC25" s="1">
        <f t="shared" si="16"/>
        <v>-9805779583</v>
      </c>
      <c r="AD25" s="1">
        <f t="shared" si="17"/>
        <v>-6.4941313592423082</v>
      </c>
      <c r="AE25" s="1">
        <v>140137327587.521</v>
      </c>
      <c r="AF25" s="1">
        <f t="shared" si="22"/>
        <v>-1051368311.4790039</v>
      </c>
      <c r="AG25" s="1">
        <f t="shared" si="23"/>
        <v>-0.74465473654569703</v>
      </c>
      <c r="AH25" s="1">
        <v>154940452187.30099</v>
      </c>
      <c r="AI25" s="1">
        <f t="shared" si="18"/>
        <v>14803124599.779999</v>
      </c>
      <c r="AJ25" s="1">
        <f t="shared" si="19"/>
        <v>10.563298768870053</v>
      </c>
      <c r="AK25" s="1">
        <v>169929730727.71701</v>
      </c>
      <c r="AL25" s="1">
        <f t="shared" si="20"/>
        <v>14989278540.416016</v>
      </c>
      <c r="AM25" s="1">
        <f t="shared" si="21"/>
        <v>9.674218920115262</v>
      </c>
    </row>
    <row r="26" spans="1:39" ht="15">
      <c r="A26" s="58" t="s">
        <v>244</v>
      </c>
      <c r="B26" s="12" t="s">
        <v>142</v>
      </c>
      <c r="C26" s="13">
        <v>607997549</v>
      </c>
      <c r="D26" s="13">
        <v>134343493</v>
      </c>
      <c r="E26" s="14">
        <f t="shared" si="0"/>
        <v>-473654056</v>
      </c>
      <c r="F26" s="1">
        <f t="shared" si="1"/>
        <v>-77.903941681843847</v>
      </c>
      <c r="G26" s="13">
        <v>56920518</v>
      </c>
      <c r="H26" s="1">
        <f t="shared" si="2"/>
        <v>-77422975</v>
      </c>
      <c r="I26" s="1">
        <f t="shared" si="3"/>
        <v>-57.630610363838016</v>
      </c>
      <c r="J26" s="13">
        <v>43832048</v>
      </c>
      <c r="K26" s="1">
        <f t="shared" si="4"/>
        <v>-13088470</v>
      </c>
      <c r="L26" s="1">
        <f t="shared" si="5"/>
        <v>-22.994291794744385</v>
      </c>
      <c r="M26" s="13">
        <v>47650410</v>
      </c>
      <c r="N26" s="1">
        <f t="shared" si="6"/>
        <v>3818362</v>
      </c>
      <c r="O26" s="1">
        <f t="shared" si="7"/>
        <v>8.7113474597399598</v>
      </c>
      <c r="P26" s="13">
        <v>56875084</v>
      </c>
      <c r="Q26" s="1">
        <f t="shared" si="8"/>
        <v>9224674</v>
      </c>
      <c r="R26" s="1">
        <f t="shared" si="9"/>
        <v>19.359065325985654</v>
      </c>
      <c r="S26" s="13">
        <v>73265889</v>
      </c>
      <c r="T26" s="1">
        <f t="shared" si="10"/>
        <v>16390805</v>
      </c>
      <c r="U26" s="1">
        <f t="shared" si="11"/>
        <v>28.818955238817757</v>
      </c>
      <c r="V26" s="13">
        <v>79547140</v>
      </c>
      <c r="W26" s="1">
        <f t="shared" si="12"/>
        <v>6281251</v>
      </c>
      <c r="X26" s="1">
        <f t="shared" si="13"/>
        <v>8.5732270306581544</v>
      </c>
      <c r="Y26" s="13">
        <v>142077559</v>
      </c>
      <c r="Z26" s="1">
        <f t="shared" si="14"/>
        <v>62530419</v>
      </c>
      <c r="AA26" s="1">
        <f t="shared" si="15"/>
        <v>78.608004008692205</v>
      </c>
      <c r="AB26" s="13">
        <v>109299507</v>
      </c>
      <c r="AC26" s="1">
        <f t="shared" si="16"/>
        <v>-32778052</v>
      </c>
      <c r="AD26" s="1">
        <f t="shared" si="17"/>
        <v>-23.070534312881882</v>
      </c>
      <c r="AE26" s="1">
        <v>183536514.77649</v>
      </c>
      <c r="AF26" s="1">
        <f t="shared" si="22"/>
        <v>74237007.776490003</v>
      </c>
      <c r="AG26" s="1">
        <f t="shared" si="23"/>
        <v>67.920716034419087</v>
      </c>
      <c r="AH26" s="1">
        <v>602260815.91768992</v>
      </c>
      <c r="AI26" s="1">
        <f t="shared" si="18"/>
        <v>418724301.14119995</v>
      </c>
      <c r="AJ26" s="1">
        <f t="shared" si="19"/>
        <v>228.14223188836328</v>
      </c>
      <c r="AK26" s="1">
        <v>595456507.64318991</v>
      </c>
      <c r="AL26" s="1">
        <f t="shared" si="20"/>
        <v>-6804308.2745000124</v>
      </c>
      <c r="AM26" s="1">
        <f t="shared" si="21"/>
        <v>-1.1297942842474327</v>
      </c>
    </row>
    <row r="27" spans="1:39" ht="30">
      <c r="A27" s="58" t="s">
        <v>245</v>
      </c>
      <c r="B27" s="12" t="s">
        <v>141</v>
      </c>
      <c r="C27" s="13">
        <v>-2195557</v>
      </c>
      <c r="D27" s="13">
        <v>226996</v>
      </c>
      <c r="E27" s="14">
        <f t="shared" si="0"/>
        <v>2422553</v>
      </c>
      <c r="F27" s="1">
        <f t="shared" si="1"/>
        <v>-110.33887983778148</v>
      </c>
      <c r="G27" s="13">
        <v>2488362</v>
      </c>
      <c r="H27" s="1">
        <f t="shared" si="2"/>
        <v>2261366</v>
      </c>
      <c r="I27" s="1">
        <f t="shared" si="3"/>
        <v>996.21403020317541</v>
      </c>
      <c r="J27" s="13">
        <v>11080498</v>
      </c>
      <c r="K27" s="1">
        <f t="shared" si="4"/>
        <v>8592136</v>
      </c>
      <c r="L27" s="1">
        <f t="shared" si="5"/>
        <v>345.29284726257674</v>
      </c>
      <c r="M27" s="13">
        <v>4669563</v>
      </c>
      <c r="N27" s="1">
        <f t="shared" si="6"/>
        <v>-6410935</v>
      </c>
      <c r="O27" s="1">
        <f t="shared" si="7"/>
        <v>-57.85782371875343</v>
      </c>
      <c r="P27" s="13">
        <v>1125869</v>
      </c>
      <c r="Q27" s="1">
        <f t="shared" si="8"/>
        <v>-3543694</v>
      </c>
      <c r="R27" s="1">
        <f t="shared" si="9"/>
        <v>-75.889199910141485</v>
      </c>
      <c r="S27" s="13">
        <v>1677024</v>
      </c>
      <c r="T27" s="1">
        <f t="shared" si="10"/>
        <v>551155</v>
      </c>
      <c r="U27" s="1">
        <f t="shared" si="11"/>
        <v>48.953741509891472</v>
      </c>
      <c r="V27" s="13">
        <v>18428365</v>
      </c>
      <c r="W27" s="1">
        <f t="shared" si="12"/>
        <v>16751341</v>
      </c>
      <c r="X27" s="1">
        <f t="shared" si="13"/>
        <v>998.87306323582732</v>
      </c>
      <c r="Y27" s="13">
        <v>36927103</v>
      </c>
      <c r="Z27" s="1">
        <f t="shared" si="14"/>
        <v>18498738</v>
      </c>
      <c r="AA27" s="1">
        <f t="shared" si="15"/>
        <v>100.38187326982073</v>
      </c>
      <c r="AB27" s="13">
        <v>67423640</v>
      </c>
      <c r="AC27" s="1">
        <f t="shared" si="16"/>
        <v>30496537</v>
      </c>
      <c r="AD27" s="1">
        <f t="shared" si="17"/>
        <v>82.585782589010563</v>
      </c>
      <c r="AE27" s="1">
        <v>97227089.428330004</v>
      </c>
      <c r="AF27" s="1">
        <f t="shared" si="22"/>
        <v>29803449.428330004</v>
      </c>
      <c r="AG27" s="1">
        <f t="shared" si="23"/>
        <v>44.203263763762983</v>
      </c>
      <c r="AH27" s="1">
        <v>0</v>
      </c>
      <c r="AI27" s="1">
        <f t="shared" si="18"/>
        <v>-97227089.428330004</v>
      </c>
      <c r="AJ27" s="1">
        <f t="shared" si="19"/>
        <v>-100</v>
      </c>
      <c r="AK27" s="1">
        <v>0</v>
      </c>
      <c r="AL27" s="1">
        <f t="shared" si="20"/>
        <v>0</v>
      </c>
      <c r="AM27" s="1">
        <f t="shared" si="21"/>
        <v>0</v>
      </c>
    </row>
    <row r="28" spans="1:39" ht="17" customHeight="1">
      <c r="A28" s="58" t="s">
        <v>246</v>
      </c>
      <c r="B28" s="12" t="s">
        <v>140</v>
      </c>
      <c r="C28" s="13">
        <v>260000</v>
      </c>
      <c r="D28" s="13">
        <v>32673196</v>
      </c>
      <c r="E28" s="14">
        <f t="shared" si="0"/>
        <v>32413196</v>
      </c>
      <c r="F28" s="1">
        <f t="shared" si="1"/>
        <v>12466.613846153847</v>
      </c>
      <c r="G28" s="13">
        <v>0</v>
      </c>
      <c r="H28" s="1">
        <f t="shared" si="2"/>
        <v>-32673196</v>
      </c>
      <c r="I28" s="1">
        <f t="shared" si="3"/>
        <v>-100</v>
      </c>
      <c r="J28" s="13">
        <v>351580</v>
      </c>
      <c r="K28" s="1">
        <f t="shared" si="4"/>
        <v>351580</v>
      </c>
      <c r="L28" s="1">
        <f t="shared" si="5"/>
        <v>0</v>
      </c>
      <c r="M28" s="13">
        <v>0</v>
      </c>
      <c r="N28" s="1">
        <f t="shared" si="6"/>
        <v>-351580</v>
      </c>
      <c r="O28" s="1">
        <f t="shared" si="7"/>
        <v>-100</v>
      </c>
      <c r="P28" s="13">
        <v>0</v>
      </c>
      <c r="Q28" s="1">
        <f t="shared" si="8"/>
        <v>0</v>
      </c>
      <c r="R28" s="1">
        <f t="shared" si="9"/>
        <v>0</v>
      </c>
      <c r="S28" s="13">
        <v>0</v>
      </c>
      <c r="T28" s="1">
        <f t="shared" si="10"/>
        <v>0</v>
      </c>
      <c r="U28" s="1">
        <f t="shared" si="11"/>
        <v>0</v>
      </c>
      <c r="V28" s="13">
        <v>0</v>
      </c>
      <c r="W28" s="1">
        <f t="shared" si="12"/>
        <v>0</v>
      </c>
      <c r="X28" s="1">
        <f t="shared" si="13"/>
        <v>0</v>
      </c>
      <c r="Y28" s="13">
        <v>0</v>
      </c>
      <c r="Z28" s="1">
        <f t="shared" si="14"/>
        <v>0</v>
      </c>
      <c r="AA28" s="1">
        <f t="shared" si="15"/>
        <v>0</v>
      </c>
      <c r="AB28" s="13">
        <v>12269743</v>
      </c>
      <c r="AC28" s="1">
        <f t="shared" si="16"/>
        <v>12269743</v>
      </c>
      <c r="AD28" s="1">
        <f t="shared" si="17"/>
        <v>0</v>
      </c>
      <c r="AE28" s="1">
        <v>15315625</v>
      </c>
      <c r="AF28" s="1">
        <f t="shared" si="22"/>
        <v>3045882</v>
      </c>
      <c r="AG28" s="1">
        <f t="shared" si="23"/>
        <v>24.824334136419974</v>
      </c>
      <c r="AH28" s="1">
        <v>340782063.23749</v>
      </c>
      <c r="AI28" s="1">
        <f t="shared" si="18"/>
        <v>325466438.23749</v>
      </c>
      <c r="AJ28" s="1">
        <f t="shared" si="19"/>
        <v>2125.0614208528218</v>
      </c>
      <c r="AK28" s="1">
        <v>850387357.44172001</v>
      </c>
      <c r="AL28" s="1">
        <f t="shared" si="20"/>
        <v>509605294.20423001</v>
      </c>
      <c r="AM28" s="1">
        <f t="shared" si="21"/>
        <v>149.53994038385983</v>
      </c>
    </row>
    <row r="29" spans="1:39" ht="45">
      <c r="A29" s="58" t="s">
        <v>595</v>
      </c>
      <c r="B29" s="12" t="s">
        <v>590</v>
      </c>
      <c r="C29" s="13"/>
      <c r="D29" s="13"/>
      <c r="E29" s="14"/>
      <c r="F29" s="1"/>
      <c r="G29" s="13"/>
      <c r="H29" s="1"/>
      <c r="I29" s="1"/>
      <c r="J29" s="13"/>
      <c r="K29" s="1"/>
      <c r="L29" s="1"/>
      <c r="M29" s="13"/>
      <c r="N29" s="1"/>
      <c r="O29" s="1"/>
      <c r="P29" s="13"/>
      <c r="Q29" s="1"/>
      <c r="R29" s="1"/>
      <c r="S29" s="13"/>
      <c r="T29" s="1"/>
      <c r="U29" s="1"/>
      <c r="V29" s="13"/>
      <c r="W29" s="1"/>
      <c r="X29" s="1"/>
      <c r="Y29" s="13"/>
      <c r="Z29" s="1"/>
      <c r="AA29" s="1"/>
      <c r="AB29" s="13"/>
      <c r="AC29" s="1"/>
      <c r="AD29" s="1"/>
      <c r="AE29" s="1"/>
      <c r="AF29" s="1"/>
      <c r="AG29" s="1"/>
      <c r="AH29" s="1">
        <v>54624215764.8078</v>
      </c>
      <c r="AI29" s="1">
        <f t="shared" si="18"/>
        <v>54624215764.8078</v>
      </c>
      <c r="AJ29" s="1">
        <f t="shared" si="19"/>
        <v>0</v>
      </c>
      <c r="AK29" s="1">
        <v>47720838526.760498</v>
      </c>
      <c r="AL29" s="1">
        <f t="shared" si="20"/>
        <v>-6903377238.0473022</v>
      </c>
      <c r="AM29" s="1">
        <f t="shared" si="21"/>
        <v>-12.637942973443788</v>
      </c>
    </row>
    <row r="30" spans="1:39" ht="45">
      <c r="A30" s="58" t="s">
        <v>621</v>
      </c>
      <c r="B30" s="12" t="s">
        <v>592</v>
      </c>
      <c r="C30" s="13"/>
      <c r="D30" s="13"/>
      <c r="E30" s="14"/>
      <c r="F30" s="1"/>
      <c r="G30" s="13"/>
      <c r="H30" s="1"/>
      <c r="I30" s="1"/>
      <c r="J30" s="13"/>
      <c r="K30" s="1"/>
      <c r="L30" s="1"/>
      <c r="M30" s="13"/>
      <c r="N30" s="1"/>
      <c r="O30" s="1"/>
      <c r="P30" s="13"/>
      <c r="Q30" s="1"/>
      <c r="R30" s="1"/>
      <c r="S30" s="13"/>
      <c r="T30" s="1"/>
      <c r="U30" s="1"/>
      <c r="V30" s="13"/>
      <c r="W30" s="1"/>
      <c r="X30" s="1"/>
      <c r="Y30" s="13"/>
      <c r="Z30" s="1"/>
      <c r="AA30" s="1"/>
      <c r="AB30" s="13"/>
      <c r="AC30" s="1"/>
      <c r="AD30" s="1"/>
      <c r="AE30" s="1"/>
      <c r="AF30" s="1"/>
      <c r="AG30" s="1"/>
      <c r="AH30" s="1">
        <v>10602336722.662199</v>
      </c>
      <c r="AI30" s="1">
        <f t="shared" si="18"/>
        <v>10602336722.662199</v>
      </c>
      <c r="AJ30" s="1">
        <f t="shared" si="19"/>
        <v>0</v>
      </c>
      <c r="AK30" s="1">
        <v>27107096017.6609</v>
      </c>
      <c r="AL30" s="1">
        <f t="shared" si="20"/>
        <v>16504759294.998701</v>
      </c>
      <c r="AM30" s="1">
        <f t="shared" si="21"/>
        <v>155.67095940011259</v>
      </c>
    </row>
    <row r="31" spans="1:39" ht="30">
      <c r="A31" s="58" t="s">
        <v>639</v>
      </c>
      <c r="B31" s="12" t="s">
        <v>640</v>
      </c>
      <c r="C31" s="13"/>
      <c r="D31" s="13"/>
      <c r="E31" s="14"/>
      <c r="F31" s="1"/>
      <c r="G31" s="13"/>
      <c r="H31" s="1"/>
      <c r="I31" s="1"/>
      <c r="J31" s="13"/>
      <c r="K31" s="1"/>
      <c r="L31" s="1"/>
      <c r="M31" s="13"/>
      <c r="N31" s="1"/>
      <c r="O31" s="1"/>
      <c r="P31" s="13"/>
      <c r="Q31" s="1"/>
      <c r="R31" s="1"/>
      <c r="S31" s="13"/>
      <c r="T31" s="1"/>
      <c r="U31" s="1"/>
      <c r="V31" s="13"/>
      <c r="W31" s="1"/>
      <c r="X31" s="1"/>
      <c r="Y31" s="13"/>
      <c r="Z31" s="1"/>
      <c r="AA31" s="1"/>
      <c r="AB31" s="13"/>
      <c r="AC31" s="1"/>
      <c r="AD31" s="1"/>
      <c r="AE31" s="1"/>
      <c r="AF31" s="1"/>
      <c r="AG31" s="1"/>
      <c r="AH31" s="1">
        <v>13264480860.3181</v>
      </c>
      <c r="AI31" s="1">
        <f t="shared" si="18"/>
        <v>13264480860.3181</v>
      </c>
      <c r="AJ31" s="1">
        <f t="shared" si="19"/>
        <v>0</v>
      </c>
      <c r="AK31" s="1">
        <v>15625454862.621199</v>
      </c>
      <c r="AL31" s="1">
        <f t="shared" si="20"/>
        <v>2360974002.3030987</v>
      </c>
      <c r="AM31" s="1">
        <f t="shared" si="21"/>
        <v>17.799219035900357</v>
      </c>
    </row>
    <row r="32" spans="1:39" ht="17" customHeight="1">
      <c r="A32" s="58" t="s">
        <v>655</v>
      </c>
      <c r="B32" s="12" t="s">
        <v>594</v>
      </c>
      <c r="C32" s="13"/>
      <c r="D32" s="13"/>
      <c r="E32" s="14"/>
      <c r="F32" s="1"/>
      <c r="G32" s="13"/>
      <c r="H32" s="1"/>
      <c r="I32" s="1"/>
      <c r="J32" s="13"/>
      <c r="K32" s="1"/>
      <c r="L32" s="1"/>
      <c r="M32" s="13"/>
      <c r="N32" s="1"/>
      <c r="O32" s="1"/>
      <c r="P32" s="13"/>
      <c r="Q32" s="1"/>
      <c r="R32" s="1"/>
      <c r="S32" s="13"/>
      <c r="T32" s="1"/>
      <c r="U32" s="1"/>
      <c r="V32" s="13"/>
      <c r="W32" s="1"/>
      <c r="X32" s="1"/>
      <c r="Y32" s="13"/>
      <c r="Z32" s="1"/>
      <c r="AA32" s="1"/>
      <c r="AB32" s="13"/>
      <c r="AC32" s="1"/>
      <c r="AD32" s="1"/>
      <c r="AE32" s="1"/>
      <c r="AF32" s="1"/>
      <c r="AG32" s="1"/>
      <c r="AH32" s="1">
        <v>9357432782.2071304</v>
      </c>
      <c r="AI32" s="1">
        <f t="shared" si="18"/>
        <v>9357432782.2071304</v>
      </c>
      <c r="AJ32" s="1">
        <f t="shared" si="19"/>
        <v>0</v>
      </c>
      <c r="AK32" s="1">
        <v>9871628425.7964611</v>
      </c>
      <c r="AL32" s="1">
        <f t="shared" si="20"/>
        <v>514195643.58933067</v>
      </c>
      <c r="AM32" s="1">
        <f t="shared" si="21"/>
        <v>5.4950503579043364</v>
      </c>
    </row>
    <row r="33" spans="1:39" ht="17" customHeight="1">
      <c r="A33" s="58" t="s">
        <v>676</v>
      </c>
      <c r="B33" s="12" t="s">
        <v>677</v>
      </c>
      <c r="C33" s="13"/>
      <c r="D33" s="13"/>
      <c r="E33" s="14"/>
      <c r="F33" s="1"/>
      <c r="G33" s="13"/>
      <c r="H33" s="1"/>
      <c r="I33" s="1"/>
      <c r="J33" s="13"/>
      <c r="K33" s="1"/>
      <c r="L33" s="1"/>
      <c r="M33" s="13"/>
      <c r="N33" s="1"/>
      <c r="O33" s="1"/>
      <c r="P33" s="13"/>
      <c r="Q33" s="1"/>
      <c r="R33" s="1"/>
      <c r="S33" s="13"/>
      <c r="T33" s="1"/>
      <c r="U33" s="1"/>
      <c r="V33" s="13"/>
      <c r="W33" s="1"/>
      <c r="X33" s="1"/>
      <c r="Y33" s="13"/>
      <c r="Z33" s="1"/>
      <c r="AA33" s="1"/>
      <c r="AB33" s="13"/>
      <c r="AC33" s="1"/>
      <c r="AD33" s="1"/>
      <c r="AE33" s="1"/>
      <c r="AF33" s="1"/>
      <c r="AG33" s="1"/>
      <c r="AH33" s="1">
        <v>4229121870.8340001</v>
      </c>
      <c r="AI33" s="1">
        <f t="shared" si="18"/>
        <v>4229121870.8340001</v>
      </c>
      <c r="AJ33" s="1">
        <f t="shared" si="19"/>
        <v>0</v>
      </c>
      <c r="AK33" s="1">
        <v>5247498955.7720003</v>
      </c>
      <c r="AL33" s="1">
        <f t="shared" si="20"/>
        <v>1018377084.9380002</v>
      </c>
      <c r="AM33" s="1">
        <f t="shared" si="21"/>
        <v>24.080107314031412</v>
      </c>
    </row>
    <row r="34" spans="1:39" ht="17" customHeight="1">
      <c r="A34" s="58" t="s">
        <v>682</v>
      </c>
      <c r="B34" s="12" t="s">
        <v>683</v>
      </c>
      <c r="C34" s="13"/>
      <c r="D34" s="13"/>
      <c r="E34" s="14"/>
      <c r="F34" s="1"/>
      <c r="G34" s="13"/>
      <c r="H34" s="1"/>
      <c r="I34" s="1"/>
      <c r="J34" s="13"/>
      <c r="K34" s="1"/>
      <c r="L34" s="1"/>
      <c r="M34" s="13"/>
      <c r="N34" s="1"/>
      <c r="O34" s="1"/>
      <c r="P34" s="13"/>
      <c r="Q34" s="1"/>
      <c r="R34" s="1"/>
      <c r="S34" s="13"/>
      <c r="T34" s="1"/>
      <c r="U34" s="1"/>
      <c r="V34" s="13"/>
      <c r="W34" s="1"/>
      <c r="X34" s="1"/>
      <c r="Y34" s="13"/>
      <c r="Z34" s="1"/>
      <c r="AA34" s="1"/>
      <c r="AB34" s="13"/>
      <c r="AC34" s="1"/>
      <c r="AD34" s="1"/>
      <c r="AE34" s="1"/>
      <c r="AF34" s="1"/>
      <c r="AG34" s="1"/>
      <c r="AH34" s="1">
        <v>0</v>
      </c>
      <c r="AI34" s="1">
        <f t="shared" si="18"/>
        <v>0</v>
      </c>
      <c r="AJ34" s="1">
        <f t="shared" si="19"/>
        <v>0</v>
      </c>
      <c r="AK34" s="1">
        <v>0</v>
      </c>
      <c r="AL34" s="1">
        <f t="shared" si="20"/>
        <v>0</v>
      </c>
      <c r="AM34" s="1">
        <f t="shared" si="21"/>
        <v>0</v>
      </c>
    </row>
    <row r="35" spans="1:39" ht="30">
      <c r="A35" s="58" t="s">
        <v>685</v>
      </c>
      <c r="B35" s="12" t="s">
        <v>686</v>
      </c>
      <c r="C35" s="13"/>
      <c r="D35" s="13"/>
      <c r="E35" s="14"/>
      <c r="F35" s="1"/>
      <c r="G35" s="13"/>
      <c r="H35" s="1"/>
      <c r="I35" s="1"/>
      <c r="J35" s="13"/>
      <c r="K35" s="1"/>
      <c r="L35" s="1"/>
      <c r="M35" s="13"/>
      <c r="N35" s="1"/>
      <c r="O35" s="1"/>
      <c r="P35" s="13"/>
      <c r="Q35" s="1"/>
      <c r="R35" s="1"/>
      <c r="S35" s="13"/>
      <c r="T35" s="1"/>
      <c r="U35" s="1"/>
      <c r="V35" s="13"/>
      <c r="W35" s="1"/>
      <c r="X35" s="1"/>
      <c r="Y35" s="13"/>
      <c r="Z35" s="1"/>
      <c r="AA35" s="1"/>
      <c r="AB35" s="13"/>
      <c r="AC35" s="1"/>
      <c r="AD35" s="1"/>
      <c r="AE35" s="1"/>
      <c r="AF35" s="1"/>
      <c r="AG35" s="1"/>
      <c r="AH35" s="1">
        <v>25471788062.877499</v>
      </c>
      <c r="AI35" s="1">
        <f t="shared" si="18"/>
        <v>25471788062.877499</v>
      </c>
      <c r="AJ35" s="1">
        <f t="shared" si="19"/>
        <v>0</v>
      </c>
      <c r="AK35" s="1">
        <v>32503911013.9207</v>
      </c>
      <c r="AL35" s="1">
        <f t="shared" si="20"/>
        <v>7032122951.0432014</v>
      </c>
      <c r="AM35" s="1">
        <f t="shared" si="21"/>
        <v>27.607496315862466</v>
      </c>
    </row>
    <row r="36" spans="1:39" ht="17" customHeight="1">
      <c r="A36" s="58" t="s">
        <v>692</v>
      </c>
      <c r="B36" s="12" t="s">
        <v>693</v>
      </c>
      <c r="C36" s="13"/>
      <c r="D36" s="13"/>
      <c r="E36" s="14"/>
      <c r="F36" s="1"/>
      <c r="G36" s="13"/>
      <c r="H36" s="1"/>
      <c r="I36" s="1"/>
      <c r="J36" s="13"/>
      <c r="K36" s="1"/>
      <c r="L36" s="1"/>
      <c r="M36" s="13"/>
      <c r="N36" s="1"/>
      <c r="O36" s="1"/>
      <c r="P36" s="13"/>
      <c r="Q36" s="1"/>
      <c r="R36" s="1"/>
      <c r="S36" s="13"/>
      <c r="T36" s="1"/>
      <c r="U36" s="1"/>
      <c r="V36" s="13"/>
      <c r="W36" s="1"/>
      <c r="X36" s="1"/>
      <c r="Y36" s="13"/>
      <c r="Z36" s="1"/>
      <c r="AA36" s="1"/>
      <c r="AB36" s="13"/>
      <c r="AC36" s="1"/>
      <c r="AD36" s="1"/>
      <c r="AE36" s="1"/>
      <c r="AF36" s="1"/>
      <c r="AG36" s="1"/>
      <c r="AH36" s="1">
        <v>285925562.49900001</v>
      </c>
      <c r="AI36" s="1">
        <f t="shared" si="18"/>
        <v>285925562.49900001</v>
      </c>
      <c r="AJ36" s="1">
        <f t="shared" si="19"/>
        <v>0</v>
      </c>
      <c r="AK36" s="1">
        <v>313284816.58999997</v>
      </c>
      <c r="AL36" s="1">
        <f t="shared" si="20"/>
        <v>27359254.090999961</v>
      </c>
      <c r="AM36" s="1">
        <f t="shared" si="21"/>
        <v>9.5686632044644995</v>
      </c>
    </row>
    <row r="37" spans="1:39" ht="17" customHeight="1">
      <c r="A37" s="58" t="s">
        <v>697</v>
      </c>
      <c r="B37" s="12" t="s">
        <v>698</v>
      </c>
      <c r="C37" s="13"/>
      <c r="D37" s="13"/>
      <c r="E37" s="14"/>
      <c r="F37" s="1"/>
      <c r="G37" s="13"/>
      <c r="H37" s="1"/>
      <c r="I37" s="1"/>
      <c r="J37" s="13"/>
      <c r="K37" s="1"/>
      <c r="L37" s="1"/>
      <c r="M37" s="13"/>
      <c r="N37" s="1"/>
      <c r="O37" s="1"/>
      <c r="P37" s="13"/>
      <c r="Q37" s="1"/>
      <c r="R37" s="1"/>
      <c r="S37" s="13"/>
      <c r="T37" s="1"/>
      <c r="U37" s="1"/>
      <c r="V37" s="13"/>
      <c r="W37" s="1"/>
      <c r="X37" s="1"/>
      <c r="Y37" s="13"/>
      <c r="Z37" s="1"/>
      <c r="AA37" s="1"/>
      <c r="AB37" s="13"/>
      <c r="AC37" s="1"/>
      <c r="AD37" s="1"/>
      <c r="AE37" s="1"/>
      <c r="AF37" s="1"/>
      <c r="AG37" s="1"/>
      <c r="AH37" s="1">
        <v>1531.835</v>
      </c>
      <c r="AI37" s="1">
        <f t="shared" si="18"/>
        <v>1531.835</v>
      </c>
      <c r="AJ37" s="1">
        <f t="shared" si="19"/>
        <v>0</v>
      </c>
      <c r="AK37" s="1">
        <v>1531.8340000000001</v>
      </c>
      <c r="AL37" s="1">
        <f t="shared" si="20"/>
        <v>-9.9999999997635314E-4</v>
      </c>
      <c r="AM37" s="1">
        <f t="shared" si="21"/>
        <v>-6.5281182371231439E-5</v>
      </c>
    </row>
    <row r="38" spans="1:39" ht="30">
      <c r="A38" s="58" t="s">
        <v>701</v>
      </c>
      <c r="B38" s="12" t="s">
        <v>702</v>
      </c>
      <c r="C38" s="13"/>
      <c r="D38" s="13"/>
      <c r="E38" s="14"/>
      <c r="F38" s="1"/>
      <c r="G38" s="13"/>
      <c r="H38" s="1"/>
      <c r="I38" s="1"/>
      <c r="J38" s="13"/>
      <c r="K38" s="1"/>
      <c r="L38" s="1"/>
      <c r="M38" s="13"/>
      <c r="N38" s="1"/>
      <c r="O38" s="1"/>
      <c r="P38" s="13"/>
      <c r="Q38" s="1"/>
      <c r="R38" s="1"/>
      <c r="S38" s="13"/>
      <c r="T38" s="1"/>
      <c r="U38" s="1"/>
      <c r="V38" s="13"/>
      <c r="W38" s="1"/>
      <c r="X38" s="1"/>
      <c r="Y38" s="13"/>
      <c r="Z38" s="1"/>
      <c r="AA38" s="1"/>
      <c r="AB38" s="13"/>
      <c r="AC38" s="1"/>
      <c r="AD38" s="1"/>
      <c r="AE38" s="1"/>
      <c r="AF38" s="1"/>
      <c r="AG38" s="1"/>
      <c r="AH38" s="1">
        <v>1907183852.2751598</v>
      </c>
      <c r="AI38" s="1">
        <f t="shared" si="18"/>
        <v>1907183852.2751598</v>
      </c>
      <c r="AJ38" s="1">
        <f t="shared" si="19"/>
        <v>0</v>
      </c>
      <c r="AK38" s="1">
        <v>1673512122.2249699</v>
      </c>
      <c r="AL38" s="1">
        <f t="shared" si="20"/>
        <v>-233671730.05018997</v>
      </c>
      <c r="AM38" s="1">
        <f t="shared" si="21"/>
        <v>-12.252186897001732</v>
      </c>
    </row>
    <row r="39" spans="1:39" ht="17" customHeight="1">
      <c r="A39" s="58" t="s">
        <v>708</v>
      </c>
      <c r="B39" s="12" t="s">
        <v>709</v>
      </c>
      <c r="C39" s="13"/>
      <c r="D39" s="13"/>
      <c r="E39" s="14"/>
      <c r="F39" s="1"/>
      <c r="G39" s="13"/>
      <c r="H39" s="1"/>
      <c r="I39" s="1"/>
      <c r="J39" s="13"/>
      <c r="K39" s="1"/>
      <c r="L39" s="1"/>
      <c r="M39" s="13"/>
      <c r="N39" s="1"/>
      <c r="O39" s="1"/>
      <c r="P39" s="13"/>
      <c r="Q39" s="1"/>
      <c r="R39" s="1"/>
      <c r="S39" s="13"/>
      <c r="T39" s="1"/>
      <c r="U39" s="1"/>
      <c r="V39" s="13"/>
      <c r="W39" s="1"/>
      <c r="X39" s="1"/>
      <c r="Y39" s="13"/>
      <c r="Z39" s="1"/>
      <c r="AA39" s="1"/>
      <c r="AB39" s="13"/>
      <c r="AC39" s="1"/>
      <c r="AD39" s="1"/>
      <c r="AE39" s="1"/>
      <c r="AF39" s="1"/>
      <c r="AG39" s="1"/>
      <c r="AH39" s="1">
        <v>290350.30197000003</v>
      </c>
      <c r="AI39" s="1">
        <f t="shared" si="18"/>
        <v>290350.30197000003</v>
      </c>
      <c r="AJ39" s="1">
        <f t="shared" si="19"/>
        <v>0</v>
      </c>
      <c r="AK39" s="1">
        <v>902514.77225000004</v>
      </c>
      <c r="AL39" s="1">
        <f t="shared" si="20"/>
        <v>612164.47028000001</v>
      </c>
      <c r="AM39" s="1">
        <f t="shared" si="21"/>
        <v>210.83651924124774</v>
      </c>
    </row>
    <row r="40" spans="1:39" ht="15">
      <c r="A40" s="58" t="s">
        <v>712</v>
      </c>
      <c r="B40" s="12" t="s">
        <v>713</v>
      </c>
      <c r="C40" s="13"/>
      <c r="D40" s="13"/>
      <c r="E40" s="14"/>
      <c r="F40" s="1"/>
      <c r="G40" s="13"/>
      <c r="H40" s="1"/>
      <c r="I40" s="1"/>
      <c r="J40" s="13"/>
      <c r="K40" s="1"/>
      <c r="L40" s="1"/>
      <c r="M40" s="13"/>
      <c r="N40" s="1"/>
      <c r="O40" s="1"/>
      <c r="P40" s="13"/>
      <c r="Q40" s="1"/>
      <c r="R40" s="1"/>
      <c r="S40" s="13"/>
      <c r="T40" s="1"/>
      <c r="U40" s="1"/>
      <c r="V40" s="13"/>
      <c r="W40" s="1"/>
      <c r="X40" s="1"/>
      <c r="Y40" s="13"/>
      <c r="Z40" s="1"/>
      <c r="AA40" s="1"/>
      <c r="AB40" s="13"/>
      <c r="AC40" s="1"/>
      <c r="AD40" s="1"/>
      <c r="AE40" s="1"/>
      <c r="AF40" s="1"/>
      <c r="AG40" s="1"/>
      <c r="AH40" s="1">
        <v>250</v>
      </c>
      <c r="AI40" s="1">
        <f t="shared" si="18"/>
        <v>250</v>
      </c>
      <c r="AJ40" s="1">
        <f t="shared" si="19"/>
        <v>0</v>
      </c>
      <c r="AK40" s="1">
        <v>250</v>
      </c>
      <c r="AL40" s="1">
        <f t="shared" si="20"/>
        <v>0</v>
      </c>
      <c r="AM40" s="1">
        <f t="shared" si="21"/>
        <v>0</v>
      </c>
    </row>
    <row r="41" spans="1:39" ht="30">
      <c r="A41" s="58" t="s">
        <v>715</v>
      </c>
      <c r="B41" s="12" t="s">
        <v>716</v>
      </c>
      <c r="C41" s="13"/>
      <c r="D41" s="13"/>
      <c r="E41" s="14"/>
      <c r="F41" s="1"/>
      <c r="G41" s="13"/>
      <c r="H41" s="1"/>
      <c r="I41" s="1"/>
      <c r="J41" s="13"/>
      <c r="K41" s="1"/>
      <c r="L41" s="1"/>
      <c r="M41" s="13"/>
      <c r="N41" s="1"/>
      <c r="O41" s="1"/>
      <c r="P41" s="13"/>
      <c r="Q41" s="1"/>
      <c r="R41" s="1"/>
      <c r="S41" s="13"/>
      <c r="T41" s="1"/>
      <c r="U41" s="1"/>
      <c r="V41" s="13"/>
      <c r="W41" s="1"/>
      <c r="X41" s="1"/>
      <c r="Y41" s="13"/>
      <c r="Z41" s="1"/>
      <c r="AA41" s="1"/>
      <c r="AB41" s="13"/>
      <c r="AC41" s="1"/>
      <c r="AD41" s="1"/>
      <c r="AE41" s="1"/>
      <c r="AF41" s="1"/>
      <c r="AG41" s="1"/>
      <c r="AH41" s="1">
        <v>2191319992.1535001</v>
      </c>
      <c r="AI41" s="1">
        <f t="shared" si="18"/>
        <v>2191319992.1535001</v>
      </c>
      <c r="AJ41" s="1">
        <f t="shared" si="19"/>
        <v>0</v>
      </c>
      <c r="AK41" s="1">
        <v>2330485763.2802701</v>
      </c>
      <c r="AL41" s="1">
        <f t="shared" si="20"/>
        <v>139165771.12677002</v>
      </c>
      <c r="AM41" s="1">
        <f t="shared" si="21"/>
        <v>6.3507735805397409</v>
      </c>
    </row>
    <row r="42" spans="1:39" ht="17" customHeight="1">
      <c r="A42" s="58" t="s">
        <v>722</v>
      </c>
      <c r="B42" s="12" t="s">
        <v>723</v>
      </c>
      <c r="C42" s="13"/>
      <c r="D42" s="13"/>
      <c r="E42" s="14"/>
      <c r="F42" s="1"/>
      <c r="G42" s="13"/>
      <c r="H42" s="1"/>
      <c r="I42" s="1"/>
      <c r="J42" s="13"/>
      <c r="K42" s="1"/>
      <c r="L42" s="1"/>
      <c r="M42" s="13"/>
      <c r="N42" s="1"/>
      <c r="O42" s="1"/>
      <c r="P42" s="13"/>
      <c r="Q42" s="1"/>
      <c r="R42" s="1"/>
      <c r="S42" s="13"/>
      <c r="T42" s="1"/>
      <c r="U42" s="1"/>
      <c r="V42" s="13"/>
      <c r="W42" s="1"/>
      <c r="X42" s="1"/>
      <c r="Y42" s="13"/>
      <c r="Z42" s="1"/>
      <c r="AA42" s="1"/>
      <c r="AB42" s="13"/>
      <c r="AC42" s="1"/>
      <c r="AD42" s="1"/>
      <c r="AE42" s="1"/>
      <c r="AF42" s="1"/>
      <c r="AG42" s="1"/>
      <c r="AH42" s="1">
        <v>175775777.64701</v>
      </c>
      <c r="AI42" s="1">
        <f t="shared" si="18"/>
        <v>175775777.64701</v>
      </c>
      <c r="AJ42" s="1">
        <f t="shared" si="19"/>
        <v>0</v>
      </c>
      <c r="AK42" s="1">
        <v>98543095.180000007</v>
      </c>
      <c r="AL42" s="1">
        <f t="shared" si="20"/>
        <v>-77232682.467009991</v>
      </c>
      <c r="AM42" s="1">
        <f t="shared" si="21"/>
        <v>-43.938182780853566</v>
      </c>
    </row>
    <row r="43" spans="1:39" ht="30">
      <c r="A43" s="58" t="s">
        <v>738</v>
      </c>
      <c r="B43" s="12" t="s">
        <v>739</v>
      </c>
      <c r="C43" s="13"/>
      <c r="D43" s="13"/>
      <c r="E43" s="14"/>
      <c r="F43" s="1"/>
      <c r="G43" s="13"/>
      <c r="H43" s="1"/>
      <c r="I43" s="1"/>
      <c r="J43" s="13"/>
      <c r="K43" s="1"/>
      <c r="L43" s="1"/>
      <c r="M43" s="13"/>
      <c r="N43" s="1"/>
      <c r="O43" s="1"/>
      <c r="P43" s="13"/>
      <c r="Q43" s="1"/>
      <c r="R43" s="1"/>
      <c r="S43" s="13"/>
      <c r="T43" s="1"/>
      <c r="U43" s="1"/>
      <c r="V43" s="13"/>
      <c r="W43" s="1"/>
      <c r="X43" s="1"/>
      <c r="Y43" s="13"/>
      <c r="Z43" s="1"/>
      <c r="AA43" s="1"/>
      <c r="AB43" s="13"/>
      <c r="AC43" s="1"/>
      <c r="AD43" s="1"/>
      <c r="AE43" s="1"/>
      <c r="AF43" s="1"/>
      <c r="AG43" s="1"/>
      <c r="AH43" s="1">
        <v>1E-3</v>
      </c>
      <c r="AI43" s="1">
        <f t="shared" si="18"/>
        <v>1E-3</v>
      </c>
      <c r="AJ43" s="1">
        <f t="shared" si="19"/>
        <v>0</v>
      </c>
      <c r="AK43" s="1">
        <v>0</v>
      </c>
      <c r="AL43" s="1">
        <f t="shared" si="20"/>
        <v>-1E-3</v>
      </c>
      <c r="AM43" s="1">
        <f t="shared" si="21"/>
        <v>-100</v>
      </c>
    </row>
    <row r="44" spans="1:39" ht="30">
      <c r="A44" s="58" t="s">
        <v>742</v>
      </c>
      <c r="B44" s="12" t="s">
        <v>743</v>
      </c>
      <c r="C44" s="13"/>
      <c r="D44" s="13"/>
      <c r="E44" s="14"/>
      <c r="F44" s="1"/>
      <c r="G44" s="13"/>
      <c r="H44" s="1"/>
      <c r="I44" s="1"/>
      <c r="J44" s="13"/>
      <c r="K44" s="1"/>
      <c r="L44" s="1"/>
      <c r="M44" s="13"/>
      <c r="N44" s="1"/>
      <c r="O44" s="1"/>
      <c r="P44" s="13"/>
      <c r="Q44" s="1"/>
      <c r="R44" s="1"/>
      <c r="S44" s="13"/>
      <c r="T44" s="1"/>
      <c r="U44" s="1"/>
      <c r="V44" s="13"/>
      <c r="W44" s="1"/>
      <c r="X44" s="1"/>
      <c r="Y44" s="13"/>
      <c r="Z44" s="1"/>
      <c r="AA44" s="1"/>
      <c r="AB44" s="13"/>
      <c r="AC44" s="1"/>
      <c r="AD44" s="1"/>
      <c r="AE44" s="1"/>
      <c r="AF44" s="1"/>
      <c r="AG44" s="1"/>
      <c r="AH44" s="1">
        <v>453561697.03869998</v>
      </c>
      <c r="AI44" s="1">
        <f t="shared" si="18"/>
        <v>453561697.03869998</v>
      </c>
      <c r="AJ44" s="1">
        <f t="shared" si="19"/>
        <v>0</v>
      </c>
      <c r="AK44" s="1">
        <v>230980098.93461999</v>
      </c>
      <c r="AL44" s="1">
        <f t="shared" si="20"/>
        <v>-222581598.10407999</v>
      </c>
      <c r="AM44" s="1">
        <f t="shared" si="21"/>
        <v>-49.074161146612056</v>
      </c>
    </row>
    <row r="45" spans="1:39" ht="30">
      <c r="A45" s="58" t="s">
        <v>747</v>
      </c>
      <c r="B45" s="12" t="s">
        <v>748</v>
      </c>
      <c r="C45" s="13"/>
      <c r="D45" s="13"/>
      <c r="E45" s="14"/>
      <c r="F45" s="1"/>
      <c r="G45" s="13"/>
      <c r="H45" s="1"/>
      <c r="I45" s="1"/>
      <c r="J45" s="13"/>
      <c r="K45" s="1"/>
      <c r="L45" s="1"/>
      <c r="M45" s="13"/>
      <c r="N45" s="1"/>
      <c r="O45" s="1"/>
      <c r="P45" s="13"/>
      <c r="Q45" s="1"/>
      <c r="R45" s="1"/>
      <c r="S45" s="13"/>
      <c r="T45" s="1"/>
      <c r="U45" s="1"/>
      <c r="V45" s="13"/>
      <c r="W45" s="1"/>
      <c r="X45" s="1"/>
      <c r="Y45" s="13"/>
      <c r="Z45" s="1"/>
      <c r="AA45" s="1"/>
      <c r="AB45" s="13"/>
      <c r="AC45" s="1"/>
      <c r="AD45" s="1"/>
      <c r="AE45" s="1"/>
      <c r="AF45" s="1"/>
      <c r="AG45" s="1"/>
      <c r="AH45" s="1">
        <v>413</v>
      </c>
      <c r="AI45" s="1">
        <f t="shared" si="18"/>
        <v>413</v>
      </c>
      <c r="AJ45" s="1">
        <f t="shared" si="19"/>
        <v>0</v>
      </c>
      <c r="AK45" s="1">
        <v>0</v>
      </c>
      <c r="AL45" s="1">
        <f t="shared" si="20"/>
        <v>-413</v>
      </c>
      <c r="AM45" s="1">
        <f t="shared" si="21"/>
        <v>-100</v>
      </c>
    </row>
    <row r="46" spans="1:39" ht="17" customHeight="1">
      <c r="A46" s="58" t="s">
        <v>247</v>
      </c>
      <c r="B46" s="12" t="s">
        <v>139</v>
      </c>
      <c r="C46" s="13">
        <v>-1799451066</v>
      </c>
      <c r="D46" s="13">
        <v>-1052739577</v>
      </c>
      <c r="E46" s="14">
        <f t="shared" si="0"/>
        <v>746711489</v>
      </c>
      <c r="F46" s="1">
        <f t="shared" si="1"/>
        <v>-41.496626560669142</v>
      </c>
      <c r="G46" s="13">
        <v>-790356849</v>
      </c>
      <c r="H46" s="1">
        <f t="shared" si="2"/>
        <v>262382728</v>
      </c>
      <c r="I46" s="1">
        <f t="shared" si="3"/>
        <v>-24.92380202402137</v>
      </c>
      <c r="J46" s="13">
        <v>-1293271356</v>
      </c>
      <c r="K46" s="1">
        <f t="shared" si="4"/>
        <v>-502914507</v>
      </c>
      <c r="L46" s="1">
        <f t="shared" si="5"/>
        <v>63.63132142605118</v>
      </c>
      <c r="M46" s="13">
        <v>-1493420381</v>
      </c>
      <c r="N46" s="1">
        <f t="shared" si="6"/>
        <v>-200149025</v>
      </c>
      <c r="O46" s="1">
        <f t="shared" si="7"/>
        <v>15.476181705519812</v>
      </c>
      <c r="P46" s="13">
        <v>-1133037930</v>
      </c>
      <c r="Q46" s="1">
        <f t="shared" si="8"/>
        <v>360382451</v>
      </c>
      <c r="R46" s="1">
        <f t="shared" si="9"/>
        <v>-24.131346778506298</v>
      </c>
      <c r="S46" s="13">
        <v>-1263809115</v>
      </c>
      <c r="T46" s="1">
        <f t="shared" si="10"/>
        <v>-130771185</v>
      </c>
      <c r="U46" s="1">
        <f t="shared" si="11"/>
        <v>11.54164229965364</v>
      </c>
      <c r="V46" s="13">
        <v>-1658129500</v>
      </c>
      <c r="W46" s="1">
        <f t="shared" si="12"/>
        <v>-394320385</v>
      </c>
      <c r="X46" s="1">
        <f t="shared" si="13"/>
        <v>31.200944851549039</v>
      </c>
      <c r="Y46" s="13">
        <v>-2444427965</v>
      </c>
      <c r="Z46" s="1">
        <f t="shared" si="14"/>
        <v>-786298465</v>
      </c>
      <c r="AA46" s="1">
        <f t="shared" si="15"/>
        <v>47.420811522863566</v>
      </c>
      <c r="AB46" s="13">
        <v>-3496823136</v>
      </c>
      <c r="AC46" s="1">
        <f t="shared" si="16"/>
        <v>-1052395171</v>
      </c>
      <c r="AD46" s="1">
        <f t="shared" si="17"/>
        <v>43.052819967226974</v>
      </c>
      <c r="AE46" s="1">
        <v>-3091103110.0663099</v>
      </c>
      <c r="AF46" s="1">
        <f t="shared" si="22"/>
        <v>405720025.93369007</v>
      </c>
      <c r="AG46" s="1">
        <f t="shared" si="23"/>
        <v>-11.602532074235569</v>
      </c>
      <c r="AH46" s="1">
        <v>2826700047.1620202</v>
      </c>
      <c r="AI46" s="1">
        <f t="shared" si="18"/>
        <v>5917803157.2283306</v>
      </c>
      <c r="AJ46" s="1">
        <f t="shared" si="19"/>
        <v>-191.44632018119196</v>
      </c>
      <c r="AK46" s="1">
        <v>3422964389.6339197</v>
      </c>
      <c r="AL46" s="1">
        <f t="shared" si="20"/>
        <v>596264342.47189951</v>
      </c>
      <c r="AM46" s="1">
        <f t="shared" si="21"/>
        <v>21.094008296725477</v>
      </c>
    </row>
    <row r="47" spans="1:39" ht="17" customHeight="1">
      <c r="A47" s="58" t="s">
        <v>248</v>
      </c>
      <c r="B47" s="12" t="s">
        <v>138</v>
      </c>
      <c r="C47" s="13">
        <v>13685508019</v>
      </c>
      <c r="D47" s="13">
        <v>9217038499</v>
      </c>
      <c r="E47" s="14">
        <f t="shared" si="0"/>
        <v>-4468469520</v>
      </c>
      <c r="F47" s="1">
        <f t="shared" si="1"/>
        <v>-32.651104466098666</v>
      </c>
      <c r="G47" s="13">
        <v>10736747672</v>
      </c>
      <c r="H47" s="1">
        <f t="shared" si="2"/>
        <v>1519709173</v>
      </c>
      <c r="I47" s="1">
        <f t="shared" si="3"/>
        <v>16.488041936299609</v>
      </c>
      <c r="J47" s="13">
        <v>12196269629</v>
      </c>
      <c r="K47" s="1">
        <f t="shared" si="4"/>
        <v>1459521957</v>
      </c>
      <c r="L47" s="1">
        <f t="shared" si="5"/>
        <v>13.593706414524743</v>
      </c>
      <c r="M47" s="13">
        <v>23975240616</v>
      </c>
      <c r="N47" s="1">
        <f t="shared" si="6"/>
        <v>11778970987</v>
      </c>
      <c r="O47" s="1">
        <f t="shared" si="7"/>
        <v>96.578473134049474</v>
      </c>
      <c r="P47" s="13">
        <v>19819964472</v>
      </c>
      <c r="Q47" s="1">
        <f t="shared" si="8"/>
        <v>-4155276144</v>
      </c>
      <c r="R47" s="1">
        <f t="shared" si="9"/>
        <v>-17.331530517474576</v>
      </c>
      <c r="S47" s="13">
        <v>17261468271</v>
      </c>
      <c r="T47" s="1">
        <f t="shared" si="10"/>
        <v>-2558496201</v>
      </c>
      <c r="U47" s="1">
        <f t="shared" si="11"/>
        <v>-12.908682074654729</v>
      </c>
      <c r="V47" s="13">
        <v>17669938340</v>
      </c>
      <c r="W47" s="1">
        <f t="shared" si="12"/>
        <v>408470069</v>
      </c>
      <c r="X47" s="1">
        <f t="shared" si="13"/>
        <v>2.3663692021277649</v>
      </c>
      <c r="Y47" s="13">
        <v>20826575083</v>
      </c>
      <c r="Z47" s="1">
        <f t="shared" si="14"/>
        <v>3156636743</v>
      </c>
      <c r="AA47" s="1">
        <f t="shared" si="15"/>
        <v>17.86444684899789</v>
      </c>
      <c r="AB47" s="13">
        <v>24694664274</v>
      </c>
      <c r="AC47" s="1">
        <f t="shared" si="16"/>
        <v>3868089191</v>
      </c>
      <c r="AD47" s="1">
        <f t="shared" si="17"/>
        <v>18.572853076343719</v>
      </c>
      <c r="AE47" s="1">
        <v>27651600374.729698</v>
      </c>
      <c r="AF47" s="1">
        <f t="shared" si="22"/>
        <v>2956936100.7296982</v>
      </c>
      <c r="AG47" s="1">
        <f t="shared" si="23"/>
        <v>11.973987853898201</v>
      </c>
      <c r="AH47" s="1">
        <v>90982522138.665207</v>
      </c>
      <c r="AI47" s="1">
        <f t="shared" si="18"/>
        <v>63330921763.935509</v>
      </c>
      <c r="AJ47" s="1">
        <f t="shared" si="19"/>
        <v>229.03166871242831</v>
      </c>
      <c r="AK47" s="1">
        <v>93442267823.860092</v>
      </c>
      <c r="AL47" s="1">
        <f t="shared" si="20"/>
        <v>2459745685.1948853</v>
      </c>
      <c r="AM47" s="1">
        <f t="shared" si="21"/>
        <v>2.7035364896194247</v>
      </c>
    </row>
    <row r="48" spans="1:39" ht="17" customHeight="1">
      <c r="A48" s="58" t="s">
        <v>249</v>
      </c>
      <c r="B48" s="12" t="s">
        <v>137</v>
      </c>
      <c r="C48" s="13">
        <v>6509265186</v>
      </c>
      <c r="D48" s="13">
        <v>4658048579</v>
      </c>
      <c r="E48" s="14">
        <f t="shared" si="0"/>
        <v>-1851216607</v>
      </c>
      <c r="F48" s="1">
        <f t="shared" si="1"/>
        <v>-28.439717143212423</v>
      </c>
      <c r="G48" s="13">
        <v>4950563347</v>
      </c>
      <c r="H48" s="1">
        <f t="shared" si="2"/>
        <v>292514768</v>
      </c>
      <c r="I48" s="1">
        <f t="shared" si="3"/>
        <v>6.2797706601591026</v>
      </c>
      <c r="J48" s="13">
        <v>3997437705</v>
      </c>
      <c r="K48" s="1">
        <f t="shared" si="4"/>
        <v>-953125642</v>
      </c>
      <c r="L48" s="1">
        <f t="shared" si="5"/>
        <v>-19.252872353963234</v>
      </c>
      <c r="M48" s="13">
        <v>15066575794</v>
      </c>
      <c r="N48" s="1">
        <f t="shared" si="6"/>
        <v>11069138089</v>
      </c>
      <c r="O48" s="1">
        <f t="shared" si="7"/>
        <v>276.90583083145259</v>
      </c>
      <c r="P48" s="13">
        <v>4543944656</v>
      </c>
      <c r="Q48" s="1">
        <f t="shared" si="8"/>
        <v>-10522631138</v>
      </c>
      <c r="R48" s="1">
        <f t="shared" si="9"/>
        <v>-69.840893391253871</v>
      </c>
      <c r="S48" s="13">
        <v>5174452131</v>
      </c>
      <c r="T48" s="1">
        <f t="shared" si="10"/>
        <v>630507475</v>
      </c>
      <c r="U48" s="1">
        <f t="shared" si="11"/>
        <v>13.875773644545902</v>
      </c>
      <c r="V48" s="13">
        <v>5725673977</v>
      </c>
      <c r="W48" s="1">
        <f t="shared" si="12"/>
        <v>551221846</v>
      </c>
      <c r="X48" s="1">
        <f t="shared" si="13"/>
        <v>10.652757664867456</v>
      </c>
      <c r="Y48" s="13">
        <v>7522244146</v>
      </c>
      <c r="Z48" s="1">
        <f t="shared" si="14"/>
        <v>1796570169</v>
      </c>
      <c r="AA48" s="1">
        <f t="shared" si="15"/>
        <v>31.377444405965342</v>
      </c>
      <c r="AB48" s="13">
        <v>7198234250</v>
      </c>
      <c r="AC48" s="1">
        <f t="shared" si="16"/>
        <v>-324009896</v>
      </c>
      <c r="AD48" s="1">
        <f t="shared" si="17"/>
        <v>-4.3073568168123639</v>
      </c>
      <c r="AE48" s="1">
        <v>8109089784.1359406</v>
      </c>
      <c r="AF48" s="1">
        <f t="shared" si="22"/>
        <v>910855534.13594055</v>
      </c>
      <c r="AG48" s="1">
        <f t="shared" si="23"/>
        <v>12.653874582310801</v>
      </c>
      <c r="AH48" s="1">
        <v>26953985287.150501</v>
      </c>
      <c r="AI48" s="1">
        <f t="shared" si="18"/>
        <v>18844895503.014561</v>
      </c>
      <c r="AJ48" s="1">
        <f t="shared" si="19"/>
        <v>232.3922413571176</v>
      </c>
      <c r="AK48" s="1">
        <v>28940586265.119499</v>
      </c>
      <c r="AL48" s="1">
        <f t="shared" si="20"/>
        <v>1986600977.968998</v>
      </c>
      <c r="AM48" s="1">
        <f t="shared" si="21"/>
        <v>7.370342295601275</v>
      </c>
    </row>
    <row r="49" spans="1:39" ht="17" customHeight="1">
      <c r="A49" s="58" t="s">
        <v>250</v>
      </c>
      <c r="B49" s="12" t="s">
        <v>136</v>
      </c>
      <c r="C49" s="13">
        <v>7176242833</v>
      </c>
      <c r="D49" s="13">
        <v>4558989920</v>
      </c>
      <c r="E49" s="14">
        <f t="shared" si="0"/>
        <v>-2617252913</v>
      </c>
      <c r="F49" s="1">
        <f t="shared" si="1"/>
        <v>-36.47107510025365</v>
      </c>
      <c r="G49" s="13">
        <v>5786184325</v>
      </c>
      <c r="H49" s="1">
        <f t="shared" si="2"/>
        <v>1227194405</v>
      </c>
      <c r="I49" s="1">
        <f t="shared" si="3"/>
        <v>26.918120604223667</v>
      </c>
      <c r="J49" s="13">
        <v>8198831924</v>
      </c>
      <c r="K49" s="1">
        <f t="shared" si="4"/>
        <v>2412647599</v>
      </c>
      <c r="L49" s="1">
        <f t="shared" si="5"/>
        <v>41.696694461941462</v>
      </c>
      <c r="M49" s="13">
        <v>8908664822</v>
      </c>
      <c r="N49" s="1">
        <f t="shared" si="6"/>
        <v>709832898</v>
      </c>
      <c r="O49" s="1">
        <f t="shared" si="7"/>
        <v>8.6577320352444875</v>
      </c>
      <c r="P49" s="13">
        <v>15276019816</v>
      </c>
      <c r="Q49" s="1">
        <f t="shared" si="8"/>
        <v>6367354994</v>
      </c>
      <c r="R49" s="1">
        <f t="shared" si="9"/>
        <v>71.473729467021585</v>
      </c>
      <c r="S49" s="13">
        <v>12087016140</v>
      </c>
      <c r="T49" s="1">
        <f t="shared" si="10"/>
        <v>-3189003676</v>
      </c>
      <c r="U49" s="1">
        <f t="shared" si="11"/>
        <v>-20.875880722934511</v>
      </c>
      <c r="V49" s="13">
        <v>11944264363</v>
      </c>
      <c r="W49" s="1">
        <f t="shared" si="12"/>
        <v>-142751777</v>
      </c>
      <c r="X49" s="1">
        <f t="shared" si="13"/>
        <v>-1.1810340562679185</v>
      </c>
      <c r="Y49" s="13">
        <v>13304330937</v>
      </c>
      <c r="Z49" s="1">
        <f t="shared" si="14"/>
        <v>1360066574</v>
      </c>
      <c r="AA49" s="1">
        <f t="shared" si="15"/>
        <v>11.386775549050194</v>
      </c>
      <c r="AB49" s="13">
        <v>17496430024</v>
      </c>
      <c r="AC49" s="1">
        <f t="shared" si="16"/>
        <v>4192099087</v>
      </c>
      <c r="AD49" s="1">
        <f t="shared" si="17"/>
        <v>31.509281502774151</v>
      </c>
      <c r="AE49" s="1">
        <v>19542510590.5938</v>
      </c>
      <c r="AF49" s="1">
        <f t="shared" si="22"/>
        <v>2046080566.5937996</v>
      </c>
      <c r="AG49" s="1">
        <f t="shared" si="23"/>
        <v>11.694274567938566</v>
      </c>
      <c r="AH49" s="1">
        <v>0</v>
      </c>
      <c r="AI49" s="1">
        <f t="shared" si="18"/>
        <v>-19542510590.5938</v>
      </c>
      <c r="AJ49" s="1">
        <f t="shared" si="19"/>
        <v>-100</v>
      </c>
      <c r="AK49" s="1">
        <v>0</v>
      </c>
      <c r="AL49" s="1">
        <f t="shared" si="20"/>
        <v>0</v>
      </c>
      <c r="AM49" s="1">
        <f t="shared" si="21"/>
        <v>0</v>
      </c>
    </row>
    <row r="50" spans="1:39" ht="17" customHeight="1">
      <c r="A50" s="58" t="s">
        <v>860</v>
      </c>
      <c r="B50" s="12" t="s">
        <v>861</v>
      </c>
      <c r="C50" s="13"/>
      <c r="D50" s="13"/>
      <c r="E50" s="14"/>
      <c r="F50" s="1"/>
      <c r="G50" s="13"/>
      <c r="H50" s="1"/>
      <c r="I50" s="1"/>
      <c r="J50" s="13"/>
      <c r="K50" s="1"/>
      <c r="L50" s="1"/>
      <c r="M50" s="13"/>
      <c r="N50" s="1"/>
      <c r="O50" s="1"/>
      <c r="P50" s="13"/>
      <c r="Q50" s="1"/>
      <c r="R50" s="1"/>
      <c r="S50" s="13"/>
      <c r="T50" s="1"/>
      <c r="U50" s="1"/>
      <c r="V50" s="13"/>
      <c r="W50" s="1"/>
      <c r="X50" s="1"/>
      <c r="Y50" s="13"/>
      <c r="Z50" s="1"/>
      <c r="AA50" s="1"/>
      <c r="AB50" s="13"/>
      <c r="AC50" s="1"/>
      <c r="AD50" s="1"/>
      <c r="AE50" s="1"/>
      <c r="AF50" s="1"/>
      <c r="AG50" s="1"/>
      <c r="AH50" s="1">
        <v>66429515404.8144</v>
      </c>
      <c r="AI50" s="1">
        <f t="shared" si="18"/>
        <v>66429515404.8144</v>
      </c>
      <c r="AJ50" s="1">
        <f t="shared" si="19"/>
        <v>0</v>
      </c>
      <c r="AK50" s="1">
        <v>83972944124.6698</v>
      </c>
      <c r="AL50" s="1">
        <f t="shared" si="20"/>
        <v>17543428719.8554</v>
      </c>
      <c r="AM50" s="1">
        <f t="shared" si="21"/>
        <v>26.409087305465967</v>
      </c>
    </row>
    <row r="51" spans="1:39" ht="17" customHeight="1">
      <c r="A51" s="58" t="s">
        <v>934</v>
      </c>
      <c r="B51" s="12" t="s">
        <v>133</v>
      </c>
      <c r="C51" s="13"/>
      <c r="D51" s="13"/>
      <c r="E51" s="14"/>
      <c r="F51" s="1"/>
      <c r="G51" s="13"/>
      <c r="H51" s="1"/>
      <c r="I51" s="1"/>
      <c r="J51" s="13"/>
      <c r="K51" s="1"/>
      <c r="L51" s="1"/>
      <c r="M51" s="13"/>
      <c r="N51" s="1"/>
      <c r="O51" s="1"/>
      <c r="P51" s="13"/>
      <c r="Q51" s="1"/>
      <c r="R51" s="1"/>
      <c r="S51" s="13"/>
      <c r="T51" s="1"/>
      <c r="U51" s="1"/>
      <c r="V51" s="13"/>
      <c r="W51" s="1"/>
      <c r="X51" s="1"/>
      <c r="Y51" s="13"/>
      <c r="Z51" s="1"/>
      <c r="AA51" s="1"/>
      <c r="AB51" s="13"/>
      <c r="AC51" s="1"/>
      <c r="AD51" s="1"/>
      <c r="AE51" s="1"/>
      <c r="AF51" s="1"/>
      <c r="AG51" s="1"/>
      <c r="AH51" s="1">
        <v>144855394.6753</v>
      </c>
      <c r="AI51" s="1">
        <f t="shared" si="18"/>
        <v>144855394.6753</v>
      </c>
      <c r="AJ51" s="1">
        <f t="shared" si="19"/>
        <v>0</v>
      </c>
      <c r="AK51" s="1">
        <v>143251152.21612</v>
      </c>
      <c r="AL51" s="1">
        <f t="shared" si="20"/>
        <v>-1604242.4591799974</v>
      </c>
      <c r="AM51" s="1">
        <f t="shared" si="21"/>
        <v>-1.1074785739088147</v>
      </c>
    </row>
    <row r="52" spans="1:39" ht="17" customHeight="1">
      <c r="A52" s="58" t="s">
        <v>943</v>
      </c>
      <c r="B52" s="12" t="s">
        <v>166</v>
      </c>
      <c r="C52" s="13"/>
      <c r="D52" s="13"/>
      <c r="E52" s="14"/>
      <c r="F52" s="1"/>
      <c r="G52" s="13"/>
      <c r="H52" s="1"/>
      <c r="I52" s="1"/>
      <c r="J52" s="13"/>
      <c r="K52" s="1"/>
      <c r="L52" s="1"/>
      <c r="M52" s="13"/>
      <c r="N52" s="1"/>
      <c r="O52" s="1"/>
      <c r="P52" s="13"/>
      <c r="Q52" s="1"/>
      <c r="R52" s="1"/>
      <c r="S52" s="13"/>
      <c r="T52" s="1"/>
      <c r="U52" s="1"/>
      <c r="V52" s="13"/>
      <c r="W52" s="1"/>
      <c r="X52" s="1"/>
      <c r="Y52" s="13"/>
      <c r="Z52" s="1"/>
      <c r="AA52" s="1"/>
      <c r="AB52" s="13"/>
      <c r="AC52" s="1"/>
      <c r="AD52" s="1"/>
      <c r="AE52" s="1"/>
      <c r="AF52" s="1"/>
      <c r="AG52" s="1"/>
      <c r="AH52" s="1">
        <v>257455.31200000001</v>
      </c>
      <c r="AI52" s="1">
        <f t="shared" si="18"/>
        <v>257455.31200000001</v>
      </c>
      <c r="AJ52" s="1">
        <f t="shared" si="19"/>
        <v>0</v>
      </c>
      <c r="AK52" s="1">
        <v>7789608.6109300004</v>
      </c>
      <c r="AL52" s="1">
        <f t="shared" si="20"/>
        <v>7532153.2989300005</v>
      </c>
      <c r="AM52" s="1">
        <f t="shared" si="21"/>
        <v>2925.6158050955269</v>
      </c>
    </row>
    <row r="53" spans="1:39" ht="17" customHeight="1">
      <c r="A53" s="58" t="s">
        <v>946</v>
      </c>
      <c r="B53" s="12" t="s">
        <v>154</v>
      </c>
      <c r="C53" s="13"/>
      <c r="D53" s="13"/>
      <c r="E53" s="14"/>
      <c r="F53" s="1"/>
      <c r="G53" s="13"/>
      <c r="H53" s="1"/>
      <c r="I53" s="1"/>
      <c r="J53" s="13"/>
      <c r="K53" s="1"/>
      <c r="L53" s="1"/>
      <c r="M53" s="13"/>
      <c r="N53" s="1"/>
      <c r="O53" s="1"/>
      <c r="P53" s="13"/>
      <c r="Q53" s="1"/>
      <c r="R53" s="1"/>
      <c r="S53" s="13"/>
      <c r="T53" s="1"/>
      <c r="U53" s="1"/>
      <c r="V53" s="13"/>
      <c r="W53" s="1"/>
      <c r="X53" s="1"/>
      <c r="Y53" s="13"/>
      <c r="Z53" s="1"/>
      <c r="AA53" s="1"/>
      <c r="AB53" s="13"/>
      <c r="AC53" s="1"/>
      <c r="AD53" s="1"/>
      <c r="AE53" s="1"/>
      <c r="AF53" s="1"/>
      <c r="AG53" s="1"/>
      <c r="AH53" s="1">
        <v>1372618.8759100002</v>
      </c>
      <c r="AI53" s="1">
        <f t="shared" si="18"/>
        <v>1372618.8759100002</v>
      </c>
      <c r="AJ53" s="1">
        <f t="shared" si="19"/>
        <v>0</v>
      </c>
      <c r="AK53" s="1">
        <v>13333520.582</v>
      </c>
      <c r="AL53" s="1">
        <f t="shared" si="20"/>
        <v>11960901.70609</v>
      </c>
      <c r="AM53" s="1">
        <f t="shared" si="21"/>
        <v>871.39277449906297</v>
      </c>
    </row>
    <row r="54" spans="1:39" ht="17" customHeight="1">
      <c r="A54" s="58" t="s">
        <v>949</v>
      </c>
      <c r="B54" s="12" t="s">
        <v>132</v>
      </c>
      <c r="C54" s="13"/>
      <c r="D54" s="13"/>
      <c r="E54" s="14"/>
      <c r="F54" s="1"/>
      <c r="G54" s="13"/>
      <c r="H54" s="1"/>
      <c r="I54" s="1"/>
      <c r="J54" s="13"/>
      <c r="K54" s="1"/>
      <c r="L54" s="1"/>
      <c r="M54" s="13"/>
      <c r="N54" s="1"/>
      <c r="O54" s="1"/>
      <c r="P54" s="13"/>
      <c r="Q54" s="1"/>
      <c r="R54" s="1"/>
      <c r="S54" s="13"/>
      <c r="T54" s="1"/>
      <c r="U54" s="1"/>
      <c r="V54" s="13"/>
      <c r="W54" s="1"/>
      <c r="X54" s="1"/>
      <c r="Y54" s="13"/>
      <c r="Z54" s="1"/>
      <c r="AA54" s="1"/>
      <c r="AB54" s="13"/>
      <c r="AC54" s="1"/>
      <c r="AD54" s="1"/>
      <c r="AE54" s="1"/>
      <c r="AF54" s="1"/>
      <c r="AG54" s="1"/>
      <c r="AH54" s="1">
        <v>4023277161.2462001</v>
      </c>
      <c r="AI54" s="1">
        <f t="shared" si="18"/>
        <v>4023277161.2462001</v>
      </c>
      <c r="AJ54" s="1">
        <f t="shared" si="19"/>
        <v>0</v>
      </c>
      <c r="AK54" s="1">
        <v>4379137925.2762003</v>
      </c>
      <c r="AL54" s="1">
        <f t="shared" si="20"/>
        <v>355860764.03000021</v>
      </c>
      <c r="AM54" s="1">
        <f t="shared" si="21"/>
        <v>8.8450472032549001</v>
      </c>
    </row>
    <row r="55" spans="1:39" ht="17" customHeight="1">
      <c r="A55" s="58" t="s">
        <v>962</v>
      </c>
      <c r="B55" s="12" t="s">
        <v>131</v>
      </c>
      <c r="C55" s="13"/>
      <c r="D55" s="13"/>
      <c r="E55" s="14"/>
      <c r="F55" s="1"/>
      <c r="G55" s="13"/>
      <c r="H55" s="1"/>
      <c r="I55" s="1"/>
      <c r="J55" s="13"/>
      <c r="K55" s="1"/>
      <c r="L55" s="1"/>
      <c r="M55" s="13"/>
      <c r="N55" s="1"/>
      <c r="O55" s="1"/>
      <c r="P55" s="13"/>
      <c r="Q55" s="1"/>
      <c r="R55" s="1"/>
      <c r="S55" s="13"/>
      <c r="T55" s="1"/>
      <c r="U55" s="1"/>
      <c r="V55" s="13"/>
      <c r="W55" s="1"/>
      <c r="X55" s="1"/>
      <c r="Y55" s="13"/>
      <c r="Z55" s="1"/>
      <c r="AA55" s="1"/>
      <c r="AB55" s="13"/>
      <c r="AC55" s="1"/>
      <c r="AD55" s="1"/>
      <c r="AE55" s="1"/>
      <c r="AF55" s="1"/>
      <c r="AG55" s="1"/>
      <c r="AH55" s="1">
        <v>2704254973.4559302</v>
      </c>
      <c r="AI55" s="1">
        <f t="shared" si="18"/>
        <v>2704254973.4559302</v>
      </c>
      <c r="AJ55" s="1">
        <f t="shared" si="19"/>
        <v>0</v>
      </c>
      <c r="AK55" s="1">
        <v>2962944433.8729401</v>
      </c>
      <c r="AL55" s="1">
        <f t="shared" si="20"/>
        <v>258689460.41700983</v>
      </c>
      <c r="AM55" s="1">
        <f t="shared" si="21"/>
        <v>9.5660158881547694</v>
      </c>
    </row>
    <row r="56" spans="1:39" ht="17" customHeight="1">
      <c r="A56" s="58" t="s">
        <v>1021</v>
      </c>
      <c r="B56" s="12" t="s">
        <v>1022</v>
      </c>
      <c r="C56" s="13"/>
      <c r="D56" s="13"/>
      <c r="E56" s="14"/>
      <c r="F56" s="1"/>
      <c r="G56" s="13"/>
      <c r="H56" s="1"/>
      <c r="I56" s="1"/>
      <c r="J56" s="13"/>
      <c r="K56" s="1"/>
      <c r="L56" s="1"/>
      <c r="M56" s="13"/>
      <c r="N56" s="1"/>
      <c r="O56" s="1"/>
      <c r="P56" s="13"/>
      <c r="Q56" s="1"/>
      <c r="R56" s="1"/>
      <c r="S56" s="13"/>
      <c r="T56" s="1"/>
      <c r="U56" s="1"/>
      <c r="V56" s="13"/>
      <c r="W56" s="1"/>
      <c r="X56" s="1"/>
      <c r="Y56" s="13"/>
      <c r="Z56" s="1"/>
      <c r="AA56" s="1"/>
      <c r="AB56" s="13"/>
      <c r="AC56" s="1"/>
      <c r="AD56" s="1"/>
      <c r="AE56" s="1"/>
      <c r="AF56" s="1"/>
      <c r="AG56" s="1"/>
      <c r="AH56" s="1">
        <v>2897986183.98736</v>
      </c>
      <c r="AI56" s="1">
        <f t="shared" si="18"/>
        <v>2897986183.98736</v>
      </c>
      <c r="AJ56" s="1">
        <f t="shared" si="19"/>
        <v>0</v>
      </c>
      <c r="AK56" s="1">
        <v>3445158959.3334703</v>
      </c>
      <c r="AL56" s="1">
        <f t="shared" si="20"/>
        <v>547172775.34611034</v>
      </c>
      <c r="AM56" s="1">
        <f t="shared" si="21"/>
        <v>18.881138163096807</v>
      </c>
    </row>
    <row r="57" spans="1:39" ht="17" customHeight="1">
      <c r="A57" s="58" t="s">
        <v>1047</v>
      </c>
      <c r="B57" s="12" t="s">
        <v>1048</v>
      </c>
      <c r="C57" s="13"/>
      <c r="D57" s="13"/>
      <c r="E57" s="14"/>
      <c r="F57" s="1"/>
      <c r="G57" s="13"/>
      <c r="H57" s="1"/>
      <c r="I57" s="1"/>
      <c r="J57" s="13"/>
      <c r="K57" s="1"/>
      <c r="L57" s="1"/>
      <c r="M57" s="13"/>
      <c r="N57" s="1"/>
      <c r="O57" s="1"/>
      <c r="P57" s="13"/>
      <c r="Q57" s="1"/>
      <c r="R57" s="1"/>
      <c r="S57" s="13"/>
      <c r="T57" s="1"/>
      <c r="U57" s="1"/>
      <c r="V57" s="13"/>
      <c r="W57" s="1"/>
      <c r="X57" s="1"/>
      <c r="Y57" s="13"/>
      <c r="Z57" s="1"/>
      <c r="AA57" s="1"/>
      <c r="AB57" s="13"/>
      <c r="AC57" s="1"/>
      <c r="AD57" s="1"/>
      <c r="AE57" s="1"/>
      <c r="AF57" s="1"/>
      <c r="AG57" s="1"/>
      <c r="AH57" s="1">
        <v>7618018151.2044601</v>
      </c>
      <c r="AI57" s="1">
        <f t="shared" si="18"/>
        <v>7618018151.2044601</v>
      </c>
      <c r="AJ57" s="1">
        <f t="shared" si="19"/>
        <v>0</v>
      </c>
      <c r="AK57" s="1">
        <v>8135035622.90063</v>
      </c>
      <c r="AL57" s="1">
        <f t="shared" si="20"/>
        <v>517017471.69616985</v>
      </c>
      <c r="AM57" s="1">
        <f t="shared" si="21"/>
        <v>6.7867713286352025</v>
      </c>
    </row>
    <row r="58" spans="1:39" ht="30">
      <c r="A58" s="58" t="s">
        <v>1113</v>
      </c>
      <c r="B58" s="12" t="s">
        <v>1114</v>
      </c>
      <c r="C58" s="13"/>
      <c r="D58" s="13"/>
      <c r="E58" s="14"/>
      <c r="F58" s="1"/>
      <c r="G58" s="13"/>
      <c r="H58" s="1"/>
      <c r="I58" s="1"/>
      <c r="J58" s="13"/>
      <c r="K58" s="1"/>
      <c r="L58" s="1"/>
      <c r="M58" s="13"/>
      <c r="N58" s="1"/>
      <c r="O58" s="1"/>
      <c r="P58" s="13"/>
      <c r="Q58" s="1"/>
      <c r="R58" s="1"/>
      <c r="S58" s="13"/>
      <c r="T58" s="1"/>
      <c r="U58" s="1"/>
      <c r="V58" s="13"/>
      <c r="W58" s="1"/>
      <c r="X58" s="1"/>
      <c r="Y58" s="13"/>
      <c r="Z58" s="1"/>
      <c r="AA58" s="1"/>
      <c r="AB58" s="13"/>
      <c r="AC58" s="1"/>
      <c r="AD58" s="1"/>
      <c r="AE58" s="1"/>
      <c r="AF58" s="1"/>
      <c r="AG58" s="1"/>
      <c r="AH58" s="1">
        <v>454737862.27399999</v>
      </c>
      <c r="AI58" s="1">
        <f t="shared" si="18"/>
        <v>454737862.27399999</v>
      </c>
      <c r="AJ58" s="1">
        <f t="shared" si="19"/>
        <v>0</v>
      </c>
      <c r="AK58" s="1">
        <v>1269893233.1585701</v>
      </c>
      <c r="AL58" s="1">
        <f t="shared" si="20"/>
        <v>815155370.88457012</v>
      </c>
      <c r="AM58" s="1">
        <f t="shared" si="21"/>
        <v>179.25830209260261</v>
      </c>
    </row>
    <row r="59" spans="1:39" ht="30">
      <c r="A59" s="58" t="s">
        <v>1125</v>
      </c>
      <c r="B59" s="12" t="s">
        <v>127</v>
      </c>
      <c r="C59" s="13"/>
      <c r="D59" s="13"/>
      <c r="E59" s="14"/>
      <c r="F59" s="1"/>
      <c r="G59" s="13"/>
      <c r="H59" s="1"/>
      <c r="I59" s="1"/>
      <c r="J59" s="13"/>
      <c r="K59" s="1"/>
      <c r="L59" s="1"/>
      <c r="M59" s="13"/>
      <c r="N59" s="1"/>
      <c r="O59" s="1"/>
      <c r="P59" s="13"/>
      <c r="Q59" s="1"/>
      <c r="R59" s="1"/>
      <c r="S59" s="13"/>
      <c r="T59" s="1"/>
      <c r="U59" s="1"/>
      <c r="V59" s="13"/>
      <c r="W59" s="1"/>
      <c r="X59" s="1"/>
      <c r="Y59" s="13"/>
      <c r="Z59" s="1"/>
      <c r="AA59" s="1"/>
      <c r="AB59" s="13"/>
      <c r="AC59" s="1"/>
      <c r="AD59" s="1"/>
      <c r="AE59" s="1"/>
      <c r="AF59" s="1"/>
      <c r="AG59" s="1"/>
      <c r="AH59" s="1">
        <v>493775606.66863</v>
      </c>
      <c r="AI59" s="1">
        <f t="shared" si="18"/>
        <v>493775606.66863</v>
      </c>
      <c r="AJ59" s="1">
        <f t="shared" si="19"/>
        <v>0</v>
      </c>
      <c r="AK59" s="1">
        <v>198253879.24939999</v>
      </c>
      <c r="AL59" s="1">
        <f t="shared" si="20"/>
        <v>-295521727.41922998</v>
      </c>
      <c r="AM59" s="1">
        <f t="shared" si="21"/>
        <v>-59.849397869820841</v>
      </c>
    </row>
    <row r="60" spans="1:39" ht="17" customHeight="1">
      <c r="A60" s="58" t="s">
        <v>1162</v>
      </c>
      <c r="B60" s="12" t="s">
        <v>1163</v>
      </c>
      <c r="C60" s="13"/>
      <c r="D60" s="13"/>
      <c r="E60" s="14"/>
      <c r="F60" s="1"/>
      <c r="G60" s="13"/>
      <c r="H60" s="1"/>
      <c r="I60" s="1"/>
      <c r="J60" s="13"/>
      <c r="K60" s="1"/>
      <c r="L60" s="1"/>
      <c r="M60" s="13"/>
      <c r="N60" s="1"/>
      <c r="O60" s="1"/>
      <c r="P60" s="13"/>
      <c r="Q60" s="1"/>
      <c r="R60" s="1"/>
      <c r="S60" s="13"/>
      <c r="T60" s="1"/>
      <c r="U60" s="1"/>
      <c r="V60" s="13"/>
      <c r="W60" s="1"/>
      <c r="X60" s="1"/>
      <c r="Y60" s="13"/>
      <c r="Z60" s="1"/>
      <c r="AA60" s="1"/>
      <c r="AB60" s="13"/>
      <c r="AC60" s="1"/>
      <c r="AD60" s="1"/>
      <c r="AE60" s="1"/>
      <c r="AF60" s="1"/>
      <c r="AG60" s="1"/>
      <c r="AH60" s="1">
        <v>4040753.8820000002</v>
      </c>
      <c r="AI60" s="1">
        <f t="shared" si="18"/>
        <v>4040753.8820000002</v>
      </c>
      <c r="AJ60" s="1">
        <f t="shared" si="19"/>
        <v>0</v>
      </c>
      <c r="AK60" s="1">
        <v>0</v>
      </c>
      <c r="AL60" s="1">
        <f t="shared" si="20"/>
        <v>-4040753.8820000002</v>
      </c>
      <c r="AM60" s="1">
        <f t="shared" si="21"/>
        <v>-100</v>
      </c>
    </row>
    <row r="61" spans="1:39" ht="17" customHeight="1">
      <c r="A61" s="58" t="s">
        <v>1168</v>
      </c>
      <c r="B61" s="12" t="s">
        <v>1169</v>
      </c>
      <c r="C61" s="13"/>
      <c r="D61" s="13"/>
      <c r="E61" s="14"/>
      <c r="F61" s="1"/>
      <c r="G61" s="13"/>
      <c r="H61" s="1"/>
      <c r="I61" s="1"/>
      <c r="J61" s="13"/>
      <c r="K61" s="1"/>
      <c r="L61" s="1"/>
      <c r="M61" s="13"/>
      <c r="N61" s="1"/>
      <c r="O61" s="1"/>
      <c r="P61" s="13"/>
      <c r="Q61" s="1"/>
      <c r="R61" s="1"/>
      <c r="S61" s="13"/>
      <c r="T61" s="1"/>
      <c r="U61" s="1"/>
      <c r="V61" s="13"/>
      <c r="W61" s="1"/>
      <c r="X61" s="1"/>
      <c r="Y61" s="13"/>
      <c r="Z61" s="1"/>
      <c r="AA61" s="1"/>
      <c r="AB61" s="13"/>
      <c r="AC61" s="1"/>
      <c r="AD61" s="1"/>
      <c r="AE61" s="1"/>
      <c r="AF61" s="1"/>
      <c r="AG61" s="1"/>
      <c r="AH61" s="1">
        <v>81838161.032859996</v>
      </c>
      <c r="AI61" s="1">
        <f t="shared" si="18"/>
        <v>81838161.032859996</v>
      </c>
      <c r="AJ61" s="1">
        <f t="shared" si="19"/>
        <v>0</v>
      </c>
      <c r="AK61" s="1">
        <v>204290171.74188</v>
      </c>
      <c r="AL61" s="1">
        <f t="shared" si="20"/>
        <v>122452010.70902</v>
      </c>
      <c r="AM61" s="1">
        <f t="shared" si="21"/>
        <v>149.62703115952542</v>
      </c>
    </row>
    <row r="62" spans="1:39" ht="17" customHeight="1">
      <c r="A62" s="58" t="s">
        <v>1176</v>
      </c>
      <c r="B62" s="12" t="s">
        <v>184</v>
      </c>
      <c r="C62" s="13"/>
      <c r="D62" s="13"/>
      <c r="E62" s="14"/>
      <c r="F62" s="1"/>
      <c r="G62" s="13"/>
      <c r="H62" s="1"/>
      <c r="I62" s="1"/>
      <c r="J62" s="13"/>
      <c r="K62" s="1"/>
      <c r="L62" s="1"/>
      <c r="M62" s="13"/>
      <c r="N62" s="1"/>
      <c r="O62" s="1"/>
      <c r="P62" s="13"/>
      <c r="Q62" s="1"/>
      <c r="R62" s="1"/>
      <c r="S62" s="13"/>
      <c r="T62" s="1"/>
      <c r="U62" s="1"/>
      <c r="V62" s="13"/>
      <c r="W62" s="1"/>
      <c r="X62" s="1"/>
      <c r="Y62" s="13"/>
      <c r="Z62" s="1"/>
      <c r="AA62" s="1"/>
      <c r="AB62" s="13"/>
      <c r="AC62" s="1"/>
      <c r="AD62" s="1"/>
      <c r="AE62" s="1"/>
      <c r="AF62" s="1"/>
      <c r="AG62" s="1"/>
      <c r="AH62" s="1">
        <v>3635069144.7776003</v>
      </c>
      <c r="AI62" s="1">
        <f t="shared" si="18"/>
        <v>3635069144.7776003</v>
      </c>
      <c r="AJ62" s="1">
        <f t="shared" si="19"/>
        <v>0</v>
      </c>
      <c r="AK62" s="1">
        <v>2942051242.4945898</v>
      </c>
      <c r="AL62" s="1">
        <f t="shared" si="20"/>
        <v>-693017902.28301048</v>
      </c>
      <c r="AM62" s="1">
        <f t="shared" si="21"/>
        <v>-19.064779091716851</v>
      </c>
    </row>
    <row r="63" spans="1:39" ht="30">
      <c r="A63" s="58" t="s">
        <v>1185</v>
      </c>
      <c r="B63" s="12" t="s">
        <v>1186</v>
      </c>
      <c r="C63" s="13"/>
      <c r="D63" s="13"/>
      <c r="E63" s="14"/>
      <c r="F63" s="1"/>
      <c r="G63" s="13"/>
      <c r="H63" s="1"/>
      <c r="I63" s="1"/>
      <c r="J63" s="13"/>
      <c r="K63" s="1"/>
      <c r="L63" s="1"/>
      <c r="M63" s="13"/>
      <c r="N63" s="1"/>
      <c r="O63" s="1"/>
      <c r="P63" s="13"/>
      <c r="Q63" s="1"/>
      <c r="R63" s="1"/>
      <c r="S63" s="13"/>
      <c r="T63" s="1"/>
      <c r="U63" s="1"/>
      <c r="V63" s="13"/>
      <c r="W63" s="1"/>
      <c r="X63" s="1"/>
      <c r="Y63" s="13"/>
      <c r="Z63" s="1"/>
      <c r="AA63" s="1"/>
      <c r="AB63" s="13"/>
      <c r="AC63" s="1"/>
      <c r="AD63" s="1"/>
      <c r="AE63" s="1"/>
      <c r="AF63" s="1"/>
      <c r="AG63" s="1"/>
      <c r="AH63" s="1">
        <v>78872135.966000006</v>
      </c>
      <c r="AI63" s="1">
        <f t="shared" si="18"/>
        <v>78872135.966000006</v>
      </c>
      <c r="AJ63" s="1">
        <f t="shared" si="19"/>
        <v>0</v>
      </c>
      <c r="AK63" s="1">
        <v>65681596.041000001</v>
      </c>
      <c r="AL63" s="1">
        <f t="shared" si="20"/>
        <v>-13190539.925000004</v>
      </c>
      <c r="AM63" s="1">
        <f t="shared" si="21"/>
        <v>-16.723954237382578</v>
      </c>
    </row>
    <row r="64" spans="1:39" ht="17" customHeight="1">
      <c r="A64" s="58" t="s">
        <v>1189</v>
      </c>
      <c r="B64" s="12" t="s">
        <v>191</v>
      </c>
      <c r="C64" s="13"/>
      <c r="D64" s="13"/>
      <c r="E64" s="14"/>
      <c r="F64" s="1"/>
      <c r="G64" s="13"/>
      <c r="H64" s="1"/>
      <c r="I64" s="1"/>
      <c r="J64" s="13"/>
      <c r="K64" s="1"/>
      <c r="L64" s="1"/>
      <c r="M64" s="13"/>
      <c r="N64" s="1"/>
      <c r="O64" s="1"/>
      <c r="P64" s="13"/>
      <c r="Q64" s="1"/>
      <c r="R64" s="1"/>
      <c r="S64" s="13"/>
      <c r="T64" s="1"/>
      <c r="U64" s="1"/>
      <c r="V64" s="13"/>
      <c r="W64" s="1"/>
      <c r="X64" s="1"/>
      <c r="Y64" s="13"/>
      <c r="Z64" s="1"/>
      <c r="AA64" s="1"/>
      <c r="AB64" s="13"/>
      <c r="AC64" s="1"/>
      <c r="AD64" s="1"/>
      <c r="AE64" s="1"/>
      <c r="AF64" s="1"/>
      <c r="AG64" s="1"/>
      <c r="AH64" s="1">
        <v>223204212.01894</v>
      </c>
      <c r="AI64" s="1">
        <f t="shared" si="18"/>
        <v>223204212.01894</v>
      </c>
      <c r="AJ64" s="1">
        <f t="shared" si="19"/>
        <v>0</v>
      </c>
      <c r="AK64" s="1">
        <v>563705.60962</v>
      </c>
      <c r="AL64" s="1">
        <f t="shared" si="20"/>
        <v>-222640506.40932</v>
      </c>
      <c r="AM64" s="1">
        <f t="shared" si="21"/>
        <v>-99.747448489201375</v>
      </c>
    </row>
    <row r="65" spans="1:39" ht="17" customHeight="1">
      <c r="A65" s="58" t="s">
        <v>1194</v>
      </c>
      <c r="B65" s="12" t="s">
        <v>1195</v>
      </c>
      <c r="C65" s="13"/>
      <c r="D65" s="13"/>
      <c r="E65" s="14"/>
      <c r="F65" s="1"/>
      <c r="G65" s="13"/>
      <c r="H65" s="1"/>
      <c r="I65" s="1"/>
      <c r="J65" s="13"/>
      <c r="K65" s="1"/>
      <c r="L65" s="1"/>
      <c r="M65" s="13"/>
      <c r="N65" s="1"/>
      <c r="O65" s="1"/>
      <c r="P65" s="13"/>
      <c r="Q65" s="1"/>
      <c r="R65" s="1"/>
      <c r="S65" s="13"/>
      <c r="T65" s="1"/>
      <c r="U65" s="1"/>
      <c r="V65" s="13"/>
      <c r="W65" s="1"/>
      <c r="X65" s="1"/>
      <c r="Y65" s="13"/>
      <c r="Z65" s="1"/>
      <c r="AA65" s="1"/>
      <c r="AB65" s="13"/>
      <c r="AC65" s="1"/>
      <c r="AD65" s="1"/>
      <c r="AE65" s="1"/>
      <c r="AF65" s="1"/>
      <c r="AG65" s="1"/>
      <c r="AH65" s="1">
        <v>1242.5</v>
      </c>
      <c r="AI65" s="1">
        <f t="shared" si="18"/>
        <v>1242.5</v>
      </c>
      <c r="AJ65" s="1">
        <f t="shared" si="19"/>
        <v>0</v>
      </c>
      <c r="AK65" s="1">
        <v>2069041.247</v>
      </c>
      <c r="AL65" s="1">
        <f t="shared" si="20"/>
        <v>2067798.747</v>
      </c>
      <c r="AM65" s="1">
        <f t="shared" si="21"/>
        <v>166422.43436619718</v>
      </c>
    </row>
    <row r="66" spans="1:39" ht="17" customHeight="1">
      <c r="A66" s="58" t="s">
        <v>1197</v>
      </c>
      <c r="B66" s="12" t="s">
        <v>210</v>
      </c>
      <c r="C66" s="13"/>
      <c r="D66" s="13"/>
      <c r="E66" s="14"/>
      <c r="F66" s="1"/>
      <c r="G66" s="13"/>
      <c r="H66" s="1"/>
      <c r="I66" s="1"/>
      <c r="J66" s="13"/>
      <c r="K66" s="1"/>
      <c r="L66" s="1"/>
      <c r="M66" s="13"/>
      <c r="N66" s="1"/>
      <c r="O66" s="1"/>
      <c r="P66" s="13"/>
      <c r="Q66" s="1"/>
      <c r="R66" s="1"/>
      <c r="S66" s="13"/>
      <c r="T66" s="1"/>
      <c r="U66" s="1"/>
      <c r="V66" s="13"/>
      <c r="W66" s="1"/>
      <c r="X66" s="1"/>
      <c r="Y66" s="13"/>
      <c r="Z66" s="1"/>
      <c r="AA66" s="1"/>
      <c r="AB66" s="13"/>
      <c r="AC66" s="1"/>
      <c r="AD66" s="1"/>
      <c r="AE66" s="1"/>
      <c r="AF66" s="1"/>
      <c r="AG66" s="1"/>
      <c r="AH66" s="1">
        <v>562234255.38151002</v>
      </c>
      <c r="AI66" s="1">
        <f t="shared" si="18"/>
        <v>562234255.38151002</v>
      </c>
      <c r="AJ66" s="1">
        <f t="shared" si="19"/>
        <v>0</v>
      </c>
      <c r="AK66" s="1">
        <v>578177296.31646001</v>
      </c>
      <c r="AL66" s="1">
        <f t="shared" si="20"/>
        <v>15943040.934949994</v>
      </c>
      <c r="AM66" s="1">
        <f t="shared" si="21"/>
        <v>2.8356580521995545</v>
      </c>
    </row>
    <row r="67" spans="1:39" ht="30">
      <c r="A67" s="58" t="s">
        <v>1202</v>
      </c>
      <c r="B67" s="12" t="s">
        <v>185</v>
      </c>
      <c r="C67" s="13"/>
      <c r="D67" s="13"/>
      <c r="E67" s="14"/>
      <c r="F67" s="1"/>
      <c r="G67" s="13"/>
      <c r="H67" s="1"/>
      <c r="I67" s="1"/>
      <c r="J67" s="13"/>
      <c r="K67" s="1"/>
      <c r="L67" s="1"/>
      <c r="M67" s="13"/>
      <c r="N67" s="1"/>
      <c r="O67" s="1"/>
      <c r="P67" s="13"/>
      <c r="Q67" s="1"/>
      <c r="R67" s="1"/>
      <c r="S67" s="13"/>
      <c r="T67" s="1"/>
      <c r="U67" s="1"/>
      <c r="V67" s="13"/>
      <c r="W67" s="1"/>
      <c r="X67" s="1"/>
      <c r="Y67" s="13"/>
      <c r="Z67" s="1"/>
      <c r="AA67" s="1"/>
      <c r="AB67" s="13"/>
      <c r="AC67" s="1"/>
      <c r="AD67" s="1"/>
      <c r="AE67" s="1"/>
      <c r="AF67" s="1"/>
      <c r="AG67" s="1"/>
      <c r="AH67" s="1">
        <v>84862778.493029997</v>
      </c>
      <c r="AI67" s="1">
        <f t="shared" si="18"/>
        <v>84862778.493029997</v>
      </c>
      <c r="AJ67" s="1">
        <f t="shared" si="19"/>
        <v>0</v>
      </c>
      <c r="AK67" s="1">
        <v>249918334.00902</v>
      </c>
      <c r="AL67" s="1">
        <f t="shared" si="20"/>
        <v>165055555.51599002</v>
      </c>
      <c r="AM67" s="1">
        <f t="shared" si="21"/>
        <v>194.49699673638011</v>
      </c>
    </row>
    <row r="68" spans="1:39" ht="17" customHeight="1">
      <c r="A68" s="58" t="s">
        <v>1207</v>
      </c>
      <c r="B68" s="12" t="s">
        <v>126</v>
      </c>
      <c r="C68" s="13"/>
      <c r="D68" s="13"/>
      <c r="E68" s="14"/>
      <c r="F68" s="1"/>
      <c r="G68" s="13"/>
      <c r="H68" s="1"/>
      <c r="I68" s="1"/>
      <c r="J68" s="13"/>
      <c r="K68" s="1"/>
      <c r="L68" s="1"/>
      <c r="M68" s="13"/>
      <c r="N68" s="1"/>
      <c r="O68" s="1"/>
      <c r="P68" s="13"/>
      <c r="Q68" s="1"/>
      <c r="R68" s="1"/>
      <c r="S68" s="13"/>
      <c r="T68" s="1"/>
      <c r="U68" s="1"/>
      <c r="V68" s="13"/>
      <c r="W68" s="1"/>
      <c r="X68" s="1"/>
      <c r="Y68" s="13"/>
      <c r="Z68" s="1"/>
      <c r="AA68" s="1"/>
      <c r="AB68" s="13"/>
      <c r="AC68" s="1"/>
      <c r="AD68" s="1"/>
      <c r="AE68" s="1"/>
      <c r="AF68" s="1"/>
      <c r="AG68" s="1"/>
      <c r="AH68" s="1">
        <v>990765374.46973002</v>
      </c>
      <c r="AI68" s="1">
        <f t="shared" si="18"/>
        <v>990765374.46973002</v>
      </c>
      <c r="AJ68" s="1">
        <f t="shared" si="19"/>
        <v>0</v>
      </c>
      <c r="AK68" s="1">
        <v>863935859.95429003</v>
      </c>
      <c r="AL68" s="1">
        <f t="shared" si="20"/>
        <v>-126829514.51543999</v>
      </c>
      <c r="AM68" s="1">
        <f t="shared" si="21"/>
        <v>-12.801165420553854</v>
      </c>
    </row>
    <row r="69" spans="1:39" ht="17" customHeight="1">
      <c r="A69" s="58" t="s">
        <v>1231</v>
      </c>
      <c r="B69" s="12" t="s">
        <v>1232</v>
      </c>
      <c r="C69" s="13"/>
      <c r="D69" s="13"/>
      <c r="E69" s="14"/>
      <c r="F69" s="1"/>
      <c r="G69" s="13"/>
      <c r="H69" s="1"/>
      <c r="I69" s="1"/>
      <c r="J69" s="13"/>
      <c r="K69" s="1"/>
      <c r="L69" s="1"/>
      <c r="M69" s="13"/>
      <c r="N69" s="1"/>
      <c r="O69" s="1"/>
      <c r="P69" s="13"/>
      <c r="Q69" s="1"/>
      <c r="R69" s="1"/>
      <c r="S69" s="13"/>
      <c r="T69" s="1"/>
      <c r="U69" s="1"/>
      <c r="V69" s="13"/>
      <c r="W69" s="1"/>
      <c r="X69" s="1"/>
      <c r="Y69" s="13"/>
      <c r="Z69" s="1"/>
      <c r="AA69" s="1"/>
      <c r="AB69" s="13"/>
      <c r="AC69" s="1"/>
      <c r="AD69" s="1"/>
      <c r="AE69" s="1"/>
      <c r="AF69" s="1"/>
      <c r="AG69" s="1"/>
      <c r="AH69" s="1">
        <v>22318244675.902897</v>
      </c>
      <c r="AI69" s="1">
        <f t="shared" si="18"/>
        <v>22318244675.902897</v>
      </c>
      <c r="AJ69" s="1">
        <f t="shared" si="19"/>
        <v>0</v>
      </c>
      <c r="AK69" s="1">
        <v>20028904626.584999</v>
      </c>
      <c r="AL69" s="1">
        <f t="shared" si="20"/>
        <v>-2289340049.3178978</v>
      </c>
      <c r="AM69" s="1">
        <f t="shared" si="21"/>
        <v>-10.257706565022598</v>
      </c>
    </row>
    <row r="70" spans="1:39" ht="17" customHeight="1">
      <c r="A70" s="58" t="s">
        <v>1320</v>
      </c>
      <c r="B70" s="12" t="s">
        <v>1321</v>
      </c>
      <c r="C70" s="13"/>
      <c r="D70" s="13"/>
      <c r="E70" s="14"/>
      <c r="F70" s="1"/>
      <c r="G70" s="13"/>
      <c r="H70" s="1"/>
      <c r="I70" s="1"/>
      <c r="J70" s="13"/>
      <c r="K70" s="1"/>
      <c r="L70" s="1"/>
      <c r="M70" s="13"/>
      <c r="N70" s="1"/>
      <c r="O70" s="1"/>
      <c r="P70" s="13"/>
      <c r="Q70" s="1"/>
      <c r="R70" s="1"/>
      <c r="S70" s="13"/>
      <c r="T70" s="1"/>
      <c r="U70" s="1"/>
      <c r="V70" s="13"/>
      <c r="W70" s="1"/>
      <c r="X70" s="1"/>
      <c r="Y70" s="13"/>
      <c r="Z70" s="1"/>
      <c r="AA70" s="1"/>
      <c r="AB70" s="13"/>
      <c r="AC70" s="1"/>
      <c r="AD70" s="1"/>
      <c r="AE70" s="1"/>
      <c r="AF70" s="1"/>
      <c r="AG70" s="1"/>
      <c r="AH70" s="1">
        <v>10311481871.7092</v>
      </c>
      <c r="AI70" s="1">
        <f t="shared" ref="AI70:AI133" si="24">AH70-AE70</f>
        <v>10311481871.7092</v>
      </c>
      <c r="AJ70" s="1">
        <f t="shared" ref="AJ70:AJ133" si="25">IFERROR(AI70/AE70*100,0)</f>
        <v>0</v>
      </c>
      <c r="AK70" s="1">
        <v>10754873581.455198</v>
      </c>
      <c r="AL70" s="1">
        <f t="shared" ref="AL70:AL133" si="26">AK70-AH70</f>
        <v>443391709.74599838</v>
      </c>
      <c r="AM70" s="1">
        <f t="shared" ref="AM70:AM133" si="27">IFERROR(AL70/AH70*100,0)</f>
        <v>4.299980500014235</v>
      </c>
    </row>
    <row r="71" spans="1:39" ht="17" customHeight="1">
      <c r="A71" s="58" t="s">
        <v>1340</v>
      </c>
      <c r="B71" s="12" t="s">
        <v>1341</v>
      </c>
      <c r="C71" s="13"/>
      <c r="D71" s="13"/>
      <c r="E71" s="14"/>
      <c r="F71" s="1"/>
      <c r="G71" s="13"/>
      <c r="H71" s="1"/>
      <c r="I71" s="1"/>
      <c r="J71" s="13"/>
      <c r="K71" s="1"/>
      <c r="L71" s="1"/>
      <c r="M71" s="13"/>
      <c r="N71" s="1"/>
      <c r="O71" s="1"/>
      <c r="P71" s="13"/>
      <c r="Q71" s="1"/>
      <c r="R71" s="1"/>
      <c r="S71" s="13"/>
      <c r="T71" s="1"/>
      <c r="U71" s="1"/>
      <c r="V71" s="13"/>
      <c r="W71" s="1"/>
      <c r="X71" s="1"/>
      <c r="Y71" s="13"/>
      <c r="Z71" s="1"/>
      <c r="AA71" s="1"/>
      <c r="AB71" s="13"/>
      <c r="AC71" s="1"/>
      <c r="AD71" s="1"/>
      <c r="AE71" s="1"/>
      <c r="AF71" s="1"/>
      <c r="AG71" s="1"/>
      <c r="AH71" s="1">
        <v>60778936868.447205</v>
      </c>
      <c r="AI71" s="1">
        <f t="shared" si="24"/>
        <v>60778936868.447205</v>
      </c>
      <c r="AJ71" s="1">
        <f t="shared" si="25"/>
        <v>0</v>
      </c>
      <c r="AK71" s="1">
        <v>77249859127.907593</v>
      </c>
      <c r="AL71" s="1">
        <f t="shared" si="26"/>
        <v>16470922259.460388</v>
      </c>
      <c r="AM71" s="1">
        <f t="shared" si="27"/>
        <v>27.099720903494624</v>
      </c>
    </row>
    <row r="72" spans="1:39" ht="17" customHeight="1">
      <c r="A72" s="58" t="s">
        <v>1359</v>
      </c>
      <c r="B72" s="12" t="s">
        <v>1360</v>
      </c>
      <c r="C72" s="13"/>
      <c r="D72" s="13"/>
      <c r="E72" s="14"/>
      <c r="F72" s="1"/>
      <c r="G72" s="13"/>
      <c r="H72" s="1"/>
      <c r="I72" s="1"/>
      <c r="J72" s="13"/>
      <c r="K72" s="1"/>
      <c r="L72" s="1"/>
      <c r="M72" s="13"/>
      <c r="N72" s="1"/>
      <c r="O72" s="1"/>
      <c r="P72" s="13"/>
      <c r="Q72" s="1"/>
      <c r="R72" s="1"/>
      <c r="S72" s="13"/>
      <c r="T72" s="1"/>
      <c r="U72" s="1"/>
      <c r="V72" s="13"/>
      <c r="W72" s="1"/>
      <c r="X72" s="1"/>
      <c r="Y72" s="13"/>
      <c r="Z72" s="1"/>
      <c r="AA72" s="1"/>
      <c r="AB72" s="13"/>
      <c r="AC72" s="1"/>
      <c r="AD72" s="1"/>
      <c r="AE72" s="1"/>
      <c r="AF72" s="1"/>
      <c r="AG72" s="1"/>
      <c r="AH72" s="1">
        <v>1829374646.4753101</v>
      </c>
      <c r="AI72" s="1">
        <f t="shared" si="24"/>
        <v>1829374646.4753101</v>
      </c>
      <c r="AJ72" s="1">
        <f t="shared" si="25"/>
        <v>0</v>
      </c>
      <c r="AK72" s="1">
        <v>2077296720.2522099</v>
      </c>
      <c r="AL72" s="1">
        <f t="shared" si="26"/>
        <v>247922073.77689981</v>
      </c>
      <c r="AM72" s="1">
        <f t="shared" si="27"/>
        <v>13.552285435603684</v>
      </c>
    </row>
    <row r="73" spans="1:39" ht="30">
      <c r="A73" s="58" t="s">
        <v>1372</v>
      </c>
      <c r="B73" s="12" t="s">
        <v>1373</v>
      </c>
      <c r="C73" s="13"/>
      <c r="D73" s="13"/>
      <c r="E73" s="14"/>
      <c r="F73" s="1"/>
      <c r="G73" s="13"/>
      <c r="H73" s="1"/>
      <c r="I73" s="1"/>
      <c r="J73" s="13"/>
      <c r="K73" s="1"/>
      <c r="L73" s="1"/>
      <c r="M73" s="13"/>
      <c r="N73" s="1"/>
      <c r="O73" s="1"/>
      <c r="P73" s="13"/>
      <c r="Q73" s="1"/>
      <c r="R73" s="1"/>
      <c r="S73" s="13"/>
      <c r="T73" s="1"/>
      <c r="U73" s="1"/>
      <c r="V73" s="13"/>
      <c r="W73" s="1"/>
      <c r="X73" s="1"/>
      <c r="Y73" s="13"/>
      <c r="Z73" s="1"/>
      <c r="AA73" s="1"/>
      <c r="AB73" s="13"/>
      <c r="AC73" s="1"/>
      <c r="AD73" s="1"/>
      <c r="AE73" s="1"/>
      <c r="AF73" s="1"/>
      <c r="AG73" s="1"/>
      <c r="AH73" s="1">
        <v>80566345.16139999</v>
      </c>
      <c r="AI73" s="1">
        <f t="shared" si="24"/>
        <v>80566345.16139999</v>
      </c>
      <c r="AJ73" s="1">
        <f t="shared" si="25"/>
        <v>0</v>
      </c>
      <c r="AK73" s="1">
        <v>543963948.92803001</v>
      </c>
      <c r="AL73" s="1">
        <f t="shared" si="26"/>
        <v>463397603.76663005</v>
      </c>
      <c r="AM73" s="1">
        <f t="shared" si="27"/>
        <v>575.17515885609237</v>
      </c>
    </row>
    <row r="74" spans="1:39" ht="17" customHeight="1">
      <c r="A74" s="58" t="s">
        <v>251</v>
      </c>
      <c r="B74" s="12" t="s">
        <v>135</v>
      </c>
      <c r="C74" s="13">
        <v>77845261642</v>
      </c>
      <c r="D74" s="13">
        <v>76956836059</v>
      </c>
      <c r="E74" s="14">
        <f t="shared" si="0"/>
        <v>-888425583</v>
      </c>
      <c r="F74" s="1">
        <f t="shared" si="1"/>
        <v>-1.1412712402275056</v>
      </c>
      <c r="G74" s="13">
        <v>86994478737</v>
      </c>
      <c r="H74" s="1">
        <f t="shared" si="2"/>
        <v>10037642678</v>
      </c>
      <c r="I74" s="1">
        <f t="shared" si="3"/>
        <v>13.043211223372678</v>
      </c>
      <c r="J74" s="13">
        <v>113315166416</v>
      </c>
      <c r="K74" s="1">
        <f t="shared" si="4"/>
        <v>26320687679</v>
      </c>
      <c r="L74" s="1">
        <f t="shared" si="5"/>
        <v>30.255584102724708</v>
      </c>
      <c r="M74" s="13">
        <v>100633375710</v>
      </c>
      <c r="N74" s="1">
        <f t="shared" si="6"/>
        <v>-12681790706</v>
      </c>
      <c r="O74" s="1">
        <f t="shared" si="7"/>
        <v>-11.191609302714966</v>
      </c>
      <c r="P74" s="13">
        <v>128868385132</v>
      </c>
      <c r="Q74" s="1">
        <f t="shared" si="8"/>
        <v>28235009422</v>
      </c>
      <c r="R74" s="1">
        <f t="shared" si="9"/>
        <v>28.05730129074292</v>
      </c>
      <c r="S74" s="13">
        <v>140970448526</v>
      </c>
      <c r="T74" s="1">
        <f t="shared" si="10"/>
        <v>12102063394</v>
      </c>
      <c r="U74" s="1">
        <f t="shared" si="11"/>
        <v>9.3910258762099375</v>
      </c>
      <c r="V74" s="13">
        <v>151101172975</v>
      </c>
      <c r="W74" s="1">
        <f t="shared" si="12"/>
        <v>10130724449</v>
      </c>
      <c r="X74" s="1">
        <f t="shared" si="13"/>
        <v>7.1864171214093373</v>
      </c>
      <c r="Y74" s="13">
        <v>176993245646</v>
      </c>
      <c r="Z74" s="1">
        <f t="shared" si="14"/>
        <v>25892072671</v>
      </c>
      <c r="AA74" s="1">
        <f t="shared" si="15"/>
        <v>17.13558681326974</v>
      </c>
      <c r="AB74" s="13">
        <v>186722267881</v>
      </c>
      <c r="AC74" s="1">
        <f t="shared" si="16"/>
        <v>9729022235</v>
      </c>
      <c r="AD74" s="1">
        <f t="shared" si="17"/>
        <v>5.4968324918221949</v>
      </c>
      <c r="AE74" s="1">
        <v>201364054529.05899</v>
      </c>
      <c r="AF74" s="1">
        <f t="shared" si="22"/>
        <v>14641786648.05899</v>
      </c>
      <c r="AG74" s="1">
        <f t="shared" si="23"/>
        <v>7.8414785843273656</v>
      </c>
      <c r="AH74" s="1">
        <v>62134339811.683296</v>
      </c>
      <c r="AI74" s="1">
        <f t="shared" si="24"/>
        <v>-139229714717.3757</v>
      </c>
      <c r="AJ74" s="1">
        <f t="shared" si="25"/>
        <v>-69.143281328437581</v>
      </c>
      <c r="AK74" s="1">
        <v>55497486498.827599</v>
      </c>
      <c r="AL74" s="1">
        <f t="shared" si="26"/>
        <v>-6636853312.8556976</v>
      </c>
      <c r="AM74" s="1">
        <f t="shared" si="27"/>
        <v>-10.681457842749543</v>
      </c>
    </row>
    <row r="75" spans="1:39" ht="17" customHeight="1">
      <c r="A75" s="58" t="s">
        <v>252</v>
      </c>
      <c r="B75" s="12" t="s">
        <v>134</v>
      </c>
      <c r="C75" s="13">
        <v>10304326991</v>
      </c>
      <c r="D75" s="13">
        <v>11547411360</v>
      </c>
      <c r="E75" s="14">
        <f t="shared" si="0"/>
        <v>1243084369</v>
      </c>
      <c r="F75" s="1">
        <f t="shared" si="1"/>
        <v>12.063712361668395</v>
      </c>
      <c r="G75" s="13">
        <v>15231090350</v>
      </c>
      <c r="H75" s="1">
        <f t="shared" si="2"/>
        <v>3683678990</v>
      </c>
      <c r="I75" s="1">
        <f t="shared" si="3"/>
        <v>31.900474272183544</v>
      </c>
      <c r="J75" s="13">
        <v>16913706696</v>
      </c>
      <c r="K75" s="1">
        <f t="shared" si="4"/>
        <v>1682616346</v>
      </c>
      <c r="L75" s="1">
        <f t="shared" si="5"/>
        <v>11.047248143991215</v>
      </c>
      <c r="M75" s="13">
        <v>17364786920</v>
      </c>
      <c r="N75" s="1">
        <f t="shared" si="6"/>
        <v>451080224</v>
      </c>
      <c r="O75" s="1">
        <f t="shared" si="7"/>
        <v>2.6669507288232568</v>
      </c>
      <c r="P75" s="13">
        <v>38636982529</v>
      </c>
      <c r="Q75" s="1">
        <f t="shared" si="8"/>
        <v>21272195609</v>
      </c>
      <c r="R75" s="1">
        <f t="shared" si="9"/>
        <v>122.5019097959654</v>
      </c>
      <c r="S75" s="13">
        <v>40533958984</v>
      </c>
      <c r="T75" s="1">
        <f t="shared" si="10"/>
        <v>1896976455</v>
      </c>
      <c r="U75" s="1">
        <f t="shared" si="11"/>
        <v>4.9097427667291944</v>
      </c>
      <c r="V75" s="13">
        <v>47129855522</v>
      </c>
      <c r="W75" s="1">
        <f t="shared" si="12"/>
        <v>6595896538</v>
      </c>
      <c r="X75" s="1">
        <f t="shared" si="13"/>
        <v>16.272519890306306</v>
      </c>
      <c r="Y75" s="13">
        <v>51914536251</v>
      </c>
      <c r="Z75" s="1">
        <f t="shared" si="14"/>
        <v>4784680729</v>
      </c>
      <c r="AA75" s="1">
        <f t="shared" si="15"/>
        <v>10.152122632259148</v>
      </c>
      <c r="AB75" s="13">
        <v>58380845364</v>
      </c>
      <c r="AC75" s="1">
        <f t="shared" si="16"/>
        <v>6466309113</v>
      </c>
      <c r="AD75" s="1">
        <f t="shared" si="17"/>
        <v>12.455681163626773</v>
      </c>
      <c r="AE75" s="1">
        <v>65778035912.526604</v>
      </c>
      <c r="AF75" s="1">
        <f t="shared" si="22"/>
        <v>7397190548.5266037</v>
      </c>
      <c r="AG75" s="1">
        <f t="shared" si="23"/>
        <v>12.670577999351842</v>
      </c>
      <c r="AH75" s="1">
        <v>0</v>
      </c>
      <c r="AI75" s="1">
        <f t="shared" si="24"/>
        <v>-65778035912.526604</v>
      </c>
      <c r="AJ75" s="1">
        <f t="shared" si="25"/>
        <v>-100</v>
      </c>
      <c r="AK75" s="1">
        <v>0</v>
      </c>
      <c r="AL75" s="1">
        <f t="shared" si="26"/>
        <v>0</v>
      </c>
      <c r="AM75" s="1">
        <f t="shared" si="27"/>
        <v>0</v>
      </c>
    </row>
    <row r="76" spans="1:39" ht="17" customHeight="1">
      <c r="A76" s="58" t="s">
        <v>253</v>
      </c>
      <c r="B76" s="12" t="s">
        <v>133</v>
      </c>
      <c r="C76" s="13">
        <v>142546946</v>
      </c>
      <c r="D76" s="13">
        <v>133902272</v>
      </c>
      <c r="E76" s="14">
        <f t="shared" si="0"/>
        <v>-8644674</v>
      </c>
      <c r="F76" s="1">
        <f t="shared" si="1"/>
        <v>-6.0644399915800369</v>
      </c>
      <c r="G76" s="13">
        <v>133123654</v>
      </c>
      <c r="H76" s="1">
        <f t="shared" si="2"/>
        <v>-778618</v>
      </c>
      <c r="I76" s="1">
        <f t="shared" si="3"/>
        <v>-0.58148229180159094</v>
      </c>
      <c r="J76" s="13">
        <v>81981095</v>
      </c>
      <c r="K76" s="1">
        <f t="shared" si="4"/>
        <v>-51142559</v>
      </c>
      <c r="L76" s="1">
        <f t="shared" si="5"/>
        <v>-38.417334157609581</v>
      </c>
      <c r="M76" s="13">
        <v>103978770</v>
      </c>
      <c r="N76" s="1">
        <f t="shared" si="6"/>
        <v>21997675</v>
      </c>
      <c r="O76" s="1">
        <f t="shared" si="7"/>
        <v>26.832619154452619</v>
      </c>
      <c r="P76" s="13">
        <v>114689425</v>
      </c>
      <c r="Q76" s="1">
        <f t="shared" si="8"/>
        <v>10710655</v>
      </c>
      <c r="R76" s="1">
        <f t="shared" si="9"/>
        <v>10.300809482551102</v>
      </c>
      <c r="S76" s="13">
        <v>91621261</v>
      </c>
      <c r="T76" s="1">
        <f t="shared" si="10"/>
        <v>-23068164</v>
      </c>
      <c r="U76" s="1">
        <f t="shared" si="11"/>
        <v>-20.113592861765589</v>
      </c>
      <c r="V76" s="13">
        <v>87983913</v>
      </c>
      <c r="W76" s="1">
        <f t="shared" si="12"/>
        <v>-3637348</v>
      </c>
      <c r="X76" s="1">
        <f t="shared" si="13"/>
        <v>-3.9699824694619732</v>
      </c>
      <c r="Y76" s="13">
        <v>75919932</v>
      </c>
      <c r="Z76" s="1">
        <f t="shared" si="14"/>
        <v>-12063981</v>
      </c>
      <c r="AA76" s="1">
        <f t="shared" si="15"/>
        <v>-13.711575887742114</v>
      </c>
      <c r="AB76" s="13">
        <v>248718475</v>
      </c>
      <c r="AC76" s="1">
        <f t="shared" si="16"/>
        <v>172798543</v>
      </c>
      <c r="AD76" s="1">
        <f t="shared" si="17"/>
        <v>227.60629316685899</v>
      </c>
      <c r="AE76" s="1">
        <v>176902916.36623999</v>
      </c>
      <c r="AF76" s="1">
        <f t="shared" si="22"/>
        <v>-71815558.633760005</v>
      </c>
      <c r="AG76" s="1">
        <f t="shared" si="23"/>
        <v>-28.874235672987304</v>
      </c>
      <c r="AH76" s="1">
        <v>0</v>
      </c>
      <c r="AI76" s="1">
        <f t="shared" si="24"/>
        <v>-176902916.36623999</v>
      </c>
      <c r="AJ76" s="1">
        <f t="shared" si="25"/>
        <v>-100</v>
      </c>
      <c r="AK76" s="1">
        <v>0</v>
      </c>
      <c r="AL76" s="1">
        <f t="shared" si="26"/>
        <v>0</v>
      </c>
      <c r="AM76" s="1">
        <f t="shared" si="27"/>
        <v>0</v>
      </c>
    </row>
    <row r="77" spans="1:39" ht="17" customHeight="1">
      <c r="A77" s="58" t="s">
        <v>254</v>
      </c>
      <c r="B77" s="12" t="s">
        <v>166</v>
      </c>
      <c r="C77" s="13">
        <v>1550154</v>
      </c>
      <c r="D77" s="13">
        <v>53593</v>
      </c>
      <c r="E77" s="14">
        <f t="shared" si="0"/>
        <v>-1496561</v>
      </c>
      <c r="F77" s="1">
        <f t="shared" si="1"/>
        <v>-96.542730593218479</v>
      </c>
      <c r="G77" s="13">
        <v>20</v>
      </c>
      <c r="H77" s="1">
        <f t="shared" si="2"/>
        <v>-53573</v>
      </c>
      <c r="I77" s="1">
        <f t="shared" si="3"/>
        <v>-99.962681693504749</v>
      </c>
      <c r="J77" s="13">
        <v>0</v>
      </c>
      <c r="K77" s="1">
        <f t="shared" si="4"/>
        <v>-20</v>
      </c>
      <c r="L77" s="1">
        <f t="shared" si="5"/>
        <v>-100</v>
      </c>
      <c r="M77" s="13">
        <v>20004</v>
      </c>
      <c r="N77" s="1">
        <f t="shared" si="6"/>
        <v>20004</v>
      </c>
      <c r="O77" s="1">
        <f t="shared" si="7"/>
        <v>0</v>
      </c>
      <c r="P77" s="13">
        <v>453050</v>
      </c>
      <c r="Q77" s="1">
        <f t="shared" si="8"/>
        <v>433046</v>
      </c>
      <c r="R77" s="1">
        <f t="shared" si="9"/>
        <v>2164.7970405918818</v>
      </c>
      <c r="S77" s="13">
        <v>0</v>
      </c>
      <c r="T77" s="1">
        <f t="shared" si="10"/>
        <v>-453050</v>
      </c>
      <c r="U77" s="1">
        <f t="shared" si="11"/>
        <v>-100</v>
      </c>
      <c r="V77" s="13">
        <v>53096</v>
      </c>
      <c r="W77" s="1">
        <f t="shared" si="12"/>
        <v>53096</v>
      </c>
      <c r="X77" s="1">
        <f t="shared" si="13"/>
        <v>0</v>
      </c>
      <c r="Y77" s="13">
        <v>53096</v>
      </c>
      <c r="Z77" s="1">
        <f t="shared" si="14"/>
        <v>0</v>
      </c>
      <c r="AA77" s="1">
        <f t="shared" si="15"/>
        <v>0</v>
      </c>
      <c r="AB77" s="13">
        <v>93419</v>
      </c>
      <c r="AC77" s="1">
        <f t="shared" si="16"/>
        <v>40323</v>
      </c>
      <c r="AD77" s="1">
        <f t="shared" si="17"/>
        <v>75.943573903872235</v>
      </c>
      <c r="AE77" s="1">
        <v>172252.12</v>
      </c>
      <c r="AF77" s="1">
        <f t="shared" si="22"/>
        <v>78833.119999999995</v>
      </c>
      <c r="AG77" s="1">
        <f t="shared" si="23"/>
        <v>84.386602297177234</v>
      </c>
      <c r="AH77" s="1">
        <v>0</v>
      </c>
      <c r="AI77" s="1">
        <f t="shared" si="24"/>
        <v>-172252.12</v>
      </c>
      <c r="AJ77" s="1">
        <f t="shared" si="25"/>
        <v>-100</v>
      </c>
      <c r="AK77" s="1">
        <v>0</v>
      </c>
      <c r="AL77" s="1">
        <f t="shared" si="26"/>
        <v>0</v>
      </c>
      <c r="AM77" s="1">
        <f t="shared" si="27"/>
        <v>0</v>
      </c>
    </row>
    <row r="78" spans="1:39" ht="17" customHeight="1">
      <c r="A78" s="58" t="s">
        <v>255</v>
      </c>
      <c r="B78" s="12" t="s">
        <v>154</v>
      </c>
      <c r="C78" s="13">
        <v>0</v>
      </c>
      <c r="D78" s="13">
        <v>0</v>
      </c>
      <c r="E78" s="14">
        <f t="shared" si="0"/>
        <v>0</v>
      </c>
      <c r="F78" s="1">
        <f t="shared" si="1"/>
        <v>0</v>
      </c>
      <c r="G78" s="13">
        <v>0</v>
      </c>
      <c r="H78" s="1">
        <f t="shared" si="2"/>
        <v>0</v>
      </c>
      <c r="I78" s="1">
        <f t="shared" si="3"/>
        <v>0</v>
      </c>
      <c r="J78" s="13">
        <v>0</v>
      </c>
      <c r="K78" s="1">
        <f t="shared" si="4"/>
        <v>0</v>
      </c>
      <c r="L78" s="1">
        <f t="shared" si="5"/>
        <v>0</v>
      </c>
      <c r="M78" s="13">
        <v>0</v>
      </c>
      <c r="N78" s="1">
        <f t="shared" si="6"/>
        <v>0</v>
      </c>
      <c r="O78" s="1">
        <f t="shared" si="7"/>
        <v>0</v>
      </c>
      <c r="P78" s="13">
        <v>2855416702</v>
      </c>
      <c r="Q78" s="1">
        <f t="shared" si="8"/>
        <v>2855416702</v>
      </c>
      <c r="R78" s="1">
        <f t="shared" si="9"/>
        <v>0</v>
      </c>
      <c r="S78" s="13">
        <v>2085504665</v>
      </c>
      <c r="T78" s="1">
        <f t="shared" si="10"/>
        <v>-769912037</v>
      </c>
      <c r="U78" s="1">
        <f t="shared" si="11"/>
        <v>-26.963211235009439</v>
      </c>
      <c r="V78" s="13">
        <v>410283479</v>
      </c>
      <c r="W78" s="1">
        <f t="shared" si="12"/>
        <v>-1675221186</v>
      </c>
      <c r="X78" s="1">
        <f t="shared" si="13"/>
        <v>-80.326897087041516</v>
      </c>
      <c r="Y78" s="13">
        <v>115580361</v>
      </c>
      <c r="Z78" s="1">
        <f t="shared" si="14"/>
        <v>-294703118</v>
      </c>
      <c r="AA78" s="1">
        <f t="shared" si="15"/>
        <v>-71.829145720976001</v>
      </c>
      <c r="AB78" s="13">
        <v>186764226</v>
      </c>
      <c r="AC78" s="1">
        <f t="shared" si="16"/>
        <v>71183865</v>
      </c>
      <c r="AD78" s="1">
        <f t="shared" si="17"/>
        <v>61.588200957427361</v>
      </c>
      <c r="AE78" s="1">
        <v>181743037.12514001</v>
      </c>
      <c r="AF78" s="1">
        <f t="shared" si="22"/>
        <v>-5021188.8748599887</v>
      </c>
      <c r="AG78" s="1">
        <f t="shared" si="23"/>
        <v>-2.6885174866732715</v>
      </c>
      <c r="AH78" s="1">
        <v>0</v>
      </c>
      <c r="AI78" s="1">
        <f t="shared" si="24"/>
        <v>-181743037.12514001</v>
      </c>
      <c r="AJ78" s="1">
        <f t="shared" si="25"/>
        <v>-100</v>
      </c>
      <c r="AK78" s="1">
        <v>0</v>
      </c>
      <c r="AL78" s="1">
        <f t="shared" si="26"/>
        <v>0</v>
      </c>
      <c r="AM78" s="1">
        <f t="shared" si="27"/>
        <v>0</v>
      </c>
    </row>
    <row r="79" spans="1:39" ht="17" customHeight="1">
      <c r="A79" s="58" t="s">
        <v>256</v>
      </c>
      <c r="B79" s="12" t="s">
        <v>132</v>
      </c>
      <c r="C79" s="13">
        <v>1826753261</v>
      </c>
      <c r="D79" s="13">
        <v>1357410156</v>
      </c>
      <c r="E79" s="14">
        <f t="shared" si="0"/>
        <v>-469343105</v>
      </c>
      <c r="F79" s="1">
        <f t="shared" si="1"/>
        <v>-25.69274762061038</v>
      </c>
      <c r="G79" s="13">
        <v>2134314282</v>
      </c>
      <c r="H79" s="1">
        <f t="shared" si="2"/>
        <v>776904126</v>
      </c>
      <c r="I79" s="1">
        <f t="shared" si="3"/>
        <v>57.234294480996937</v>
      </c>
      <c r="J79" s="13">
        <v>2482135101</v>
      </c>
      <c r="K79" s="1">
        <f t="shared" si="4"/>
        <v>347820819</v>
      </c>
      <c r="L79" s="1">
        <f t="shared" si="5"/>
        <v>16.296607389707756</v>
      </c>
      <c r="M79" s="13">
        <v>3556054462</v>
      </c>
      <c r="N79" s="1">
        <f t="shared" si="6"/>
        <v>1073919361</v>
      </c>
      <c r="O79" s="1">
        <f t="shared" si="7"/>
        <v>43.265951179182004</v>
      </c>
      <c r="P79" s="13">
        <v>3766253306</v>
      </c>
      <c r="Q79" s="1">
        <f t="shared" si="8"/>
        <v>210198844</v>
      </c>
      <c r="R79" s="1">
        <f t="shared" si="9"/>
        <v>5.9110130692930873</v>
      </c>
      <c r="S79" s="13">
        <v>4635856691</v>
      </c>
      <c r="T79" s="1">
        <f t="shared" si="10"/>
        <v>869603385</v>
      </c>
      <c r="U79" s="1">
        <f t="shared" si="11"/>
        <v>23.089349397042387</v>
      </c>
      <c r="V79" s="13">
        <v>3230391335</v>
      </c>
      <c r="W79" s="1">
        <f t="shared" si="12"/>
        <v>-1405465356</v>
      </c>
      <c r="X79" s="1">
        <f t="shared" si="13"/>
        <v>-30.317273584590193</v>
      </c>
      <c r="Y79" s="13">
        <v>2964969838</v>
      </c>
      <c r="Z79" s="1">
        <f t="shared" si="14"/>
        <v>-265421497</v>
      </c>
      <c r="AA79" s="1">
        <f t="shared" si="15"/>
        <v>-8.2163883404547331</v>
      </c>
      <c r="AB79" s="13">
        <v>2646426042</v>
      </c>
      <c r="AC79" s="1">
        <f t="shared" si="16"/>
        <v>-318543796</v>
      </c>
      <c r="AD79" s="1">
        <f t="shared" si="17"/>
        <v>-10.743576272427498</v>
      </c>
      <c r="AE79" s="1">
        <v>3649656481.3938599</v>
      </c>
      <c r="AF79" s="1">
        <f t="shared" si="22"/>
        <v>1003230439.3938599</v>
      </c>
      <c r="AG79" s="1">
        <f t="shared" si="23"/>
        <v>37.908878747115196</v>
      </c>
      <c r="AH79" s="1">
        <v>0</v>
      </c>
      <c r="AI79" s="1">
        <f t="shared" si="24"/>
        <v>-3649656481.3938599</v>
      </c>
      <c r="AJ79" s="1">
        <f t="shared" si="25"/>
        <v>-100</v>
      </c>
      <c r="AK79" s="1">
        <v>0</v>
      </c>
      <c r="AL79" s="1">
        <f t="shared" si="26"/>
        <v>0</v>
      </c>
      <c r="AM79" s="1">
        <f t="shared" si="27"/>
        <v>0</v>
      </c>
    </row>
    <row r="80" spans="1:39" ht="17" customHeight="1">
      <c r="A80" s="58" t="s">
        <v>257</v>
      </c>
      <c r="B80" s="12" t="s">
        <v>131</v>
      </c>
      <c r="C80" s="13">
        <v>1039110479</v>
      </c>
      <c r="D80" s="13">
        <v>1054680915</v>
      </c>
      <c r="E80" s="14">
        <f t="shared" si="0"/>
        <v>15570436</v>
      </c>
      <c r="F80" s="1">
        <f t="shared" si="1"/>
        <v>1.4984389354810845</v>
      </c>
      <c r="G80" s="13">
        <v>1138532475</v>
      </c>
      <c r="H80" s="1">
        <f t="shared" si="2"/>
        <v>83851560</v>
      </c>
      <c r="I80" s="1">
        <f t="shared" si="3"/>
        <v>7.9504197722208705</v>
      </c>
      <c r="J80" s="13">
        <v>1077710110</v>
      </c>
      <c r="K80" s="1">
        <f t="shared" si="4"/>
        <v>-60822365</v>
      </c>
      <c r="L80" s="1">
        <f t="shared" si="5"/>
        <v>-5.342172167728461</v>
      </c>
      <c r="M80" s="13">
        <v>1300078777</v>
      </c>
      <c r="N80" s="1">
        <f t="shared" si="6"/>
        <v>222368667</v>
      </c>
      <c r="O80" s="1">
        <f t="shared" si="7"/>
        <v>20.633439821771738</v>
      </c>
      <c r="P80" s="13">
        <v>1070738286</v>
      </c>
      <c r="Q80" s="1">
        <f t="shared" si="8"/>
        <v>-229340491</v>
      </c>
      <c r="R80" s="1">
        <f t="shared" si="9"/>
        <v>-17.640507256738335</v>
      </c>
      <c r="S80" s="13">
        <v>1157628139</v>
      </c>
      <c r="T80" s="1">
        <f t="shared" si="10"/>
        <v>86889853</v>
      </c>
      <c r="U80" s="1">
        <f t="shared" si="11"/>
        <v>8.1149478015396195</v>
      </c>
      <c r="V80" s="13">
        <v>1373664514</v>
      </c>
      <c r="W80" s="1">
        <f t="shared" si="12"/>
        <v>216036375</v>
      </c>
      <c r="X80" s="1">
        <f t="shared" si="13"/>
        <v>18.661983733966579</v>
      </c>
      <c r="Y80" s="13">
        <v>1481827270</v>
      </c>
      <c r="Z80" s="1">
        <f t="shared" si="14"/>
        <v>108162756</v>
      </c>
      <c r="AA80" s="1">
        <f t="shared" si="15"/>
        <v>7.8740300049710683</v>
      </c>
      <c r="AB80" s="13">
        <v>1992467855</v>
      </c>
      <c r="AC80" s="1">
        <f t="shared" si="16"/>
        <v>510640585</v>
      </c>
      <c r="AD80" s="1">
        <f t="shared" si="17"/>
        <v>34.460196227863996</v>
      </c>
      <c r="AE80" s="1">
        <v>2233427750.53088</v>
      </c>
      <c r="AF80" s="1">
        <f t="shared" si="22"/>
        <v>240959895.53087997</v>
      </c>
      <c r="AG80" s="1">
        <f t="shared" si="23"/>
        <v>12.093539924681995</v>
      </c>
      <c r="AH80" s="1">
        <v>0</v>
      </c>
      <c r="AI80" s="1">
        <f t="shared" si="24"/>
        <v>-2233427750.53088</v>
      </c>
      <c r="AJ80" s="1">
        <f t="shared" si="25"/>
        <v>-100</v>
      </c>
      <c r="AK80" s="1">
        <v>0</v>
      </c>
      <c r="AL80" s="1">
        <f t="shared" si="26"/>
        <v>0</v>
      </c>
      <c r="AM80" s="1">
        <f t="shared" si="27"/>
        <v>0</v>
      </c>
    </row>
    <row r="81" spans="1:39" ht="17" customHeight="1">
      <c r="A81" s="58" t="s">
        <v>258</v>
      </c>
      <c r="B81" s="12" t="s">
        <v>130</v>
      </c>
      <c r="C81" s="13">
        <v>3091908755</v>
      </c>
      <c r="D81" s="13">
        <v>3387517289</v>
      </c>
      <c r="E81" s="14">
        <f t="shared" si="0"/>
        <v>295608534</v>
      </c>
      <c r="F81" s="1">
        <f t="shared" si="1"/>
        <v>9.5607133788137943</v>
      </c>
      <c r="G81" s="13">
        <v>3664908028</v>
      </c>
      <c r="H81" s="1">
        <f t="shared" si="2"/>
        <v>277390739</v>
      </c>
      <c r="I81" s="1">
        <f t="shared" si="3"/>
        <v>8.1886147090893857</v>
      </c>
      <c r="J81" s="13">
        <v>3636403572</v>
      </c>
      <c r="K81" s="1">
        <f t="shared" si="4"/>
        <v>-28504456</v>
      </c>
      <c r="L81" s="1">
        <f t="shared" si="5"/>
        <v>-0.77776729408282985</v>
      </c>
      <c r="M81" s="13">
        <v>4143447700</v>
      </c>
      <c r="N81" s="1">
        <f t="shared" si="6"/>
        <v>507044128</v>
      </c>
      <c r="O81" s="1">
        <f t="shared" si="7"/>
        <v>13.943560387636754</v>
      </c>
      <c r="P81" s="13">
        <v>3664009386</v>
      </c>
      <c r="Q81" s="1">
        <f t="shared" si="8"/>
        <v>-479438314</v>
      </c>
      <c r="R81" s="1">
        <f t="shared" si="9"/>
        <v>-11.570999532587319</v>
      </c>
      <c r="S81" s="13">
        <v>3735136110</v>
      </c>
      <c r="T81" s="1">
        <f t="shared" si="10"/>
        <v>71126724</v>
      </c>
      <c r="U81" s="1">
        <f t="shared" si="11"/>
        <v>1.9412265774146682</v>
      </c>
      <c r="V81" s="13">
        <v>3828951863</v>
      </c>
      <c r="W81" s="1">
        <f t="shared" si="12"/>
        <v>93815753</v>
      </c>
      <c r="X81" s="1">
        <f t="shared" si="13"/>
        <v>2.5117090846791124</v>
      </c>
      <c r="Y81" s="13">
        <v>4422750131</v>
      </c>
      <c r="Z81" s="1">
        <f t="shared" si="14"/>
        <v>593798268</v>
      </c>
      <c r="AA81" s="1">
        <f t="shared" si="15"/>
        <v>15.508115255717957</v>
      </c>
      <c r="AB81" s="13">
        <v>4205525265</v>
      </c>
      <c r="AC81" s="1">
        <f t="shared" si="16"/>
        <v>-217224866</v>
      </c>
      <c r="AD81" s="1">
        <f t="shared" si="17"/>
        <v>-4.9115337644201178</v>
      </c>
      <c r="AE81" s="1">
        <v>4459030877.9625397</v>
      </c>
      <c r="AF81" s="1">
        <f t="shared" si="22"/>
        <v>253505612.96253967</v>
      </c>
      <c r="AG81" s="1">
        <f t="shared" si="23"/>
        <v>6.0279179647857779</v>
      </c>
      <c r="AH81" s="1">
        <v>0</v>
      </c>
      <c r="AI81" s="1">
        <f t="shared" si="24"/>
        <v>-4459030877.9625397</v>
      </c>
      <c r="AJ81" s="1">
        <f t="shared" si="25"/>
        <v>-100</v>
      </c>
      <c r="AK81" s="1">
        <v>0</v>
      </c>
      <c r="AL81" s="1">
        <f t="shared" si="26"/>
        <v>0</v>
      </c>
      <c r="AM81" s="1">
        <f t="shared" si="27"/>
        <v>0</v>
      </c>
    </row>
    <row r="82" spans="1:39" ht="17" customHeight="1">
      <c r="A82" s="58" t="s">
        <v>259</v>
      </c>
      <c r="B82" s="12" t="s">
        <v>129</v>
      </c>
      <c r="C82" s="13">
        <v>1519223223</v>
      </c>
      <c r="D82" s="13">
        <v>1709035386</v>
      </c>
      <c r="E82" s="14">
        <f t="shared" si="0"/>
        <v>189812163</v>
      </c>
      <c r="F82" s="1">
        <f t="shared" si="1"/>
        <v>12.494027219066544</v>
      </c>
      <c r="G82" s="13">
        <v>1985127217</v>
      </c>
      <c r="H82" s="1">
        <f t="shared" si="2"/>
        <v>276091831</v>
      </c>
      <c r="I82" s="1">
        <f t="shared" si="3"/>
        <v>16.154834081358217</v>
      </c>
      <c r="J82" s="13">
        <v>2431699629</v>
      </c>
      <c r="K82" s="1">
        <f t="shared" si="4"/>
        <v>446572412</v>
      </c>
      <c r="L82" s="1">
        <f t="shared" si="5"/>
        <v>22.495908986371024</v>
      </c>
      <c r="M82" s="13">
        <v>3211554078</v>
      </c>
      <c r="N82" s="1">
        <f t="shared" si="6"/>
        <v>779854449</v>
      </c>
      <c r="O82" s="1">
        <f t="shared" si="7"/>
        <v>32.070344531849251</v>
      </c>
      <c r="P82" s="13">
        <v>3542755609</v>
      </c>
      <c r="Q82" s="1">
        <f t="shared" si="8"/>
        <v>331201531</v>
      </c>
      <c r="R82" s="1">
        <f t="shared" si="9"/>
        <v>10.312811895923492</v>
      </c>
      <c r="S82" s="13">
        <v>3702431105</v>
      </c>
      <c r="T82" s="1">
        <f t="shared" si="10"/>
        <v>159675496</v>
      </c>
      <c r="U82" s="1">
        <f t="shared" si="11"/>
        <v>4.5070988129793967</v>
      </c>
      <c r="V82" s="13">
        <v>3846306339</v>
      </c>
      <c r="W82" s="1">
        <f t="shared" si="12"/>
        <v>143875234</v>
      </c>
      <c r="X82" s="1">
        <f t="shared" si="13"/>
        <v>3.8859665425158534</v>
      </c>
      <c r="Y82" s="13">
        <v>4385943252</v>
      </c>
      <c r="Z82" s="1">
        <f t="shared" si="14"/>
        <v>539636913</v>
      </c>
      <c r="AA82" s="1">
        <f t="shared" si="15"/>
        <v>14.030003474458045</v>
      </c>
      <c r="AB82" s="13">
        <v>5081000524</v>
      </c>
      <c r="AC82" s="1">
        <f t="shared" si="16"/>
        <v>695057272</v>
      </c>
      <c r="AD82" s="1">
        <f t="shared" si="17"/>
        <v>15.847384064603487</v>
      </c>
      <c r="AE82" s="1">
        <v>5455987909.7077799</v>
      </c>
      <c r="AF82" s="1">
        <f t="shared" si="22"/>
        <v>374987385.70777988</v>
      </c>
      <c r="AG82" s="1">
        <f t="shared" si="23"/>
        <v>7.3801878967840047</v>
      </c>
      <c r="AH82" s="1">
        <v>0</v>
      </c>
      <c r="AI82" s="1">
        <f t="shared" si="24"/>
        <v>-5455987909.7077799</v>
      </c>
      <c r="AJ82" s="1">
        <f t="shared" si="25"/>
        <v>-100</v>
      </c>
      <c r="AK82" s="1">
        <v>0</v>
      </c>
      <c r="AL82" s="1">
        <f t="shared" si="26"/>
        <v>0</v>
      </c>
      <c r="AM82" s="1">
        <f t="shared" si="27"/>
        <v>0</v>
      </c>
    </row>
    <row r="83" spans="1:39" ht="17" customHeight="1">
      <c r="A83" s="58" t="s">
        <v>260</v>
      </c>
      <c r="B83" s="12" t="s">
        <v>128</v>
      </c>
      <c r="C83" s="13">
        <v>23542348</v>
      </c>
      <c r="D83" s="13">
        <v>18523391</v>
      </c>
      <c r="E83" s="14">
        <f t="shared" si="0"/>
        <v>-5018957</v>
      </c>
      <c r="F83" s="1">
        <f t="shared" si="1"/>
        <v>-21.318846361458935</v>
      </c>
      <c r="G83" s="13">
        <v>17873683</v>
      </c>
      <c r="H83" s="1">
        <f t="shared" si="2"/>
        <v>-649708</v>
      </c>
      <c r="I83" s="1">
        <f t="shared" si="3"/>
        <v>-3.507500327558815</v>
      </c>
      <c r="J83" s="13">
        <v>5241986</v>
      </c>
      <c r="K83" s="1">
        <f t="shared" si="4"/>
        <v>-12631697</v>
      </c>
      <c r="L83" s="1">
        <f t="shared" si="5"/>
        <v>-70.672043361180798</v>
      </c>
      <c r="M83" s="13">
        <v>0</v>
      </c>
      <c r="N83" s="1">
        <f t="shared" si="6"/>
        <v>-5241986</v>
      </c>
      <c r="O83" s="1">
        <f t="shared" si="7"/>
        <v>-100</v>
      </c>
      <c r="P83" s="13">
        <v>0</v>
      </c>
      <c r="Q83" s="1">
        <f t="shared" si="8"/>
        <v>0</v>
      </c>
      <c r="R83" s="1">
        <f t="shared" si="9"/>
        <v>0</v>
      </c>
      <c r="S83" s="13">
        <v>5446</v>
      </c>
      <c r="T83" s="1">
        <f t="shared" si="10"/>
        <v>5446</v>
      </c>
      <c r="U83" s="1">
        <f t="shared" si="11"/>
        <v>0</v>
      </c>
      <c r="V83" s="13">
        <v>0</v>
      </c>
      <c r="W83" s="1">
        <f t="shared" si="12"/>
        <v>-5446</v>
      </c>
      <c r="X83" s="1">
        <f t="shared" si="13"/>
        <v>-100</v>
      </c>
      <c r="Y83" s="13">
        <v>0</v>
      </c>
      <c r="Z83" s="1">
        <f t="shared" si="14"/>
        <v>0</v>
      </c>
      <c r="AA83" s="1">
        <f t="shared" si="15"/>
        <v>0</v>
      </c>
      <c r="AB83" s="13">
        <v>0</v>
      </c>
      <c r="AC83" s="1">
        <f t="shared" si="16"/>
        <v>0</v>
      </c>
      <c r="AD83" s="1">
        <f t="shared" si="17"/>
        <v>0</v>
      </c>
      <c r="AE83" s="1">
        <v>0</v>
      </c>
      <c r="AF83" s="1">
        <f t="shared" si="22"/>
        <v>0</v>
      </c>
      <c r="AG83" s="1">
        <f t="shared" si="23"/>
        <v>0</v>
      </c>
      <c r="AH83" s="1">
        <v>0</v>
      </c>
      <c r="AI83" s="1">
        <f t="shared" si="24"/>
        <v>0</v>
      </c>
      <c r="AJ83" s="1">
        <f t="shared" si="25"/>
        <v>0</v>
      </c>
      <c r="AK83" s="1">
        <v>0</v>
      </c>
      <c r="AL83" s="1">
        <f t="shared" si="26"/>
        <v>0</v>
      </c>
      <c r="AM83" s="1">
        <f t="shared" si="27"/>
        <v>0</v>
      </c>
    </row>
    <row r="84" spans="1:39" ht="30">
      <c r="A84" s="58" t="s">
        <v>261</v>
      </c>
      <c r="B84" s="12" t="s">
        <v>127</v>
      </c>
      <c r="C84" s="13">
        <v>349763359</v>
      </c>
      <c r="D84" s="13">
        <v>68275955</v>
      </c>
      <c r="E84" s="14">
        <f t="shared" si="0"/>
        <v>-281487404</v>
      </c>
      <c r="F84" s="1">
        <f t="shared" si="1"/>
        <v>-80.479386063993047</v>
      </c>
      <c r="G84" s="13">
        <v>122476856</v>
      </c>
      <c r="H84" s="1">
        <f t="shared" si="2"/>
        <v>54200901</v>
      </c>
      <c r="I84" s="1">
        <f t="shared" si="3"/>
        <v>79.38504997842945</v>
      </c>
      <c r="J84" s="13">
        <v>205425313</v>
      </c>
      <c r="K84" s="1">
        <f t="shared" si="4"/>
        <v>82948457</v>
      </c>
      <c r="L84" s="1">
        <f t="shared" si="5"/>
        <v>67.725821603389292</v>
      </c>
      <c r="M84" s="13">
        <v>275830719</v>
      </c>
      <c r="N84" s="1">
        <f t="shared" si="6"/>
        <v>70405406</v>
      </c>
      <c r="O84" s="1">
        <f t="shared" si="7"/>
        <v>34.272994389936748</v>
      </c>
      <c r="P84" s="13">
        <v>335198099</v>
      </c>
      <c r="Q84" s="1">
        <f t="shared" si="8"/>
        <v>59367380</v>
      </c>
      <c r="R84" s="1">
        <f t="shared" si="9"/>
        <v>21.523121215516245</v>
      </c>
      <c r="S84" s="13">
        <v>299317451</v>
      </c>
      <c r="T84" s="1">
        <f t="shared" si="10"/>
        <v>-35880648</v>
      </c>
      <c r="U84" s="1">
        <f t="shared" si="11"/>
        <v>-10.704311303388387</v>
      </c>
      <c r="V84" s="13">
        <v>293487447</v>
      </c>
      <c r="W84" s="1">
        <f t="shared" si="12"/>
        <v>-5830004</v>
      </c>
      <c r="X84" s="1">
        <f t="shared" si="13"/>
        <v>-1.9477661527994234</v>
      </c>
      <c r="Y84" s="13">
        <v>550371861</v>
      </c>
      <c r="Z84" s="1">
        <f t="shared" si="14"/>
        <v>256884414</v>
      </c>
      <c r="AA84" s="1">
        <f t="shared" si="15"/>
        <v>87.528245799214716</v>
      </c>
      <c r="AB84" s="13">
        <v>246184694</v>
      </c>
      <c r="AC84" s="1">
        <f t="shared" si="16"/>
        <v>-304187167</v>
      </c>
      <c r="AD84" s="1">
        <f t="shared" si="17"/>
        <v>-55.269389399252013</v>
      </c>
      <c r="AE84" s="1">
        <v>215391608.41020998</v>
      </c>
      <c r="AF84" s="1">
        <f t="shared" si="22"/>
        <v>-30793085.589790016</v>
      </c>
      <c r="AG84" s="1">
        <f t="shared" si="23"/>
        <v>-12.508123510631419</v>
      </c>
      <c r="AH84" s="1">
        <v>0</v>
      </c>
      <c r="AI84" s="1">
        <f t="shared" si="24"/>
        <v>-215391608.41020998</v>
      </c>
      <c r="AJ84" s="1">
        <f t="shared" si="25"/>
        <v>-100</v>
      </c>
      <c r="AK84" s="1">
        <v>0</v>
      </c>
      <c r="AL84" s="1">
        <f t="shared" si="26"/>
        <v>0</v>
      </c>
      <c r="AM84" s="1">
        <f t="shared" si="27"/>
        <v>0</v>
      </c>
    </row>
    <row r="85" spans="1:39" ht="17" customHeight="1">
      <c r="A85" s="58" t="s">
        <v>262</v>
      </c>
      <c r="B85" s="12" t="s">
        <v>126</v>
      </c>
      <c r="C85" s="13">
        <v>19864319</v>
      </c>
      <c r="D85" s="13">
        <v>320103778</v>
      </c>
      <c r="E85" s="14">
        <f t="shared" si="0"/>
        <v>300239459</v>
      </c>
      <c r="F85" s="1">
        <f t="shared" si="1"/>
        <v>1511.4510545264602</v>
      </c>
      <c r="G85" s="13">
        <v>460445579</v>
      </c>
      <c r="H85" s="1">
        <f t="shared" si="2"/>
        <v>140341801</v>
      </c>
      <c r="I85" s="1">
        <f t="shared" si="3"/>
        <v>43.842594385124691</v>
      </c>
      <c r="J85" s="13">
        <v>613426007</v>
      </c>
      <c r="K85" s="1">
        <f t="shared" si="4"/>
        <v>152980428</v>
      </c>
      <c r="L85" s="1">
        <f t="shared" si="5"/>
        <v>33.2244319366133</v>
      </c>
      <c r="M85" s="13">
        <v>878677834</v>
      </c>
      <c r="N85" s="1">
        <f t="shared" si="6"/>
        <v>265251827</v>
      </c>
      <c r="O85" s="1">
        <f t="shared" si="7"/>
        <v>43.241046837455002</v>
      </c>
      <c r="P85" s="13">
        <v>1247909257</v>
      </c>
      <c r="Q85" s="1">
        <f t="shared" si="8"/>
        <v>369231423</v>
      </c>
      <c r="R85" s="1">
        <f t="shared" si="9"/>
        <v>42.021251556915914</v>
      </c>
      <c r="S85" s="13">
        <v>1258983699</v>
      </c>
      <c r="T85" s="1">
        <f t="shared" si="10"/>
        <v>11074442</v>
      </c>
      <c r="U85" s="1">
        <f t="shared" si="11"/>
        <v>0.88743968665022899</v>
      </c>
      <c r="V85" s="13">
        <v>1693806317</v>
      </c>
      <c r="W85" s="1">
        <f t="shared" si="12"/>
        <v>434822618</v>
      </c>
      <c r="X85" s="1">
        <f t="shared" si="13"/>
        <v>34.537589195584971</v>
      </c>
      <c r="Y85" s="13">
        <v>991741882</v>
      </c>
      <c r="Z85" s="1">
        <f t="shared" si="14"/>
        <v>-702064435</v>
      </c>
      <c r="AA85" s="1">
        <f t="shared" si="15"/>
        <v>-41.448920573366834</v>
      </c>
      <c r="AB85" s="13">
        <v>1210778264</v>
      </c>
      <c r="AC85" s="1">
        <f t="shared" si="16"/>
        <v>219036382</v>
      </c>
      <c r="AD85" s="1">
        <f t="shared" si="17"/>
        <v>22.086027218925093</v>
      </c>
      <c r="AE85" s="1">
        <v>745045319.17812002</v>
      </c>
      <c r="AF85" s="1">
        <f t="shared" si="22"/>
        <v>-465732944.82187998</v>
      </c>
      <c r="AG85" s="1">
        <f t="shared" si="23"/>
        <v>-38.465585208249159</v>
      </c>
      <c r="AH85" s="1">
        <v>0</v>
      </c>
      <c r="AI85" s="1">
        <f t="shared" si="24"/>
        <v>-745045319.17812002</v>
      </c>
      <c r="AJ85" s="1">
        <f t="shared" si="25"/>
        <v>-100</v>
      </c>
      <c r="AK85" s="1">
        <v>0</v>
      </c>
      <c r="AL85" s="1">
        <f t="shared" si="26"/>
        <v>0</v>
      </c>
      <c r="AM85" s="1">
        <f t="shared" si="27"/>
        <v>0</v>
      </c>
    </row>
    <row r="86" spans="1:39" ht="17" customHeight="1">
      <c r="A86" s="58" t="s">
        <v>263</v>
      </c>
      <c r="B86" s="12" t="s">
        <v>125</v>
      </c>
      <c r="C86" s="13">
        <v>15611483681</v>
      </c>
      <c r="D86" s="13">
        <v>18967059943</v>
      </c>
      <c r="E86" s="14">
        <f t="shared" si="0"/>
        <v>3355576262</v>
      </c>
      <c r="F86" s="1">
        <f t="shared" si="1"/>
        <v>21.494281585061088</v>
      </c>
      <c r="G86" s="13">
        <v>19874464140</v>
      </c>
      <c r="H86" s="1">
        <f t="shared" si="2"/>
        <v>907404197</v>
      </c>
      <c r="I86" s="1">
        <f t="shared" si="3"/>
        <v>4.7841057060342518</v>
      </c>
      <c r="J86" s="13">
        <v>20075241441</v>
      </c>
      <c r="K86" s="1">
        <f t="shared" si="4"/>
        <v>200777301</v>
      </c>
      <c r="L86" s="1">
        <f t="shared" si="5"/>
        <v>1.0102274938618798</v>
      </c>
      <c r="M86" s="13">
        <v>24936678027</v>
      </c>
      <c r="N86" s="1">
        <f t="shared" si="6"/>
        <v>4861436586</v>
      </c>
      <c r="O86" s="1">
        <f t="shared" si="7"/>
        <v>24.216080291176013</v>
      </c>
      <c r="P86" s="13">
        <v>26197121755</v>
      </c>
      <c r="Q86" s="1">
        <f t="shared" si="8"/>
        <v>1260443728</v>
      </c>
      <c r="R86" s="1">
        <f t="shared" si="9"/>
        <v>5.0545775449130161</v>
      </c>
      <c r="S86" s="13">
        <v>28936212923</v>
      </c>
      <c r="T86" s="1">
        <f t="shared" si="10"/>
        <v>2739091168</v>
      </c>
      <c r="U86" s="1">
        <f t="shared" si="11"/>
        <v>10.455695070689265</v>
      </c>
      <c r="V86" s="13">
        <v>30326868446</v>
      </c>
      <c r="W86" s="1">
        <f t="shared" si="12"/>
        <v>1390655523</v>
      </c>
      <c r="X86" s="1">
        <f t="shared" si="13"/>
        <v>4.8059347873219274</v>
      </c>
      <c r="Y86" s="13">
        <v>33050442326</v>
      </c>
      <c r="Z86" s="1">
        <f t="shared" si="14"/>
        <v>2723573880</v>
      </c>
      <c r="AA86" s="1">
        <f t="shared" si="15"/>
        <v>8.980729035210457</v>
      </c>
      <c r="AB86" s="13">
        <v>36959149658</v>
      </c>
      <c r="AC86" s="1">
        <f t="shared" si="16"/>
        <v>3908707332</v>
      </c>
      <c r="AD86" s="1">
        <f t="shared" si="17"/>
        <v>11.826490228014626</v>
      </c>
      <c r="AE86" s="1">
        <v>38797482841.875603</v>
      </c>
      <c r="AF86" s="1">
        <f t="shared" si="22"/>
        <v>1838333183.8756027</v>
      </c>
      <c r="AG86" s="1">
        <f t="shared" si="23"/>
        <v>4.9739596307992597</v>
      </c>
      <c r="AH86" s="1">
        <v>65148553808.948105</v>
      </c>
      <c r="AI86" s="1">
        <f t="shared" si="24"/>
        <v>26351070967.072502</v>
      </c>
      <c r="AJ86" s="1">
        <f t="shared" si="25"/>
        <v>67.91953765266129</v>
      </c>
      <c r="AK86" s="1">
        <v>57211563400.822998</v>
      </c>
      <c r="AL86" s="1">
        <f t="shared" si="26"/>
        <v>-7936990408.1251068</v>
      </c>
      <c r="AM86" s="1">
        <f t="shared" si="27"/>
        <v>-12.182911122479847</v>
      </c>
    </row>
    <row r="87" spans="1:39" ht="17" customHeight="1">
      <c r="A87" s="58" t="s">
        <v>264</v>
      </c>
      <c r="B87" s="12" t="s">
        <v>124</v>
      </c>
      <c r="C87" s="13">
        <v>1737216414</v>
      </c>
      <c r="D87" s="13">
        <v>1837681405</v>
      </c>
      <c r="E87" s="14">
        <f t="shared" si="0"/>
        <v>100464991</v>
      </c>
      <c r="F87" s="1">
        <f t="shared" si="1"/>
        <v>5.7831016441225032</v>
      </c>
      <c r="G87" s="13">
        <v>1884994379</v>
      </c>
      <c r="H87" s="1">
        <f t="shared" si="2"/>
        <v>47312974</v>
      </c>
      <c r="I87" s="1">
        <f t="shared" si="3"/>
        <v>2.5746015534177968</v>
      </c>
      <c r="J87" s="13">
        <v>0</v>
      </c>
      <c r="K87" s="1">
        <f t="shared" si="4"/>
        <v>-1884994379</v>
      </c>
      <c r="L87" s="1">
        <f t="shared" si="5"/>
        <v>-100</v>
      </c>
      <c r="M87" s="13">
        <v>0</v>
      </c>
      <c r="N87" s="1">
        <f t="shared" si="6"/>
        <v>0</v>
      </c>
      <c r="O87" s="1">
        <f t="shared" si="7"/>
        <v>0</v>
      </c>
      <c r="P87" s="13">
        <v>0</v>
      </c>
      <c r="Q87" s="1">
        <f t="shared" si="8"/>
        <v>0</v>
      </c>
      <c r="R87" s="1">
        <f t="shared" si="9"/>
        <v>0</v>
      </c>
      <c r="S87" s="13">
        <v>0</v>
      </c>
      <c r="T87" s="1">
        <f t="shared" si="10"/>
        <v>0</v>
      </c>
      <c r="U87" s="1">
        <f t="shared" si="11"/>
        <v>0</v>
      </c>
      <c r="V87" s="13">
        <v>0</v>
      </c>
      <c r="W87" s="1">
        <f t="shared" si="12"/>
        <v>0</v>
      </c>
      <c r="X87" s="1">
        <f t="shared" si="13"/>
        <v>0</v>
      </c>
      <c r="Y87" s="13">
        <v>819146922</v>
      </c>
      <c r="Z87" s="1">
        <f t="shared" si="14"/>
        <v>819146922</v>
      </c>
      <c r="AA87" s="1">
        <f t="shared" si="15"/>
        <v>0</v>
      </c>
      <c r="AB87" s="13">
        <v>997684848</v>
      </c>
      <c r="AC87" s="1">
        <f t="shared" si="16"/>
        <v>178537926</v>
      </c>
      <c r="AD87" s="1">
        <f t="shared" si="17"/>
        <v>21.795592610430393</v>
      </c>
      <c r="AE87" s="1">
        <v>1213582759.767</v>
      </c>
      <c r="AF87" s="1">
        <f t="shared" si="22"/>
        <v>215897911.76699996</v>
      </c>
      <c r="AG87" s="1">
        <f t="shared" si="23"/>
        <v>21.639890813195947</v>
      </c>
      <c r="AH87" s="1">
        <v>500000</v>
      </c>
      <c r="AI87" s="1">
        <f t="shared" si="24"/>
        <v>-1213082759.767</v>
      </c>
      <c r="AJ87" s="1">
        <f t="shared" si="25"/>
        <v>-99.958799678392268</v>
      </c>
      <c r="AK87" s="1">
        <v>1562420994.40592</v>
      </c>
      <c r="AL87" s="1">
        <f t="shared" si="26"/>
        <v>1561920994.40592</v>
      </c>
      <c r="AM87" s="1">
        <f t="shared" si="27"/>
        <v>312384.19888118398</v>
      </c>
    </row>
    <row r="88" spans="1:39" ht="17" customHeight="1">
      <c r="A88" s="58" t="s">
        <v>265</v>
      </c>
      <c r="B88" s="12" t="s">
        <v>184</v>
      </c>
      <c r="C88" s="13">
        <v>234647721</v>
      </c>
      <c r="D88" s="13">
        <v>1258755173</v>
      </c>
      <c r="E88" s="14">
        <f t="shared" si="0"/>
        <v>1024107452</v>
      </c>
      <c r="F88" s="1">
        <f t="shared" si="1"/>
        <v>436.44466165516269</v>
      </c>
      <c r="G88" s="13">
        <v>1566489351</v>
      </c>
      <c r="H88" s="1">
        <f t="shared" si="2"/>
        <v>307734178</v>
      </c>
      <c r="I88" s="1">
        <f t="shared" si="3"/>
        <v>24.447500562525988</v>
      </c>
      <c r="J88" s="13">
        <v>1841012318</v>
      </c>
      <c r="K88" s="1">
        <f t="shared" si="4"/>
        <v>274522967</v>
      </c>
      <c r="L88" s="1">
        <f t="shared" si="5"/>
        <v>17.524726026688452</v>
      </c>
      <c r="M88" s="13">
        <v>1985173465</v>
      </c>
      <c r="N88" s="1">
        <f t="shared" si="6"/>
        <v>144161147</v>
      </c>
      <c r="O88" s="1">
        <f t="shared" si="7"/>
        <v>7.8305367970927398</v>
      </c>
      <c r="P88" s="13">
        <v>2404065276</v>
      </c>
      <c r="Q88" s="1">
        <f t="shared" si="8"/>
        <v>418891811</v>
      </c>
      <c r="R88" s="1">
        <f t="shared" si="9"/>
        <v>21.101018041262204</v>
      </c>
      <c r="S88" s="13">
        <v>1395436700</v>
      </c>
      <c r="T88" s="1">
        <f t="shared" si="10"/>
        <v>-1008628576</v>
      </c>
      <c r="U88" s="1">
        <f t="shared" si="11"/>
        <v>-41.955124349959618</v>
      </c>
      <c r="V88" s="13">
        <v>1231473122</v>
      </c>
      <c r="W88" s="1">
        <f t="shared" si="12"/>
        <v>-163963578</v>
      </c>
      <c r="X88" s="1">
        <f t="shared" si="13"/>
        <v>-11.749983213140373</v>
      </c>
      <c r="Y88" s="13">
        <v>1160626262</v>
      </c>
      <c r="Z88" s="1">
        <f t="shared" si="14"/>
        <v>-70846860</v>
      </c>
      <c r="AA88" s="1">
        <f t="shared" si="15"/>
        <v>-5.7530171576087392</v>
      </c>
      <c r="AB88" s="13">
        <v>1161682549</v>
      </c>
      <c r="AC88" s="1">
        <f t="shared" si="16"/>
        <v>1056287</v>
      </c>
      <c r="AD88" s="1">
        <f t="shared" si="17"/>
        <v>9.1010089516654416E-2</v>
      </c>
      <c r="AE88" s="1">
        <v>1303745947.3281202</v>
      </c>
      <c r="AF88" s="1">
        <f t="shared" si="22"/>
        <v>142063398.32812023</v>
      </c>
      <c r="AG88" s="1">
        <f t="shared" si="23"/>
        <v>12.229106691015657</v>
      </c>
      <c r="AH88" s="1">
        <v>0</v>
      </c>
      <c r="AI88" s="1">
        <f t="shared" si="24"/>
        <v>-1303745947.3281202</v>
      </c>
      <c r="AJ88" s="1">
        <f t="shared" si="25"/>
        <v>-100</v>
      </c>
      <c r="AK88" s="1">
        <v>0</v>
      </c>
      <c r="AL88" s="1">
        <f t="shared" si="26"/>
        <v>0</v>
      </c>
      <c r="AM88" s="1">
        <f t="shared" si="27"/>
        <v>0</v>
      </c>
    </row>
    <row r="89" spans="1:39" ht="30">
      <c r="A89" s="58" t="s">
        <v>266</v>
      </c>
      <c r="B89" s="12" t="s">
        <v>123</v>
      </c>
      <c r="C89" s="13">
        <v>23147469</v>
      </c>
      <c r="D89" s="13">
        <v>13884483</v>
      </c>
      <c r="E89" s="14">
        <f t="shared" si="0"/>
        <v>-9262986</v>
      </c>
      <c r="F89" s="1">
        <f t="shared" si="1"/>
        <v>-40.017273594793451</v>
      </c>
      <c r="G89" s="13">
        <v>3311601</v>
      </c>
      <c r="H89" s="1">
        <f t="shared" si="2"/>
        <v>-10572882</v>
      </c>
      <c r="I89" s="1">
        <f t="shared" si="3"/>
        <v>-76.148906660766556</v>
      </c>
      <c r="J89" s="13">
        <v>67162937</v>
      </c>
      <c r="K89" s="1">
        <f t="shared" si="4"/>
        <v>63851336</v>
      </c>
      <c r="L89" s="1">
        <f t="shared" si="5"/>
        <v>1928.110783877647</v>
      </c>
      <c r="M89" s="13">
        <v>60946933</v>
      </c>
      <c r="N89" s="1">
        <f t="shared" si="6"/>
        <v>-6216004</v>
      </c>
      <c r="O89" s="1">
        <f t="shared" si="7"/>
        <v>-9.2551104487881464</v>
      </c>
      <c r="P89" s="13">
        <v>53714597</v>
      </c>
      <c r="Q89" s="1">
        <f t="shared" si="8"/>
        <v>-7232336</v>
      </c>
      <c r="R89" s="1">
        <f t="shared" si="9"/>
        <v>-11.8666118933335</v>
      </c>
      <c r="S89" s="13">
        <v>57382515</v>
      </c>
      <c r="T89" s="1">
        <f t="shared" si="10"/>
        <v>3667918</v>
      </c>
      <c r="U89" s="1">
        <f t="shared" si="11"/>
        <v>6.8285311718898303</v>
      </c>
      <c r="V89" s="13">
        <v>110150767</v>
      </c>
      <c r="W89" s="1">
        <f t="shared" si="12"/>
        <v>52768252</v>
      </c>
      <c r="X89" s="1">
        <f t="shared" si="13"/>
        <v>91.958764790982059</v>
      </c>
      <c r="Y89" s="13">
        <v>76471959</v>
      </c>
      <c r="Z89" s="1">
        <f t="shared" si="14"/>
        <v>-33678808</v>
      </c>
      <c r="AA89" s="1">
        <f t="shared" si="15"/>
        <v>-30.575191546328494</v>
      </c>
      <c r="AB89" s="13">
        <v>66731538</v>
      </c>
      <c r="AC89" s="1">
        <f t="shared" si="16"/>
        <v>-9740421</v>
      </c>
      <c r="AD89" s="1">
        <f t="shared" si="17"/>
        <v>-12.737245295363756</v>
      </c>
      <c r="AE89" s="1">
        <v>60914523.397</v>
      </c>
      <c r="AF89" s="1">
        <f t="shared" si="22"/>
        <v>-5817014.6030000001</v>
      </c>
      <c r="AG89" s="1">
        <f t="shared" si="23"/>
        <v>-8.7170396147620632</v>
      </c>
      <c r="AH89" s="1">
        <v>0</v>
      </c>
      <c r="AI89" s="1">
        <f t="shared" si="24"/>
        <v>-60914523.397</v>
      </c>
      <c r="AJ89" s="1">
        <f t="shared" si="25"/>
        <v>-100</v>
      </c>
      <c r="AK89" s="1">
        <v>0</v>
      </c>
      <c r="AL89" s="1">
        <f t="shared" si="26"/>
        <v>0</v>
      </c>
      <c r="AM89" s="1">
        <f t="shared" si="27"/>
        <v>0</v>
      </c>
    </row>
    <row r="90" spans="1:39" ht="17" customHeight="1">
      <c r="A90" s="58" t="s">
        <v>267</v>
      </c>
      <c r="B90" s="12" t="s">
        <v>122</v>
      </c>
      <c r="C90" s="13">
        <v>7281761073</v>
      </c>
      <c r="D90" s="13">
        <v>7368694149</v>
      </c>
      <c r="E90" s="14">
        <f t="shared" si="0"/>
        <v>86933076</v>
      </c>
      <c r="F90" s="1">
        <f t="shared" si="1"/>
        <v>1.1938468610613806</v>
      </c>
      <c r="G90" s="13">
        <v>8796601645</v>
      </c>
      <c r="H90" s="1">
        <f t="shared" si="2"/>
        <v>1427907496</v>
      </c>
      <c r="I90" s="1">
        <f t="shared" si="3"/>
        <v>19.378026379257175</v>
      </c>
      <c r="J90" s="13">
        <v>9312786726</v>
      </c>
      <c r="K90" s="1">
        <f t="shared" si="4"/>
        <v>516185081</v>
      </c>
      <c r="L90" s="1">
        <f t="shared" si="5"/>
        <v>5.8680056438999966</v>
      </c>
      <c r="M90" s="13">
        <v>7781983246</v>
      </c>
      <c r="N90" s="1">
        <f t="shared" si="6"/>
        <v>-1530803480</v>
      </c>
      <c r="O90" s="1">
        <f t="shared" si="7"/>
        <v>-16.437652069559487</v>
      </c>
      <c r="P90" s="13">
        <v>7010149832</v>
      </c>
      <c r="Q90" s="1">
        <f t="shared" si="8"/>
        <v>-771833414</v>
      </c>
      <c r="R90" s="1">
        <f t="shared" si="9"/>
        <v>-9.9182096594300475</v>
      </c>
      <c r="S90" s="13">
        <v>8398888826</v>
      </c>
      <c r="T90" s="1">
        <f t="shared" si="10"/>
        <v>1388738994</v>
      </c>
      <c r="U90" s="1">
        <f t="shared" si="11"/>
        <v>19.810403875544438</v>
      </c>
      <c r="V90" s="13">
        <v>8941891966</v>
      </c>
      <c r="W90" s="1">
        <f t="shared" si="12"/>
        <v>543003140</v>
      </c>
      <c r="X90" s="1">
        <f t="shared" si="13"/>
        <v>6.4651783259596627</v>
      </c>
      <c r="Y90" s="13">
        <v>9143723113</v>
      </c>
      <c r="Z90" s="1">
        <f t="shared" si="14"/>
        <v>201831147</v>
      </c>
      <c r="AA90" s="1">
        <f t="shared" si="15"/>
        <v>2.2571414166870736</v>
      </c>
      <c r="AB90" s="13">
        <v>8297398520</v>
      </c>
      <c r="AC90" s="1">
        <f t="shared" si="16"/>
        <v>-846324593</v>
      </c>
      <c r="AD90" s="1">
        <f t="shared" si="17"/>
        <v>-9.2557985684928088</v>
      </c>
      <c r="AE90" s="1">
        <v>8264631838.8326597</v>
      </c>
      <c r="AF90" s="1">
        <f t="shared" si="22"/>
        <v>-32766681.167340279</v>
      </c>
      <c r="AG90" s="1">
        <f t="shared" si="23"/>
        <v>-0.39490306616416782</v>
      </c>
      <c r="AH90" s="1">
        <v>0</v>
      </c>
      <c r="AI90" s="1">
        <f t="shared" si="24"/>
        <v>-8264631838.8326597</v>
      </c>
      <c r="AJ90" s="1">
        <f t="shared" si="25"/>
        <v>-100</v>
      </c>
      <c r="AK90" s="1">
        <v>0</v>
      </c>
      <c r="AL90" s="1">
        <f t="shared" si="26"/>
        <v>0</v>
      </c>
      <c r="AM90" s="1">
        <f t="shared" si="27"/>
        <v>0</v>
      </c>
    </row>
    <row r="91" spans="1:39" ht="30">
      <c r="A91" s="58" t="s">
        <v>268</v>
      </c>
      <c r="B91" s="12" t="s">
        <v>121</v>
      </c>
      <c r="C91" s="13">
        <v>1491342039</v>
      </c>
      <c r="D91" s="13">
        <v>1736958972</v>
      </c>
      <c r="E91" s="14">
        <f t="shared" si="0"/>
        <v>245616933</v>
      </c>
      <c r="F91" s="1">
        <f t="shared" si="1"/>
        <v>16.469523863532689</v>
      </c>
      <c r="G91" s="13">
        <v>2519194467</v>
      </c>
      <c r="H91" s="1">
        <f t="shared" si="2"/>
        <v>782235495</v>
      </c>
      <c r="I91" s="1">
        <f t="shared" si="3"/>
        <v>45.034770976732084</v>
      </c>
      <c r="J91" s="13">
        <v>522697901</v>
      </c>
      <c r="K91" s="1">
        <f t="shared" si="4"/>
        <v>-1996496566</v>
      </c>
      <c r="L91" s="1">
        <f t="shared" si="5"/>
        <v>-79.251387384060962</v>
      </c>
      <c r="M91" s="13">
        <v>1298806449</v>
      </c>
      <c r="N91" s="1">
        <f t="shared" si="6"/>
        <v>776108548</v>
      </c>
      <c r="O91" s="1">
        <f t="shared" si="7"/>
        <v>148.48128269028575</v>
      </c>
      <c r="P91" s="13">
        <v>1579733202</v>
      </c>
      <c r="Q91" s="1">
        <f t="shared" si="8"/>
        <v>280926753</v>
      </c>
      <c r="R91" s="1">
        <f t="shared" si="9"/>
        <v>21.629608723940052</v>
      </c>
      <c r="S91" s="13">
        <v>3582433805</v>
      </c>
      <c r="T91" s="1">
        <f t="shared" si="10"/>
        <v>2002700603</v>
      </c>
      <c r="U91" s="1">
        <f t="shared" si="11"/>
        <v>126.77460981794317</v>
      </c>
      <c r="V91" s="13">
        <v>2171447401</v>
      </c>
      <c r="W91" s="1">
        <f t="shared" si="12"/>
        <v>-1410986404</v>
      </c>
      <c r="X91" s="1">
        <f t="shared" si="13"/>
        <v>-39.386251939413015</v>
      </c>
      <c r="Y91" s="13">
        <v>3080918300</v>
      </c>
      <c r="Z91" s="1">
        <f t="shared" si="14"/>
        <v>909470899</v>
      </c>
      <c r="AA91" s="1">
        <f t="shared" si="15"/>
        <v>41.883165053004198</v>
      </c>
      <c r="AB91" s="13">
        <v>1812590235</v>
      </c>
      <c r="AC91" s="1">
        <f t="shared" si="16"/>
        <v>-1268328065</v>
      </c>
      <c r="AD91" s="1">
        <f t="shared" si="17"/>
        <v>-41.167208653342094</v>
      </c>
      <c r="AE91" s="1">
        <v>2246789407.86833</v>
      </c>
      <c r="AF91" s="1">
        <f t="shared" si="22"/>
        <v>434199172.86833</v>
      </c>
      <c r="AG91" s="1">
        <f t="shared" si="23"/>
        <v>23.954623857296131</v>
      </c>
      <c r="AH91" s="1">
        <v>0</v>
      </c>
      <c r="AI91" s="1">
        <f t="shared" si="24"/>
        <v>-2246789407.86833</v>
      </c>
      <c r="AJ91" s="1">
        <f t="shared" si="25"/>
        <v>-100</v>
      </c>
      <c r="AK91" s="1">
        <v>0</v>
      </c>
      <c r="AL91" s="1">
        <f t="shared" si="26"/>
        <v>0</v>
      </c>
      <c r="AM91" s="1">
        <f t="shared" si="27"/>
        <v>0</v>
      </c>
    </row>
    <row r="92" spans="1:39" ht="17" customHeight="1">
      <c r="A92" s="58" t="s">
        <v>269</v>
      </c>
      <c r="B92" s="12" t="s">
        <v>120</v>
      </c>
      <c r="C92" s="13">
        <v>24847217263</v>
      </c>
      <c r="D92" s="13">
        <v>15408081799</v>
      </c>
      <c r="E92" s="14">
        <f t="shared" si="0"/>
        <v>-9439135464</v>
      </c>
      <c r="F92" s="1">
        <f t="shared" si="1"/>
        <v>-37.988702574174454</v>
      </c>
      <c r="G92" s="13">
        <v>13272668257</v>
      </c>
      <c r="H92" s="1">
        <f t="shared" si="2"/>
        <v>-2135413542</v>
      </c>
      <c r="I92" s="1">
        <f t="shared" si="3"/>
        <v>-13.859048581495657</v>
      </c>
      <c r="J92" s="13">
        <v>36885079516</v>
      </c>
      <c r="K92" s="1">
        <f t="shared" si="4"/>
        <v>23612411259</v>
      </c>
      <c r="L92" s="1">
        <f t="shared" si="5"/>
        <v>177.90251968775627</v>
      </c>
      <c r="M92" s="13">
        <v>19825832026</v>
      </c>
      <c r="N92" s="1">
        <f t="shared" si="6"/>
        <v>-17059247490</v>
      </c>
      <c r="O92" s="1">
        <f t="shared" si="7"/>
        <v>-46.249724045192977</v>
      </c>
      <c r="P92" s="13">
        <v>21297116335</v>
      </c>
      <c r="Q92" s="1">
        <f t="shared" si="8"/>
        <v>1471284309</v>
      </c>
      <c r="R92" s="1">
        <f t="shared" si="9"/>
        <v>7.4210469808809423</v>
      </c>
      <c r="S92" s="13">
        <v>24558565679</v>
      </c>
      <c r="T92" s="1">
        <f t="shared" si="10"/>
        <v>3261449344</v>
      </c>
      <c r="U92" s="1">
        <f t="shared" si="11"/>
        <v>15.314042017228807</v>
      </c>
      <c r="V92" s="13">
        <v>27104308181</v>
      </c>
      <c r="W92" s="1">
        <f t="shared" si="12"/>
        <v>2545742502</v>
      </c>
      <c r="X92" s="1">
        <f t="shared" si="13"/>
        <v>10.366006448727019</v>
      </c>
      <c r="Y92" s="13">
        <v>44615538279</v>
      </c>
      <c r="Z92" s="1">
        <f t="shared" si="14"/>
        <v>17511230098</v>
      </c>
      <c r="AA92" s="1">
        <f t="shared" si="15"/>
        <v>64.606814463079687</v>
      </c>
      <c r="AB92" s="13">
        <v>43845550559</v>
      </c>
      <c r="AC92" s="1">
        <f t="shared" si="16"/>
        <v>-769987720</v>
      </c>
      <c r="AD92" s="1">
        <f t="shared" si="17"/>
        <v>-1.7258286007554995</v>
      </c>
      <c r="AE92" s="1">
        <v>46856047024.950798</v>
      </c>
      <c r="AF92" s="1">
        <f t="shared" si="22"/>
        <v>3010496465.950798</v>
      </c>
      <c r="AG92" s="1">
        <f t="shared" si="23"/>
        <v>6.8661390439145613</v>
      </c>
      <c r="AH92" s="1">
        <v>0</v>
      </c>
      <c r="AI92" s="1">
        <f t="shared" si="24"/>
        <v>-46856047024.950798</v>
      </c>
      <c r="AJ92" s="1">
        <f t="shared" si="25"/>
        <v>-100</v>
      </c>
      <c r="AK92" s="1">
        <v>0</v>
      </c>
      <c r="AL92" s="1">
        <f t="shared" si="26"/>
        <v>0</v>
      </c>
      <c r="AM92" s="1">
        <f t="shared" si="27"/>
        <v>0</v>
      </c>
    </row>
    <row r="93" spans="1:39" ht="17" customHeight="1">
      <c r="A93" s="58" t="s">
        <v>270</v>
      </c>
      <c r="B93" s="12" t="s">
        <v>119</v>
      </c>
      <c r="C93" s="13">
        <v>1494478106</v>
      </c>
      <c r="D93" s="13">
        <v>1594640765</v>
      </c>
      <c r="E93" s="14">
        <f t="shared" si="0"/>
        <v>100162659</v>
      </c>
      <c r="F93" s="1">
        <f t="shared" si="1"/>
        <v>6.7021830964180076</v>
      </c>
      <c r="G93" s="13">
        <v>1702059985</v>
      </c>
      <c r="H93" s="1">
        <f t="shared" si="2"/>
        <v>107419220</v>
      </c>
      <c r="I93" s="1">
        <f t="shared" si="3"/>
        <v>6.7362645153499505</v>
      </c>
      <c r="J93" s="13">
        <v>1895070489</v>
      </c>
      <c r="K93" s="1">
        <f t="shared" si="4"/>
        <v>193010504</v>
      </c>
      <c r="L93" s="1">
        <f t="shared" si="5"/>
        <v>11.33981796769636</v>
      </c>
      <c r="M93" s="13">
        <v>2429369215</v>
      </c>
      <c r="N93" s="1">
        <f t="shared" si="6"/>
        <v>534298726</v>
      </c>
      <c r="O93" s="1">
        <f t="shared" si="7"/>
        <v>28.194134682659815</v>
      </c>
      <c r="P93" s="13">
        <v>2659281747</v>
      </c>
      <c r="Q93" s="1">
        <f t="shared" si="8"/>
        <v>229912532</v>
      </c>
      <c r="R93" s="1">
        <f t="shared" si="9"/>
        <v>9.4638777251485013</v>
      </c>
      <c r="S93" s="13">
        <v>2825355012</v>
      </c>
      <c r="T93" s="1">
        <f t="shared" si="10"/>
        <v>166073265</v>
      </c>
      <c r="U93" s="1">
        <f t="shared" si="11"/>
        <v>6.2450421128694336</v>
      </c>
      <c r="V93" s="13">
        <v>3436660521</v>
      </c>
      <c r="W93" s="1">
        <f t="shared" si="12"/>
        <v>611305509</v>
      </c>
      <c r="X93" s="1">
        <f t="shared" si="13"/>
        <v>21.636414057830976</v>
      </c>
      <c r="Y93" s="13">
        <v>3817189169</v>
      </c>
      <c r="Z93" s="1">
        <f t="shared" si="14"/>
        <v>380528648</v>
      </c>
      <c r="AA93" s="1">
        <f t="shared" si="15"/>
        <v>11.072628374980537</v>
      </c>
      <c r="AB93" s="13">
        <v>3895179043</v>
      </c>
      <c r="AC93" s="1">
        <f t="shared" si="16"/>
        <v>77989874</v>
      </c>
      <c r="AD93" s="1">
        <f t="shared" si="17"/>
        <v>2.0431231083166681</v>
      </c>
      <c r="AE93" s="1">
        <v>4294413053.98248</v>
      </c>
      <c r="AF93" s="1">
        <f t="shared" si="22"/>
        <v>399234010.98248005</v>
      </c>
      <c r="AG93" s="1">
        <f t="shared" si="23"/>
        <v>10.249439283155439</v>
      </c>
      <c r="AH93" s="1">
        <v>0</v>
      </c>
      <c r="AI93" s="1">
        <f t="shared" si="24"/>
        <v>-4294413053.98248</v>
      </c>
      <c r="AJ93" s="1">
        <f t="shared" si="25"/>
        <v>-100</v>
      </c>
      <c r="AK93" s="1">
        <v>0</v>
      </c>
      <c r="AL93" s="1">
        <f t="shared" si="26"/>
        <v>0</v>
      </c>
      <c r="AM93" s="1">
        <f t="shared" si="27"/>
        <v>0</v>
      </c>
    </row>
    <row r="94" spans="1:39" ht="17" customHeight="1">
      <c r="A94" s="58" t="s">
        <v>271</v>
      </c>
      <c r="B94" s="12" t="s">
        <v>191</v>
      </c>
      <c r="C94" s="13">
        <v>15866715</v>
      </c>
      <c r="D94" s="13">
        <v>180221085</v>
      </c>
      <c r="E94" s="14">
        <f t="shared" si="0"/>
        <v>164354370</v>
      </c>
      <c r="F94" s="1">
        <f t="shared" si="1"/>
        <v>1035.8437143416263</v>
      </c>
      <c r="G94" s="13">
        <v>177037532</v>
      </c>
      <c r="H94" s="1">
        <f t="shared" si="2"/>
        <v>-3183553</v>
      </c>
      <c r="I94" s="1">
        <f t="shared" si="3"/>
        <v>-1.7664708876877531</v>
      </c>
      <c r="J94" s="13">
        <v>190611038</v>
      </c>
      <c r="K94" s="1">
        <f t="shared" si="4"/>
        <v>13573506</v>
      </c>
      <c r="L94" s="1">
        <f t="shared" si="5"/>
        <v>7.6670217024941349</v>
      </c>
      <c r="M94" s="13">
        <v>239911532</v>
      </c>
      <c r="N94" s="1">
        <f t="shared" si="6"/>
        <v>49300494</v>
      </c>
      <c r="O94" s="1">
        <f t="shared" si="7"/>
        <v>25.864448626527075</v>
      </c>
      <c r="P94" s="13">
        <v>813965916</v>
      </c>
      <c r="Q94" s="1">
        <f t="shared" si="8"/>
        <v>574054384</v>
      </c>
      <c r="R94" s="1">
        <f t="shared" si="9"/>
        <v>239.27752835157588</v>
      </c>
      <c r="S94" s="13">
        <v>715654135</v>
      </c>
      <c r="T94" s="1">
        <f t="shared" si="10"/>
        <v>-98311781</v>
      </c>
      <c r="U94" s="1">
        <f t="shared" si="11"/>
        <v>-12.078120111358571</v>
      </c>
      <c r="V94" s="13">
        <v>912544008</v>
      </c>
      <c r="W94" s="1">
        <f t="shared" si="12"/>
        <v>196889873</v>
      </c>
      <c r="X94" s="1">
        <f t="shared" si="13"/>
        <v>27.511875271984561</v>
      </c>
      <c r="Y94" s="13">
        <v>1486894741</v>
      </c>
      <c r="Z94" s="1">
        <f t="shared" si="14"/>
        <v>574350733</v>
      </c>
      <c r="AA94" s="1">
        <f t="shared" si="15"/>
        <v>62.939510638921426</v>
      </c>
      <c r="AB94" s="13">
        <v>625364034</v>
      </c>
      <c r="AC94" s="1">
        <f t="shared" si="16"/>
        <v>-861530707</v>
      </c>
      <c r="AD94" s="1">
        <f t="shared" si="17"/>
        <v>-57.941606977544623</v>
      </c>
      <c r="AE94" s="1">
        <v>407468998.47452003</v>
      </c>
      <c r="AF94" s="1">
        <f t="shared" si="22"/>
        <v>-217895035.52547997</v>
      </c>
      <c r="AG94" s="1">
        <f t="shared" si="23"/>
        <v>-34.842911277094643</v>
      </c>
      <c r="AH94" s="1">
        <v>0</v>
      </c>
      <c r="AI94" s="1">
        <f t="shared" si="24"/>
        <v>-407468998.47452003</v>
      </c>
      <c r="AJ94" s="1">
        <f t="shared" si="25"/>
        <v>-100</v>
      </c>
      <c r="AK94" s="1">
        <v>0</v>
      </c>
      <c r="AL94" s="1">
        <f t="shared" si="26"/>
        <v>0</v>
      </c>
      <c r="AM94" s="1">
        <f t="shared" si="27"/>
        <v>0</v>
      </c>
    </row>
    <row r="95" spans="1:39" ht="17" customHeight="1">
      <c r="A95" s="58" t="s">
        <v>1424</v>
      </c>
      <c r="B95" s="12" t="s">
        <v>1425</v>
      </c>
      <c r="C95" s="13"/>
      <c r="D95" s="13"/>
      <c r="E95" s="14"/>
      <c r="F95" s="1"/>
      <c r="G95" s="13"/>
      <c r="H95" s="1"/>
      <c r="I95" s="1"/>
      <c r="J95" s="13"/>
      <c r="K95" s="1"/>
      <c r="L95" s="1"/>
      <c r="M95" s="13"/>
      <c r="N95" s="1"/>
      <c r="O95" s="1"/>
      <c r="P95" s="13"/>
      <c r="Q95" s="1"/>
      <c r="R95" s="1"/>
      <c r="S95" s="13"/>
      <c r="T95" s="1"/>
      <c r="U95" s="1"/>
      <c r="V95" s="13"/>
      <c r="W95" s="1"/>
      <c r="X95" s="1"/>
      <c r="Y95" s="13"/>
      <c r="Z95" s="1"/>
      <c r="AA95" s="1"/>
      <c r="AB95" s="13"/>
      <c r="AC95" s="1"/>
      <c r="AD95" s="1"/>
      <c r="AE95" s="1"/>
      <c r="AF95" s="1"/>
      <c r="AG95" s="1"/>
      <c r="AH95" s="1">
        <v>801.73</v>
      </c>
      <c r="AI95" s="1">
        <f t="shared" si="24"/>
        <v>801.73</v>
      </c>
      <c r="AJ95" s="1">
        <f t="shared" si="25"/>
        <v>0</v>
      </c>
      <c r="AK95" s="1">
        <v>72623.577000000005</v>
      </c>
      <c r="AL95" s="1">
        <f t="shared" si="26"/>
        <v>71821.847000000009</v>
      </c>
      <c r="AM95" s="1">
        <f t="shared" si="27"/>
        <v>8958.3584249061423</v>
      </c>
    </row>
    <row r="96" spans="1:39" ht="17" customHeight="1">
      <c r="A96" s="58" t="s">
        <v>272</v>
      </c>
      <c r="B96" s="12" t="s">
        <v>210</v>
      </c>
      <c r="C96" s="13">
        <v>8069003</v>
      </c>
      <c r="D96" s="13">
        <v>9342441</v>
      </c>
      <c r="E96" s="14">
        <f t="shared" si="0"/>
        <v>1273438</v>
      </c>
      <c r="F96" s="1">
        <f t="shared" si="1"/>
        <v>15.781850620206733</v>
      </c>
      <c r="G96" s="13">
        <v>14458714</v>
      </c>
      <c r="H96" s="1">
        <f t="shared" si="2"/>
        <v>5116273</v>
      </c>
      <c r="I96" s="1">
        <f t="shared" si="3"/>
        <v>54.763771052982833</v>
      </c>
      <c r="J96" s="13">
        <v>144596727</v>
      </c>
      <c r="K96" s="1">
        <f t="shared" si="4"/>
        <v>130138013</v>
      </c>
      <c r="L96" s="1">
        <f t="shared" si="5"/>
        <v>900.06630603523945</v>
      </c>
      <c r="M96" s="13">
        <v>146974239</v>
      </c>
      <c r="N96" s="1">
        <f t="shared" si="6"/>
        <v>2377512</v>
      </c>
      <c r="O96" s="1">
        <f t="shared" si="7"/>
        <v>1.6442363871763157</v>
      </c>
      <c r="P96" s="13">
        <v>172925915</v>
      </c>
      <c r="Q96" s="1">
        <f t="shared" si="8"/>
        <v>25951676</v>
      </c>
      <c r="R96" s="1">
        <f t="shared" si="9"/>
        <v>17.657295711529418</v>
      </c>
      <c r="S96" s="13">
        <v>205960533</v>
      </c>
      <c r="T96" s="1">
        <f t="shared" si="10"/>
        <v>33034618</v>
      </c>
      <c r="U96" s="1">
        <f t="shared" si="11"/>
        <v>19.103335668340975</v>
      </c>
      <c r="V96" s="13">
        <v>395350398</v>
      </c>
      <c r="W96" s="1">
        <f t="shared" si="12"/>
        <v>189389865</v>
      </c>
      <c r="X96" s="1">
        <f t="shared" si="13"/>
        <v>91.954444980971189</v>
      </c>
      <c r="Y96" s="13">
        <v>452539495</v>
      </c>
      <c r="Z96" s="1">
        <f t="shared" si="14"/>
        <v>57189097</v>
      </c>
      <c r="AA96" s="1">
        <f t="shared" si="15"/>
        <v>14.465420368692786</v>
      </c>
      <c r="AB96" s="13">
        <v>471248290</v>
      </c>
      <c r="AC96" s="1">
        <f t="shared" si="16"/>
        <v>18708795</v>
      </c>
      <c r="AD96" s="1">
        <f t="shared" si="17"/>
        <v>4.1341794929965179</v>
      </c>
      <c r="AE96" s="1">
        <v>531956302.18471003</v>
      </c>
      <c r="AF96" s="1">
        <f t="shared" si="22"/>
        <v>60708012.184710026</v>
      </c>
      <c r="AG96" s="1">
        <f t="shared" si="23"/>
        <v>12.882383548746676</v>
      </c>
      <c r="AH96" s="1">
        <v>0</v>
      </c>
      <c r="AI96" s="1">
        <f t="shared" si="24"/>
        <v>-531956302.18471003</v>
      </c>
      <c r="AJ96" s="1">
        <f t="shared" si="25"/>
        <v>-100</v>
      </c>
      <c r="AK96" s="1">
        <v>0</v>
      </c>
      <c r="AL96" s="1">
        <f t="shared" si="26"/>
        <v>0</v>
      </c>
      <c r="AM96" s="1">
        <f t="shared" si="27"/>
        <v>0</v>
      </c>
    </row>
    <row r="97" spans="1:39" ht="30">
      <c r="A97" s="58" t="s">
        <v>273</v>
      </c>
      <c r="B97" s="12" t="s">
        <v>185</v>
      </c>
      <c r="C97" s="13">
        <v>0</v>
      </c>
      <c r="D97" s="13">
        <v>0</v>
      </c>
      <c r="E97" s="14">
        <f t="shared" si="0"/>
        <v>0</v>
      </c>
      <c r="F97" s="1">
        <f t="shared" si="1"/>
        <v>0</v>
      </c>
      <c r="G97" s="13">
        <v>0</v>
      </c>
      <c r="H97" s="1">
        <f t="shared" si="2"/>
        <v>0</v>
      </c>
      <c r="I97" s="1">
        <f t="shared" si="3"/>
        <v>0</v>
      </c>
      <c r="J97" s="13">
        <v>0</v>
      </c>
      <c r="K97" s="1">
        <f t="shared" si="4"/>
        <v>0</v>
      </c>
      <c r="L97" s="1">
        <f t="shared" si="5"/>
        <v>0</v>
      </c>
      <c r="M97" s="13">
        <v>0</v>
      </c>
      <c r="N97" s="1">
        <f t="shared" si="6"/>
        <v>0</v>
      </c>
      <c r="O97" s="1">
        <f t="shared" si="7"/>
        <v>0</v>
      </c>
      <c r="P97" s="13">
        <v>0</v>
      </c>
      <c r="Q97" s="1">
        <f t="shared" si="8"/>
        <v>0</v>
      </c>
      <c r="R97" s="1">
        <f t="shared" si="9"/>
        <v>0</v>
      </c>
      <c r="S97" s="13">
        <v>0</v>
      </c>
      <c r="T97" s="1">
        <f t="shared" si="10"/>
        <v>0</v>
      </c>
      <c r="U97" s="1">
        <f t="shared" si="11"/>
        <v>0</v>
      </c>
      <c r="V97" s="13">
        <v>0</v>
      </c>
      <c r="W97" s="1">
        <f t="shared" si="12"/>
        <v>0</v>
      </c>
      <c r="X97" s="1">
        <f t="shared" si="13"/>
        <v>0</v>
      </c>
      <c r="Y97" s="13">
        <v>0</v>
      </c>
      <c r="Z97" s="1">
        <f t="shared" si="14"/>
        <v>0</v>
      </c>
      <c r="AA97" s="1">
        <f t="shared" si="15"/>
        <v>0</v>
      </c>
      <c r="AB97" s="13">
        <v>102382</v>
      </c>
      <c r="AC97" s="1">
        <f t="shared" si="16"/>
        <v>102382</v>
      </c>
      <c r="AD97" s="1">
        <f t="shared" si="17"/>
        <v>0</v>
      </c>
      <c r="AE97" s="1">
        <v>167354.65100000001</v>
      </c>
      <c r="AF97" s="1">
        <f t="shared" si="22"/>
        <v>64972.651000000013</v>
      </c>
      <c r="AG97" s="1">
        <f t="shared" si="23"/>
        <v>63.461009747807239</v>
      </c>
      <c r="AH97" s="1">
        <v>0</v>
      </c>
      <c r="AI97" s="1">
        <f t="shared" si="24"/>
        <v>-167354.65100000001</v>
      </c>
      <c r="AJ97" s="1">
        <f t="shared" si="25"/>
        <v>-100</v>
      </c>
      <c r="AK97" s="1">
        <v>0</v>
      </c>
      <c r="AL97" s="1">
        <f t="shared" si="26"/>
        <v>0</v>
      </c>
      <c r="AM97" s="1">
        <f t="shared" si="27"/>
        <v>0</v>
      </c>
    </row>
    <row r="98" spans="1:39" ht="17" customHeight="1">
      <c r="A98" s="58" t="s">
        <v>274</v>
      </c>
      <c r="B98" s="12" t="s">
        <v>118</v>
      </c>
      <c r="C98" s="13">
        <v>10375908437</v>
      </c>
      <c r="D98" s="13">
        <v>12114788323</v>
      </c>
      <c r="E98" s="14">
        <f t="shared" si="0"/>
        <v>1738879886</v>
      </c>
      <c r="F98" s="1">
        <f t="shared" si="1"/>
        <v>16.758820652264397</v>
      </c>
      <c r="G98" s="13">
        <v>14720306571</v>
      </c>
      <c r="H98" s="1">
        <f t="shared" si="2"/>
        <v>2605518248</v>
      </c>
      <c r="I98" s="1">
        <f t="shared" si="3"/>
        <v>21.50692342724146</v>
      </c>
      <c r="J98" s="13">
        <v>18673538464</v>
      </c>
      <c r="K98" s="1">
        <f t="shared" si="4"/>
        <v>3953231893</v>
      </c>
      <c r="L98" s="1">
        <f t="shared" si="5"/>
        <v>26.855635607400558</v>
      </c>
      <c r="M98" s="13">
        <v>16058262664</v>
      </c>
      <c r="N98" s="1">
        <f t="shared" si="6"/>
        <v>-2615275800</v>
      </c>
      <c r="O98" s="1">
        <f t="shared" si="7"/>
        <v>-14.005250290628583</v>
      </c>
      <c r="P98" s="13">
        <v>16209318468</v>
      </c>
      <c r="Q98" s="1">
        <f t="shared" si="8"/>
        <v>151055804</v>
      </c>
      <c r="R98" s="1">
        <f t="shared" si="9"/>
        <v>0.94067339139147621</v>
      </c>
      <c r="S98" s="13">
        <v>16751812226</v>
      </c>
      <c r="T98" s="1">
        <f t="shared" si="10"/>
        <v>542493758</v>
      </c>
      <c r="U98" s="1">
        <f t="shared" si="11"/>
        <v>3.3468017737511699</v>
      </c>
      <c r="V98" s="13">
        <v>19695700362</v>
      </c>
      <c r="W98" s="1">
        <f t="shared" si="12"/>
        <v>2943888136</v>
      </c>
      <c r="X98" s="1">
        <f t="shared" si="13"/>
        <v>17.573550230170781</v>
      </c>
      <c r="Y98" s="13">
        <v>20843613746</v>
      </c>
      <c r="Z98" s="1">
        <f t="shared" si="14"/>
        <v>1147913384</v>
      </c>
      <c r="AA98" s="1">
        <f t="shared" si="15"/>
        <v>5.8282435399694261</v>
      </c>
      <c r="AB98" s="13">
        <v>23476707391</v>
      </c>
      <c r="AC98" s="1">
        <f t="shared" si="16"/>
        <v>2633093645</v>
      </c>
      <c r="AD98" s="1">
        <f t="shared" si="17"/>
        <v>12.632615807828932</v>
      </c>
      <c r="AE98" s="1">
        <v>22403958811.6511</v>
      </c>
      <c r="AF98" s="1">
        <f t="shared" si="22"/>
        <v>-1072748579.3488998</v>
      </c>
      <c r="AG98" s="1">
        <f t="shared" si="23"/>
        <v>-4.5694166625774244</v>
      </c>
      <c r="AH98" s="1">
        <v>0</v>
      </c>
      <c r="AI98" s="1">
        <f t="shared" si="24"/>
        <v>-22403958811.6511</v>
      </c>
      <c r="AJ98" s="1">
        <f t="shared" si="25"/>
        <v>-100</v>
      </c>
      <c r="AK98" s="1">
        <v>0</v>
      </c>
      <c r="AL98" s="1">
        <f t="shared" si="26"/>
        <v>0</v>
      </c>
      <c r="AM98" s="1">
        <f t="shared" si="27"/>
        <v>0</v>
      </c>
    </row>
    <row r="99" spans="1:39" ht="17" customHeight="1">
      <c r="A99" s="58" t="s">
        <v>275</v>
      </c>
      <c r="B99" s="12" t="s">
        <v>155</v>
      </c>
      <c r="C99" s="13">
        <v>2414377733</v>
      </c>
      <c r="D99" s="13">
        <v>2508320598</v>
      </c>
      <c r="E99" s="14">
        <f t="shared" si="0"/>
        <v>93942865</v>
      </c>
      <c r="F99" s="1">
        <f t="shared" si="1"/>
        <v>3.890976284115689</v>
      </c>
      <c r="G99" s="13">
        <v>2725188990</v>
      </c>
      <c r="H99" s="1">
        <f t="shared" si="2"/>
        <v>216868392</v>
      </c>
      <c r="I99" s="1">
        <f t="shared" si="3"/>
        <v>8.6459598574807064</v>
      </c>
      <c r="J99" s="13">
        <v>2409901766</v>
      </c>
      <c r="K99" s="1">
        <f t="shared" si="4"/>
        <v>-315287224</v>
      </c>
      <c r="L99" s="1">
        <f t="shared" si="5"/>
        <v>-11.569370974157648</v>
      </c>
      <c r="M99" s="13">
        <v>2617459003</v>
      </c>
      <c r="N99" s="1">
        <f t="shared" si="6"/>
        <v>207557237</v>
      </c>
      <c r="O99" s="1">
        <f t="shared" si="7"/>
        <v>8.612684547076265</v>
      </c>
      <c r="P99" s="13">
        <v>3069463407</v>
      </c>
      <c r="Q99" s="1">
        <f t="shared" si="8"/>
        <v>452004404</v>
      </c>
      <c r="R99" s="1">
        <f t="shared" si="9"/>
        <v>17.268824592168787</v>
      </c>
      <c r="S99" s="13">
        <v>3186955820</v>
      </c>
      <c r="T99" s="1">
        <f t="shared" si="10"/>
        <v>117492413</v>
      </c>
      <c r="U99" s="1">
        <f t="shared" si="11"/>
        <v>3.827783472904585</v>
      </c>
      <c r="V99" s="13">
        <v>3639463510</v>
      </c>
      <c r="W99" s="1">
        <f t="shared" si="12"/>
        <v>452507690</v>
      </c>
      <c r="X99" s="1">
        <f t="shared" si="13"/>
        <v>14.198743740350942</v>
      </c>
      <c r="Y99" s="13">
        <v>3963278489</v>
      </c>
      <c r="Z99" s="1">
        <f t="shared" si="14"/>
        <v>323814979</v>
      </c>
      <c r="AA99" s="1">
        <f t="shared" si="15"/>
        <v>8.8973272601928084</v>
      </c>
      <c r="AB99" s="13">
        <v>4043629632</v>
      </c>
      <c r="AC99" s="1">
        <f t="shared" si="16"/>
        <v>80351143</v>
      </c>
      <c r="AD99" s="1">
        <f t="shared" si="17"/>
        <v>2.0273907882833111</v>
      </c>
      <c r="AE99" s="1">
        <v>4729646121.76439</v>
      </c>
      <c r="AF99" s="1">
        <f t="shared" si="22"/>
        <v>686016489.76438999</v>
      </c>
      <c r="AG99" s="1">
        <f t="shared" si="23"/>
        <v>16.965364096045629</v>
      </c>
      <c r="AH99" s="1">
        <v>0</v>
      </c>
      <c r="AI99" s="1">
        <f t="shared" si="24"/>
        <v>-4729646121.76439</v>
      </c>
      <c r="AJ99" s="1">
        <f t="shared" si="25"/>
        <v>-100</v>
      </c>
      <c r="AK99" s="1">
        <v>0</v>
      </c>
      <c r="AL99" s="1">
        <f t="shared" si="26"/>
        <v>0</v>
      </c>
      <c r="AM99" s="1">
        <f t="shared" si="27"/>
        <v>0</v>
      </c>
    </row>
    <row r="100" spans="1:39" ht="17" customHeight="1">
      <c r="A100" s="58" t="s">
        <v>276</v>
      </c>
      <c r="B100" s="12" t="s">
        <v>167</v>
      </c>
      <c r="C100" s="13">
        <v>444589493</v>
      </c>
      <c r="D100" s="13">
        <v>813496168</v>
      </c>
      <c r="E100" s="14">
        <f t="shared" si="0"/>
        <v>368906675</v>
      </c>
      <c r="F100" s="1">
        <f t="shared" si="1"/>
        <v>82.976921589102872</v>
      </c>
      <c r="G100" s="13">
        <v>1536874242</v>
      </c>
      <c r="H100" s="1">
        <f t="shared" si="2"/>
        <v>723378074</v>
      </c>
      <c r="I100" s="1">
        <f t="shared" si="3"/>
        <v>88.922124338759019</v>
      </c>
      <c r="J100" s="13">
        <v>1673954672</v>
      </c>
      <c r="K100" s="1">
        <f t="shared" si="4"/>
        <v>137080430</v>
      </c>
      <c r="L100" s="1">
        <f t="shared" si="5"/>
        <v>8.9194305073140789</v>
      </c>
      <c r="M100" s="13">
        <v>1746425072</v>
      </c>
      <c r="N100" s="1">
        <f t="shared" si="6"/>
        <v>72470400</v>
      </c>
      <c r="O100" s="1">
        <f t="shared" si="7"/>
        <v>4.3292928543527491</v>
      </c>
      <c r="P100" s="13">
        <v>2039915119</v>
      </c>
      <c r="Q100" s="1">
        <f t="shared" si="8"/>
        <v>293490047</v>
      </c>
      <c r="R100" s="1">
        <f t="shared" si="9"/>
        <v>16.805189739053404</v>
      </c>
      <c r="S100" s="13">
        <v>3039394400</v>
      </c>
      <c r="T100" s="1">
        <f t="shared" si="10"/>
        <v>999479281</v>
      </c>
      <c r="U100" s="1">
        <f t="shared" si="11"/>
        <v>48.996121048897429</v>
      </c>
      <c r="V100" s="13">
        <v>2977269788</v>
      </c>
      <c r="W100" s="1">
        <f t="shared" si="12"/>
        <v>-62124612</v>
      </c>
      <c r="X100" s="1">
        <f t="shared" si="13"/>
        <v>-2.0439799454786125</v>
      </c>
      <c r="Y100" s="13">
        <v>69567152</v>
      </c>
      <c r="Z100" s="1">
        <f t="shared" si="14"/>
        <v>-2907702636</v>
      </c>
      <c r="AA100" s="1">
        <f t="shared" si="15"/>
        <v>-97.663391061152964</v>
      </c>
      <c r="AB100" s="13">
        <v>63137630</v>
      </c>
      <c r="AC100" s="1">
        <f t="shared" si="16"/>
        <v>-6429522</v>
      </c>
      <c r="AD100" s="1">
        <f t="shared" si="17"/>
        <v>-9.2421808499505627</v>
      </c>
      <c r="AE100" s="1">
        <v>57593966.383000001</v>
      </c>
      <c r="AF100" s="1">
        <f t="shared" si="22"/>
        <v>-5543663.6169999987</v>
      </c>
      <c r="AG100" s="1">
        <f t="shared" si="23"/>
        <v>-8.7802846210730401</v>
      </c>
      <c r="AH100" s="1">
        <v>0</v>
      </c>
      <c r="AI100" s="1">
        <f t="shared" si="24"/>
        <v>-57593966.383000001</v>
      </c>
      <c r="AJ100" s="1">
        <f t="shared" si="25"/>
        <v>-100</v>
      </c>
      <c r="AK100" s="1">
        <v>0</v>
      </c>
      <c r="AL100" s="1">
        <f t="shared" si="26"/>
        <v>0</v>
      </c>
      <c r="AM100" s="1">
        <f t="shared" si="27"/>
        <v>0</v>
      </c>
    </row>
    <row r="101" spans="1:39" ht="17" customHeight="1">
      <c r="A101" s="58" t="s">
        <v>1427</v>
      </c>
      <c r="B101" s="12" t="s">
        <v>1428</v>
      </c>
      <c r="C101" s="13"/>
      <c r="D101" s="13"/>
      <c r="E101" s="14"/>
      <c r="F101" s="1"/>
      <c r="G101" s="13"/>
      <c r="H101" s="1"/>
      <c r="I101" s="1"/>
      <c r="J101" s="13"/>
      <c r="K101" s="1"/>
      <c r="L101" s="1"/>
      <c r="M101" s="13"/>
      <c r="N101" s="1"/>
      <c r="O101" s="1"/>
      <c r="P101" s="13"/>
      <c r="Q101" s="1"/>
      <c r="R101" s="1"/>
      <c r="S101" s="13"/>
      <c r="T101" s="1"/>
      <c r="U101" s="1"/>
      <c r="V101" s="13"/>
      <c r="W101" s="1"/>
      <c r="X101" s="1"/>
      <c r="Y101" s="13"/>
      <c r="Z101" s="1"/>
      <c r="AA101" s="1"/>
      <c r="AB101" s="13"/>
      <c r="AC101" s="1"/>
      <c r="AD101" s="1"/>
      <c r="AE101" s="1"/>
      <c r="AF101" s="1"/>
      <c r="AG101" s="1"/>
      <c r="AH101" s="1">
        <v>581548601.94861996</v>
      </c>
      <c r="AI101" s="1">
        <f t="shared" si="24"/>
        <v>581548601.94861996</v>
      </c>
      <c r="AJ101" s="1">
        <f t="shared" si="25"/>
        <v>0</v>
      </c>
      <c r="AK101" s="1">
        <v>724660338.84890008</v>
      </c>
      <c r="AL101" s="1">
        <f t="shared" si="26"/>
        <v>143111736.90028012</v>
      </c>
      <c r="AM101" s="1">
        <f t="shared" si="27"/>
        <v>24.608731999483698</v>
      </c>
    </row>
    <row r="102" spans="1:39" ht="17" customHeight="1">
      <c r="A102" s="58" t="s">
        <v>277</v>
      </c>
      <c r="B102" s="12" t="s">
        <v>117</v>
      </c>
      <c r="C102" s="13">
        <v>-6453433340</v>
      </c>
      <c r="D102" s="13">
        <v>-6452003340</v>
      </c>
      <c r="E102" s="14">
        <f t="shared" si="0"/>
        <v>1430000</v>
      </c>
      <c r="F102" s="1">
        <f t="shared" si="1"/>
        <v>-2.2158747517178196E-2</v>
      </c>
      <c r="G102" s="13">
        <v>-6687063281</v>
      </c>
      <c r="H102" s="1">
        <f t="shared" si="2"/>
        <v>-235059941</v>
      </c>
      <c r="I102" s="1">
        <f t="shared" si="3"/>
        <v>3.6432086068944907</v>
      </c>
      <c r="J102" s="13">
        <v>-7824217088</v>
      </c>
      <c r="K102" s="1">
        <f t="shared" si="4"/>
        <v>-1137153807</v>
      </c>
      <c r="L102" s="1">
        <f t="shared" si="5"/>
        <v>17.005279585599304</v>
      </c>
      <c r="M102" s="13">
        <v>-9328875425</v>
      </c>
      <c r="N102" s="1">
        <f t="shared" si="6"/>
        <v>-1504658337</v>
      </c>
      <c r="O102" s="1">
        <f t="shared" si="7"/>
        <v>19.23078462773859</v>
      </c>
      <c r="P102" s="13">
        <v>-9872792086</v>
      </c>
      <c r="Q102" s="1">
        <f t="shared" si="8"/>
        <v>-543916661</v>
      </c>
      <c r="R102" s="1">
        <f t="shared" si="9"/>
        <v>5.830463332615464</v>
      </c>
      <c r="S102" s="13">
        <v>-10184047599</v>
      </c>
      <c r="T102" s="1">
        <f t="shared" si="10"/>
        <v>-311255513</v>
      </c>
      <c r="U102" s="1">
        <f t="shared" si="11"/>
        <v>3.1526594532601608</v>
      </c>
      <c r="V102" s="13">
        <v>-11736739320</v>
      </c>
      <c r="W102" s="1">
        <f t="shared" si="12"/>
        <v>-1552691721</v>
      </c>
      <c r="X102" s="1">
        <f t="shared" si="13"/>
        <v>15.24631248927453</v>
      </c>
      <c r="Y102" s="13">
        <v>-12490398181</v>
      </c>
      <c r="Z102" s="1">
        <f t="shared" si="14"/>
        <v>-753658861</v>
      </c>
      <c r="AA102" s="1">
        <f t="shared" si="15"/>
        <v>6.4213649161971853</v>
      </c>
      <c r="AB102" s="13">
        <v>-13192692556</v>
      </c>
      <c r="AC102" s="1">
        <f t="shared" si="16"/>
        <v>-702294375</v>
      </c>
      <c r="AD102" s="1">
        <f t="shared" si="17"/>
        <v>5.6226740318679997</v>
      </c>
      <c r="AE102" s="1">
        <v>-12699738489.373301</v>
      </c>
      <c r="AF102" s="1">
        <f t="shared" si="22"/>
        <v>492954066.62669945</v>
      </c>
      <c r="AG102" s="1">
        <f t="shared" si="23"/>
        <v>-3.7365690478590383</v>
      </c>
      <c r="AH102" s="1">
        <v>3596263400.9433904</v>
      </c>
      <c r="AI102" s="1">
        <f t="shared" si="24"/>
        <v>16296001890.31669</v>
      </c>
      <c r="AJ102" s="1">
        <f t="shared" si="25"/>
        <v>-128.31761775214991</v>
      </c>
      <c r="AK102" s="1">
        <v>4001230858.8272405</v>
      </c>
      <c r="AL102" s="1">
        <f t="shared" si="26"/>
        <v>404967457.8838501</v>
      </c>
      <c r="AM102" s="1">
        <f t="shared" si="27"/>
        <v>11.260784117693296</v>
      </c>
    </row>
    <row r="103" spans="1:39" ht="17" customHeight="1">
      <c r="A103" s="58" t="s">
        <v>278</v>
      </c>
      <c r="B103" s="12" t="s">
        <v>116</v>
      </c>
      <c r="C103" s="13">
        <v>4944242703</v>
      </c>
      <c r="D103" s="13">
        <v>4757467990</v>
      </c>
      <c r="E103" s="14">
        <f t="shared" si="0"/>
        <v>-186774713</v>
      </c>
      <c r="F103" s="1">
        <f t="shared" si="1"/>
        <v>-3.7776202387207123</v>
      </c>
      <c r="G103" s="13">
        <v>5096293422</v>
      </c>
      <c r="H103" s="1">
        <f t="shared" si="2"/>
        <v>338825432</v>
      </c>
      <c r="I103" s="1">
        <f t="shared" si="3"/>
        <v>7.1219697686289631</v>
      </c>
      <c r="J103" s="13">
        <v>6326023493</v>
      </c>
      <c r="K103" s="1">
        <f t="shared" si="4"/>
        <v>1229730071</v>
      </c>
      <c r="L103" s="1">
        <f t="shared" si="5"/>
        <v>24.129891455845613</v>
      </c>
      <c r="M103" s="13">
        <v>6907966664</v>
      </c>
      <c r="N103" s="1">
        <f t="shared" si="6"/>
        <v>581943171</v>
      </c>
      <c r="O103" s="1">
        <f t="shared" si="7"/>
        <v>9.1991939587948668</v>
      </c>
      <c r="P103" s="13">
        <v>7618680587</v>
      </c>
      <c r="Q103" s="1">
        <f t="shared" si="8"/>
        <v>710713923</v>
      </c>
      <c r="R103" s="1">
        <f t="shared" si="9"/>
        <v>10.288322998195639</v>
      </c>
      <c r="S103" s="13">
        <v>8354375021</v>
      </c>
      <c r="T103" s="1">
        <f t="shared" si="10"/>
        <v>735694434</v>
      </c>
      <c r="U103" s="1">
        <f t="shared" si="11"/>
        <v>9.6564546262162398</v>
      </c>
      <c r="V103" s="13">
        <v>8707484578</v>
      </c>
      <c r="W103" s="1">
        <f t="shared" si="12"/>
        <v>353109557</v>
      </c>
      <c r="X103" s="1">
        <f t="shared" si="13"/>
        <v>4.2266424012856154</v>
      </c>
      <c r="Y103" s="13">
        <v>9014366564</v>
      </c>
      <c r="Z103" s="1">
        <f t="shared" si="14"/>
        <v>306881986</v>
      </c>
      <c r="AA103" s="1">
        <f t="shared" si="15"/>
        <v>3.5243471665210455</v>
      </c>
      <c r="AB103" s="13">
        <v>9124544125</v>
      </c>
      <c r="AC103" s="1">
        <f t="shared" si="16"/>
        <v>110177561</v>
      </c>
      <c r="AD103" s="1">
        <f t="shared" si="17"/>
        <v>1.2222440724787902</v>
      </c>
      <c r="AE103" s="1">
        <v>9983963920.1105385</v>
      </c>
      <c r="AF103" s="1">
        <f t="shared" si="22"/>
        <v>859419795.11053848</v>
      </c>
      <c r="AG103" s="1">
        <f t="shared" si="23"/>
        <v>9.4187696759101218</v>
      </c>
      <c r="AH103" s="1">
        <v>13581714019.106001</v>
      </c>
      <c r="AI103" s="1">
        <f t="shared" si="24"/>
        <v>3597750098.9954624</v>
      </c>
      <c r="AJ103" s="1">
        <f t="shared" si="25"/>
        <v>36.035287464817181</v>
      </c>
      <c r="AK103" s="1">
        <v>15760931120.257198</v>
      </c>
      <c r="AL103" s="1">
        <f t="shared" si="26"/>
        <v>2179217101.1511974</v>
      </c>
      <c r="AM103" s="1">
        <f t="shared" si="27"/>
        <v>16.045228887057966</v>
      </c>
    </row>
    <row r="104" spans="1:39" ht="17" customHeight="1">
      <c r="A104" s="58" t="s">
        <v>279</v>
      </c>
      <c r="B104" s="12" t="s">
        <v>115</v>
      </c>
      <c r="C104" s="13">
        <v>1096032608</v>
      </c>
      <c r="D104" s="13">
        <v>1262095196</v>
      </c>
      <c r="E104" s="14">
        <f t="shared" si="0"/>
        <v>166062588</v>
      </c>
      <c r="F104" s="1">
        <f t="shared" si="1"/>
        <v>15.151245208208259</v>
      </c>
      <c r="G104" s="13">
        <v>1566059431</v>
      </c>
      <c r="H104" s="1">
        <f t="shared" si="2"/>
        <v>303964235</v>
      </c>
      <c r="I104" s="1">
        <f t="shared" si="3"/>
        <v>24.084097298156582</v>
      </c>
      <c r="J104" s="13">
        <v>2442627279</v>
      </c>
      <c r="K104" s="1">
        <f t="shared" si="4"/>
        <v>876567848</v>
      </c>
      <c r="L104" s="1">
        <f t="shared" si="5"/>
        <v>55.972834149740514</v>
      </c>
      <c r="M104" s="13">
        <v>2987281106</v>
      </c>
      <c r="N104" s="1">
        <f t="shared" si="6"/>
        <v>544653827</v>
      </c>
      <c r="O104" s="1">
        <f t="shared" si="7"/>
        <v>22.297868843214534</v>
      </c>
      <c r="P104" s="13">
        <v>3007270226</v>
      </c>
      <c r="Q104" s="1">
        <f t="shared" si="8"/>
        <v>19989120</v>
      </c>
      <c r="R104" s="1">
        <f t="shared" si="9"/>
        <v>0.669140910771723</v>
      </c>
      <c r="S104" s="13">
        <v>3172521648</v>
      </c>
      <c r="T104" s="1">
        <f t="shared" si="10"/>
        <v>165251422</v>
      </c>
      <c r="U104" s="1">
        <f t="shared" si="11"/>
        <v>5.4950639477384957</v>
      </c>
      <c r="V104" s="13">
        <v>2976354446</v>
      </c>
      <c r="W104" s="1">
        <f t="shared" si="12"/>
        <v>-196167202</v>
      </c>
      <c r="X104" s="1">
        <f t="shared" si="13"/>
        <v>-6.1833211484519399</v>
      </c>
      <c r="Y104" s="13">
        <v>2941573048</v>
      </c>
      <c r="Z104" s="1">
        <f t="shared" si="14"/>
        <v>-34781398</v>
      </c>
      <c r="AA104" s="1">
        <f t="shared" si="15"/>
        <v>-1.1685905906382763</v>
      </c>
      <c r="AB104" s="13">
        <v>1260738099</v>
      </c>
      <c r="AC104" s="1">
        <f t="shared" si="16"/>
        <v>-1680834949</v>
      </c>
      <c r="AD104" s="1">
        <f t="shared" si="17"/>
        <v>-57.140683626497527</v>
      </c>
      <c r="AE104" s="1">
        <v>1424187613.6895301</v>
      </c>
      <c r="AF104" s="1">
        <f t="shared" si="22"/>
        <v>163449514.68953013</v>
      </c>
      <c r="AG104" s="1">
        <f t="shared" si="23"/>
        <v>12.964589141803204</v>
      </c>
      <c r="AH104" s="1">
        <v>1261913158.60675</v>
      </c>
      <c r="AI104" s="1">
        <f t="shared" si="24"/>
        <v>-162274455.08278012</v>
      </c>
      <c r="AJ104" s="1">
        <f t="shared" si="25"/>
        <v>-11.394176829160067</v>
      </c>
      <c r="AK104" s="1">
        <v>1960726877.3057199</v>
      </c>
      <c r="AL104" s="1">
        <f t="shared" si="26"/>
        <v>698813718.69896984</v>
      </c>
      <c r="AM104" s="1">
        <f t="shared" si="27"/>
        <v>55.377322435603602</v>
      </c>
    </row>
    <row r="105" spans="1:39" ht="17" customHeight="1">
      <c r="A105" s="58" t="s">
        <v>280</v>
      </c>
      <c r="B105" s="12" t="s">
        <v>114</v>
      </c>
      <c r="C105" s="13">
        <v>1913911111</v>
      </c>
      <c r="D105" s="13">
        <v>2014707659</v>
      </c>
      <c r="E105" s="14">
        <f t="shared" si="0"/>
        <v>100796548</v>
      </c>
      <c r="F105" s="1">
        <f t="shared" si="1"/>
        <v>5.2665219100658645</v>
      </c>
      <c r="G105" s="13">
        <v>1657698673</v>
      </c>
      <c r="H105" s="1">
        <f t="shared" si="2"/>
        <v>-357008986</v>
      </c>
      <c r="I105" s="1">
        <f t="shared" si="3"/>
        <v>-17.720138423318517</v>
      </c>
      <c r="J105" s="13">
        <v>1783356969</v>
      </c>
      <c r="K105" s="1">
        <f t="shared" si="4"/>
        <v>125658296</v>
      </c>
      <c r="L105" s="1">
        <f t="shared" si="5"/>
        <v>7.5802857326652386</v>
      </c>
      <c r="M105" s="13">
        <v>1518319271</v>
      </c>
      <c r="N105" s="1">
        <f t="shared" si="6"/>
        <v>-265037698</v>
      </c>
      <c r="O105" s="1">
        <f t="shared" si="7"/>
        <v>-14.861730018562538</v>
      </c>
      <c r="P105" s="13">
        <v>2117817257</v>
      </c>
      <c r="Q105" s="1">
        <f t="shared" si="8"/>
        <v>599497986</v>
      </c>
      <c r="R105" s="1">
        <f t="shared" si="9"/>
        <v>39.484316470880124</v>
      </c>
      <c r="S105" s="13">
        <v>2632624338</v>
      </c>
      <c r="T105" s="1">
        <f t="shared" si="10"/>
        <v>514807081</v>
      </c>
      <c r="U105" s="1">
        <f t="shared" si="11"/>
        <v>24.308380682913665</v>
      </c>
      <c r="V105" s="13">
        <v>2915062046</v>
      </c>
      <c r="W105" s="1">
        <f t="shared" si="12"/>
        <v>282437708</v>
      </c>
      <c r="X105" s="1">
        <f t="shared" si="13"/>
        <v>10.728371075326585</v>
      </c>
      <c r="Y105" s="13">
        <v>2874592974</v>
      </c>
      <c r="Z105" s="1">
        <f t="shared" si="14"/>
        <v>-40469072</v>
      </c>
      <c r="AA105" s="1">
        <f t="shared" si="15"/>
        <v>-1.3882748072388713</v>
      </c>
      <c r="AB105" s="13">
        <v>3126449530</v>
      </c>
      <c r="AC105" s="1">
        <f t="shared" si="16"/>
        <v>251856556</v>
      </c>
      <c r="AD105" s="1">
        <f t="shared" si="17"/>
        <v>8.7614684332001715</v>
      </c>
      <c r="AE105" s="1">
        <v>3060716605.3207102</v>
      </c>
      <c r="AF105" s="1">
        <f t="shared" si="22"/>
        <v>-65732924.679289818</v>
      </c>
      <c r="AG105" s="1">
        <f t="shared" si="23"/>
        <v>-2.1024783559928384</v>
      </c>
      <c r="AH105" s="1">
        <v>2327315576.5680499</v>
      </c>
      <c r="AI105" s="1">
        <f t="shared" si="24"/>
        <v>-733401028.75266027</v>
      </c>
      <c r="AJ105" s="1">
        <f t="shared" si="25"/>
        <v>-23.961742406262815</v>
      </c>
      <c r="AK105" s="1">
        <v>2445762412.0083699</v>
      </c>
      <c r="AL105" s="1">
        <f t="shared" si="26"/>
        <v>118446835.44032001</v>
      </c>
      <c r="AM105" s="1">
        <f t="shared" si="27"/>
        <v>5.0894187549325096</v>
      </c>
    </row>
    <row r="106" spans="1:39" ht="17" customHeight="1">
      <c r="A106" s="58" t="s">
        <v>1517</v>
      </c>
      <c r="B106" s="12" t="s">
        <v>1518</v>
      </c>
      <c r="C106" s="13"/>
      <c r="D106" s="13"/>
      <c r="E106" s="14"/>
      <c r="F106" s="1"/>
      <c r="G106" s="13"/>
      <c r="H106" s="1"/>
      <c r="I106" s="1"/>
      <c r="J106" s="13"/>
      <c r="K106" s="1"/>
      <c r="L106" s="1"/>
      <c r="M106" s="13"/>
      <c r="N106" s="1"/>
      <c r="O106" s="1"/>
      <c r="P106" s="13"/>
      <c r="Q106" s="1"/>
      <c r="R106" s="1"/>
      <c r="S106" s="13"/>
      <c r="T106" s="1"/>
      <c r="U106" s="1"/>
      <c r="V106" s="13"/>
      <c r="W106" s="1"/>
      <c r="X106" s="1"/>
      <c r="Y106" s="13"/>
      <c r="Z106" s="1"/>
      <c r="AA106" s="1"/>
      <c r="AB106" s="13"/>
      <c r="AC106" s="1"/>
      <c r="AD106" s="1"/>
      <c r="AE106" s="1"/>
      <c r="AF106" s="1"/>
      <c r="AG106" s="1"/>
      <c r="AH106" s="1">
        <v>153227820.875</v>
      </c>
      <c r="AI106" s="1">
        <f t="shared" si="24"/>
        <v>153227820.875</v>
      </c>
      <c r="AJ106" s="1">
        <f t="shared" si="25"/>
        <v>0</v>
      </c>
      <c r="AK106" s="1">
        <v>76455724.124539986</v>
      </c>
      <c r="AL106" s="1">
        <f t="shared" si="26"/>
        <v>-76772096.750460014</v>
      </c>
      <c r="AM106" s="1">
        <f t="shared" si="27"/>
        <v>-50.10323602597537</v>
      </c>
    </row>
    <row r="107" spans="1:39" ht="17" customHeight="1">
      <c r="A107" s="58" t="s">
        <v>281</v>
      </c>
      <c r="B107" s="12" t="s">
        <v>113</v>
      </c>
      <c r="C107" s="13">
        <v>243487024</v>
      </c>
      <c r="D107" s="13">
        <v>239105736</v>
      </c>
      <c r="E107" s="14">
        <f t="shared" si="0"/>
        <v>-4381288</v>
      </c>
      <c r="F107" s="1">
        <f t="shared" si="1"/>
        <v>-1.7993928087108246</v>
      </c>
      <c r="G107" s="13">
        <v>356788310</v>
      </c>
      <c r="H107" s="1">
        <f t="shared" si="2"/>
        <v>117682574</v>
      </c>
      <c r="I107" s="1">
        <f t="shared" si="3"/>
        <v>49.217796263992597</v>
      </c>
      <c r="J107" s="13">
        <v>398561946</v>
      </c>
      <c r="K107" s="1">
        <f t="shared" si="4"/>
        <v>41773636</v>
      </c>
      <c r="L107" s="1">
        <f t="shared" si="5"/>
        <v>11.7082412257285</v>
      </c>
      <c r="M107" s="13">
        <v>443918496</v>
      </c>
      <c r="N107" s="1">
        <f t="shared" si="6"/>
        <v>45356550</v>
      </c>
      <c r="O107" s="1">
        <f t="shared" si="7"/>
        <v>11.380050317197117</v>
      </c>
      <c r="P107" s="13">
        <v>410203154</v>
      </c>
      <c r="Q107" s="1">
        <f t="shared" si="8"/>
        <v>-33715342</v>
      </c>
      <c r="R107" s="1">
        <f t="shared" si="9"/>
        <v>-7.5949396800983937</v>
      </c>
      <c r="S107" s="13">
        <v>506666275</v>
      </c>
      <c r="T107" s="1">
        <f t="shared" si="10"/>
        <v>96463121</v>
      </c>
      <c r="U107" s="1">
        <f t="shared" si="11"/>
        <v>23.515938397684771</v>
      </c>
      <c r="V107" s="13">
        <v>484388490</v>
      </c>
      <c r="W107" s="1">
        <f t="shared" si="12"/>
        <v>-22277785</v>
      </c>
      <c r="X107" s="1">
        <f t="shared" si="13"/>
        <v>-4.3969346489461918</v>
      </c>
      <c r="Y107" s="13">
        <v>612539695</v>
      </c>
      <c r="Z107" s="1">
        <f t="shared" si="14"/>
        <v>128151205</v>
      </c>
      <c r="AA107" s="1">
        <f t="shared" si="15"/>
        <v>26.456286151638324</v>
      </c>
      <c r="AB107" s="13">
        <v>692450479</v>
      </c>
      <c r="AC107" s="1">
        <f t="shared" si="16"/>
        <v>79910784</v>
      </c>
      <c r="AD107" s="1">
        <f t="shared" si="17"/>
        <v>13.045813137057182</v>
      </c>
      <c r="AE107" s="1">
        <v>828358105.92358994</v>
      </c>
      <c r="AF107" s="1">
        <f t="shared" si="22"/>
        <v>135907626.92358994</v>
      </c>
      <c r="AG107" s="1">
        <f t="shared" si="23"/>
        <v>19.627053637086149</v>
      </c>
      <c r="AH107" s="1">
        <v>811504118.20828998</v>
      </c>
      <c r="AI107" s="1">
        <f t="shared" si="24"/>
        <v>-16853987.715299964</v>
      </c>
      <c r="AJ107" s="1">
        <f t="shared" si="25"/>
        <v>-2.0346257970770223</v>
      </c>
      <c r="AK107" s="1">
        <v>853205846.60279</v>
      </c>
      <c r="AL107" s="1">
        <f t="shared" si="26"/>
        <v>41701728.394500017</v>
      </c>
      <c r="AM107" s="1">
        <f t="shared" si="27"/>
        <v>5.1388190717470108</v>
      </c>
    </row>
    <row r="108" spans="1:39" ht="17" customHeight="1">
      <c r="A108" s="58" t="s">
        <v>1526</v>
      </c>
      <c r="B108" s="12" t="s">
        <v>1527</v>
      </c>
      <c r="C108" s="13"/>
      <c r="D108" s="13"/>
      <c r="E108" s="14"/>
      <c r="F108" s="1"/>
      <c r="G108" s="13"/>
      <c r="H108" s="1"/>
      <c r="I108" s="1"/>
      <c r="J108" s="13"/>
      <c r="K108" s="1"/>
      <c r="L108" s="1"/>
      <c r="M108" s="13"/>
      <c r="N108" s="1"/>
      <c r="O108" s="1"/>
      <c r="P108" s="13"/>
      <c r="Q108" s="1"/>
      <c r="R108" s="1"/>
      <c r="S108" s="13"/>
      <c r="T108" s="1"/>
      <c r="U108" s="1"/>
      <c r="V108" s="13"/>
      <c r="W108" s="1"/>
      <c r="X108" s="1"/>
      <c r="Y108" s="13"/>
      <c r="Z108" s="1"/>
      <c r="AA108" s="1"/>
      <c r="AB108" s="13"/>
      <c r="AC108" s="1"/>
      <c r="AD108" s="1"/>
      <c r="AE108" s="1"/>
      <c r="AF108" s="1"/>
      <c r="AG108" s="1"/>
      <c r="AH108" s="1">
        <v>6007643086.8211508</v>
      </c>
      <c r="AI108" s="1">
        <f t="shared" si="24"/>
        <v>6007643086.8211508</v>
      </c>
      <c r="AJ108" s="1">
        <f t="shared" si="25"/>
        <v>0</v>
      </c>
      <c r="AK108" s="1">
        <v>6590012163.0487099</v>
      </c>
      <c r="AL108" s="1">
        <f t="shared" si="26"/>
        <v>582369076.22755909</v>
      </c>
      <c r="AM108" s="1">
        <f t="shared" si="27"/>
        <v>9.6938028410025012</v>
      </c>
    </row>
    <row r="109" spans="1:39" ht="17" customHeight="1">
      <c r="A109" s="58" t="s">
        <v>282</v>
      </c>
      <c r="B109" s="12" t="s">
        <v>112</v>
      </c>
      <c r="C109" s="13">
        <v>22460710</v>
      </c>
      <c r="D109" s="13">
        <v>22865141</v>
      </c>
      <c r="E109" s="14">
        <f t="shared" si="0"/>
        <v>404431</v>
      </c>
      <c r="F109" s="1">
        <f t="shared" si="1"/>
        <v>1.8006153857113154</v>
      </c>
      <c r="G109" s="13">
        <v>22010637</v>
      </c>
      <c r="H109" s="1">
        <f t="shared" si="2"/>
        <v>-854504</v>
      </c>
      <c r="I109" s="1">
        <f t="shared" si="3"/>
        <v>-3.7371473020874872</v>
      </c>
      <c r="J109" s="13">
        <v>27632761</v>
      </c>
      <c r="K109" s="1">
        <f t="shared" si="4"/>
        <v>5622124</v>
      </c>
      <c r="L109" s="1">
        <f t="shared" si="5"/>
        <v>25.542759166851919</v>
      </c>
      <c r="M109" s="13">
        <v>42374769</v>
      </c>
      <c r="N109" s="1">
        <f t="shared" si="6"/>
        <v>14742008</v>
      </c>
      <c r="O109" s="1">
        <f t="shared" si="7"/>
        <v>53.349746701026369</v>
      </c>
      <c r="P109" s="13">
        <v>39421959</v>
      </c>
      <c r="Q109" s="1">
        <f t="shared" si="8"/>
        <v>-2952810</v>
      </c>
      <c r="R109" s="1">
        <f t="shared" si="9"/>
        <v>-6.9683211724410814</v>
      </c>
      <c r="S109" s="13">
        <v>31041713</v>
      </c>
      <c r="T109" s="1">
        <f t="shared" si="10"/>
        <v>-8380246</v>
      </c>
      <c r="U109" s="1">
        <f t="shared" si="11"/>
        <v>-21.25781217518896</v>
      </c>
      <c r="V109" s="13">
        <v>30360892</v>
      </c>
      <c r="W109" s="1">
        <f t="shared" si="12"/>
        <v>-680821</v>
      </c>
      <c r="X109" s="1">
        <f t="shared" si="13"/>
        <v>-2.1932455853837705</v>
      </c>
      <c r="Y109" s="13">
        <v>36421531</v>
      </c>
      <c r="Z109" s="1">
        <f t="shared" si="14"/>
        <v>6060639</v>
      </c>
      <c r="AA109" s="1">
        <f t="shared" si="15"/>
        <v>19.961992552787976</v>
      </c>
      <c r="AB109" s="13">
        <v>35354006</v>
      </c>
      <c r="AC109" s="1">
        <f t="shared" si="16"/>
        <v>-1067525</v>
      </c>
      <c r="AD109" s="1">
        <f t="shared" si="17"/>
        <v>-2.9310272541810503</v>
      </c>
      <c r="AE109" s="1">
        <v>43403072.577769995</v>
      </c>
      <c r="AF109" s="1">
        <f t="shared" si="22"/>
        <v>8049066.5777699947</v>
      </c>
      <c r="AG109" s="1">
        <f t="shared" si="23"/>
        <v>22.767056660481401</v>
      </c>
      <c r="AH109" s="1">
        <v>0</v>
      </c>
      <c r="AI109" s="1">
        <f t="shared" si="24"/>
        <v>-43403072.577769995</v>
      </c>
      <c r="AJ109" s="1">
        <f t="shared" si="25"/>
        <v>-100</v>
      </c>
      <c r="AK109" s="1">
        <v>0</v>
      </c>
      <c r="AL109" s="1">
        <f t="shared" si="26"/>
        <v>0</v>
      </c>
      <c r="AM109" s="1">
        <f t="shared" si="27"/>
        <v>0</v>
      </c>
    </row>
    <row r="110" spans="1:39" ht="17" customHeight="1">
      <c r="A110" s="58" t="s">
        <v>283</v>
      </c>
      <c r="B110" s="12" t="s">
        <v>111</v>
      </c>
      <c r="C110" s="13">
        <v>55557210</v>
      </c>
      <c r="D110" s="13">
        <v>74544482</v>
      </c>
      <c r="E110" s="14">
        <f t="shared" si="0"/>
        <v>18987272</v>
      </c>
      <c r="F110" s="1">
        <f t="shared" si="1"/>
        <v>34.176071836580704</v>
      </c>
      <c r="G110" s="13">
        <v>62793255</v>
      </c>
      <c r="H110" s="1">
        <f t="shared" si="2"/>
        <v>-11751227</v>
      </c>
      <c r="I110" s="1">
        <f t="shared" si="3"/>
        <v>-15.764046760697861</v>
      </c>
      <c r="J110" s="13">
        <v>66299747</v>
      </c>
      <c r="K110" s="1">
        <f t="shared" si="4"/>
        <v>3506492</v>
      </c>
      <c r="L110" s="1">
        <f t="shared" si="5"/>
        <v>5.5841857537087387</v>
      </c>
      <c r="M110" s="13">
        <v>82311307</v>
      </c>
      <c r="N110" s="1">
        <f t="shared" si="6"/>
        <v>16011560</v>
      </c>
      <c r="O110" s="1">
        <f t="shared" si="7"/>
        <v>24.150258069612242</v>
      </c>
      <c r="P110" s="13">
        <v>87214091</v>
      </c>
      <c r="Q110" s="1">
        <f t="shared" si="8"/>
        <v>4902784</v>
      </c>
      <c r="R110" s="1">
        <f t="shared" si="9"/>
        <v>5.9563918721397533</v>
      </c>
      <c r="S110" s="13">
        <v>100630098</v>
      </c>
      <c r="T110" s="1">
        <f t="shared" si="10"/>
        <v>13416007</v>
      </c>
      <c r="U110" s="1">
        <f t="shared" si="11"/>
        <v>15.382843352687125</v>
      </c>
      <c r="V110" s="13">
        <v>486754058</v>
      </c>
      <c r="W110" s="1">
        <f t="shared" si="12"/>
        <v>386123960</v>
      </c>
      <c r="X110" s="1">
        <f t="shared" si="13"/>
        <v>383.70623468934713</v>
      </c>
      <c r="Y110" s="13">
        <v>513279412</v>
      </c>
      <c r="Z110" s="1">
        <f t="shared" si="14"/>
        <v>26525354</v>
      </c>
      <c r="AA110" s="1">
        <f t="shared" si="15"/>
        <v>5.4494366434229091</v>
      </c>
      <c r="AB110" s="13">
        <v>210874512</v>
      </c>
      <c r="AC110" s="1">
        <f t="shared" si="16"/>
        <v>-302404900</v>
      </c>
      <c r="AD110" s="1">
        <f t="shared" si="17"/>
        <v>-58.916234107593624</v>
      </c>
      <c r="AE110" s="1">
        <v>321176169.80641997</v>
      </c>
      <c r="AF110" s="1">
        <f t="shared" si="22"/>
        <v>110301657.80641997</v>
      </c>
      <c r="AG110" s="1">
        <f t="shared" si="23"/>
        <v>52.306775608054501</v>
      </c>
      <c r="AH110" s="1">
        <v>0</v>
      </c>
      <c r="AI110" s="1">
        <f t="shared" si="24"/>
        <v>-321176169.80641997</v>
      </c>
      <c r="AJ110" s="1">
        <f t="shared" si="25"/>
        <v>-100</v>
      </c>
      <c r="AK110" s="1">
        <v>0</v>
      </c>
      <c r="AL110" s="1">
        <f t="shared" si="26"/>
        <v>0</v>
      </c>
      <c r="AM110" s="1">
        <f t="shared" si="27"/>
        <v>0</v>
      </c>
    </row>
    <row r="111" spans="1:39" ht="17" customHeight="1">
      <c r="A111" s="58" t="s">
        <v>284</v>
      </c>
      <c r="B111" s="12" t="s">
        <v>110</v>
      </c>
      <c r="C111" s="13">
        <v>711322360</v>
      </c>
      <c r="D111" s="13">
        <v>693783059</v>
      </c>
      <c r="E111" s="14">
        <f t="shared" si="0"/>
        <v>-17539301</v>
      </c>
      <c r="F111" s="1">
        <f t="shared" si="1"/>
        <v>-2.4657317112876926</v>
      </c>
      <c r="G111" s="13">
        <v>761820370</v>
      </c>
      <c r="H111" s="1">
        <f t="shared" si="2"/>
        <v>68037311</v>
      </c>
      <c r="I111" s="1">
        <f t="shared" si="3"/>
        <v>9.8067126484851226</v>
      </c>
      <c r="J111" s="13">
        <v>756514805</v>
      </c>
      <c r="K111" s="1">
        <f t="shared" si="4"/>
        <v>-5305565</v>
      </c>
      <c r="L111" s="1">
        <f t="shared" si="5"/>
        <v>-0.69643254616570571</v>
      </c>
      <c r="M111" s="13">
        <v>852811084</v>
      </c>
      <c r="N111" s="1">
        <f t="shared" si="6"/>
        <v>96296279</v>
      </c>
      <c r="O111" s="1">
        <f t="shared" si="7"/>
        <v>12.728935159438157</v>
      </c>
      <c r="P111" s="13">
        <v>912182987</v>
      </c>
      <c r="Q111" s="1">
        <f t="shared" si="8"/>
        <v>59371903</v>
      </c>
      <c r="R111" s="1">
        <f t="shared" si="9"/>
        <v>6.9619056452132133</v>
      </c>
      <c r="S111" s="13">
        <v>1023344646</v>
      </c>
      <c r="T111" s="1">
        <f t="shared" si="10"/>
        <v>111161659</v>
      </c>
      <c r="U111" s="1">
        <f t="shared" si="11"/>
        <v>12.186333288849204</v>
      </c>
      <c r="V111" s="13">
        <v>1054698376</v>
      </c>
      <c r="W111" s="1">
        <f t="shared" si="12"/>
        <v>31353730</v>
      </c>
      <c r="X111" s="1">
        <f t="shared" si="13"/>
        <v>3.0638485404261355</v>
      </c>
      <c r="Y111" s="13">
        <v>1144481133</v>
      </c>
      <c r="Z111" s="1">
        <f t="shared" si="14"/>
        <v>89782757</v>
      </c>
      <c r="AA111" s="1">
        <f t="shared" si="15"/>
        <v>8.5126476955910295</v>
      </c>
      <c r="AB111" s="13">
        <v>2072703961</v>
      </c>
      <c r="AC111" s="1">
        <f t="shared" si="16"/>
        <v>928222828</v>
      </c>
      <c r="AD111" s="1">
        <f t="shared" si="17"/>
        <v>81.104249011678547</v>
      </c>
      <c r="AE111" s="1">
        <v>1730469964.9974198</v>
      </c>
      <c r="AF111" s="1">
        <f t="shared" si="22"/>
        <v>-342233996.00258017</v>
      </c>
      <c r="AG111" s="1">
        <f t="shared" si="23"/>
        <v>-16.511474983502488</v>
      </c>
      <c r="AH111" s="1">
        <v>0</v>
      </c>
      <c r="AI111" s="1">
        <f t="shared" si="24"/>
        <v>-1730469964.9974198</v>
      </c>
      <c r="AJ111" s="1">
        <f t="shared" si="25"/>
        <v>-100</v>
      </c>
      <c r="AK111" s="1">
        <v>0</v>
      </c>
      <c r="AL111" s="1">
        <f t="shared" si="26"/>
        <v>0</v>
      </c>
      <c r="AM111" s="1">
        <f t="shared" si="27"/>
        <v>0</v>
      </c>
    </row>
    <row r="112" spans="1:39" ht="17" customHeight="1">
      <c r="A112" s="58" t="s">
        <v>285</v>
      </c>
      <c r="B112" s="12" t="s">
        <v>192</v>
      </c>
      <c r="C112" s="13">
        <v>17465</v>
      </c>
      <c r="D112" s="13">
        <v>26367</v>
      </c>
      <c r="E112" s="14">
        <f t="shared" si="0"/>
        <v>8902</v>
      </c>
      <c r="F112" s="1">
        <f t="shared" si="1"/>
        <v>50.970512453478392</v>
      </c>
      <c r="G112" s="13">
        <v>12387</v>
      </c>
      <c r="H112" s="1">
        <f t="shared" si="2"/>
        <v>-13980</v>
      </c>
      <c r="I112" s="1">
        <f t="shared" si="3"/>
        <v>-53.020821481397192</v>
      </c>
      <c r="J112" s="13">
        <v>12327</v>
      </c>
      <c r="K112" s="1">
        <f t="shared" si="4"/>
        <v>-60</v>
      </c>
      <c r="L112" s="1">
        <f t="shared" si="5"/>
        <v>-0.48437878420925162</v>
      </c>
      <c r="M112" s="13">
        <v>143799</v>
      </c>
      <c r="N112" s="1">
        <f t="shared" si="6"/>
        <v>131472</v>
      </c>
      <c r="O112" s="1">
        <f t="shared" si="7"/>
        <v>1066.5368702847409</v>
      </c>
      <c r="P112" s="13">
        <v>470010</v>
      </c>
      <c r="Q112" s="1">
        <f t="shared" si="8"/>
        <v>326211</v>
      </c>
      <c r="R112" s="1">
        <f t="shared" si="9"/>
        <v>226.85206433980767</v>
      </c>
      <c r="S112" s="13">
        <v>679888</v>
      </c>
      <c r="T112" s="1">
        <f t="shared" si="10"/>
        <v>209878</v>
      </c>
      <c r="U112" s="1">
        <f t="shared" si="11"/>
        <v>44.653943533116319</v>
      </c>
      <c r="V112" s="13">
        <v>565967</v>
      </c>
      <c r="W112" s="1">
        <f t="shared" si="12"/>
        <v>-113921</v>
      </c>
      <c r="X112" s="1">
        <f t="shared" si="13"/>
        <v>-16.755848022027156</v>
      </c>
      <c r="Y112" s="13">
        <v>2145847</v>
      </c>
      <c r="Z112" s="1">
        <f t="shared" si="14"/>
        <v>1579880</v>
      </c>
      <c r="AA112" s="1">
        <f t="shared" si="15"/>
        <v>279.14701740560844</v>
      </c>
      <c r="AB112" s="13">
        <v>741961</v>
      </c>
      <c r="AC112" s="1">
        <f t="shared" si="16"/>
        <v>-1403886</v>
      </c>
      <c r="AD112" s="1">
        <f t="shared" si="17"/>
        <v>-65.423396915064302</v>
      </c>
      <c r="AE112" s="1">
        <v>910684.47927999997</v>
      </c>
      <c r="AF112" s="1">
        <f t="shared" si="22"/>
        <v>168723.47927999997</v>
      </c>
      <c r="AG112" s="1">
        <f t="shared" si="23"/>
        <v>22.740208620129625</v>
      </c>
      <c r="AH112" s="1">
        <v>0</v>
      </c>
      <c r="AI112" s="1">
        <f t="shared" si="24"/>
        <v>-910684.47927999997</v>
      </c>
      <c r="AJ112" s="1">
        <f t="shared" si="25"/>
        <v>-100</v>
      </c>
      <c r="AK112" s="1">
        <v>0</v>
      </c>
      <c r="AL112" s="1">
        <f t="shared" si="26"/>
        <v>0</v>
      </c>
      <c r="AM112" s="1">
        <f t="shared" si="27"/>
        <v>0</v>
      </c>
    </row>
    <row r="113" spans="1:39" ht="17" customHeight="1">
      <c r="A113" s="58" t="s">
        <v>286</v>
      </c>
      <c r="B113" s="12" t="s">
        <v>109</v>
      </c>
      <c r="C113" s="13">
        <v>413232168</v>
      </c>
      <c r="D113" s="13">
        <v>458402440</v>
      </c>
      <c r="E113" s="14">
        <f t="shared" si="0"/>
        <v>45170272</v>
      </c>
      <c r="F113" s="1">
        <f t="shared" si="1"/>
        <v>10.93096701997314</v>
      </c>
      <c r="G113" s="13">
        <v>597225522</v>
      </c>
      <c r="H113" s="1">
        <f t="shared" si="2"/>
        <v>138823082</v>
      </c>
      <c r="I113" s="1">
        <f t="shared" si="3"/>
        <v>30.284106253884683</v>
      </c>
      <c r="J113" s="13">
        <v>769995601</v>
      </c>
      <c r="K113" s="1">
        <f t="shared" si="4"/>
        <v>172770079</v>
      </c>
      <c r="L113" s="1">
        <f t="shared" si="5"/>
        <v>28.928783622880736</v>
      </c>
      <c r="M113" s="13">
        <v>899999709</v>
      </c>
      <c r="N113" s="1">
        <f t="shared" si="6"/>
        <v>130004108</v>
      </c>
      <c r="O113" s="1">
        <f t="shared" si="7"/>
        <v>16.883746846236853</v>
      </c>
      <c r="P113" s="13">
        <v>962293671</v>
      </c>
      <c r="Q113" s="1">
        <f t="shared" si="8"/>
        <v>62293962</v>
      </c>
      <c r="R113" s="1">
        <f t="shared" si="9"/>
        <v>6.9215535713023222</v>
      </c>
      <c r="S113" s="13">
        <v>781996344</v>
      </c>
      <c r="T113" s="1">
        <f t="shared" si="10"/>
        <v>-180297327</v>
      </c>
      <c r="U113" s="1">
        <f t="shared" si="11"/>
        <v>-18.736206257351558</v>
      </c>
      <c r="V113" s="13">
        <v>743175726</v>
      </c>
      <c r="W113" s="1">
        <f t="shared" si="12"/>
        <v>-38820618</v>
      </c>
      <c r="X113" s="1">
        <f t="shared" si="13"/>
        <v>-4.9642966105734123</v>
      </c>
      <c r="Y113" s="13">
        <v>870542912</v>
      </c>
      <c r="Z113" s="1">
        <f t="shared" si="14"/>
        <v>127367186</v>
      </c>
      <c r="AA113" s="1">
        <f t="shared" si="15"/>
        <v>17.138232795294499</v>
      </c>
      <c r="AB113" s="13">
        <v>736478887</v>
      </c>
      <c r="AC113" s="1">
        <f t="shared" si="16"/>
        <v>-134064025</v>
      </c>
      <c r="AD113" s="1">
        <f t="shared" si="17"/>
        <v>-15.40004784968027</v>
      </c>
      <c r="AE113" s="1">
        <v>877703206.14333999</v>
      </c>
      <c r="AF113" s="1">
        <f t="shared" si="22"/>
        <v>141224319.14333999</v>
      </c>
      <c r="AG113" s="1">
        <f t="shared" si="23"/>
        <v>19.17561000541486</v>
      </c>
      <c r="AH113" s="1">
        <v>1334958556.1101899</v>
      </c>
      <c r="AI113" s="1">
        <f t="shared" si="24"/>
        <v>457255349.96684992</v>
      </c>
      <c r="AJ113" s="1">
        <f t="shared" si="25"/>
        <v>52.096807527460989</v>
      </c>
      <c r="AK113" s="1">
        <v>1970388519.0963702</v>
      </c>
      <c r="AL113" s="1">
        <f t="shared" si="26"/>
        <v>635429962.98618031</v>
      </c>
      <c r="AM113" s="1">
        <f t="shared" si="27"/>
        <v>47.599227712184558</v>
      </c>
    </row>
    <row r="114" spans="1:39" ht="17" customHeight="1">
      <c r="A114" s="58" t="s">
        <v>287</v>
      </c>
      <c r="B114" s="12" t="s">
        <v>156</v>
      </c>
      <c r="C114" s="13">
        <v>47453974</v>
      </c>
      <c r="D114" s="13">
        <v>47456753</v>
      </c>
      <c r="E114" s="14">
        <f t="shared" si="0"/>
        <v>2779</v>
      </c>
      <c r="F114" s="1">
        <f t="shared" si="1"/>
        <v>5.8562007894217664E-3</v>
      </c>
      <c r="G114" s="13">
        <v>65161526</v>
      </c>
      <c r="H114" s="1">
        <f t="shared" si="2"/>
        <v>17704773</v>
      </c>
      <c r="I114" s="1">
        <f t="shared" si="3"/>
        <v>37.307173122442663</v>
      </c>
      <c r="J114" s="13">
        <v>71148380</v>
      </c>
      <c r="K114" s="1">
        <f t="shared" si="4"/>
        <v>5986854</v>
      </c>
      <c r="L114" s="1">
        <f t="shared" si="5"/>
        <v>9.1877130072122615</v>
      </c>
      <c r="M114" s="13">
        <v>62928038</v>
      </c>
      <c r="N114" s="1">
        <f t="shared" si="6"/>
        <v>-8220342</v>
      </c>
      <c r="O114" s="1">
        <f t="shared" si="7"/>
        <v>-11.553800662783889</v>
      </c>
      <c r="P114" s="13">
        <v>68108281</v>
      </c>
      <c r="Q114" s="1">
        <f t="shared" si="8"/>
        <v>5180243</v>
      </c>
      <c r="R114" s="1">
        <f t="shared" si="9"/>
        <v>8.2320109837208015</v>
      </c>
      <c r="S114" s="13">
        <v>88960863</v>
      </c>
      <c r="T114" s="1">
        <f t="shared" si="10"/>
        <v>20852582</v>
      </c>
      <c r="U114" s="1">
        <f t="shared" si="11"/>
        <v>30.61680854931576</v>
      </c>
      <c r="V114" s="13">
        <v>67524305</v>
      </c>
      <c r="W114" s="1">
        <f t="shared" si="12"/>
        <v>-21436558</v>
      </c>
      <c r="X114" s="1">
        <f t="shared" si="13"/>
        <v>-24.096616508767458</v>
      </c>
      <c r="Y114" s="13">
        <v>64436106</v>
      </c>
      <c r="Z114" s="1">
        <f t="shared" si="14"/>
        <v>-3088199</v>
      </c>
      <c r="AA114" s="1">
        <f t="shared" si="15"/>
        <v>-4.5734628442306811</v>
      </c>
      <c r="AB114" s="13">
        <v>151307443</v>
      </c>
      <c r="AC114" s="1">
        <f t="shared" si="16"/>
        <v>86871337</v>
      </c>
      <c r="AD114" s="1">
        <f t="shared" si="17"/>
        <v>134.81779454518869</v>
      </c>
      <c r="AE114" s="1">
        <v>596073748.02214003</v>
      </c>
      <c r="AF114" s="1">
        <f t="shared" si="22"/>
        <v>444766305.02214003</v>
      </c>
      <c r="AG114" s="1">
        <f t="shared" si="23"/>
        <v>293.94872863071254</v>
      </c>
      <c r="AH114" s="1">
        <v>116196802.81400999</v>
      </c>
      <c r="AI114" s="1">
        <f t="shared" si="24"/>
        <v>-479876945.20813</v>
      </c>
      <c r="AJ114" s="1">
        <f t="shared" si="25"/>
        <v>-80.506304261919254</v>
      </c>
      <c r="AK114" s="1">
        <v>169800929.54879001</v>
      </c>
      <c r="AL114" s="1">
        <f t="shared" si="26"/>
        <v>53604126.734780014</v>
      </c>
      <c r="AM114" s="1">
        <f t="shared" si="27"/>
        <v>46.132187320662574</v>
      </c>
    </row>
    <row r="115" spans="1:39" ht="17" customHeight="1">
      <c r="A115" s="58" t="s">
        <v>288</v>
      </c>
      <c r="B115" s="12" t="s">
        <v>108</v>
      </c>
      <c r="C115" s="13">
        <v>638843856</v>
      </c>
      <c r="D115" s="13">
        <v>149128252</v>
      </c>
      <c r="E115" s="14">
        <f t="shared" si="0"/>
        <v>-489715604</v>
      </c>
      <c r="F115" s="1">
        <f t="shared" si="1"/>
        <v>-76.656541250355232</v>
      </c>
      <c r="G115" s="13">
        <v>106248587</v>
      </c>
      <c r="H115" s="1">
        <f t="shared" si="2"/>
        <v>-42879665</v>
      </c>
      <c r="I115" s="1">
        <f t="shared" si="3"/>
        <v>-28.753548992178896</v>
      </c>
      <c r="J115" s="13">
        <v>87690954</v>
      </c>
      <c r="K115" s="1">
        <f t="shared" si="4"/>
        <v>-18557633</v>
      </c>
      <c r="L115" s="1">
        <f t="shared" si="5"/>
        <v>-17.46623980985272</v>
      </c>
      <c r="M115" s="13">
        <v>88378728</v>
      </c>
      <c r="N115" s="1">
        <f t="shared" si="6"/>
        <v>687774</v>
      </c>
      <c r="O115" s="1">
        <f t="shared" si="7"/>
        <v>0.78431579156956144</v>
      </c>
      <c r="P115" s="13">
        <v>102528660</v>
      </c>
      <c r="Q115" s="1">
        <f t="shared" si="8"/>
        <v>14149932</v>
      </c>
      <c r="R115" s="1">
        <f t="shared" si="9"/>
        <v>16.01056308481833</v>
      </c>
      <c r="S115" s="13">
        <v>111711889</v>
      </c>
      <c r="T115" s="1">
        <f t="shared" si="10"/>
        <v>9183229</v>
      </c>
      <c r="U115" s="1">
        <f t="shared" si="11"/>
        <v>8.9567434120371807</v>
      </c>
      <c r="V115" s="13">
        <v>156034082</v>
      </c>
      <c r="W115" s="1">
        <f t="shared" si="12"/>
        <v>44322193</v>
      </c>
      <c r="X115" s="1">
        <f t="shared" si="13"/>
        <v>39.675448510229735</v>
      </c>
      <c r="Y115" s="13">
        <v>197395978</v>
      </c>
      <c r="Z115" s="1">
        <f t="shared" si="14"/>
        <v>41361896</v>
      </c>
      <c r="AA115" s="1">
        <f t="shared" si="15"/>
        <v>26.50824452570561</v>
      </c>
      <c r="AB115" s="13">
        <v>1151276192</v>
      </c>
      <c r="AC115" s="1">
        <f t="shared" si="16"/>
        <v>953880214</v>
      </c>
      <c r="AD115" s="1">
        <f t="shared" si="17"/>
        <v>483.23183869531528</v>
      </c>
      <c r="AE115" s="1">
        <v>1365583884.16997</v>
      </c>
      <c r="AF115" s="1">
        <f t="shared" si="22"/>
        <v>214307692.16997004</v>
      </c>
      <c r="AG115" s="1">
        <f t="shared" si="23"/>
        <v>18.614794057164872</v>
      </c>
      <c r="AH115" s="1">
        <v>1747422571.8546102</v>
      </c>
      <c r="AI115" s="1">
        <f t="shared" si="24"/>
        <v>381838687.68464017</v>
      </c>
      <c r="AJ115" s="1">
        <f t="shared" si="25"/>
        <v>27.961569560901019</v>
      </c>
      <c r="AK115" s="1">
        <v>1888048413.23473</v>
      </c>
      <c r="AL115" s="1">
        <f t="shared" si="26"/>
        <v>140625841.3801198</v>
      </c>
      <c r="AM115" s="1">
        <f t="shared" si="27"/>
        <v>8.0476150214122448</v>
      </c>
    </row>
    <row r="116" spans="1:39" ht="17" customHeight="1">
      <c r="A116" s="58" t="s">
        <v>289</v>
      </c>
      <c r="B116" s="12" t="s">
        <v>107</v>
      </c>
      <c r="C116" s="13">
        <v>-198075783</v>
      </c>
      <c r="D116" s="13">
        <v>-204647095</v>
      </c>
      <c r="E116" s="14">
        <f t="shared" ref="E116:E211" si="28">D116-C116</f>
        <v>-6571312</v>
      </c>
      <c r="F116" s="1">
        <f t="shared" si="1"/>
        <v>3.3175746678734575</v>
      </c>
      <c r="G116" s="13">
        <v>-99525276</v>
      </c>
      <c r="H116" s="1">
        <f t="shared" si="2"/>
        <v>105121819</v>
      </c>
      <c r="I116" s="1">
        <f t="shared" si="3"/>
        <v>-51.367364388925239</v>
      </c>
      <c r="J116" s="13">
        <v>-77817276</v>
      </c>
      <c r="K116" s="1">
        <f t="shared" si="4"/>
        <v>21708000</v>
      </c>
      <c r="L116" s="1">
        <f t="shared" si="5"/>
        <v>-21.811544637163326</v>
      </c>
      <c r="M116" s="13">
        <v>-70499643</v>
      </c>
      <c r="N116" s="1">
        <f t="shared" si="6"/>
        <v>7317633</v>
      </c>
      <c r="O116" s="1">
        <f t="shared" si="7"/>
        <v>-9.4036098102431644</v>
      </c>
      <c r="P116" s="13">
        <v>-88829709</v>
      </c>
      <c r="Q116" s="1">
        <f t="shared" si="8"/>
        <v>-18330066</v>
      </c>
      <c r="R116" s="1">
        <f t="shared" si="9"/>
        <v>26.000225277736511</v>
      </c>
      <c r="S116" s="13">
        <v>-95802681</v>
      </c>
      <c r="T116" s="1">
        <f t="shared" si="10"/>
        <v>-6972972</v>
      </c>
      <c r="U116" s="1">
        <f t="shared" si="11"/>
        <v>7.8498197039010895</v>
      </c>
      <c r="V116" s="13">
        <v>-207433810</v>
      </c>
      <c r="W116" s="1">
        <f t="shared" si="12"/>
        <v>-111631129</v>
      </c>
      <c r="X116" s="1">
        <f t="shared" si="13"/>
        <v>116.52192593649859</v>
      </c>
      <c r="Y116" s="13">
        <v>-243042072</v>
      </c>
      <c r="Z116" s="1">
        <f t="shared" si="14"/>
        <v>-35608262</v>
      </c>
      <c r="AA116" s="1">
        <f t="shared" si="15"/>
        <v>17.166083966736185</v>
      </c>
      <c r="AB116" s="13">
        <v>-313830945</v>
      </c>
      <c r="AC116" s="1">
        <f t="shared" si="16"/>
        <v>-70788873</v>
      </c>
      <c r="AD116" s="1">
        <f t="shared" si="17"/>
        <v>29.126180672126594</v>
      </c>
      <c r="AE116" s="1">
        <v>-264619135.01963001</v>
      </c>
      <c r="AF116" s="1">
        <f t="shared" si="22"/>
        <v>49211809.980369985</v>
      </c>
      <c r="AG116" s="1">
        <f t="shared" si="23"/>
        <v>-15.680993466201997</v>
      </c>
      <c r="AH116" s="1">
        <v>178467672.75206</v>
      </c>
      <c r="AI116" s="1">
        <f t="shared" si="24"/>
        <v>443086807.77169001</v>
      </c>
      <c r="AJ116" s="1">
        <f t="shared" si="25"/>
        <v>-167.4432227808548</v>
      </c>
      <c r="AK116" s="1">
        <v>193469764.71278</v>
      </c>
      <c r="AL116" s="1">
        <f t="shared" si="26"/>
        <v>15002091.960720003</v>
      </c>
      <c r="AM116" s="1">
        <f t="shared" si="27"/>
        <v>8.4060556902997092</v>
      </c>
    </row>
    <row r="117" spans="1:39" ht="17" customHeight="1">
      <c r="A117" s="58" t="s">
        <v>290</v>
      </c>
      <c r="B117" s="12" t="s">
        <v>193</v>
      </c>
      <c r="C117" s="13">
        <v>78888594077</v>
      </c>
      <c r="D117" s="13">
        <v>82186264147</v>
      </c>
      <c r="E117" s="14">
        <f t="shared" si="28"/>
        <v>3297670070</v>
      </c>
      <c r="F117" s="1">
        <f t="shared" ref="F117:F212" si="29">IFERROR(E117/C117*100,0)</f>
        <v>4.1801607806336065</v>
      </c>
      <c r="G117" s="13">
        <v>98474599590</v>
      </c>
      <c r="H117" s="1">
        <f t="shared" ref="H117:H212" si="30">G117-D117</f>
        <v>16288335443</v>
      </c>
      <c r="I117" s="1">
        <f t="shared" ref="I117:I212" si="31">IFERROR(H117/D117*100,0)</f>
        <v>19.818805018155292</v>
      </c>
      <c r="J117" s="13">
        <v>107485913148</v>
      </c>
      <c r="K117" s="1">
        <f t="shared" ref="K117:K212" si="32">J117-G117</f>
        <v>9011313558</v>
      </c>
      <c r="L117" s="1">
        <f t="shared" ref="L117:L212" si="33">IFERROR(K117/G117*100,0)</f>
        <v>9.1509014461787057</v>
      </c>
      <c r="M117" s="13">
        <v>124419753869</v>
      </c>
      <c r="N117" s="1">
        <f t="shared" ref="N117:N212" si="34">M117-J117</f>
        <v>16933840721</v>
      </c>
      <c r="O117" s="1">
        <f t="shared" ref="O117:O212" si="35">IFERROR(N117/J117*100,0)</f>
        <v>15.754474446975555</v>
      </c>
      <c r="P117" s="13">
        <v>136453831174</v>
      </c>
      <c r="Q117" s="1">
        <f t="shared" ref="Q117:Q212" si="36">P117-M117</f>
        <v>12034077305</v>
      </c>
      <c r="R117" s="1">
        <f t="shared" ref="R117:R212" si="37">IFERROR(Q117/M117*100,0)</f>
        <v>9.6721597100011376</v>
      </c>
      <c r="S117" s="13">
        <v>151607919349</v>
      </c>
      <c r="T117" s="1">
        <f t="shared" ref="T117:T212" si="38">S117-P117</f>
        <v>15154088175</v>
      </c>
      <c r="U117" s="1">
        <f t="shared" ref="U117:U212" si="39">IFERROR(T117/P117*100,0)</f>
        <v>11.105652398778137</v>
      </c>
      <c r="V117" s="13">
        <v>163954989413</v>
      </c>
      <c r="W117" s="1">
        <f t="shared" ref="W117:W212" si="40">V117-S117</f>
        <v>12347070064</v>
      </c>
      <c r="X117" s="1">
        <f t="shared" ref="X117:X212" si="41">IFERROR(W117/S117*100,0)</f>
        <v>8.1440798851524114</v>
      </c>
      <c r="Y117" s="13">
        <v>204343859781</v>
      </c>
      <c r="Z117" s="1">
        <f t="shared" ref="Z117:Z212" si="42">Y117-V117</f>
        <v>40388870368</v>
      </c>
      <c r="AA117" s="1">
        <f t="shared" ref="AA117:AA212" si="43">IFERROR(Z117/V117*100,0)</f>
        <v>24.634120933191657</v>
      </c>
      <c r="AB117" s="13">
        <v>212645854788</v>
      </c>
      <c r="AC117" s="1">
        <f t="shared" ref="AC117:AC212" si="44">AB117-Y117</f>
        <v>8301995007</v>
      </c>
      <c r="AD117" s="1">
        <f t="shared" ref="AD117:AD212" si="45">IFERROR(AC117/Y117*100,0)</f>
        <v>4.0627572641024976</v>
      </c>
      <c r="AE117" s="1">
        <v>224581115732.66699</v>
      </c>
      <c r="AF117" s="1">
        <f t="shared" ref="AF117:AF212" si="46">(AE117-AB117)</f>
        <v>11935260944.666992</v>
      </c>
      <c r="AG117" s="1">
        <f t="shared" si="23"/>
        <v>5.6127409380098205</v>
      </c>
      <c r="AH117" s="1">
        <v>327648752532.67798</v>
      </c>
      <c r="AI117" s="1">
        <f t="shared" si="24"/>
        <v>103067636800.01099</v>
      </c>
      <c r="AJ117" s="1">
        <f t="shared" si="25"/>
        <v>45.893278454765039</v>
      </c>
      <c r="AK117" s="1">
        <v>341380078750.99298</v>
      </c>
      <c r="AL117" s="1">
        <f t="shared" si="26"/>
        <v>13731326218.315002</v>
      </c>
      <c r="AM117" s="1">
        <f t="shared" si="27"/>
        <v>4.1908678461840054</v>
      </c>
    </row>
    <row r="118" spans="1:39" ht="17" customHeight="1">
      <c r="A118" s="58" t="s">
        <v>291</v>
      </c>
      <c r="B118" s="12" t="s">
        <v>106</v>
      </c>
      <c r="C118" s="13">
        <v>12537298267</v>
      </c>
      <c r="D118" s="13">
        <v>12739373182</v>
      </c>
      <c r="E118" s="14">
        <f t="shared" si="28"/>
        <v>202074915</v>
      </c>
      <c r="F118" s="1">
        <f t="shared" si="29"/>
        <v>1.6117899622113216</v>
      </c>
      <c r="G118" s="13">
        <v>13475018922</v>
      </c>
      <c r="H118" s="1">
        <f t="shared" si="30"/>
        <v>735645740</v>
      </c>
      <c r="I118" s="1">
        <f t="shared" si="31"/>
        <v>5.7745834860966712</v>
      </c>
      <c r="J118" s="13">
        <v>14648972433</v>
      </c>
      <c r="K118" s="1">
        <f t="shared" si="32"/>
        <v>1173953511</v>
      </c>
      <c r="L118" s="1">
        <f t="shared" si="33"/>
        <v>8.7120731911058318</v>
      </c>
      <c r="M118" s="13">
        <v>15428867340</v>
      </c>
      <c r="N118" s="1">
        <f t="shared" si="34"/>
        <v>779894907</v>
      </c>
      <c r="O118" s="1">
        <f t="shared" si="35"/>
        <v>5.3238881468785957</v>
      </c>
      <c r="P118" s="13">
        <v>16537643218</v>
      </c>
      <c r="Q118" s="1">
        <f t="shared" si="36"/>
        <v>1108775878</v>
      </c>
      <c r="R118" s="1">
        <f t="shared" si="37"/>
        <v>7.1863724897384458</v>
      </c>
      <c r="S118" s="13">
        <v>17402484323</v>
      </c>
      <c r="T118" s="1">
        <f t="shared" si="38"/>
        <v>864841105</v>
      </c>
      <c r="U118" s="1">
        <f t="shared" si="39"/>
        <v>5.2295305540192354</v>
      </c>
      <c r="V118" s="13">
        <v>18291331982</v>
      </c>
      <c r="W118" s="1">
        <f t="shared" si="40"/>
        <v>888847659</v>
      </c>
      <c r="X118" s="1">
        <f t="shared" si="41"/>
        <v>5.1075906319033662</v>
      </c>
      <c r="Y118" s="13">
        <v>23788267840</v>
      </c>
      <c r="Z118" s="1">
        <f t="shared" si="42"/>
        <v>5496935858</v>
      </c>
      <c r="AA118" s="1">
        <f t="shared" si="43"/>
        <v>30.05213542354042</v>
      </c>
      <c r="AB118" s="13">
        <v>26970068670</v>
      </c>
      <c r="AC118" s="1">
        <f t="shared" si="44"/>
        <v>3181800830</v>
      </c>
      <c r="AD118" s="1">
        <f t="shared" si="45"/>
        <v>13.375504477252431</v>
      </c>
      <c r="AE118" s="1">
        <v>30435196371.610001</v>
      </c>
      <c r="AF118" s="1">
        <f t="shared" si="46"/>
        <v>3465127701.6100006</v>
      </c>
      <c r="AG118" s="1">
        <f t="shared" ref="AG118:AG213" si="47">IFERROR(AF118/AB118*100,0)</f>
        <v>12.848049235649206</v>
      </c>
      <c r="AH118" s="1">
        <v>83525265634.399399</v>
      </c>
      <c r="AI118" s="1">
        <f t="shared" si="24"/>
        <v>53090069262.789398</v>
      </c>
      <c r="AJ118" s="1">
        <f t="shared" si="25"/>
        <v>174.43642753135609</v>
      </c>
      <c r="AK118" s="1">
        <v>86131310250.576508</v>
      </c>
      <c r="AL118" s="1">
        <f t="shared" si="26"/>
        <v>2606044616.1771088</v>
      </c>
      <c r="AM118" s="1">
        <f t="shared" si="27"/>
        <v>3.1200674387365543</v>
      </c>
    </row>
    <row r="119" spans="1:39" ht="17" customHeight="1">
      <c r="A119" s="58" t="s">
        <v>292</v>
      </c>
      <c r="B119" s="12" t="s">
        <v>105</v>
      </c>
      <c r="C119" s="13">
        <v>36332635</v>
      </c>
      <c r="D119" s="13">
        <v>43735150</v>
      </c>
      <c r="E119" s="14">
        <f t="shared" si="28"/>
        <v>7402515</v>
      </c>
      <c r="F119" s="1">
        <f t="shared" si="29"/>
        <v>20.374286092929953</v>
      </c>
      <c r="G119" s="13">
        <v>59967738</v>
      </c>
      <c r="H119" s="1">
        <f t="shared" si="30"/>
        <v>16232588</v>
      </c>
      <c r="I119" s="1">
        <f t="shared" si="31"/>
        <v>37.115656399943752</v>
      </c>
      <c r="J119" s="13">
        <v>66858155</v>
      </c>
      <c r="K119" s="1">
        <f t="shared" si="32"/>
        <v>6890417</v>
      </c>
      <c r="L119" s="1">
        <f t="shared" si="33"/>
        <v>11.490206617431527</v>
      </c>
      <c r="M119" s="13">
        <v>68332816</v>
      </c>
      <c r="N119" s="1">
        <f t="shared" si="34"/>
        <v>1474661</v>
      </c>
      <c r="O119" s="1">
        <f t="shared" si="35"/>
        <v>2.2056561387313187</v>
      </c>
      <c r="P119" s="13">
        <v>70958320</v>
      </c>
      <c r="Q119" s="1">
        <f t="shared" si="36"/>
        <v>2625504</v>
      </c>
      <c r="R119" s="1">
        <f t="shared" si="37"/>
        <v>3.8422300641027292</v>
      </c>
      <c r="S119" s="13">
        <v>70260665</v>
      </c>
      <c r="T119" s="1">
        <f t="shared" si="38"/>
        <v>-697655</v>
      </c>
      <c r="U119" s="1">
        <f t="shared" si="39"/>
        <v>-0.98318985004154558</v>
      </c>
      <c r="V119" s="13">
        <v>72498251</v>
      </c>
      <c r="W119" s="1">
        <f t="shared" si="40"/>
        <v>2237586</v>
      </c>
      <c r="X119" s="1">
        <f t="shared" si="41"/>
        <v>3.1846923168176673</v>
      </c>
      <c r="Y119" s="13">
        <v>71869005</v>
      </c>
      <c r="Z119" s="1">
        <f t="shared" si="42"/>
        <v>-629246</v>
      </c>
      <c r="AA119" s="1">
        <f t="shared" si="43"/>
        <v>-0.8679464557013935</v>
      </c>
      <c r="AB119" s="13">
        <v>73609320</v>
      </c>
      <c r="AC119" s="1">
        <f t="shared" si="44"/>
        <v>1740315</v>
      </c>
      <c r="AD119" s="1">
        <f t="shared" si="45"/>
        <v>2.4215098010609717</v>
      </c>
      <c r="AE119" s="1">
        <v>72622391.411720008</v>
      </c>
      <c r="AF119" s="1">
        <f t="shared" si="46"/>
        <v>-986928.58827999234</v>
      </c>
      <c r="AG119" s="1">
        <f t="shared" si="47"/>
        <v>-1.3407658001459493</v>
      </c>
      <c r="AH119" s="1">
        <v>108335361.27702001</v>
      </c>
      <c r="AI119" s="1">
        <f t="shared" si="24"/>
        <v>35712969.8653</v>
      </c>
      <c r="AJ119" s="1">
        <f t="shared" si="25"/>
        <v>49.176251526655925</v>
      </c>
      <c r="AK119" s="1">
        <v>111409164.64005999</v>
      </c>
      <c r="AL119" s="1">
        <f t="shared" si="26"/>
        <v>3073803.3630399853</v>
      </c>
      <c r="AM119" s="1">
        <f t="shared" si="27"/>
        <v>2.8373038376454813</v>
      </c>
    </row>
    <row r="120" spans="1:39" ht="17" customHeight="1">
      <c r="A120" s="58" t="s">
        <v>293</v>
      </c>
      <c r="B120" s="12" t="s">
        <v>104</v>
      </c>
      <c r="C120" s="13">
        <v>40267794</v>
      </c>
      <c r="D120" s="13">
        <v>52000069</v>
      </c>
      <c r="E120" s="14">
        <f t="shared" si="28"/>
        <v>11732275</v>
      </c>
      <c r="F120" s="1">
        <f t="shared" si="29"/>
        <v>29.135628835292042</v>
      </c>
      <c r="G120" s="13">
        <v>65098417</v>
      </c>
      <c r="H120" s="1">
        <f t="shared" si="30"/>
        <v>13098348</v>
      </c>
      <c r="I120" s="1">
        <f t="shared" si="31"/>
        <v>25.189097345236217</v>
      </c>
      <c r="J120" s="13">
        <v>81252959</v>
      </c>
      <c r="K120" s="1">
        <f t="shared" si="32"/>
        <v>16154542</v>
      </c>
      <c r="L120" s="1">
        <f t="shared" si="33"/>
        <v>24.815568095918522</v>
      </c>
      <c r="M120" s="13">
        <v>91777344</v>
      </c>
      <c r="N120" s="1">
        <f t="shared" si="34"/>
        <v>10524385</v>
      </c>
      <c r="O120" s="1">
        <f t="shared" si="35"/>
        <v>12.952617516366388</v>
      </c>
      <c r="P120" s="13">
        <v>117495741</v>
      </c>
      <c r="Q120" s="1">
        <f t="shared" si="36"/>
        <v>25718397</v>
      </c>
      <c r="R120" s="1">
        <f t="shared" si="37"/>
        <v>28.02259891068541</v>
      </c>
      <c r="S120" s="13">
        <v>140073278</v>
      </c>
      <c r="T120" s="1">
        <f t="shared" si="38"/>
        <v>22577537</v>
      </c>
      <c r="U120" s="1">
        <f t="shared" si="39"/>
        <v>19.215621611339941</v>
      </c>
      <c r="V120" s="13">
        <v>42673736</v>
      </c>
      <c r="W120" s="1">
        <f t="shared" si="40"/>
        <v>-97399542</v>
      </c>
      <c r="X120" s="1">
        <f t="shared" si="41"/>
        <v>-69.534705970113734</v>
      </c>
      <c r="Y120" s="13">
        <v>51035512</v>
      </c>
      <c r="Z120" s="1">
        <f t="shared" si="42"/>
        <v>8361776</v>
      </c>
      <c r="AA120" s="1">
        <f t="shared" si="43"/>
        <v>19.594665908792237</v>
      </c>
      <c r="AB120" s="13">
        <v>70369523</v>
      </c>
      <c r="AC120" s="1">
        <f t="shared" si="44"/>
        <v>19334011</v>
      </c>
      <c r="AD120" s="1">
        <f t="shared" si="45"/>
        <v>37.8834467262717</v>
      </c>
      <c r="AE120" s="1">
        <v>79301271.640369996</v>
      </c>
      <c r="AF120" s="1">
        <f t="shared" si="46"/>
        <v>8931748.6403699964</v>
      </c>
      <c r="AG120" s="1">
        <f t="shared" si="47"/>
        <v>12.692637749398978</v>
      </c>
      <c r="AH120" s="1">
        <v>76725136.482999995</v>
      </c>
      <c r="AI120" s="1">
        <f t="shared" si="24"/>
        <v>-2576135.1573700011</v>
      </c>
      <c r="AJ120" s="1">
        <f t="shared" si="25"/>
        <v>-3.2485420524562749</v>
      </c>
      <c r="AK120" s="1">
        <v>5815944.8401199998</v>
      </c>
      <c r="AL120" s="1">
        <f t="shared" si="26"/>
        <v>-70909191.642879993</v>
      </c>
      <c r="AM120" s="1">
        <f t="shared" si="27"/>
        <v>-92.41976605488523</v>
      </c>
    </row>
    <row r="121" spans="1:39" ht="17" customHeight="1">
      <c r="A121" s="58" t="s">
        <v>294</v>
      </c>
      <c r="B121" s="12" t="s">
        <v>103</v>
      </c>
      <c r="C121" s="13">
        <v>6681806526</v>
      </c>
      <c r="D121" s="13">
        <v>9423041651</v>
      </c>
      <c r="E121" s="14">
        <f t="shared" si="28"/>
        <v>2741235125</v>
      </c>
      <c r="F121" s="1">
        <f t="shared" si="29"/>
        <v>41.025359150005414</v>
      </c>
      <c r="G121" s="13">
        <v>15280294625</v>
      </c>
      <c r="H121" s="1">
        <f t="shared" si="30"/>
        <v>5857252974</v>
      </c>
      <c r="I121" s="1">
        <f t="shared" si="31"/>
        <v>62.158835659804303</v>
      </c>
      <c r="J121" s="13">
        <v>16164810125</v>
      </c>
      <c r="K121" s="1">
        <f t="shared" si="32"/>
        <v>884515500</v>
      </c>
      <c r="L121" s="1">
        <f t="shared" si="33"/>
        <v>5.7886023909044884</v>
      </c>
      <c r="M121" s="13">
        <v>20412429561</v>
      </c>
      <c r="N121" s="1">
        <f t="shared" si="34"/>
        <v>4247619436</v>
      </c>
      <c r="O121" s="1">
        <f t="shared" si="35"/>
        <v>26.276952238559005</v>
      </c>
      <c r="P121" s="13">
        <v>25452686986</v>
      </c>
      <c r="Q121" s="1">
        <f t="shared" si="36"/>
        <v>5040257425</v>
      </c>
      <c r="R121" s="1">
        <f t="shared" si="37"/>
        <v>24.692099536401678</v>
      </c>
      <c r="S121" s="13">
        <v>33243297211</v>
      </c>
      <c r="T121" s="1">
        <f t="shared" si="38"/>
        <v>7790610225</v>
      </c>
      <c r="U121" s="1">
        <f t="shared" si="39"/>
        <v>30.60820348470536</v>
      </c>
      <c r="V121" s="13">
        <v>36916133175</v>
      </c>
      <c r="W121" s="1">
        <f t="shared" si="40"/>
        <v>3672835964</v>
      </c>
      <c r="X121" s="1">
        <f t="shared" si="41"/>
        <v>11.048350410875253</v>
      </c>
      <c r="Y121" s="13">
        <v>28902442333</v>
      </c>
      <c r="Z121" s="1">
        <f t="shared" si="42"/>
        <v>-8013690842</v>
      </c>
      <c r="AA121" s="1">
        <f t="shared" si="43"/>
        <v>-21.707828401233957</v>
      </c>
      <c r="AB121" s="13">
        <v>27185262892</v>
      </c>
      <c r="AC121" s="1">
        <f t="shared" si="44"/>
        <v>-1717179441</v>
      </c>
      <c r="AD121" s="1">
        <f t="shared" si="45"/>
        <v>-5.941295276072128</v>
      </c>
      <c r="AE121" s="1">
        <v>29341018333.0317</v>
      </c>
      <c r="AF121" s="1">
        <f t="shared" si="46"/>
        <v>2155755441.0317001</v>
      </c>
      <c r="AG121" s="1">
        <f t="shared" si="47"/>
        <v>7.9298679199681006</v>
      </c>
      <c r="AH121" s="1">
        <v>31324081747.0434</v>
      </c>
      <c r="AI121" s="1">
        <f t="shared" si="24"/>
        <v>1983063414.0116997</v>
      </c>
      <c r="AJ121" s="1">
        <f t="shared" si="25"/>
        <v>6.758672761467162</v>
      </c>
      <c r="AK121" s="1">
        <v>35305653523.337204</v>
      </c>
      <c r="AL121" s="1">
        <f t="shared" si="26"/>
        <v>3981571776.2938042</v>
      </c>
      <c r="AM121" s="1">
        <f t="shared" si="27"/>
        <v>12.710897029470352</v>
      </c>
    </row>
    <row r="122" spans="1:39" ht="17" customHeight="1">
      <c r="A122" s="58" t="s">
        <v>295</v>
      </c>
      <c r="B122" s="12" t="s">
        <v>102</v>
      </c>
      <c r="C122" s="13">
        <v>639780581</v>
      </c>
      <c r="D122" s="13">
        <v>804142205</v>
      </c>
      <c r="E122" s="14">
        <f t="shared" si="28"/>
        <v>164361624</v>
      </c>
      <c r="F122" s="1">
        <f t="shared" si="29"/>
        <v>25.690311472582817</v>
      </c>
      <c r="G122" s="13">
        <v>1141344983</v>
      </c>
      <c r="H122" s="1">
        <f t="shared" si="30"/>
        <v>337202778</v>
      </c>
      <c r="I122" s="1">
        <f t="shared" si="31"/>
        <v>41.933227220675477</v>
      </c>
      <c r="J122" s="13">
        <v>2205745840</v>
      </c>
      <c r="K122" s="1">
        <f t="shared" si="32"/>
        <v>1064400857</v>
      </c>
      <c r="L122" s="1">
        <f t="shared" si="33"/>
        <v>93.258468986497491</v>
      </c>
      <c r="M122" s="13">
        <v>2936335902</v>
      </c>
      <c r="N122" s="1">
        <f t="shared" si="34"/>
        <v>730590062</v>
      </c>
      <c r="O122" s="1">
        <f t="shared" si="35"/>
        <v>33.122132602548625</v>
      </c>
      <c r="P122" s="13">
        <v>2918068414</v>
      </c>
      <c r="Q122" s="1">
        <f t="shared" si="36"/>
        <v>-18267488</v>
      </c>
      <c r="R122" s="1">
        <f t="shared" si="37"/>
        <v>-0.62211847042287061</v>
      </c>
      <c r="S122" s="13">
        <v>2587161372</v>
      </c>
      <c r="T122" s="1">
        <f t="shared" si="38"/>
        <v>-330907042</v>
      </c>
      <c r="U122" s="1">
        <f t="shared" si="39"/>
        <v>-11.339934335069362</v>
      </c>
      <c r="V122" s="13">
        <v>3187884912</v>
      </c>
      <c r="W122" s="1">
        <f t="shared" si="40"/>
        <v>600723540</v>
      </c>
      <c r="X122" s="1">
        <f t="shared" si="41"/>
        <v>23.219407436329025</v>
      </c>
      <c r="Y122" s="13">
        <v>3656941547</v>
      </c>
      <c r="Z122" s="1">
        <f t="shared" si="42"/>
        <v>469056635</v>
      </c>
      <c r="AA122" s="1">
        <f t="shared" si="43"/>
        <v>14.713725493487953</v>
      </c>
      <c r="AB122" s="13">
        <v>4083603363</v>
      </c>
      <c r="AC122" s="1">
        <f t="shared" si="44"/>
        <v>426661816</v>
      </c>
      <c r="AD122" s="1">
        <f t="shared" si="45"/>
        <v>11.667176259626444</v>
      </c>
      <c r="AE122" s="1">
        <v>3208232907.9940801</v>
      </c>
      <c r="AF122" s="1">
        <f t="shared" si="46"/>
        <v>-875370455.00591993</v>
      </c>
      <c r="AG122" s="1">
        <f t="shared" si="47"/>
        <v>-21.436226224547752</v>
      </c>
      <c r="AH122" s="1">
        <v>2229172286.0689802</v>
      </c>
      <c r="AI122" s="1">
        <f t="shared" si="24"/>
        <v>-979060621.92509985</v>
      </c>
      <c r="AJ122" s="1">
        <f t="shared" si="25"/>
        <v>-30.517130457877169</v>
      </c>
      <c r="AK122" s="1">
        <v>2724261195.0587502</v>
      </c>
      <c r="AL122" s="1">
        <f t="shared" si="26"/>
        <v>495088908.98976994</v>
      </c>
      <c r="AM122" s="1">
        <f t="shared" si="27"/>
        <v>22.209539930304416</v>
      </c>
    </row>
    <row r="123" spans="1:39" ht="17" customHeight="1">
      <c r="A123" s="58" t="s">
        <v>296</v>
      </c>
      <c r="B123" s="12" t="s">
        <v>194</v>
      </c>
      <c r="C123" s="13">
        <v>748783471</v>
      </c>
      <c r="D123" s="13">
        <v>612639215</v>
      </c>
      <c r="E123" s="14">
        <f t="shared" si="28"/>
        <v>-136144256</v>
      </c>
      <c r="F123" s="1">
        <f t="shared" si="29"/>
        <v>-18.182059470166912</v>
      </c>
      <c r="G123" s="13">
        <v>515971675</v>
      </c>
      <c r="H123" s="1">
        <f t="shared" si="30"/>
        <v>-96667540</v>
      </c>
      <c r="I123" s="1">
        <f t="shared" si="31"/>
        <v>-15.778869134258732</v>
      </c>
      <c r="J123" s="13">
        <v>451664235</v>
      </c>
      <c r="K123" s="1">
        <f t="shared" si="32"/>
        <v>-64307440</v>
      </c>
      <c r="L123" s="1">
        <f t="shared" si="33"/>
        <v>-12.463366327231045</v>
      </c>
      <c r="M123" s="13">
        <v>351196377</v>
      </c>
      <c r="N123" s="1">
        <f t="shared" si="34"/>
        <v>-100467858</v>
      </c>
      <c r="O123" s="1">
        <f t="shared" si="35"/>
        <v>-22.243925955306157</v>
      </c>
      <c r="P123" s="13">
        <v>296752795</v>
      </c>
      <c r="Q123" s="1">
        <f t="shared" si="36"/>
        <v>-54443582</v>
      </c>
      <c r="R123" s="1">
        <f t="shared" si="37"/>
        <v>-15.502318806665821</v>
      </c>
      <c r="S123" s="13">
        <v>560450485</v>
      </c>
      <c r="T123" s="1">
        <f t="shared" si="38"/>
        <v>263697690</v>
      </c>
      <c r="U123" s="1">
        <f t="shared" si="39"/>
        <v>88.861063633789868</v>
      </c>
      <c r="V123" s="13">
        <v>843785465</v>
      </c>
      <c r="W123" s="1">
        <f t="shared" si="40"/>
        <v>283334980</v>
      </c>
      <c r="X123" s="1">
        <f t="shared" si="41"/>
        <v>50.554863914516915</v>
      </c>
      <c r="Y123" s="13">
        <v>1065738637</v>
      </c>
      <c r="Z123" s="1">
        <f t="shared" si="42"/>
        <v>221953172</v>
      </c>
      <c r="AA123" s="1">
        <f t="shared" si="43"/>
        <v>26.304455481465304</v>
      </c>
      <c r="AB123" s="13">
        <v>261111721</v>
      </c>
      <c r="AC123" s="1">
        <f t="shared" si="44"/>
        <v>-804626916</v>
      </c>
      <c r="AD123" s="1">
        <f t="shared" si="45"/>
        <v>-75.499460005033114</v>
      </c>
      <c r="AE123" s="1">
        <v>284984585.60940003</v>
      </c>
      <c r="AF123" s="1">
        <f t="shared" si="46"/>
        <v>23872864.609400034</v>
      </c>
      <c r="AG123" s="1">
        <f t="shared" si="47"/>
        <v>9.1427778569159042</v>
      </c>
      <c r="AH123" s="1">
        <v>249638873.07529998</v>
      </c>
      <c r="AI123" s="1">
        <f t="shared" si="24"/>
        <v>-35345712.534100056</v>
      </c>
      <c r="AJ123" s="1">
        <f t="shared" si="25"/>
        <v>-12.402675203824849</v>
      </c>
      <c r="AK123" s="1">
        <v>232169399.67456999</v>
      </c>
      <c r="AL123" s="1">
        <f t="shared" si="26"/>
        <v>-17469473.400729984</v>
      </c>
      <c r="AM123" s="1">
        <f t="shared" si="27"/>
        <v>-6.9978978776516776</v>
      </c>
    </row>
    <row r="124" spans="1:39" ht="17" customHeight="1">
      <c r="A124" s="58" t="s">
        <v>297</v>
      </c>
      <c r="B124" s="12" t="s">
        <v>101</v>
      </c>
      <c r="C124" s="13">
        <v>1827531652</v>
      </c>
      <c r="D124" s="13">
        <v>1975277162</v>
      </c>
      <c r="E124" s="15">
        <f t="shared" si="28"/>
        <v>147745510</v>
      </c>
      <c r="F124" s="1">
        <f t="shared" si="29"/>
        <v>8.084429609649245</v>
      </c>
      <c r="G124" s="13">
        <v>2269471079</v>
      </c>
      <c r="H124" s="1">
        <f t="shared" si="30"/>
        <v>294193917</v>
      </c>
      <c r="I124" s="1">
        <f t="shared" si="31"/>
        <v>14.893804406776207</v>
      </c>
      <c r="J124" s="13">
        <v>2364208188</v>
      </c>
      <c r="K124" s="1">
        <f t="shared" si="32"/>
        <v>94737109</v>
      </c>
      <c r="L124" s="1">
        <f t="shared" si="33"/>
        <v>4.1744135837035703</v>
      </c>
      <c r="M124" s="13">
        <v>2409830777</v>
      </c>
      <c r="N124" s="1">
        <f t="shared" si="34"/>
        <v>45622589</v>
      </c>
      <c r="O124" s="1">
        <f t="shared" si="35"/>
        <v>1.9297196089399553</v>
      </c>
      <c r="P124" s="13">
        <v>2801330688</v>
      </c>
      <c r="Q124" s="1">
        <f t="shared" si="36"/>
        <v>391499911</v>
      </c>
      <c r="R124" s="1">
        <f t="shared" si="37"/>
        <v>16.245950327158596</v>
      </c>
      <c r="S124" s="13">
        <v>3495682222</v>
      </c>
      <c r="T124" s="1">
        <f t="shared" si="38"/>
        <v>694351534</v>
      </c>
      <c r="U124" s="1">
        <f t="shared" si="39"/>
        <v>24.786489398569714</v>
      </c>
      <c r="V124" s="13">
        <v>3391448669</v>
      </c>
      <c r="W124" s="1">
        <f t="shared" si="40"/>
        <v>-104233553</v>
      </c>
      <c r="X124" s="1">
        <f t="shared" si="41"/>
        <v>-2.981779989725851</v>
      </c>
      <c r="Y124" s="13">
        <v>3133229965</v>
      </c>
      <c r="Z124" s="1">
        <f t="shared" si="42"/>
        <v>-258218704</v>
      </c>
      <c r="AA124" s="1">
        <f t="shared" si="43"/>
        <v>-7.6138172563330633</v>
      </c>
      <c r="AB124" s="13">
        <v>2909137379</v>
      </c>
      <c r="AC124" s="1">
        <f t="shared" si="44"/>
        <v>-224092586</v>
      </c>
      <c r="AD124" s="1">
        <f t="shared" si="45"/>
        <v>-7.1521269904617419</v>
      </c>
      <c r="AE124" s="1">
        <v>2730274141.3201604</v>
      </c>
      <c r="AF124" s="1">
        <f t="shared" si="46"/>
        <v>-178863237.67983961</v>
      </c>
      <c r="AG124" s="1">
        <f t="shared" si="47"/>
        <v>-6.1483255816995097</v>
      </c>
      <c r="AH124" s="1">
        <v>1709615519.0127099</v>
      </c>
      <c r="AI124" s="1">
        <f t="shared" si="24"/>
        <v>-1020658622.3074505</v>
      </c>
      <c r="AJ124" s="1">
        <f t="shared" si="25"/>
        <v>-37.383008792440705</v>
      </c>
      <c r="AK124" s="1">
        <v>1675752329.5623899</v>
      </c>
      <c r="AL124" s="1">
        <f t="shared" si="26"/>
        <v>-33863189.450320005</v>
      </c>
      <c r="AM124" s="1">
        <f t="shared" si="27"/>
        <v>-1.9807488335082348</v>
      </c>
    </row>
    <row r="125" spans="1:39" ht="17" customHeight="1">
      <c r="A125" s="58" t="s">
        <v>298</v>
      </c>
      <c r="B125" s="12" t="s">
        <v>100</v>
      </c>
      <c r="C125" s="13">
        <v>289371894</v>
      </c>
      <c r="D125" s="13">
        <v>367032628</v>
      </c>
      <c r="E125" s="14">
        <f t="shared" si="28"/>
        <v>77660734</v>
      </c>
      <c r="F125" s="1">
        <f t="shared" si="29"/>
        <v>26.837690739930668</v>
      </c>
      <c r="G125" s="13">
        <v>779880428</v>
      </c>
      <c r="H125" s="1">
        <f t="shared" si="30"/>
        <v>412847800</v>
      </c>
      <c r="I125" s="1">
        <f t="shared" si="31"/>
        <v>112.48258833271902</v>
      </c>
      <c r="J125" s="13">
        <v>2152577600</v>
      </c>
      <c r="K125" s="1">
        <f t="shared" si="32"/>
        <v>1372697172</v>
      </c>
      <c r="L125" s="1">
        <f t="shared" si="33"/>
        <v>176.01379938720555</v>
      </c>
      <c r="M125" s="13">
        <v>2880715099</v>
      </c>
      <c r="N125" s="1">
        <f t="shared" si="34"/>
        <v>728137499</v>
      </c>
      <c r="O125" s="1">
        <f t="shared" si="35"/>
        <v>33.8263066102704</v>
      </c>
      <c r="P125" s="13">
        <v>3218627137</v>
      </c>
      <c r="Q125" s="1">
        <f t="shared" si="36"/>
        <v>337912038</v>
      </c>
      <c r="R125" s="1">
        <f t="shared" si="37"/>
        <v>11.730144300535011</v>
      </c>
      <c r="S125" s="13">
        <v>2631168636</v>
      </c>
      <c r="T125" s="1">
        <f t="shared" si="38"/>
        <v>-587458501</v>
      </c>
      <c r="U125" s="1">
        <f t="shared" si="39"/>
        <v>-18.251834586455239</v>
      </c>
      <c r="V125" s="13">
        <v>2444960489</v>
      </c>
      <c r="W125" s="1">
        <f t="shared" si="40"/>
        <v>-186208147</v>
      </c>
      <c r="X125" s="1">
        <f t="shared" si="41"/>
        <v>-7.0770130219810063</v>
      </c>
      <c r="Y125" s="13">
        <v>2497798305</v>
      </c>
      <c r="Z125" s="1">
        <f t="shared" si="42"/>
        <v>52837816</v>
      </c>
      <c r="AA125" s="1">
        <f t="shared" si="43"/>
        <v>2.1610907921710796</v>
      </c>
      <c r="AB125" s="13">
        <v>2237232252</v>
      </c>
      <c r="AC125" s="1">
        <f t="shared" si="44"/>
        <v>-260566053</v>
      </c>
      <c r="AD125" s="1">
        <f t="shared" si="45"/>
        <v>-10.431829202478381</v>
      </c>
      <c r="AE125" s="1">
        <v>2768263739.1263399</v>
      </c>
      <c r="AF125" s="1">
        <f t="shared" si="46"/>
        <v>531031487.12633991</v>
      </c>
      <c r="AG125" s="1">
        <f t="shared" si="47"/>
        <v>23.736091174781613</v>
      </c>
      <c r="AH125" s="1">
        <v>2030794484.7741399</v>
      </c>
      <c r="AI125" s="1">
        <f t="shared" si="24"/>
        <v>-737469254.35220003</v>
      </c>
      <c r="AJ125" s="1">
        <f t="shared" si="25"/>
        <v>-26.640137062408087</v>
      </c>
      <c r="AK125" s="1">
        <v>2376565304.2263503</v>
      </c>
      <c r="AL125" s="1">
        <f t="shared" si="26"/>
        <v>345770819.45221043</v>
      </c>
      <c r="AM125" s="1">
        <f t="shared" si="27"/>
        <v>17.026381647410581</v>
      </c>
    </row>
    <row r="126" spans="1:39" ht="17" customHeight="1">
      <c r="A126" s="58" t="s">
        <v>299</v>
      </c>
      <c r="B126" s="12" t="s">
        <v>99</v>
      </c>
      <c r="C126" s="13">
        <v>618665291</v>
      </c>
      <c r="D126" s="13">
        <v>736399277</v>
      </c>
      <c r="E126" s="14">
        <f t="shared" si="28"/>
        <v>117733986</v>
      </c>
      <c r="F126" s="1">
        <f t="shared" si="29"/>
        <v>19.030320225286406</v>
      </c>
      <c r="G126" s="13">
        <v>848213131</v>
      </c>
      <c r="H126" s="1">
        <f t="shared" si="30"/>
        <v>111813854</v>
      </c>
      <c r="I126" s="1">
        <f t="shared" si="31"/>
        <v>15.183862544721102</v>
      </c>
      <c r="J126" s="13">
        <v>954568754</v>
      </c>
      <c r="K126" s="1">
        <f t="shared" si="32"/>
        <v>106355623</v>
      </c>
      <c r="L126" s="1">
        <f t="shared" si="33"/>
        <v>12.538785254905468</v>
      </c>
      <c r="M126" s="13">
        <v>1421394498</v>
      </c>
      <c r="N126" s="1">
        <f t="shared" si="34"/>
        <v>466825744</v>
      </c>
      <c r="O126" s="1">
        <f t="shared" si="35"/>
        <v>48.904360429128396</v>
      </c>
      <c r="P126" s="13">
        <v>1524555742</v>
      </c>
      <c r="Q126" s="1">
        <f t="shared" si="36"/>
        <v>103161244</v>
      </c>
      <c r="R126" s="1">
        <f t="shared" si="37"/>
        <v>7.2577489321335484</v>
      </c>
      <c r="S126" s="13">
        <v>1434388010</v>
      </c>
      <c r="T126" s="1">
        <f t="shared" si="38"/>
        <v>-90167732</v>
      </c>
      <c r="U126" s="1">
        <f t="shared" si="39"/>
        <v>-5.9143611162234562</v>
      </c>
      <c r="V126" s="13">
        <v>1732469955</v>
      </c>
      <c r="W126" s="1">
        <f t="shared" si="40"/>
        <v>298081945</v>
      </c>
      <c r="X126" s="1">
        <f t="shared" si="41"/>
        <v>20.781123581756656</v>
      </c>
      <c r="Y126" s="13">
        <v>1722284274</v>
      </c>
      <c r="Z126" s="1">
        <f t="shared" si="42"/>
        <v>-10185681</v>
      </c>
      <c r="AA126" s="1">
        <f t="shared" si="43"/>
        <v>-0.58792829108542888</v>
      </c>
      <c r="AB126" s="13">
        <v>1964929419</v>
      </c>
      <c r="AC126" s="1">
        <f t="shared" si="44"/>
        <v>242645145</v>
      </c>
      <c r="AD126" s="1">
        <f t="shared" si="45"/>
        <v>14.088565323566323</v>
      </c>
      <c r="AE126" s="1">
        <v>1848636482.5404699</v>
      </c>
      <c r="AF126" s="1">
        <f t="shared" si="46"/>
        <v>-116292936.45953012</v>
      </c>
      <c r="AG126" s="1">
        <f t="shared" si="47"/>
        <v>-5.9184281804236205</v>
      </c>
      <c r="AH126" s="1">
        <v>2174981372.3249798</v>
      </c>
      <c r="AI126" s="1">
        <f t="shared" si="24"/>
        <v>326344889.7845099</v>
      </c>
      <c r="AJ126" s="1">
        <f t="shared" si="25"/>
        <v>17.653275420380851</v>
      </c>
      <c r="AK126" s="1">
        <v>2024682845.82039</v>
      </c>
      <c r="AL126" s="1">
        <f t="shared" si="26"/>
        <v>-150298526.5045898</v>
      </c>
      <c r="AM126" s="1">
        <f t="shared" si="27"/>
        <v>-6.9103362638883601</v>
      </c>
    </row>
    <row r="127" spans="1:39" ht="17" customHeight="1">
      <c r="A127" s="58" t="s">
        <v>300</v>
      </c>
      <c r="B127" s="12" t="s">
        <v>98</v>
      </c>
      <c r="C127" s="13">
        <v>24079870287</v>
      </c>
      <c r="D127" s="13">
        <v>25285362430</v>
      </c>
      <c r="E127" s="14">
        <f t="shared" si="28"/>
        <v>1205492143</v>
      </c>
      <c r="F127" s="1">
        <f t="shared" si="29"/>
        <v>5.0062235744301704</v>
      </c>
      <c r="G127" s="13">
        <v>27238723519</v>
      </c>
      <c r="H127" s="1">
        <f t="shared" si="30"/>
        <v>1953361089</v>
      </c>
      <c r="I127" s="1">
        <f t="shared" si="31"/>
        <v>7.7252643477335363</v>
      </c>
      <c r="J127" s="13">
        <v>30271768733</v>
      </c>
      <c r="K127" s="1">
        <f t="shared" si="32"/>
        <v>3033045214</v>
      </c>
      <c r="L127" s="1">
        <f t="shared" si="33"/>
        <v>11.135049011692272</v>
      </c>
      <c r="M127" s="13">
        <v>34762281537</v>
      </c>
      <c r="N127" s="1">
        <f t="shared" si="34"/>
        <v>4490512804</v>
      </c>
      <c r="O127" s="1">
        <f t="shared" si="35"/>
        <v>14.833995474816049</v>
      </c>
      <c r="P127" s="13">
        <v>38108605422</v>
      </c>
      <c r="Q127" s="1">
        <f t="shared" si="36"/>
        <v>3346323885</v>
      </c>
      <c r="R127" s="1">
        <f t="shared" si="37"/>
        <v>9.6263068390326048</v>
      </c>
      <c r="S127" s="13">
        <v>40868838948</v>
      </c>
      <c r="T127" s="1">
        <f t="shared" si="38"/>
        <v>2760233526</v>
      </c>
      <c r="U127" s="1">
        <f t="shared" si="39"/>
        <v>7.243071467544504</v>
      </c>
      <c r="V127" s="13">
        <v>43613081487</v>
      </c>
      <c r="W127" s="1">
        <f t="shared" si="40"/>
        <v>2744242539</v>
      </c>
      <c r="X127" s="1">
        <f t="shared" si="41"/>
        <v>6.7147553237117226</v>
      </c>
      <c r="Y127" s="13">
        <v>48937924684</v>
      </c>
      <c r="Z127" s="1">
        <f t="shared" si="42"/>
        <v>5324843197</v>
      </c>
      <c r="AA127" s="1">
        <f t="shared" si="43"/>
        <v>12.209279912008068</v>
      </c>
      <c r="AB127" s="13">
        <v>54618931031</v>
      </c>
      <c r="AC127" s="1">
        <f t="shared" si="44"/>
        <v>5681006347</v>
      </c>
      <c r="AD127" s="1">
        <f t="shared" si="45"/>
        <v>11.608596775779043</v>
      </c>
      <c r="AE127" s="1">
        <v>60575943770.432701</v>
      </c>
      <c r="AF127" s="1">
        <f t="shared" si="46"/>
        <v>5957012739.4327011</v>
      </c>
      <c r="AG127" s="1">
        <f t="shared" si="47"/>
        <v>10.906498217718115</v>
      </c>
      <c r="AH127" s="1">
        <v>86860394405.440399</v>
      </c>
      <c r="AI127" s="1">
        <f t="shared" si="24"/>
        <v>26284450635.007698</v>
      </c>
      <c r="AJ127" s="1">
        <f t="shared" si="25"/>
        <v>43.390905694542752</v>
      </c>
      <c r="AK127" s="1">
        <v>91638128214.142792</v>
      </c>
      <c r="AL127" s="1">
        <f t="shared" si="26"/>
        <v>4777733808.7023926</v>
      </c>
      <c r="AM127" s="1">
        <f t="shared" si="27"/>
        <v>5.5004744583604426</v>
      </c>
    </row>
    <row r="128" spans="1:39" ht="17" customHeight="1">
      <c r="A128" s="58" t="s">
        <v>1780</v>
      </c>
      <c r="B128" s="12" t="s">
        <v>1540</v>
      </c>
      <c r="C128" s="13"/>
      <c r="D128" s="13"/>
      <c r="E128" s="14"/>
      <c r="F128" s="1"/>
      <c r="G128" s="13"/>
      <c r="H128" s="1"/>
      <c r="I128" s="1"/>
      <c r="J128" s="13"/>
      <c r="K128" s="1"/>
      <c r="L128" s="1"/>
      <c r="M128" s="13"/>
      <c r="N128" s="1"/>
      <c r="O128" s="1"/>
      <c r="P128" s="13"/>
      <c r="Q128" s="1"/>
      <c r="R128" s="1"/>
      <c r="S128" s="13"/>
      <c r="T128" s="1"/>
      <c r="U128" s="1"/>
      <c r="V128" s="13"/>
      <c r="W128" s="1"/>
      <c r="X128" s="1"/>
      <c r="Y128" s="13"/>
      <c r="Z128" s="1"/>
      <c r="AA128" s="1"/>
      <c r="AB128" s="13"/>
      <c r="AC128" s="1"/>
      <c r="AD128" s="1"/>
      <c r="AE128" s="1"/>
      <c r="AF128" s="1"/>
      <c r="AG128" s="1"/>
      <c r="AH128" s="1">
        <v>1331501217.0938401</v>
      </c>
      <c r="AI128" s="1">
        <f t="shared" si="24"/>
        <v>1331501217.0938401</v>
      </c>
      <c r="AJ128" s="1">
        <f t="shared" si="25"/>
        <v>0</v>
      </c>
      <c r="AK128" s="1">
        <v>1385312295.22328</v>
      </c>
      <c r="AL128" s="1">
        <f t="shared" si="26"/>
        <v>53811078.129439831</v>
      </c>
      <c r="AM128" s="1">
        <f t="shared" si="27"/>
        <v>4.04138407375165</v>
      </c>
    </row>
    <row r="129" spans="1:39" ht="17" customHeight="1">
      <c r="A129" s="58" t="s">
        <v>301</v>
      </c>
      <c r="B129" s="12" t="s">
        <v>195</v>
      </c>
      <c r="C129" s="13">
        <v>25567721634</v>
      </c>
      <c r="D129" s="13">
        <v>26662708819</v>
      </c>
      <c r="E129" s="14">
        <f t="shared" si="28"/>
        <v>1094987185</v>
      </c>
      <c r="F129" s="1">
        <f t="shared" si="29"/>
        <v>4.2826936270452984</v>
      </c>
      <c r="G129" s="13">
        <v>35751647251</v>
      </c>
      <c r="H129" s="1">
        <f t="shared" si="30"/>
        <v>9088938432</v>
      </c>
      <c r="I129" s="1">
        <f t="shared" si="31"/>
        <v>34.088578522536203</v>
      </c>
      <c r="J129" s="13">
        <v>37047382763</v>
      </c>
      <c r="K129" s="1">
        <f t="shared" si="32"/>
        <v>1295735512</v>
      </c>
      <c r="L129" s="1">
        <f t="shared" si="33"/>
        <v>3.624268003382018</v>
      </c>
      <c r="M129" s="13">
        <v>44336804931</v>
      </c>
      <c r="N129" s="1">
        <f t="shared" si="34"/>
        <v>7289422168</v>
      </c>
      <c r="O129" s="1">
        <f t="shared" si="35"/>
        <v>19.675943681722369</v>
      </c>
      <c r="P129" s="13">
        <v>45857565360</v>
      </c>
      <c r="Q129" s="1">
        <f t="shared" si="36"/>
        <v>1520760429</v>
      </c>
      <c r="R129" s="1">
        <f t="shared" si="37"/>
        <v>3.4300180885084353</v>
      </c>
      <c r="S129" s="13">
        <v>45968172483</v>
      </c>
      <c r="T129" s="1">
        <f t="shared" si="38"/>
        <v>110607123</v>
      </c>
      <c r="U129" s="1">
        <f t="shared" si="39"/>
        <v>0.24119711138541788</v>
      </c>
      <c r="V129" s="13">
        <v>50105532627</v>
      </c>
      <c r="W129" s="1">
        <f t="shared" si="40"/>
        <v>4137360144</v>
      </c>
      <c r="X129" s="1">
        <f t="shared" si="41"/>
        <v>9.0004886435937461</v>
      </c>
      <c r="Y129" s="13">
        <v>54817146890</v>
      </c>
      <c r="Z129" s="1">
        <f t="shared" si="42"/>
        <v>4711614263</v>
      </c>
      <c r="AA129" s="1">
        <f t="shared" si="43"/>
        <v>9.4033812554685561</v>
      </c>
      <c r="AB129" s="13">
        <v>46513054656</v>
      </c>
      <c r="AC129" s="1">
        <f t="shared" si="44"/>
        <v>-8304092234</v>
      </c>
      <c r="AD129" s="1">
        <f t="shared" si="45"/>
        <v>-15.148712957760432</v>
      </c>
      <c r="AE129" s="1">
        <v>48948939027.278793</v>
      </c>
      <c r="AF129" s="1">
        <f t="shared" si="46"/>
        <v>2435884371.2787933</v>
      </c>
      <c r="AG129" s="1">
        <f t="shared" si="47"/>
        <v>5.2369907530134094</v>
      </c>
      <c r="AH129" s="1">
        <v>57121732692.655296</v>
      </c>
      <c r="AI129" s="1">
        <f t="shared" si="24"/>
        <v>8172793665.376503</v>
      </c>
      <c r="AJ129" s="1">
        <f t="shared" si="25"/>
        <v>16.696569584116787</v>
      </c>
      <c r="AK129" s="1">
        <v>58472373245.773796</v>
      </c>
      <c r="AL129" s="1">
        <f t="shared" si="26"/>
        <v>1350640553.1184998</v>
      </c>
      <c r="AM129" s="1">
        <f t="shared" si="27"/>
        <v>2.3644950694784597</v>
      </c>
    </row>
    <row r="130" spans="1:39" ht="17" customHeight="1">
      <c r="A130" s="58" t="s">
        <v>302</v>
      </c>
      <c r="B130" s="12" t="s">
        <v>97</v>
      </c>
      <c r="C130" s="13">
        <v>16307981041</v>
      </c>
      <c r="D130" s="13">
        <v>17365531237</v>
      </c>
      <c r="E130" s="14">
        <f t="shared" si="28"/>
        <v>1057550196</v>
      </c>
      <c r="F130" s="1">
        <f t="shared" si="29"/>
        <v>6.4848628002522588</v>
      </c>
      <c r="G130" s="13">
        <v>18819544847</v>
      </c>
      <c r="H130" s="1">
        <f t="shared" si="30"/>
        <v>1454013610</v>
      </c>
      <c r="I130" s="1">
        <f t="shared" si="31"/>
        <v>8.3729866374717918</v>
      </c>
      <c r="J130" s="13">
        <v>20845445538</v>
      </c>
      <c r="K130" s="1">
        <f t="shared" si="32"/>
        <v>2025900691</v>
      </c>
      <c r="L130" s="1">
        <f t="shared" si="33"/>
        <v>10.764876129950327</v>
      </c>
      <c r="M130" s="13">
        <v>22594827008</v>
      </c>
      <c r="N130" s="1">
        <f t="shared" si="34"/>
        <v>1749381470</v>
      </c>
      <c r="O130" s="1">
        <f t="shared" si="35"/>
        <v>8.3921519778072486</v>
      </c>
      <c r="P130" s="13">
        <v>24379237851</v>
      </c>
      <c r="Q130" s="1">
        <f t="shared" si="36"/>
        <v>1784410843</v>
      </c>
      <c r="R130" s="1">
        <f t="shared" si="37"/>
        <v>7.8974308693233439</v>
      </c>
      <c r="S130" s="13">
        <v>27200449233</v>
      </c>
      <c r="T130" s="1">
        <f t="shared" si="38"/>
        <v>2821211382</v>
      </c>
      <c r="U130" s="1">
        <f t="shared" si="39"/>
        <v>11.572188594420224</v>
      </c>
      <c r="V130" s="13">
        <v>27032950237</v>
      </c>
      <c r="W130" s="1">
        <f t="shared" si="40"/>
        <v>-167498996</v>
      </c>
      <c r="X130" s="1">
        <f t="shared" si="41"/>
        <v>-0.61579496193315686</v>
      </c>
      <c r="Y130" s="13">
        <v>28442591940</v>
      </c>
      <c r="Z130" s="1">
        <f t="shared" si="42"/>
        <v>1409641703</v>
      </c>
      <c r="AA130" s="1">
        <f t="shared" si="43"/>
        <v>5.2145314907975653</v>
      </c>
      <c r="AB130" s="13">
        <v>31755541358</v>
      </c>
      <c r="AC130" s="1">
        <f t="shared" si="44"/>
        <v>3312949418</v>
      </c>
      <c r="AD130" s="1">
        <f t="shared" si="45"/>
        <v>11.647846388221959</v>
      </c>
      <c r="AE130" s="1">
        <v>35853661495.433601</v>
      </c>
      <c r="AF130" s="1">
        <f t="shared" si="46"/>
        <v>4098120137.4336014</v>
      </c>
      <c r="AG130" s="1">
        <f t="shared" si="47"/>
        <v>12.905212640631566</v>
      </c>
      <c r="AH130" s="1">
        <v>47961154272.155602</v>
      </c>
      <c r="AI130" s="1">
        <f t="shared" si="24"/>
        <v>12107492776.722</v>
      </c>
      <c r="AJ130" s="1">
        <f t="shared" si="25"/>
        <v>33.769194753690741</v>
      </c>
      <c r="AK130" s="1">
        <v>50659768312.8825</v>
      </c>
      <c r="AL130" s="1">
        <f t="shared" si="26"/>
        <v>2698614040.7268982</v>
      </c>
      <c r="AM130" s="1">
        <f t="shared" si="27"/>
        <v>5.6266661669850793</v>
      </c>
    </row>
    <row r="131" spans="1:39" ht="17" customHeight="1">
      <c r="A131" s="58" t="s">
        <v>303</v>
      </c>
      <c r="B131" s="12" t="s">
        <v>196</v>
      </c>
      <c r="C131" s="13">
        <v>15219162433</v>
      </c>
      <c r="D131" s="13">
        <v>15815699710</v>
      </c>
      <c r="E131" s="14">
        <f t="shared" si="28"/>
        <v>596537277</v>
      </c>
      <c r="F131" s="1">
        <f t="shared" si="29"/>
        <v>3.9196459044718317</v>
      </c>
      <c r="G131" s="13">
        <v>18699643036</v>
      </c>
      <c r="H131" s="1">
        <f t="shared" si="30"/>
        <v>2883943326</v>
      </c>
      <c r="I131" s="1">
        <f t="shared" si="31"/>
        <v>18.234686917939719</v>
      </c>
      <c r="J131" s="13">
        <v>21519840068</v>
      </c>
      <c r="K131" s="1">
        <f t="shared" si="32"/>
        <v>2820197032</v>
      </c>
      <c r="L131" s="1">
        <f t="shared" si="33"/>
        <v>15.081555442372027</v>
      </c>
      <c r="M131" s="13">
        <v>22272127076</v>
      </c>
      <c r="N131" s="1">
        <f t="shared" si="34"/>
        <v>752287008</v>
      </c>
      <c r="O131" s="1">
        <f t="shared" si="35"/>
        <v>3.4957834520278368</v>
      </c>
      <c r="P131" s="13">
        <v>24211067487</v>
      </c>
      <c r="Q131" s="1">
        <f t="shared" si="36"/>
        <v>1938940411</v>
      </c>
      <c r="R131" s="1">
        <f t="shared" si="37"/>
        <v>8.7056813405548663</v>
      </c>
      <c r="S131" s="13">
        <v>24081632229</v>
      </c>
      <c r="T131" s="1">
        <f t="shared" si="38"/>
        <v>-129435258</v>
      </c>
      <c r="U131" s="1">
        <f t="shared" si="39"/>
        <v>-0.53461194170599691</v>
      </c>
      <c r="V131" s="13">
        <v>25516271787</v>
      </c>
      <c r="W131" s="1">
        <f t="shared" si="40"/>
        <v>1434639558</v>
      </c>
      <c r="X131" s="1">
        <f t="shared" si="41"/>
        <v>5.957401659312584</v>
      </c>
      <c r="Y131" s="13">
        <v>44624633350</v>
      </c>
      <c r="Z131" s="1">
        <f t="shared" si="42"/>
        <v>19108361563</v>
      </c>
      <c r="AA131" s="1">
        <f t="shared" si="43"/>
        <v>74.886965158974775</v>
      </c>
      <c r="AB131" s="13">
        <v>51916700025</v>
      </c>
      <c r="AC131" s="1">
        <f t="shared" si="44"/>
        <v>7292066675</v>
      </c>
      <c r="AD131" s="1">
        <f t="shared" si="45"/>
        <v>16.34089991912505</v>
      </c>
      <c r="AE131" s="1">
        <v>56740001621.067902</v>
      </c>
      <c r="AF131" s="1">
        <f t="shared" si="46"/>
        <v>4823301596.0679016</v>
      </c>
      <c r="AG131" s="1">
        <f t="shared" si="47"/>
        <v>9.2904625943969581</v>
      </c>
      <c r="AH131" s="1">
        <v>59432858068.671104</v>
      </c>
      <c r="AI131" s="1">
        <f t="shared" si="24"/>
        <v>2692856447.6032028</v>
      </c>
      <c r="AJ131" s="1">
        <f t="shared" si="25"/>
        <v>4.7459576501022323</v>
      </c>
      <c r="AK131" s="1">
        <v>61712621616.700203</v>
      </c>
      <c r="AL131" s="1">
        <f t="shared" si="26"/>
        <v>2279763548.0290985</v>
      </c>
      <c r="AM131" s="1">
        <f t="shared" si="27"/>
        <v>3.8358639010679387</v>
      </c>
    </row>
    <row r="132" spans="1:39" ht="17" customHeight="1">
      <c r="A132" s="58" t="s">
        <v>304</v>
      </c>
      <c r="B132" s="12" t="s">
        <v>96</v>
      </c>
      <c r="C132" s="13">
        <v>2208069739</v>
      </c>
      <c r="D132" s="13">
        <v>2268080515</v>
      </c>
      <c r="E132" s="14">
        <f t="shared" si="28"/>
        <v>60010776</v>
      </c>
      <c r="F132" s="1">
        <f t="shared" si="29"/>
        <v>2.7177935071551649</v>
      </c>
      <c r="G132" s="13">
        <v>2505056641</v>
      </c>
      <c r="H132" s="1">
        <f t="shared" si="30"/>
        <v>236976126</v>
      </c>
      <c r="I132" s="1">
        <f t="shared" si="31"/>
        <v>10.448311884554064</v>
      </c>
      <c r="J132" s="13">
        <v>2679276165</v>
      </c>
      <c r="K132" s="1">
        <f t="shared" si="32"/>
        <v>174219524</v>
      </c>
      <c r="L132" s="1">
        <f t="shared" si="33"/>
        <v>6.9547139632919777</v>
      </c>
      <c r="M132" s="13">
        <v>2925144903</v>
      </c>
      <c r="N132" s="1">
        <f t="shared" si="34"/>
        <v>245868738</v>
      </c>
      <c r="O132" s="1">
        <f t="shared" si="35"/>
        <v>9.176685151453956</v>
      </c>
      <c r="P132" s="13">
        <v>3146979595</v>
      </c>
      <c r="Q132" s="1">
        <f t="shared" si="36"/>
        <v>221834692</v>
      </c>
      <c r="R132" s="1">
        <f t="shared" si="37"/>
        <v>7.5837163407695973</v>
      </c>
      <c r="S132" s="13">
        <v>3438364966</v>
      </c>
      <c r="T132" s="1">
        <f t="shared" si="38"/>
        <v>291385371</v>
      </c>
      <c r="U132" s="1">
        <f t="shared" si="39"/>
        <v>9.2592075100506008</v>
      </c>
      <c r="V132" s="13">
        <v>3763091846</v>
      </c>
      <c r="W132" s="1">
        <f t="shared" si="40"/>
        <v>324726880</v>
      </c>
      <c r="X132" s="1">
        <f t="shared" si="41"/>
        <v>9.4442237287500319</v>
      </c>
      <c r="Y132" s="13">
        <v>4437188570</v>
      </c>
      <c r="Z132" s="1">
        <f t="shared" si="42"/>
        <v>674096724</v>
      </c>
      <c r="AA132" s="1">
        <f t="shared" si="43"/>
        <v>17.91337420362288</v>
      </c>
      <c r="AB132" s="13">
        <v>4893139464</v>
      </c>
      <c r="AC132" s="1">
        <f t="shared" si="44"/>
        <v>455950894</v>
      </c>
      <c r="AD132" s="1">
        <f t="shared" si="45"/>
        <v>10.275670884999148</v>
      </c>
      <c r="AE132" s="1">
        <v>4940641266.28228</v>
      </c>
      <c r="AF132" s="1">
        <f t="shared" si="46"/>
        <v>47501802.282279968</v>
      </c>
      <c r="AG132" s="1">
        <f t="shared" si="47"/>
        <v>0.97078373980063537</v>
      </c>
      <c r="AH132" s="1">
        <v>4767194997.6934195</v>
      </c>
      <c r="AI132" s="1">
        <f t="shared" si="24"/>
        <v>-173446268.58886051</v>
      </c>
      <c r="AJ132" s="1">
        <f t="shared" si="25"/>
        <v>-3.5106023538392797</v>
      </c>
      <c r="AK132" s="1">
        <v>5087496501.1355801</v>
      </c>
      <c r="AL132" s="1">
        <f t="shared" si="26"/>
        <v>320301503.44216061</v>
      </c>
      <c r="AM132" s="1">
        <f t="shared" si="27"/>
        <v>6.7188672499685174</v>
      </c>
    </row>
    <row r="133" spans="1:39" ht="17" customHeight="1">
      <c r="A133" s="58" t="s">
        <v>305</v>
      </c>
      <c r="B133" s="12" t="s">
        <v>197</v>
      </c>
      <c r="C133" s="13">
        <v>1973321555</v>
      </c>
      <c r="D133" s="13">
        <v>2143457948</v>
      </c>
      <c r="E133" s="14">
        <f t="shared" si="28"/>
        <v>170136393</v>
      </c>
      <c r="F133" s="1">
        <f t="shared" si="29"/>
        <v>8.6218281338339704</v>
      </c>
      <c r="G133" s="13">
        <v>2422736385</v>
      </c>
      <c r="H133" s="1">
        <f t="shared" si="30"/>
        <v>279278437</v>
      </c>
      <c r="I133" s="1">
        <f t="shared" si="31"/>
        <v>13.029340615736679</v>
      </c>
      <c r="J133" s="13">
        <v>2614047301</v>
      </c>
      <c r="K133" s="1">
        <f t="shared" si="32"/>
        <v>191310916</v>
      </c>
      <c r="L133" s="1">
        <f t="shared" si="33"/>
        <v>7.8964809041739805</v>
      </c>
      <c r="M133" s="13">
        <v>2848084590</v>
      </c>
      <c r="N133" s="1">
        <f t="shared" si="34"/>
        <v>234037289</v>
      </c>
      <c r="O133" s="1">
        <f t="shared" si="35"/>
        <v>8.9530625138446958</v>
      </c>
      <c r="P133" s="13">
        <v>3163254961</v>
      </c>
      <c r="Q133" s="1">
        <f t="shared" si="36"/>
        <v>315170371</v>
      </c>
      <c r="R133" s="1">
        <f t="shared" si="37"/>
        <v>11.066046707552319</v>
      </c>
      <c r="S133" s="13">
        <v>3463224316</v>
      </c>
      <c r="T133" s="1">
        <f t="shared" si="38"/>
        <v>299969355</v>
      </c>
      <c r="U133" s="1">
        <f t="shared" si="39"/>
        <v>9.482933203246148</v>
      </c>
      <c r="V133" s="13">
        <v>3702396610</v>
      </c>
      <c r="W133" s="1">
        <f t="shared" si="40"/>
        <v>239172294</v>
      </c>
      <c r="X133" s="1">
        <f t="shared" si="41"/>
        <v>6.9060584061803514</v>
      </c>
      <c r="Y133" s="13">
        <v>4201457636</v>
      </c>
      <c r="Z133" s="1">
        <f t="shared" si="42"/>
        <v>499061026</v>
      </c>
      <c r="AA133" s="1">
        <f t="shared" si="43"/>
        <v>13.479404790185351</v>
      </c>
      <c r="AB133" s="13">
        <v>4401707039</v>
      </c>
      <c r="AC133" s="1">
        <f t="shared" si="44"/>
        <v>200249403</v>
      </c>
      <c r="AD133" s="1">
        <f t="shared" si="45"/>
        <v>4.7661887932457541</v>
      </c>
      <c r="AE133" s="1">
        <v>4253354374.4960299</v>
      </c>
      <c r="AF133" s="1">
        <f t="shared" si="46"/>
        <v>-148352664.50397015</v>
      </c>
      <c r="AG133" s="1">
        <f t="shared" si="47"/>
        <v>-3.3703438958916627</v>
      </c>
      <c r="AH133" s="1">
        <v>3434642380.13239</v>
      </c>
      <c r="AI133" s="1">
        <f t="shared" si="24"/>
        <v>-818711994.36363983</v>
      </c>
      <c r="AJ133" s="1">
        <f t="shared" si="25"/>
        <v>-19.248619378455789</v>
      </c>
      <c r="AK133" s="1">
        <v>3610557382.8575201</v>
      </c>
      <c r="AL133" s="1">
        <f t="shared" si="26"/>
        <v>175915002.72513008</v>
      </c>
      <c r="AM133" s="1">
        <f t="shared" si="27"/>
        <v>5.1217851308976554</v>
      </c>
    </row>
    <row r="134" spans="1:39" ht="17" customHeight="1">
      <c r="A134" s="58" t="s">
        <v>306</v>
      </c>
      <c r="B134" s="12" t="s">
        <v>95</v>
      </c>
      <c r="C134" s="13">
        <v>6626873441</v>
      </c>
      <c r="D134" s="13">
        <v>7068343982</v>
      </c>
      <c r="E134" s="14">
        <f t="shared" si="28"/>
        <v>441470541</v>
      </c>
      <c r="F134" s="1">
        <f t="shared" si="29"/>
        <v>6.661822425469194</v>
      </c>
      <c r="G134" s="13">
        <v>7649367809</v>
      </c>
      <c r="H134" s="1">
        <f t="shared" si="30"/>
        <v>581023827</v>
      </c>
      <c r="I134" s="1">
        <f t="shared" si="31"/>
        <v>8.2200842018953111</v>
      </c>
      <c r="J134" s="13">
        <v>8307595167</v>
      </c>
      <c r="K134" s="1">
        <f t="shared" si="32"/>
        <v>658227358</v>
      </c>
      <c r="L134" s="1">
        <f t="shared" si="33"/>
        <v>8.6049903003167252</v>
      </c>
      <c r="M134" s="13">
        <v>8497518909</v>
      </c>
      <c r="N134" s="1">
        <f t="shared" si="34"/>
        <v>189923742</v>
      </c>
      <c r="O134" s="1">
        <f t="shared" si="35"/>
        <v>2.2861458482525499</v>
      </c>
      <c r="P134" s="13">
        <v>9105548963</v>
      </c>
      <c r="Q134" s="1">
        <f t="shared" si="36"/>
        <v>608030054</v>
      </c>
      <c r="R134" s="1">
        <f t="shared" si="37"/>
        <v>7.1553833596770877</v>
      </c>
      <c r="S134" s="13">
        <v>9674474003</v>
      </c>
      <c r="T134" s="1">
        <f t="shared" si="38"/>
        <v>568925040</v>
      </c>
      <c r="U134" s="1">
        <f t="shared" si="39"/>
        <v>6.2481135658245543</v>
      </c>
      <c r="V134" s="13">
        <v>10364732277</v>
      </c>
      <c r="W134" s="1">
        <f t="shared" si="40"/>
        <v>690258274</v>
      </c>
      <c r="X134" s="1">
        <f t="shared" si="41"/>
        <v>7.1348403415622892</v>
      </c>
      <c r="Y134" s="13">
        <v>13317322356</v>
      </c>
      <c r="Z134" s="1">
        <f t="shared" si="42"/>
        <v>2952590079</v>
      </c>
      <c r="AA134" s="1">
        <f t="shared" si="43"/>
        <v>28.486891895432603</v>
      </c>
      <c r="AB134" s="13">
        <v>14648543831</v>
      </c>
      <c r="AC134" s="1">
        <f t="shared" si="44"/>
        <v>1331221475</v>
      </c>
      <c r="AD134" s="1">
        <f t="shared" si="45"/>
        <v>9.9961646899703531</v>
      </c>
      <c r="AE134" s="1">
        <v>15518914421.2868</v>
      </c>
      <c r="AF134" s="1">
        <f t="shared" si="46"/>
        <v>870370590.28680038</v>
      </c>
      <c r="AG134" s="1">
        <f t="shared" si="47"/>
        <v>5.9416867664680604</v>
      </c>
      <c r="AH134" s="1">
        <v>14447065930.445099</v>
      </c>
      <c r="AI134" s="1">
        <f t="shared" ref="AI134:AI197" si="48">AH134-AE134</f>
        <v>-1071848490.8417015</v>
      </c>
      <c r="AJ134" s="1">
        <f t="shared" ref="AJ134:AJ197" si="49">IFERROR(AI134/AE134*100,0)</f>
        <v>-6.9067233811888356</v>
      </c>
      <c r="AK134" s="1">
        <v>15747481752.423</v>
      </c>
      <c r="AL134" s="1">
        <f t="shared" ref="AL134:AL197" si="50">AK134-AH134</f>
        <v>1300415821.9779015</v>
      </c>
      <c r="AM134" s="1">
        <f t="shared" ref="AM134:AM197" si="51">IFERROR(AL134/AH134*100,0)</f>
        <v>9.0012451541282399</v>
      </c>
    </row>
    <row r="135" spans="1:39" ht="17" customHeight="1">
      <c r="A135" s="58" t="s">
        <v>307</v>
      </c>
      <c r="B135" s="12" t="s">
        <v>198</v>
      </c>
      <c r="C135" s="13">
        <v>6858894656</v>
      </c>
      <c r="D135" s="13">
        <v>7785170964</v>
      </c>
      <c r="E135" s="14">
        <f t="shared" si="28"/>
        <v>926276308</v>
      </c>
      <c r="F135" s="1">
        <f t="shared" si="29"/>
        <v>13.504746091846084</v>
      </c>
      <c r="G135" s="13">
        <v>9159978550</v>
      </c>
      <c r="H135" s="1">
        <f t="shared" si="30"/>
        <v>1374807586</v>
      </c>
      <c r="I135" s="1">
        <f t="shared" si="31"/>
        <v>17.659311431404038</v>
      </c>
      <c r="J135" s="13">
        <v>9237385332</v>
      </c>
      <c r="K135" s="1">
        <f t="shared" si="32"/>
        <v>77406782</v>
      </c>
      <c r="L135" s="1">
        <f t="shared" si="33"/>
        <v>0.84505418410614075</v>
      </c>
      <c r="M135" s="13">
        <v>9597014041</v>
      </c>
      <c r="N135" s="1">
        <f t="shared" si="34"/>
        <v>359628709</v>
      </c>
      <c r="O135" s="1">
        <f t="shared" si="35"/>
        <v>3.8931872610551395</v>
      </c>
      <c r="P135" s="13">
        <v>9885793621</v>
      </c>
      <c r="Q135" s="1">
        <f t="shared" si="36"/>
        <v>288779580</v>
      </c>
      <c r="R135" s="1">
        <f t="shared" si="37"/>
        <v>3.0090565541145069</v>
      </c>
      <c r="S135" s="13">
        <v>12124051008</v>
      </c>
      <c r="T135" s="1">
        <f t="shared" si="38"/>
        <v>2238257387</v>
      </c>
      <c r="U135" s="1">
        <f t="shared" si="39"/>
        <v>22.641150248629089</v>
      </c>
      <c r="V135" s="13">
        <v>13644566437</v>
      </c>
      <c r="W135" s="1">
        <f t="shared" si="40"/>
        <v>1520515429</v>
      </c>
      <c r="X135" s="1">
        <f t="shared" si="41"/>
        <v>12.541315010937307</v>
      </c>
      <c r="Y135" s="13">
        <v>14999408004</v>
      </c>
      <c r="Z135" s="1">
        <f t="shared" si="42"/>
        <v>1354841567</v>
      </c>
      <c r="AA135" s="1">
        <f t="shared" si="43"/>
        <v>9.9295318268675299</v>
      </c>
      <c r="AB135" s="13">
        <v>13890698575</v>
      </c>
      <c r="AC135" s="1">
        <f t="shared" si="44"/>
        <v>-1108709429</v>
      </c>
      <c r="AD135" s="1">
        <f t="shared" si="45"/>
        <v>-7.3916879166453269</v>
      </c>
      <c r="AE135" s="1">
        <v>9562807202.1540794</v>
      </c>
      <c r="AF135" s="1">
        <f t="shared" si="46"/>
        <v>-4327891372.8459206</v>
      </c>
      <c r="AG135" s="1">
        <f t="shared" si="47"/>
        <v>-31.156758239899538</v>
      </c>
      <c r="AH135" s="1">
        <v>8013743142.0824203</v>
      </c>
      <c r="AI135" s="1">
        <f t="shared" si="48"/>
        <v>-1549064060.0716591</v>
      </c>
      <c r="AJ135" s="1">
        <f t="shared" si="49"/>
        <v>-16.198842320304472</v>
      </c>
      <c r="AK135" s="1">
        <v>8307057913.1028299</v>
      </c>
      <c r="AL135" s="1">
        <f t="shared" si="50"/>
        <v>293314771.02040958</v>
      </c>
      <c r="AM135" s="1">
        <f t="shared" si="51"/>
        <v>3.6601468978975782</v>
      </c>
    </row>
    <row r="136" spans="1:39" ht="17" customHeight="1">
      <c r="A136" s="58" t="s">
        <v>308</v>
      </c>
      <c r="B136" s="12" t="s">
        <v>94</v>
      </c>
      <c r="C136" s="13">
        <v>142296593</v>
      </c>
      <c r="D136" s="13">
        <v>161329005</v>
      </c>
      <c r="E136" s="14">
        <f t="shared" si="28"/>
        <v>19032412</v>
      </c>
      <c r="F136" s="1">
        <f t="shared" si="29"/>
        <v>13.375170549585821</v>
      </c>
      <c r="G136" s="13">
        <v>172780822</v>
      </c>
      <c r="H136" s="1">
        <f t="shared" si="30"/>
        <v>11451817</v>
      </c>
      <c r="I136" s="1">
        <f t="shared" si="31"/>
        <v>7.0984241178453935</v>
      </c>
      <c r="J136" s="13">
        <v>192113342</v>
      </c>
      <c r="K136" s="1">
        <f t="shared" si="32"/>
        <v>19332520</v>
      </c>
      <c r="L136" s="1">
        <f t="shared" si="33"/>
        <v>11.189042728364841</v>
      </c>
      <c r="M136" s="13">
        <v>209227329</v>
      </c>
      <c r="N136" s="1">
        <f t="shared" si="34"/>
        <v>17113987</v>
      </c>
      <c r="O136" s="1">
        <f t="shared" si="35"/>
        <v>8.9082761362820904</v>
      </c>
      <c r="P136" s="13">
        <v>229847053</v>
      </c>
      <c r="Q136" s="1">
        <f t="shared" si="36"/>
        <v>20619724</v>
      </c>
      <c r="R136" s="1">
        <f t="shared" si="37"/>
        <v>9.8551771886358122</v>
      </c>
      <c r="S136" s="13">
        <v>245308575</v>
      </c>
      <c r="T136" s="1">
        <f t="shared" si="38"/>
        <v>15461522</v>
      </c>
      <c r="U136" s="1">
        <f t="shared" si="39"/>
        <v>6.7268741531352152</v>
      </c>
      <c r="V136" s="13">
        <v>278422058</v>
      </c>
      <c r="W136" s="1">
        <f t="shared" si="40"/>
        <v>33113483</v>
      </c>
      <c r="X136" s="1">
        <f t="shared" si="41"/>
        <v>13.498705864644153</v>
      </c>
      <c r="Y136" s="13">
        <v>301624770</v>
      </c>
      <c r="Z136" s="1">
        <f t="shared" si="42"/>
        <v>23202712</v>
      </c>
      <c r="AA136" s="1">
        <f t="shared" si="43"/>
        <v>8.3336471853821301</v>
      </c>
      <c r="AB136" s="13">
        <v>323450708</v>
      </c>
      <c r="AC136" s="1">
        <f t="shared" si="44"/>
        <v>21825938</v>
      </c>
      <c r="AD136" s="1">
        <f t="shared" si="45"/>
        <v>7.2361225505451694</v>
      </c>
      <c r="AE136" s="1">
        <v>335854485.07244003</v>
      </c>
      <c r="AF136" s="1">
        <f t="shared" si="46"/>
        <v>12403777.072440028</v>
      </c>
      <c r="AG136" s="1">
        <f t="shared" si="47"/>
        <v>3.8348276153533813</v>
      </c>
      <c r="AH136" s="1">
        <v>279711432.20921004</v>
      </c>
      <c r="AI136" s="1">
        <f t="shared" si="48"/>
        <v>-56143052.86322999</v>
      </c>
      <c r="AJ136" s="1">
        <f t="shared" si="49"/>
        <v>-16.716481499754448</v>
      </c>
      <c r="AK136" s="1">
        <v>305177710.8635</v>
      </c>
      <c r="AL136" s="1">
        <f t="shared" si="50"/>
        <v>25466278.654289961</v>
      </c>
      <c r="AM136" s="1">
        <f t="shared" si="51"/>
        <v>9.1044825923462671</v>
      </c>
    </row>
    <row r="137" spans="1:39" ht="17" customHeight="1">
      <c r="A137" s="58" t="s">
        <v>1963</v>
      </c>
      <c r="B137" s="12" t="s">
        <v>70</v>
      </c>
      <c r="C137" s="13"/>
      <c r="D137" s="13"/>
      <c r="E137" s="14"/>
      <c r="F137" s="1"/>
      <c r="G137" s="13"/>
      <c r="H137" s="1"/>
      <c r="I137" s="1"/>
      <c r="J137" s="13"/>
      <c r="K137" s="1"/>
      <c r="L137" s="1"/>
      <c r="M137" s="13"/>
      <c r="N137" s="1"/>
      <c r="O137" s="1"/>
      <c r="P137" s="13"/>
      <c r="Q137" s="1"/>
      <c r="R137" s="1"/>
      <c r="S137" s="13"/>
      <c r="T137" s="1"/>
      <c r="U137" s="1"/>
      <c r="V137" s="13"/>
      <c r="W137" s="1"/>
      <c r="X137" s="1"/>
      <c r="Y137" s="13"/>
      <c r="Z137" s="1"/>
      <c r="AA137" s="1"/>
      <c r="AB137" s="13"/>
      <c r="AC137" s="1"/>
      <c r="AD137" s="1"/>
      <c r="AE137" s="1"/>
      <c r="AF137" s="1"/>
      <c r="AG137" s="1"/>
      <c r="AH137" s="1">
        <v>653872790.4361701</v>
      </c>
      <c r="AI137" s="1">
        <f t="shared" si="48"/>
        <v>653872790.4361701</v>
      </c>
      <c r="AJ137" s="1">
        <f t="shared" si="49"/>
        <v>0</v>
      </c>
      <c r="AK137" s="1">
        <v>683720682.44946992</v>
      </c>
      <c r="AL137" s="1">
        <f t="shared" si="50"/>
        <v>29847892.013299823</v>
      </c>
      <c r="AM137" s="1">
        <f t="shared" si="51"/>
        <v>4.5647857580049465</v>
      </c>
    </row>
    <row r="138" spans="1:39" ht="17" customHeight="1">
      <c r="A138" s="58" t="s">
        <v>309</v>
      </c>
      <c r="B138" s="12" t="s">
        <v>93</v>
      </c>
      <c r="C138" s="13">
        <v>435254868</v>
      </c>
      <c r="D138" s="13">
        <v>475512765</v>
      </c>
      <c r="E138" s="14">
        <f t="shared" si="28"/>
        <v>40257897</v>
      </c>
      <c r="F138" s="1">
        <f t="shared" si="29"/>
        <v>9.2492697864553239</v>
      </c>
      <c r="G138" s="13">
        <v>502183133</v>
      </c>
      <c r="H138" s="1">
        <f t="shared" si="30"/>
        <v>26670368</v>
      </c>
      <c r="I138" s="1">
        <f t="shared" si="31"/>
        <v>5.6087596302488318</v>
      </c>
      <c r="J138" s="13">
        <v>700118315</v>
      </c>
      <c r="K138" s="1">
        <f t="shared" si="32"/>
        <v>197935182</v>
      </c>
      <c r="L138" s="1">
        <f t="shared" si="33"/>
        <v>39.414940286335742</v>
      </c>
      <c r="M138" s="13">
        <v>754493970</v>
      </c>
      <c r="N138" s="1">
        <f t="shared" si="34"/>
        <v>54375655</v>
      </c>
      <c r="O138" s="1">
        <f t="shared" si="35"/>
        <v>7.7666379860381181</v>
      </c>
      <c r="P138" s="13">
        <v>991930571</v>
      </c>
      <c r="Q138" s="1">
        <f t="shared" si="36"/>
        <v>237436601</v>
      </c>
      <c r="R138" s="1">
        <f t="shared" si="37"/>
        <v>31.469648591094774</v>
      </c>
      <c r="S138" s="13">
        <v>1066308156</v>
      </c>
      <c r="T138" s="1">
        <f t="shared" si="38"/>
        <v>74377585</v>
      </c>
      <c r="U138" s="1">
        <f t="shared" si="39"/>
        <v>7.4982652188063268</v>
      </c>
      <c r="V138" s="13">
        <v>1134943210</v>
      </c>
      <c r="W138" s="1">
        <f t="shared" si="40"/>
        <v>68635054</v>
      </c>
      <c r="X138" s="1">
        <f t="shared" si="41"/>
        <v>6.436699711410629</v>
      </c>
      <c r="Y138" s="13">
        <v>1654482305</v>
      </c>
      <c r="Z138" s="1">
        <f t="shared" si="42"/>
        <v>519539095</v>
      </c>
      <c r="AA138" s="1">
        <f t="shared" si="43"/>
        <v>45.77666004980108</v>
      </c>
      <c r="AB138" s="13">
        <v>1858523089</v>
      </c>
      <c r="AC138" s="1">
        <f t="shared" si="44"/>
        <v>204040784</v>
      </c>
      <c r="AD138" s="1">
        <f t="shared" si="45"/>
        <v>12.332605999071111</v>
      </c>
      <c r="AE138" s="1">
        <v>1847439109.5063999</v>
      </c>
      <c r="AF138" s="1">
        <f t="shared" si="46"/>
        <v>-11083979.49360013</v>
      </c>
      <c r="AG138" s="1">
        <f t="shared" si="47"/>
        <v>-0.59638642959039023</v>
      </c>
      <c r="AH138" s="1">
        <v>0</v>
      </c>
      <c r="AI138" s="1">
        <f t="shared" si="48"/>
        <v>-1847439109.5063999</v>
      </c>
      <c r="AJ138" s="1">
        <f t="shared" si="49"/>
        <v>-100</v>
      </c>
      <c r="AK138" s="1">
        <v>0</v>
      </c>
      <c r="AL138" s="1">
        <f t="shared" si="50"/>
        <v>0</v>
      </c>
      <c r="AM138" s="1">
        <f t="shared" si="51"/>
        <v>0</v>
      </c>
    </row>
    <row r="139" spans="1:39" ht="17" customHeight="1">
      <c r="A139" s="58" t="s">
        <v>1978</v>
      </c>
      <c r="B139" s="12" t="s">
        <v>1979</v>
      </c>
      <c r="C139" s="13"/>
      <c r="D139" s="13"/>
      <c r="E139" s="14"/>
      <c r="F139" s="1"/>
      <c r="G139" s="13"/>
      <c r="H139" s="1"/>
      <c r="I139" s="1"/>
      <c r="J139" s="13"/>
      <c r="K139" s="1"/>
      <c r="L139" s="1"/>
      <c r="M139" s="13"/>
      <c r="N139" s="1"/>
      <c r="O139" s="1"/>
      <c r="P139" s="13"/>
      <c r="Q139" s="1"/>
      <c r="R139" s="1"/>
      <c r="S139" s="13"/>
      <c r="T139" s="1"/>
      <c r="U139" s="1"/>
      <c r="V139" s="13"/>
      <c r="W139" s="1"/>
      <c r="X139" s="1"/>
      <c r="Y139" s="13"/>
      <c r="Z139" s="1"/>
      <c r="AA139" s="1"/>
      <c r="AB139" s="13"/>
      <c r="AC139" s="1"/>
      <c r="AD139" s="1"/>
      <c r="AE139" s="1"/>
      <c r="AF139" s="1"/>
      <c r="AG139" s="1"/>
      <c r="AH139" s="1">
        <v>5789405425.8308802</v>
      </c>
      <c r="AI139" s="1">
        <f t="shared" si="48"/>
        <v>5789405425.8308802</v>
      </c>
      <c r="AJ139" s="1">
        <f t="shared" si="49"/>
        <v>0</v>
      </c>
      <c r="AK139" s="1">
        <v>8239323225.7556505</v>
      </c>
      <c r="AL139" s="1">
        <f t="shared" si="50"/>
        <v>2449917799.9247704</v>
      </c>
      <c r="AM139" s="1">
        <f t="shared" si="51"/>
        <v>42.317260922751224</v>
      </c>
    </row>
    <row r="140" spans="1:39" ht="17" customHeight="1">
      <c r="A140" s="58" t="s">
        <v>310</v>
      </c>
      <c r="B140" s="12" t="s">
        <v>92</v>
      </c>
      <c r="C140" s="13">
        <v>-44157281534</v>
      </c>
      <c r="D140" s="13">
        <v>-48875616926</v>
      </c>
      <c r="E140" s="14">
        <f t="shared" si="28"/>
        <v>-4718335392</v>
      </c>
      <c r="F140" s="1">
        <f t="shared" si="29"/>
        <v>10.685294085341281</v>
      </c>
      <c r="G140" s="13">
        <v>-59009992017</v>
      </c>
      <c r="H140" s="1">
        <f t="shared" si="30"/>
        <v>-10134375091</v>
      </c>
      <c r="I140" s="1">
        <f t="shared" si="31"/>
        <v>20.735032575330813</v>
      </c>
      <c r="J140" s="13">
        <v>-64657344131</v>
      </c>
      <c r="K140" s="1">
        <f t="shared" si="32"/>
        <v>-5647352114</v>
      </c>
      <c r="L140" s="1">
        <f t="shared" si="33"/>
        <v>9.5701624775225724</v>
      </c>
      <c r="M140" s="13">
        <v>-70994055250</v>
      </c>
      <c r="N140" s="1">
        <f t="shared" si="34"/>
        <v>-6336711119</v>
      </c>
      <c r="O140" s="1">
        <f t="shared" si="35"/>
        <v>9.8004506744994195</v>
      </c>
      <c r="P140" s="13">
        <v>-76995816826</v>
      </c>
      <c r="Q140" s="1">
        <f t="shared" si="36"/>
        <v>-6001761576</v>
      </c>
      <c r="R140" s="1">
        <f t="shared" si="37"/>
        <v>8.4538931532580683</v>
      </c>
      <c r="S140" s="13">
        <v>-79626993076</v>
      </c>
      <c r="T140" s="1">
        <f t="shared" si="38"/>
        <v>-2631176250</v>
      </c>
      <c r="U140" s="1">
        <f t="shared" si="39"/>
        <v>3.4172976642953183</v>
      </c>
      <c r="V140" s="13">
        <v>-83579871746</v>
      </c>
      <c r="W140" s="1">
        <f t="shared" si="40"/>
        <v>-3952878670</v>
      </c>
      <c r="X140" s="1">
        <f t="shared" si="41"/>
        <v>4.964244557404264</v>
      </c>
      <c r="Y140" s="13">
        <v>-67764120168</v>
      </c>
      <c r="Z140" s="1">
        <f t="shared" si="42"/>
        <v>15815751578</v>
      </c>
      <c r="AA140" s="1">
        <f t="shared" si="43"/>
        <v>-18.922919176119599</v>
      </c>
      <c r="AB140" s="13">
        <v>-67903063330</v>
      </c>
      <c r="AC140" s="1">
        <f t="shared" si="44"/>
        <v>-138943162</v>
      </c>
      <c r="AD140" s="1">
        <f t="shared" si="45"/>
        <v>0.2050394244853084</v>
      </c>
      <c r="AE140" s="1">
        <v>-75690282162.825104</v>
      </c>
      <c r="AF140" s="1">
        <f t="shared" si="46"/>
        <v>-7787218832.8251038</v>
      </c>
      <c r="AG140" s="1">
        <f t="shared" si="47"/>
        <v>11.468140686054531</v>
      </c>
      <c r="AH140" s="1">
        <v>77206070371.940002</v>
      </c>
      <c r="AI140" s="1">
        <f t="shared" si="48"/>
        <v>152896352534.76511</v>
      </c>
      <c r="AJ140" s="1">
        <f t="shared" si="49"/>
        <v>-202.00261931360504</v>
      </c>
      <c r="AK140" s="1">
        <v>86834172579.507202</v>
      </c>
      <c r="AL140" s="1">
        <f t="shared" si="50"/>
        <v>9628102207.5671997</v>
      </c>
      <c r="AM140" s="1">
        <f t="shared" si="51"/>
        <v>12.47065439438097</v>
      </c>
    </row>
    <row r="141" spans="1:39" ht="17" customHeight="1">
      <c r="A141" s="58" t="s">
        <v>311</v>
      </c>
      <c r="B141" s="12" t="s">
        <v>91</v>
      </c>
      <c r="C141" s="13">
        <v>-17480850</v>
      </c>
      <c r="D141" s="13">
        <v>-19794907</v>
      </c>
      <c r="E141" s="14">
        <f t="shared" si="28"/>
        <v>-2314057</v>
      </c>
      <c r="F141" s="1">
        <f t="shared" si="29"/>
        <v>13.237668648835726</v>
      </c>
      <c r="G141" s="13">
        <v>-21899992</v>
      </c>
      <c r="H141" s="1">
        <f t="shared" si="30"/>
        <v>-2105085</v>
      </c>
      <c r="I141" s="1">
        <f t="shared" si="31"/>
        <v>10.634477848266728</v>
      </c>
      <c r="J141" s="13">
        <v>-26811735</v>
      </c>
      <c r="K141" s="1">
        <f t="shared" si="32"/>
        <v>-4911743</v>
      </c>
      <c r="L141" s="1">
        <f t="shared" si="33"/>
        <v>22.428058421208554</v>
      </c>
      <c r="M141" s="13">
        <v>-33377273</v>
      </c>
      <c r="N141" s="1">
        <f t="shared" si="34"/>
        <v>-6565538</v>
      </c>
      <c r="O141" s="1">
        <f t="shared" si="35"/>
        <v>24.487553677522175</v>
      </c>
      <c r="P141" s="13">
        <v>-42889977</v>
      </c>
      <c r="Q141" s="1">
        <f t="shared" si="36"/>
        <v>-9512704</v>
      </c>
      <c r="R141" s="1">
        <f t="shared" si="37"/>
        <v>28.500542869394991</v>
      </c>
      <c r="S141" s="13">
        <v>-49929742</v>
      </c>
      <c r="T141" s="1">
        <f t="shared" si="38"/>
        <v>-7039765</v>
      </c>
      <c r="U141" s="1">
        <f t="shared" si="39"/>
        <v>16.413543425308902</v>
      </c>
      <c r="V141" s="13">
        <v>-57537219</v>
      </c>
      <c r="W141" s="1">
        <f t="shared" si="40"/>
        <v>-7607477</v>
      </c>
      <c r="X141" s="1">
        <f t="shared" si="41"/>
        <v>15.236363528575813</v>
      </c>
      <c r="Y141" s="13">
        <v>-65416762</v>
      </c>
      <c r="Z141" s="1">
        <f t="shared" si="42"/>
        <v>-7879543</v>
      </c>
      <c r="AA141" s="1">
        <f t="shared" si="43"/>
        <v>13.694688650141398</v>
      </c>
      <c r="AB141" s="13">
        <v>-74162914</v>
      </c>
      <c r="AC141" s="1">
        <f t="shared" si="44"/>
        <v>-8746152</v>
      </c>
      <c r="AD141" s="1">
        <f t="shared" si="45"/>
        <v>13.36989440107109</v>
      </c>
      <c r="AE141" s="1">
        <v>-77755294.719740003</v>
      </c>
      <c r="AF141" s="1">
        <f t="shared" si="46"/>
        <v>-3592380.7197400033</v>
      </c>
      <c r="AG141" s="1">
        <f t="shared" si="47"/>
        <v>4.8439044880841697</v>
      </c>
      <c r="AH141" s="1">
        <v>0</v>
      </c>
      <c r="AI141" s="1">
        <f t="shared" si="48"/>
        <v>77755294.719740003</v>
      </c>
      <c r="AJ141" s="1">
        <f t="shared" si="49"/>
        <v>-100</v>
      </c>
      <c r="AK141" s="1">
        <v>0</v>
      </c>
      <c r="AL141" s="1">
        <f t="shared" si="50"/>
        <v>0</v>
      </c>
      <c r="AM141" s="1">
        <f t="shared" si="51"/>
        <v>0</v>
      </c>
    </row>
    <row r="142" spans="1:39" ht="17" customHeight="1">
      <c r="A142" s="58" t="s">
        <v>312</v>
      </c>
      <c r="B142" s="12" t="s">
        <v>90</v>
      </c>
      <c r="C142" s="13">
        <v>3071237540</v>
      </c>
      <c r="D142" s="13">
        <v>3450347569</v>
      </c>
      <c r="E142" s="14">
        <f t="shared" si="28"/>
        <v>379110029</v>
      </c>
      <c r="F142" s="1">
        <f t="shared" si="29"/>
        <v>12.343884966970025</v>
      </c>
      <c r="G142" s="13">
        <v>2855167280</v>
      </c>
      <c r="H142" s="1">
        <f t="shared" si="30"/>
        <v>-595180289</v>
      </c>
      <c r="I142" s="1">
        <f t="shared" si="31"/>
        <v>-17.249864748336023</v>
      </c>
      <c r="J142" s="13">
        <v>3327311167</v>
      </c>
      <c r="K142" s="1">
        <f t="shared" si="32"/>
        <v>472143887</v>
      </c>
      <c r="L142" s="1">
        <f t="shared" si="33"/>
        <v>16.536470220406841</v>
      </c>
      <c r="M142" s="13">
        <v>4465974014</v>
      </c>
      <c r="N142" s="1">
        <f t="shared" si="34"/>
        <v>1138662847</v>
      </c>
      <c r="O142" s="1">
        <f t="shared" si="35"/>
        <v>34.221712062675863</v>
      </c>
      <c r="P142" s="13">
        <v>5068015154</v>
      </c>
      <c r="Q142" s="1">
        <f t="shared" si="36"/>
        <v>602041140</v>
      </c>
      <c r="R142" s="1">
        <f t="shared" si="37"/>
        <v>13.48062344547265</v>
      </c>
      <c r="S142" s="13">
        <v>5205997405</v>
      </c>
      <c r="T142" s="1">
        <f t="shared" si="38"/>
        <v>137982251</v>
      </c>
      <c r="U142" s="1">
        <f t="shared" si="39"/>
        <v>2.7226092820795063</v>
      </c>
      <c r="V142" s="13">
        <v>5336623980</v>
      </c>
      <c r="W142" s="1">
        <f t="shared" si="40"/>
        <v>130626575</v>
      </c>
      <c r="X142" s="1">
        <f t="shared" si="41"/>
        <v>2.5091555918668385</v>
      </c>
      <c r="Y142" s="13">
        <v>338641489</v>
      </c>
      <c r="Z142" s="1">
        <f t="shared" si="42"/>
        <v>-4997982491</v>
      </c>
      <c r="AA142" s="1">
        <f t="shared" si="43"/>
        <v>-93.654387300489546</v>
      </c>
      <c r="AB142" s="13">
        <v>75484549</v>
      </c>
      <c r="AC142" s="1">
        <f t="shared" si="44"/>
        <v>-263156940</v>
      </c>
      <c r="AD142" s="1">
        <f t="shared" si="45"/>
        <v>-77.709598069951795</v>
      </c>
      <c r="AE142" s="1">
        <v>65840560.005230002</v>
      </c>
      <c r="AF142" s="1">
        <f t="shared" si="46"/>
        <v>-9643988.9947699979</v>
      </c>
      <c r="AG142" s="1">
        <f t="shared" si="47"/>
        <v>-12.776109975526248</v>
      </c>
      <c r="AH142" s="1">
        <v>0</v>
      </c>
      <c r="AI142" s="1">
        <f t="shared" si="48"/>
        <v>-65840560.005230002</v>
      </c>
      <c r="AJ142" s="1">
        <f t="shared" si="49"/>
        <v>-100</v>
      </c>
      <c r="AK142" s="1">
        <v>0</v>
      </c>
      <c r="AL142" s="1">
        <f t="shared" si="50"/>
        <v>0</v>
      </c>
      <c r="AM142" s="1">
        <f t="shared" si="51"/>
        <v>0</v>
      </c>
    </row>
    <row r="143" spans="1:39" ht="30">
      <c r="A143" s="58" t="s">
        <v>313</v>
      </c>
      <c r="B143" s="12" t="s">
        <v>89</v>
      </c>
      <c r="C143" s="13">
        <v>-2847165437</v>
      </c>
      <c r="D143" s="13">
        <v>-4153509503</v>
      </c>
      <c r="E143" s="14">
        <f t="shared" si="28"/>
        <v>-1306344066</v>
      </c>
      <c r="F143" s="1">
        <f t="shared" si="29"/>
        <v>45.882267641478116</v>
      </c>
      <c r="G143" s="13">
        <v>-2705598672</v>
      </c>
      <c r="H143" s="1">
        <f t="shared" si="30"/>
        <v>1447910831</v>
      </c>
      <c r="I143" s="1">
        <f t="shared" si="31"/>
        <v>-34.859937841822727</v>
      </c>
      <c r="J143" s="13">
        <v>-3662873166</v>
      </c>
      <c r="K143" s="1">
        <f t="shared" si="32"/>
        <v>-957274494</v>
      </c>
      <c r="L143" s="1">
        <f t="shared" si="33"/>
        <v>35.381244968322484</v>
      </c>
      <c r="M143" s="13">
        <v>-3817191630</v>
      </c>
      <c r="N143" s="1">
        <f t="shared" si="34"/>
        <v>-154318464</v>
      </c>
      <c r="O143" s="1">
        <f t="shared" si="35"/>
        <v>4.2130441597714885</v>
      </c>
      <c r="P143" s="13">
        <v>-3593427102</v>
      </c>
      <c r="Q143" s="1">
        <f t="shared" si="36"/>
        <v>223764528</v>
      </c>
      <c r="R143" s="1">
        <f t="shared" si="37"/>
        <v>-5.8620197697541325</v>
      </c>
      <c r="S143" s="13">
        <v>-3616945357</v>
      </c>
      <c r="T143" s="1">
        <f t="shared" si="38"/>
        <v>-23518255</v>
      </c>
      <c r="U143" s="1">
        <f t="shared" si="39"/>
        <v>0.65447981362723073</v>
      </c>
      <c r="V143" s="13">
        <v>-3823400812</v>
      </c>
      <c r="W143" s="1">
        <f t="shared" si="40"/>
        <v>-206455455</v>
      </c>
      <c r="X143" s="1">
        <f t="shared" si="41"/>
        <v>5.7080059172151882</v>
      </c>
      <c r="Y143" s="13">
        <v>-8788632701</v>
      </c>
      <c r="Z143" s="1">
        <f t="shared" si="42"/>
        <v>-4965231889</v>
      </c>
      <c r="AA143" s="1">
        <f t="shared" si="43"/>
        <v>129.86427877025832</v>
      </c>
      <c r="AB143" s="13">
        <v>-10028017832</v>
      </c>
      <c r="AC143" s="1">
        <f t="shared" si="44"/>
        <v>-1239385131</v>
      </c>
      <c r="AD143" s="1">
        <f t="shared" si="45"/>
        <v>14.102138218371312</v>
      </c>
      <c r="AE143" s="1">
        <v>-9062774367.0886898</v>
      </c>
      <c r="AF143" s="1">
        <f t="shared" si="46"/>
        <v>965243464.9113102</v>
      </c>
      <c r="AG143" s="1">
        <f t="shared" si="47"/>
        <v>-9.6254661796787104</v>
      </c>
      <c r="AH143" s="1">
        <v>8777214550.2840405</v>
      </c>
      <c r="AI143" s="1">
        <f t="shared" si="48"/>
        <v>17839988917.37273</v>
      </c>
      <c r="AJ143" s="1">
        <f t="shared" si="49"/>
        <v>-196.84909051866441</v>
      </c>
      <c r="AK143" s="1">
        <v>8341906728.0637302</v>
      </c>
      <c r="AL143" s="1">
        <f t="shared" si="50"/>
        <v>-435307822.22031021</v>
      </c>
      <c r="AM143" s="1">
        <f t="shared" si="51"/>
        <v>-4.9595212664161563</v>
      </c>
    </row>
    <row r="144" spans="1:39" ht="17" customHeight="1">
      <c r="A144" s="58" t="s">
        <v>2032</v>
      </c>
      <c r="B144" s="12" t="s">
        <v>2033</v>
      </c>
      <c r="C144" s="13"/>
      <c r="D144" s="13"/>
      <c r="E144" s="14"/>
      <c r="F144" s="1"/>
      <c r="G144" s="13"/>
      <c r="H144" s="1"/>
      <c r="I144" s="1"/>
      <c r="J144" s="13"/>
      <c r="K144" s="1"/>
      <c r="L144" s="1"/>
      <c r="M144" s="13"/>
      <c r="N144" s="1"/>
      <c r="O144" s="1"/>
      <c r="P144" s="13"/>
      <c r="Q144" s="1"/>
      <c r="R144" s="1"/>
      <c r="S144" s="13"/>
      <c r="T144" s="1"/>
      <c r="U144" s="1"/>
      <c r="V144" s="13"/>
      <c r="W144" s="1"/>
      <c r="X144" s="1"/>
      <c r="Y144" s="13"/>
      <c r="Z144" s="1"/>
      <c r="AA144" s="1"/>
      <c r="AB144" s="13"/>
      <c r="AC144" s="1"/>
      <c r="AD144" s="1"/>
      <c r="AE144" s="1"/>
      <c r="AF144" s="1"/>
      <c r="AG144" s="1"/>
      <c r="AH144" s="1">
        <v>112397601.46147001</v>
      </c>
      <c r="AI144" s="1">
        <f t="shared" si="48"/>
        <v>112397601.46147001</v>
      </c>
      <c r="AJ144" s="1">
        <f t="shared" si="49"/>
        <v>0</v>
      </c>
      <c r="AK144" s="1">
        <v>122543690.02547</v>
      </c>
      <c r="AL144" s="1">
        <f t="shared" si="50"/>
        <v>10146088.563999996</v>
      </c>
      <c r="AM144" s="1">
        <f t="shared" si="51"/>
        <v>9.0269618141967953</v>
      </c>
    </row>
    <row r="145" spans="1:39" ht="30">
      <c r="A145" s="58" t="s">
        <v>2036</v>
      </c>
      <c r="B145" s="12" t="s">
        <v>2037</v>
      </c>
      <c r="C145" s="13"/>
      <c r="D145" s="13"/>
      <c r="E145" s="14"/>
      <c r="F145" s="1"/>
      <c r="G145" s="13"/>
      <c r="H145" s="1"/>
      <c r="I145" s="1"/>
      <c r="J145" s="13"/>
      <c r="K145" s="1"/>
      <c r="L145" s="1"/>
      <c r="M145" s="13"/>
      <c r="N145" s="1"/>
      <c r="O145" s="1"/>
      <c r="P145" s="13"/>
      <c r="Q145" s="1"/>
      <c r="R145" s="1"/>
      <c r="S145" s="13"/>
      <c r="T145" s="1"/>
      <c r="U145" s="1"/>
      <c r="V145" s="13"/>
      <c r="W145" s="1"/>
      <c r="X145" s="1"/>
      <c r="Y145" s="13"/>
      <c r="Z145" s="1"/>
      <c r="AA145" s="1"/>
      <c r="AB145" s="13"/>
      <c r="AC145" s="1"/>
      <c r="AD145" s="1"/>
      <c r="AE145" s="1"/>
      <c r="AF145" s="1"/>
      <c r="AG145" s="1"/>
      <c r="AH145" s="1">
        <v>1790654.8589999999</v>
      </c>
      <c r="AI145" s="1">
        <f t="shared" si="48"/>
        <v>1790654.8589999999</v>
      </c>
      <c r="AJ145" s="1">
        <f t="shared" si="49"/>
        <v>0</v>
      </c>
      <c r="AK145" s="1">
        <v>2449753.8066400001</v>
      </c>
      <c r="AL145" s="1">
        <f t="shared" si="50"/>
        <v>659098.94764000014</v>
      </c>
      <c r="AM145" s="1">
        <f t="shared" si="51"/>
        <v>36.807704417593747</v>
      </c>
    </row>
    <row r="146" spans="1:39" ht="30">
      <c r="A146" s="58" t="s">
        <v>2039</v>
      </c>
      <c r="B146" s="12" t="s">
        <v>2040</v>
      </c>
      <c r="C146" s="13"/>
      <c r="D146" s="13"/>
      <c r="E146" s="14"/>
      <c r="F146" s="1"/>
      <c r="G146" s="13"/>
      <c r="H146" s="1"/>
      <c r="I146" s="1"/>
      <c r="J146" s="13"/>
      <c r="K146" s="1"/>
      <c r="L146" s="1"/>
      <c r="M146" s="13"/>
      <c r="N146" s="1"/>
      <c r="O146" s="1"/>
      <c r="P146" s="13"/>
      <c r="Q146" s="1"/>
      <c r="R146" s="1"/>
      <c r="S146" s="13"/>
      <c r="T146" s="1"/>
      <c r="U146" s="1"/>
      <c r="V146" s="13"/>
      <c r="W146" s="1"/>
      <c r="X146" s="1"/>
      <c r="Y146" s="13"/>
      <c r="Z146" s="1"/>
      <c r="AA146" s="1"/>
      <c r="AB146" s="13"/>
      <c r="AC146" s="1"/>
      <c r="AD146" s="1"/>
      <c r="AE146" s="1"/>
      <c r="AF146" s="1"/>
      <c r="AG146" s="1"/>
      <c r="AH146" s="1">
        <v>456661.005</v>
      </c>
      <c r="AI146" s="1">
        <f t="shared" si="48"/>
        <v>456661.005</v>
      </c>
      <c r="AJ146" s="1">
        <f t="shared" si="49"/>
        <v>0</v>
      </c>
      <c r="AK146" s="1">
        <v>574688.701</v>
      </c>
      <c r="AL146" s="1">
        <f t="shared" si="50"/>
        <v>118027.696</v>
      </c>
      <c r="AM146" s="1">
        <f t="shared" si="51"/>
        <v>25.845801307251971</v>
      </c>
    </row>
    <row r="147" spans="1:39" ht="17" customHeight="1">
      <c r="A147" s="58" t="s">
        <v>314</v>
      </c>
      <c r="B147" s="12" t="s">
        <v>211</v>
      </c>
      <c r="C147" s="13">
        <v>40168841664</v>
      </c>
      <c r="D147" s="13">
        <v>49646502172</v>
      </c>
      <c r="E147" s="14">
        <f t="shared" si="28"/>
        <v>9477660508</v>
      </c>
      <c r="F147" s="1">
        <f t="shared" si="29"/>
        <v>23.594557660581088</v>
      </c>
      <c r="G147" s="13">
        <v>64261085568</v>
      </c>
      <c r="H147" s="1">
        <f t="shared" si="30"/>
        <v>14614583396</v>
      </c>
      <c r="I147" s="1">
        <f t="shared" si="31"/>
        <v>29.437287133276513</v>
      </c>
      <c r="J147" s="13">
        <v>64864903906</v>
      </c>
      <c r="K147" s="1">
        <f t="shared" si="32"/>
        <v>603818338</v>
      </c>
      <c r="L147" s="1">
        <f t="shared" si="33"/>
        <v>0.93963295618629039</v>
      </c>
      <c r="M147" s="13">
        <v>80295661683</v>
      </c>
      <c r="N147" s="1">
        <f t="shared" si="34"/>
        <v>15430757777</v>
      </c>
      <c r="O147" s="1">
        <f t="shared" si="35"/>
        <v>23.789070587943407</v>
      </c>
      <c r="P147" s="13">
        <v>95452478869</v>
      </c>
      <c r="Q147" s="1">
        <f t="shared" si="36"/>
        <v>15156817186</v>
      </c>
      <c r="R147" s="1">
        <f t="shared" si="37"/>
        <v>18.876259150634738</v>
      </c>
      <c r="S147" s="13">
        <v>105897310254</v>
      </c>
      <c r="T147" s="1">
        <f t="shared" si="38"/>
        <v>10444831385</v>
      </c>
      <c r="U147" s="1">
        <f t="shared" si="39"/>
        <v>10.942441211332604</v>
      </c>
      <c r="V147" s="13">
        <v>116892830566</v>
      </c>
      <c r="W147" s="1">
        <f t="shared" si="40"/>
        <v>10995520312</v>
      </c>
      <c r="X147" s="1">
        <f t="shared" si="41"/>
        <v>10.383191306395503</v>
      </c>
      <c r="Y147" s="13">
        <v>176845826677</v>
      </c>
      <c r="Z147" s="1">
        <f t="shared" si="42"/>
        <v>59952996111</v>
      </c>
      <c r="AA147" s="1">
        <f t="shared" si="43"/>
        <v>51.288856485641652</v>
      </c>
      <c r="AB147" s="13">
        <v>193493228477</v>
      </c>
      <c r="AC147" s="1">
        <f t="shared" si="44"/>
        <v>16647401800</v>
      </c>
      <c r="AD147" s="1">
        <f t="shared" si="45"/>
        <v>9.4135112559968075</v>
      </c>
      <c r="AE147" s="1">
        <v>212470174805.97299</v>
      </c>
      <c r="AF147" s="1">
        <f t="shared" si="46"/>
        <v>18976946328.972992</v>
      </c>
      <c r="AG147" s="1">
        <f t="shared" si="47"/>
        <v>9.8075506199064364</v>
      </c>
      <c r="AH147" s="1">
        <v>331674090310.51398</v>
      </c>
      <c r="AI147" s="1">
        <f t="shared" si="48"/>
        <v>119203915504.54099</v>
      </c>
      <c r="AJ147" s="1">
        <f t="shared" si="49"/>
        <v>56.103834626858841</v>
      </c>
      <c r="AK147" s="1">
        <v>344365050853.27399</v>
      </c>
      <c r="AL147" s="1">
        <f t="shared" si="50"/>
        <v>12690960542.76001</v>
      </c>
      <c r="AM147" s="1">
        <f t="shared" si="51"/>
        <v>3.8263346198910821</v>
      </c>
    </row>
    <row r="148" spans="1:39" ht="17" customHeight="1">
      <c r="A148" s="58" t="s">
        <v>315</v>
      </c>
      <c r="B148" s="12" t="s">
        <v>199</v>
      </c>
      <c r="C148" s="13">
        <v>3435202</v>
      </c>
      <c r="D148" s="13">
        <v>3109851</v>
      </c>
      <c r="E148" s="14">
        <f t="shared" si="28"/>
        <v>-325351</v>
      </c>
      <c r="F148" s="1">
        <f t="shared" si="29"/>
        <v>-9.4710878719795808</v>
      </c>
      <c r="G148" s="13">
        <v>2252425</v>
      </c>
      <c r="H148" s="1">
        <f t="shared" si="30"/>
        <v>-857426</v>
      </c>
      <c r="I148" s="1">
        <f t="shared" si="31"/>
        <v>-27.571288785218329</v>
      </c>
      <c r="J148" s="13">
        <v>2147756</v>
      </c>
      <c r="K148" s="1">
        <f t="shared" si="32"/>
        <v>-104669</v>
      </c>
      <c r="L148" s="1">
        <f t="shared" si="33"/>
        <v>-4.6469471791513586</v>
      </c>
      <c r="M148" s="13">
        <v>2636724</v>
      </c>
      <c r="N148" s="1">
        <f t="shared" si="34"/>
        <v>488968</v>
      </c>
      <c r="O148" s="1">
        <f t="shared" si="35"/>
        <v>22.766459504710966</v>
      </c>
      <c r="P148" s="13">
        <v>1889971</v>
      </c>
      <c r="Q148" s="1">
        <f t="shared" si="36"/>
        <v>-746753</v>
      </c>
      <c r="R148" s="1">
        <f t="shared" si="37"/>
        <v>-28.3212425722222</v>
      </c>
      <c r="S148" s="13">
        <v>2060992</v>
      </c>
      <c r="T148" s="1">
        <f t="shared" si="38"/>
        <v>171021</v>
      </c>
      <c r="U148" s="1">
        <f t="shared" si="39"/>
        <v>9.0488690038101112</v>
      </c>
      <c r="V148" s="13">
        <v>2413748</v>
      </c>
      <c r="W148" s="1">
        <f t="shared" si="40"/>
        <v>352756</v>
      </c>
      <c r="X148" s="1">
        <f t="shared" si="41"/>
        <v>17.11583548116635</v>
      </c>
      <c r="Y148" s="13">
        <v>2844378</v>
      </c>
      <c r="Z148" s="1">
        <f t="shared" si="42"/>
        <v>430630</v>
      </c>
      <c r="AA148" s="1">
        <f t="shared" si="43"/>
        <v>17.84071908086511</v>
      </c>
      <c r="AB148" s="13">
        <v>2929276</v>
      </c>
      <c r="AC148" s="1">
        <f t="shared" si="44"/>
        <v>84898</v>
      </c>
      <c r="AD148" s="1">
        <f t="shared" si="45"/>
        <v>2.9847650347457333</v>
      </c>
      <c r="AE148" s="1">
        <v>2945469.9309999999</v>
      </c>
      <c r="AF148" s="1">
        <f t="shared" si="46"/>
        <v>16193.930999999866</v>
      </c>
      <c r="AG148" s="1">
        <f t="shared" si="47"/>
        <v>0.55283049463416445</v>
      </c>
      <c r="AH148" s="1">
        <v>4321553.6780000003</v>
      </c>
      <c r="AI148" s="1">
        <f t="shared" si="48"/>
        <v>1376083.7470000004</v>
      </c>
      <c r="AJ148" s="1">
        <f t="shared" si="49"/>
        <v>46.7186486107775</v>
      </c>
      <c r="AK148" s="1">
        <v>20753774.236139998</v>
      </c>
      <c r="AL148" s="1">
        <f t="shared" si="50"/>
        <v>16432220.558139998</v>
      </c>
      <c r="AM148" s="1">
        <f t="shared" si="51"/>
        <v>380.23872390599973</v>
      </c>
    </row>
    <row r="149" spans="1:39" ht="17" customHeight="1">
      <c r="A149" s="58" t="s">
        <v>316</v>
      </c>
      <c r="B149" s="12" t="s">
        <v>200</v>
      </c>
      <c r="C149" s="13">
        <v>0</v>
      </c>
      <c r="D149" s="13">
        <v>91553</v>
      </c>
      <c r="E149" s="14">
        <f t="shared" si="28"/>
        <v>91553</v>
      </c>
      <c r="F149" s="1">
        <f t="shared" si="29"/>
        <v>0</v>
      </c>
      <c r="G149" s="13">
        <v>6227</v>
      </c>
      <c r="H149" s="1">
        <f t="shared" si="30"/>
        <v>-85326</v>
      </c>
      <c r="I149" s="1">
        <f t="shared" si="31"/>
        <v>-93.198475200157276</v>
      </c>
      <c r="J149" s="13">
        <v>6227</v>
      </c>
      <c r="K149" s="1">
        <f t="shared" si="32"/>
        <v>0</v>
      </c>
      <c r="L149" s="1">
        <f t="shared" si="33"/>
        <v>0</v>
      </c>
      <c r="M149" s="13">
        <v>6227</v>
      </c>
      <c r="N149" s="1">
        <f t="shared" si="34"/>
        <v>0</v>
      </c>
      <c r="O149" s="1">
        <f t="shared" si="35"/>
        <v>0</v>
      </c>
      <c r="P149" s="13">
        <v>0</v>
      </c>
      <c r="Q149" s="1">
        <f t="shared" si="36"/>
        <v>-6227</v>
      </c>
      <c r="R149" s="1">
        <f t="shared" si="37"/>
        <v>-100</v>
      </c>
      <c r="S149" s="13">
        <v>0</v>
      </c>
      <c r="T149" s="1">
        <f t="shared" si="38"/>
        <v>0</v>
      </c>
      <c r="U149" s="1">
        <f t="shared" si="39"/>
        <v>0</v>
      </c>
      <c r="V149" s="13">
        <v>0</v>
      </c>
      <c r="W149" s="1">
        <f t="shared" si="40"/>
        <v>0</v>
      </c>
      <c r="X149" s="1">
        <f t="shared" si="41"/>
        <v>0</v>
      </c>
      <c r="Y149" s="13">
        <v>0</v>
      </c>
      <c r="Z149" s="1">
        <f t="shared" si="42"/>
        <v>0</v>
      </c>
      <c r="AA149" s="1">
        <f t="shared" si="43"/>
        <v>0</v>
      </c>
      <c r="AB149" s="13">
        <v>0</v>
      </c>
      <c r="AC149" s="1">
        <f t="shared" si="44"/>
        <v>0</v>
      </c>
      <c r="AD149" s="1">
        <f t="shared" si="45"/>
        <v>0</v>
      </c>
      <c r="AE149" s="1">
        <v>0</v>
      </c>
      <c r="AF149" s="1">
        <f t="shared" si="46"/>
        <v>0</v>
      </c>
      <c r="AG149" s="1">
        <f t="shared" si="47"/>
        <v>0</v>
      </c>
      <c r="AH149" s="1">
        <v>0</v>
      </c>
      <c r="AI149" s="1">
        <f t="shared" si="48"/>
        <v>0</v>
      </c>
      <c r="AJ149" s="1">
        <f t="shared" si="49"/>
        <v>0</v>
      </c>
      <c r="AK149" s="1">
        <v>0</v>
      </c>
      <c r="AL149" s="1">
        <f t="shared" si="50"/>
        <v>0</v>
      </c>
      <c r="AM149" s="1">
        <f t="shared" si="51"/>
        <v>0</v>
      </c>
    </row>
    <row r="150" spans="1:39" ht="30">
      <c r="A150" s="58" t="s">
        <v>317</v>
      </c>
      <c r="B150" s="12" t="s">
        <v>168</v>
      </c>
      <c r="C150" s="13">
        <v>8045321601</v>
      </c>
      <c r="D150" s="13">
        <v>9291431098</v>
      </c>
      <c r="E150" s="14">
        <f t="shared" si="28"/>
        <v>1246109497</v>
      </c>
      <c r="F150" s="1">
        <f t="shared" si="29"/>
        <v>15.488622566003002</v>
      </c>
      <c r="G150" s="13">
        <v>11350421198</v>
      </c>
      <c r="H150" s="1">
        <f t="shared" si="30"/>
        <v>2058990100</v>
      </c>
      <c r="I150" s="1">
        <f t="shared" si="31"/>
        <v>22.160096526391957</v>
      </c>
      <c r="J150" s="13">
        <v>12132257817</v>
      </c>
      <c r="K150" s="1">
        <f t="shared" si="32"/>
        <v>781836619</v>
      </c>
      <c r="L150" s="1">
        <f t="shared" si="33"/>
        <v>6.8881727414464882</v>
      </c>
      <c r="M150" s="13">
        <v>14346240946</v>
      </c>
      <c r="N150" s="1">
        <f t="shared" si="34"/>
        <v>2213983129</v>
      </c>
      <c r="O150" s="1">
        <f t="shared" si="35"/>
        <v>18.248731294662367</v>
      </c>
      <c r="P150" s="13">
        <v>14253550068</v>
      </c>
      <c r="Q150" s="1">
        <f t="shared" si="36"/>
        <v>-92690878</v>
      </c>
      <c r="R150" s="1">
        <f t="shared" si="37"/>
        <v>-0.64609871219153026</v>
      </c>
      <c r="S150" s="13">
        <v>15071761061</v>
      </c>
      <c r="T150" s="1">
        <f t="shared" si="38"/>
        <v>818210993</v>
      </c>
      <c r="U150" s="1">
        <f t="shared" si="39"/>
        <v>5.7404014375122481</v>
      </c>
      <c r="V150" s="13">
        <v>16480793043</v>
      </c>
      <c r="W150" s="1">
        <f t="shared" si="40"/>
        <v>1409031982</v>
      </c>
      <c r="X150" s="1">
        <f t="shared" si="41"/>
        <v>9.34882112513076</v>
      </c>
      <c r="Y150" s="13">
        <v>20985301125</v>
      </c>
      <c r="Z150" s="1">
        <f t="shared" si="42"/>
        <v>4504508082</v>
      </c>
      <c r="AA150" s="1">
        <f t="shared" si="43"/>
        <v>27.331864857760777</v>
      </c>
      <c r="AB150" s="13">
        <v>24736773539</v>
      </c>
      <c r="AC150" s="1">
        <f t="shared" si="44"/>
        <v>3751472414</v>
      </c>
      <c r="AD150" s="1">
        <f t="shared" si="45"/>
        <v>17.876667061645513</v>
      </c>
      <c r="AE150" s="1">
        <v>25421504700.077698</v>
      </c>
      <c r="AF150" s="1">
        <f t="shared" si="46"/>
        <v>684731161.07769775</v>
      </c>
      <c r="AG150" s="1">
        <f t="shared" si="47"/>
        <v>2.7680698131393351</v>
      </c>
      <c r="AH150" s="1">
        <v>28626030815.078999</v>
      </c>
      <c r="AI150" s="1">
        <f t="shared" si="48"/>
        <v>3204526115.0013008</v>
      </c>
      <c r="AJ150" s="1">
        <f t="shared" si="49"/>
        <v>12.605572143774427</v>
      </c>
      <c r="AK150" s="1">
        <v>30109243784.729801</v>
      </c>
      <c r="AL150" s="1">
        <f t="shared" si="50"/>
        <v>1483212969.6508026</v>
      </c>
      <c r="AM150" s="1">
        <f t="shared" si="51"/>
        <v>5.1813434395854419</v>
      </c>
    </row>
    <row r="151" spans="1:39" ht="17" customHeight="1">
      <c r="A151" s="58" t="s">
        <v>318</v>
      </c>
      <c r="B151" s="12" t="s">
        <v>169</v>
      </c>
      <c r="C151" s="13">
        <v>467351382</v>
      </c>
      <c r="D151" s="13">
        <v>1371087510</v>
      </c>
      <c r="E151" s="14">
        <f t="shared" si="28"/>
        <v>903736128</v>
      </c>
      <c r="F151" s="1">
        <f t="shared" si="29"/>
        <v>193.37401424438283</v>
      </c>
      <c r="G151" s="13">
        <v>2401757111</v>
      </c>
      <c r="H151" s="1">
        <f t="shared" si="30"/>
        <v>1030669601</v>
      </c>
      <c r="I151" s="1">
        <f t="shared" si="31"/>
        <v>75.17168623321497</v>
      </c>
      <c r="J151" s="13">
        <v>3528481360</v>
      </c>
      <c r="K151" s="1">
        <f t="shared" si="32"/>
        <v>1126724249</v>
      </c>
      <c r="L151" s="1">
        <f t="shared" si="33"/>
        <v>46.912497680953052</v>
      </c>
      <c r="M151" s="13">
        <v>7273660243</v>
      </c>
      <c r="N151" s="1">
        <f t="shared" si="34"/>
        <v>3745178883</v>
      </c>
      <c r="O151" s="1">
        <f t="shared" si="35"/>
        <v>106.14138211006447</v>
      </c>
      <c r="P151" s="13">
        <v>12084058241</v>
      </c>
      <c r="Q151" s="1">
        <f t="shared" si="36"/>
        <v>4810397998</v>
      </c>
      <c r="R151" s="1">
        <f t="shared" si="37"/>
        <v>66.134488514629396</v>
      </c>
      <c r="S151" s="13">
        <v>15408910080</v>
      </c>
      <c r="T151" s="1">
        <f t="shared" si="38"/>
        <v>3324851839</v>
      </c>
      <c r="U151" s="1">
        <f t="shared" si="39"/>
        <v>27.51436456768398</v>
      </c>
      <c r="V151" s="13">
        <v>16634583165</v>
      </c>
      <c r="W151" s="1">
        <f t="shared" si="40"/>
        <v>1225673085</v>
      </c>
      <c r="X151" s="1">
        <f t="shared" si="41"/>
        <v>7.9543139562535501</v>
      </c>
      <c r="Y151" s="13">
        <v>13279804562</v>
      </c>
      <c r="Z151" s="1">
        <f t="shared" si="42"/>
        <v>-3354778603</v>
      </c>
      <c r="AA151" s="1">
        <f t="shared" si="43"/>
        <v>-20.167494248119322</v>
      </c>
      <c r="AB151" s="13">
        <v>16665164390</v>
      </c>
      <c r="AC151" s="1">
        <f t="shared" si="44"/>
        <v>3385359828</v>
      </c>
      <c r="AD151" s="1">
        <f t="shared" si="45"/>
        <v>25.492542546048952</v>
      </c>
      <c r="AE151" s="1">
        <v>17764666074.320698</v>
      </c>
      <c r="AF151" s="1">
        <f t="shared" si="46"/>
        <v>1099501684.3206978</v>
      </c>
      <c r="AG151" s="1">
        <f t="shared" si="47"/>
        <v>6.5976047915882434</v>
      </c>
      <c r="AH151" s="1">
        <v>13551582428.992699</v>
      </c>
      <c r="AI151" s="1">
        <f t="shared" si="48"/>
        <v>-4213083645.3279991</v>
      </c>
      <c r="AJ151" s="1">
        <f t="shared" si="49"/>
        <v>-23.716086909272811</v>
      </c>
      <c r="AK151" s="1">
        <v>13805624918.225698</v>
      </c>
      <c r="AL151" s="1">
        <f t="shared" si="50"/>
        <v>254042489.2329998</v>
      </c>
      <c r="AM151" s="1">
        <f t="shared" si="51"/>
        <v>1.8746333910753699</v>
      </c>
    </row>
    <row r="152" spans="1:39" ht="17" customHeight="1">
      <c r="A152" s="58" t="s">
        <v>319</v>
      </c>
      <c r="B152" s="12" t="s">
        <v>88</v>
      </c>
      <c r="C152" s="13">
        <v>37412047229</v>
      </c>
      <c r="D152" s="13">
        <v>38471652107</v>
      </c>
      <c r="E152" s="14">
        <f t="shared" si="28"/>
        <v>1059604878</v>
      </c>
      <c r="F152" s="1">
        <f t="shared" si="29"/>
        <v>2.8322558012239591</v>
      </c>
      <c r="G152" s="13">
        <v>47098751153</v>
      </c>
      <c r="H152" s="1">
        <f t="shared" si="30"/>
        <v>8627099046</v>
      </c>
      <c r="I152" s="1">
        <f t="shared" si="31"/>
        <v>22.424560874083909</v>
      </c>
      <c r="J152" s="13">
        <v>50131714661</v>
      </c>
      <c r="K152" s="1">
        <f t="shared" si="32"/>
        <v>3032963508</v>
      </c>
      <c r="L152" s="1">
        <f t="shared" si="33"/>
        <v>6.4395837124161472</v>
      </c>
      <c r="M152" s="13">
        <v>58159302928</v>
      </c>
      <c r="N152" s="1">
        <f t="shared" si="34"/>
        <v>8027588267</v>
      </c>
      <c r="O152" s="1">
        <f t="shared" si="35"/>
        <v>16.012993613492075</v>
      </c>
      <c r="P152" s="13">
        <v>67850995170</v>
      </c>
      <c r="Q152" s="1">
        <f t="shared" si="36"/>
        <v>9691692242</v>
      </c>
      <c r="R152" s="1">
        <f t="shared" si="37"/>
        <v>16.664044708372987</v>
      </c>
      <c r="S152" s="13">
        <v>73226297087</v>
      </c>
      <c r="T152" s="1">
        <f t="shared" si="38"/>
        <v>5375301917</v>
      </c>
      <c r="U152" s="1">
        <f t="shared" si="39"/>
        <v>7.9222152947532072</v>
      </c>
      <c r="V152" s="13">
        <v>78550820833</v>
      </c>
      <c r="W152" s="1">
        <f t="shared" si="40"/>
        <v>5324523746</v>
      </c>
      <c r="X152" s="1">
        <f t="shared" si="41"/>
        <v>7.271327320667254</v>
      </c>
      <c r="Y152" s="13">
        <v>131231347376</v>
      </c>
      <c r="Z152" s="1">
        <f t="shared" si="42"/>
        <v>52680526543</v>
      </c>
      <c r="AA152" s="1">
        <f t="shared" si="43"/>
        <v>67.065532841470173</v>
      </c>
      <c r="AB152" s="13">
        <v>142126302218</v>
      </c>
      <c r="AC152" s="1">
        <f t="shared" si="44"/>
        <v>10894954842</v>
      </c>
      <c r="AD152" s="1">
        <f t="shared" si="45"/>
        <v>8.3020978294036034</v>
      </c>
      <c r="AE152" s="1">
        <v>161466415558.99301</v>
      </c>
      <c r="AF152" s="1">
        <f t="shared" si="46"/>
        <v>19340113340.993011</v>
      </c>
      <c r="AG152" s="1">
        <f t="shared" si="47"/>
        <v>13.607694732906115</v>
      </c>
      <c r="AH152" s="1">
        <v>282382338132.84698</v>
      </c>
      <c r="AI152" s="1">
        <f t="shared" si="48"/>
        <v>120915922573.85397</v>
      </c>
      <c r="AJ152" s="1">
        <f t="shared" si="49"/>
        <v>74.886113099894999</v>
      </c>
      <c r="AK152" s="1">
        <v>295515689094.80499</v>
      </c>
      <c r="AL152" s="1">
        <f t="shared" si="50"/>
        <v>13133350961.958008</v>
      </c>
      <c r="AM152" s="1">
        <f t="shared" si="51"/>
        <v>4.6509109063964944</v>
      </c>
    </row>
    <row r="153" spans="1:39" ht="30">
      <c r="A153" s="58" t="s">
        <v>320</v>
      </c>
      <c r="B153" s="12" t="s">
        <v>212</v>
      </c>
      <c r="C153" s="13">
        <v>1583120921</v>
      </c>
      <c r="D153" s="13">
        <v>8140864025</v>
      </c>
      <c r="E153" s="14">
        <f t="shared" si="28"/>
        <v>6557743104</v>
      </c>
      <c r="F153" s="1">
        <f t="shared" si="29"/>
        <v>414.22881960638307</v>
      </c>
      <c r="G153" s="13">
        <v>12308004785</v>
      </c>
      <c r="H153" s="1">
        <f t="shared" si="30"/>
        <v>4167140760</v>
      </c>
      <c r="I153" s="1">
        <f t="shared" si="31"/>
        <v>51.187942056310177</v>
      </c>
      <c r="J153" s="13">
        <v>8687994484</v>
      </c>
      <c r="K153" s="1">
        <f t="shared" si="32"/>
        <v>-3620010301</v>
      </c>
      <c r="L153" s="1">
        <f t="shared" si="33"/>
        <v>-29.411836964930139</v>
      </c>
      <c r="M153" s="13">
        <v>11939273803</v>
      </c>
      <c r="N153" s="1">
        <f t="shared" si="34"/>
        <v>3251279319</v>
      </c>
      <c r="O153" s="1">
        <f t="shared" si="35"/>
        <v>37.422667854907445</v>
      </c>
      <c r="P153" s="13">
        <v>14344358691</v>
      </c>
      <c r="Q153" s="1">
        <f t="shared" si="36"/>
        <v>2405084888</v>
      </c>
      <c r="R153" s="1">
        <f t="shared" si="37"/>
        <v>20.144314701918223</v>
      </c>
      <c r="S153" s="13">
        <v>14926918274</v>
      </c>
      <c r="T153" s="1">
        <f t="shared" si="38"/>
        <v>582559583</v>
      </c>
      <c r="U153" s="1">
        <f t="shared" si="39"/>
        <v>4.0612452292169188</v>
      </c>
      <c r="V153" s="13">
        <v>19505547497</v>
      </c>
      <c r="W153" s="1">
        <f t="shared" si="40"/>
        <v>4578629223</v>
      </c>
      <c r="X153" s="1">
        <f t="shared" si="41"/>
        <v>30.673640325177814</v>
      </c>
      <c r="Y153" s="13">
        <v>26585584127</v>
      </c>
      <c r="Z153" s="1">
        <f t="shared" si="42"/>
        <v>7080036630</v>
      </c>
      <c r="AA153" s="1">
        <f t="shared" si="43"/>
        <v>36.29755397067899</v>
      </c>
      <c r="AB153" s="13">
        <v>26148508731</v>
      </c>
      <c r="AC153" s="1">
        <f t="shared" si="44"/>
        <v>-437075396</v>
      </c>
      <c r="AD153" s="1">
        <f t="shared" si="45"/>
        <v>-1.644031569560706</v>
      </c>
      <c r="AE153" s="1">
        <v>26086548545.2691</v>
      </c>
      <c r="AF153" s="1">
        <f t="shared" si="46"/>
        <v>-61960185.730899811</v>
      </c>
      <c r="AG153" s="1">
        <f t="shared" si="47"/>
        <v>-0.23695494977671053</v>
      </c>
      <c r="AH153" s="1">
        <v>30482220978.9758</v>
      </c>
      <c r="AI153" s="1">
        <f t="shared" si="48"/>
        <v>4395672433.7066994</v>
      </c>
      <c r="AJ153" s="1">
        <f t="shared" si="49"/>
        <v>16.850341186679799</v>
      </c>
      <c r="AK153" s="1">
        <v>32331592921.9412</v>
      </c>
      <c r="AL153" s="1">
        <f t="shared" si="50"/>
        <v>1849371942.9654007</v>
      </c>
      <c r="AM153" s="1">
        <f t="shared" si="51"/>
        <v>6.0670511648116117</v>
      </c>
    </row>
    <row r="154" spans="1:39" ht="17" customHeight="1">
      <c r="A154" s="58" t="s">
        <v>321</v>
      </c>
      <c r="B154" s="16" t="s">
        <v>87</v>
      </c>
      <c r="C154" s="13">
        <v>352438394</v>
      </c>
      <c r="D154" s="13">
        <v>416799319</v>
      </c>
      <c r="E154" s="14">
        <f t="shared" si="28"/>
        <v>64360925</v>
      </c>
      <c r="F154" s="1">
        <f t="shared" si="29"/>
        <v>18.261609999278342</v>
      </c>
      <c r="G154" s="13">
        <v>485663457</v>
      </c>
      <c r="H154" s="1">
        <f t="shared" si="30"/>
        <v>68864138</v>
      </c>
      <c r="I154" s="1">
        <f t="shared" si="31"/>
        <v>16.522133041201059</v>
      </c>
      <c r="J154" s="13">
        <v>406965876</v>
      </c>
      <c r="K154" s="1">
        <f t="shared" si="32"/>
        <v>-78697581</v>
      </c>
      <c r="L154" s="1">
        <f t="shared" si="33"/>
        <v>-16.204138867297978</v>
      </c>
      <c r="M154" s="13">
        <v>444857433</v>
      </c>
      <c r="N154" s="1">
        <f t="shared" si="34"/>
        <v>37891557</v>
      </c>
      <c r="O154" s="1">
        <f t="shared" si="35"/>
        <v>9.3107455033895761</v>
      </c>
      <c r="P154" s="13">
        <v>572149558</v>
      </c>
      <c r="Q154" s="1">
        <f t="shared" si="36"/>
        <v>127292125</v>
      </c>
      <c r="R154" s="1">
        <f t="shared" si="37"/>
        <v>28.614139172987585</v>
      </c>
      <c r="S154" s="13">
        <v>656627313</v>
      </c>
      <c r="T154" s="1">
        <f t="shared" si="38"/>
        <v>84477755</v>
      </c>
      <c r="U154" s="1">
        <f t="shared" si="39"/>
        <v>14.764977761286675</v>
      </c>
      <c r="V154" s="13">
        <v>1250401141</v>
      </c>
      <c r="W154" s="1">
        <f t="shared" si="40"/>
        <v>593773828</v>
      </c>
      <c r="X154" s="1">
        <f t="shared" si="41"/>
        <v>90.427829644667852</v>
      </c>
      <c r="Y154" s="13">
        <v>1426035271</v>
      </c>
      <c r="Z154" s="1">
        <f t="shared" si="42"/>
        <v>175634130</v>
      </c>
      <c r="AA154" s="1">
        <f t="shared" si="43"/>
        <v>14.046222787315898</v>
      </c>
      <c r="AB154" s="13">
        <v>1537090540</v>
      </c>
      <c r="AC154" s="1">
        <f t="shared" si="44"/>
        <v>111055269</v>
      </c>
      <c r="AD154" s="1">
        <f t="shared" si="45"/>
        <v>7.787694404088831</v>
      </c>
      <c r="AE154" s="1">
        <v>1518518539.5586798</v>
      </c>
      <c r="AF154" s="1">
        <f t="shared" si="46"/>
        <v>-18572000.441320181</v>
      </c>
      <c r="AG154" s="1">
        <f t="shared" si="47"/>
        <v>-1.2082567654941252</v>
      </c>
      <c r="AH154" s="1">
        <v>1180111555.9843602</v>
      </c>
      <c r="AI154" s="1">
        <f t="shared" si="48"/>
        <v>-338406983.5743196</v>
      </c>
      <c r="AJ154" s="1">
        <f t="shared" si="49"/>
        <v>-22.285337633919784</v>
      </c>
      <c r="AK154" s="1">
        <v>1171454714.8383</v>
      </c>
      <c r="AL154" s="1">
        <f t="shared" si="50"/>
        <v>-8656841.1460602283</v>
      </c>
      <c r="AM154" s="1">
        <f t="shared" si="51"/>
        <v>-0.73356125547294915</v>
      </c>
    </row>
    <row r="155" spans="1:39" ht="30">
      <c r="A155" s="58" t="s">
        <v>322</v>
      </c>
      <c r="B155" s="12" t="s">
        <v>170</v>
      </c>
      <c r="C155" s="13">
        <v>170833153</v>
      </c>
      <c r="D155" s="13">
        <v>1781069766</v>
      </c>
      <c r="E155" s="14">
        <f t="shared" si="28"/>
        <v>1610236613</v>
      </c>
      <c r="F155" s="1">
        <f t="shared" si="29"/>
        <v>942.57852455606201</v>
      </c>
      <c r="G155" s="13">
        <v>1789727300</v>
      </c>
      <c r="H155" s="1">
        <f t="shared" si="30"/>
        <v>8657534</v>
      </c>
      <c r="I155" s="1">
        <f t="shared" si="31"/>
        <v>0.48608618063532949</v>
      </c>
      <c r="J155" s="13">
        <v>1785087560</v>
      </c>
      <c r="K155" s="1">
        <f t="shared" si="32"/>
        <v>-4639740</v>
      </c>
      <c r="L155" s="1">
        <f t="shared" si="33"/>
        <v>-0.25924284666161151</v>
      </c>
      <c r="M155" s="13">
        <v>2109094032</v>
      </c>
      <c r="N155" s="1">
        <f t="shared" si="34"/>
        <v>324006472</v>
      </c>
      <c r="O155" s="1">
        <f t="shared" si="35"/>
        <v>18.150732729323373</v>
      </c>
      <c r="P155" s="13">
        <v>2296232145</v>
      </c>
      <c r="Q155" s="1">
        <f t="shared" si="36"/>
        <v>187138113</v>
      </c>
      <c r="R155" s="1">
        <f t="shared" si="37"/>
        <v>8.8729146335188158</v>
      </c>
      <c r="S155" s="13">
        <v>4740119940</v>
      </c>
      <c r="T155" s="1">
        <f t="shared" si="38"/>
        <v>2443887795</v>
      </c>
      <c r="U155" s="1">
        <f t="shared" si="39"/>
        <v>106.43034504684195</v>
      </c>
      <c r="V155" s="13">
        <v>4953981106</v>
      </c>
      <c r="W155" s="1">
        <f t="shared" si="40"/>
        <v>213861166</v>
      </c>
      <c r="X155" s="1">
        <f t="shared" si="41"/>
        <v>4.5117247813775778</v>
      </c>
      <c r="Y155" s="13">
        <v>5749747056</v>
      </c>
      <c r="Z155" s="1">
        <f t="shared" si="42"/>
        <v>795765950</v>
      </c>
      <c r="AA155" s="1">
        <f t="shared" si="43"/>
        <v>16.063160778635396</v>
      </c>
      <c r="AB155" s="13">
        <v>8299731309</v>
      </c>
      <c r="AC155" s="1">
        <f t="shared" si="44"/>
        <v>2549984253</v>
      </c>
      <c r="AD155" s="1">
        <f t="shared" si="45"/>
        <v>44.349503172300942</v>
      </c>
      <c r="AE155" s="1">
        <v>9240904191.1721191</v>
      </c>
      <c r="AF155" s="1">
        <f t="shared" si="46"/>
        <v>941172882.17211914</v>
      </c>
      <c r="AG155" s="1">
        <f t="shared" si="47"/>
        <v>11.33979941195852</v>
      </c>
      <c r="AH155" s="1">
        <v>0</v>
      </c>
      <c r="AI155" s="1">
        <f t="shared" si="48"/>
        <v>-9240904191.1721191</v>
      </c>
      <c r="AJ155" s="1">
        <f t="shared" si="49"/>
        <v>-100</v>
      </c>
      <c r="AK155" s="1">
        <v>0</v>
      </c>
      <c r="AL155" s="1">
        <f t="shared" si="50"/>
        <v>0</v>
      </c>
      <c r="AM155" s="1">
        <f t="shared" si="51"/>
        <v>0</v>
      </c>
    </row>
    <row r="156" spans="1:39" ht="30">
      <c r="A156" s="58" t="s">
        <v>2112</v>
      </c>
      <c r="B156" s="12" t="s">
        <v>2113</v>
      </c>
      <c r="C156" s="13"/>
      <c r="D156" s="13"/>
      <c r="E156" s="14"/>
      <c r="F156" s="1"/>
      <c r="G156" s="13"/>
      <c r="H156" s="1"/>
      <c r="I156" s="1"/>
      <c r="J156" s="13"/>
      <c r="K156" s="1"/>
      <c r="L156" s="1"/>
      <c r="M156" s="13"/>
      <c r="N156" s="1"/>
      <c r="O156" s="1"/>
      <c r="P156" s="13"/>
      <c r="Q156" s="1"/>
      <c r="R156" s="1"/>
      <c r="S156" s="13"/>
      <c r="T156" s="1"/>
      <c r="U156" s="1"/>
      <c r="V156" s="13"/>
      <c r="W156" s="1"/>
      <c r="X156" s="1"/>
      <c r="Y156" s="13"/>
      <c r="Z156" s="1"/>
      <c r="AA156" s="1"/>
      <c r="AB156" s="13"/>
      <c r="AC156" s="1"/>
      <c r="AD156" s="1"/>
      <c r="AE156" s="1"/>
      <c r="AF156" s="1"/>
      <c r="AG156" s="1"/>
      <c r="AH156" s="1">
        <v>74022598.16742</v>
      </c>
      <c r="AI156" s="1">
        <f t="shared" si="48"/>
        <v>74022598.16742</v>
      </c>
      <c r="AJ156" s="1">
        <f t="shared" si="49"/>
        <v>0</v>
      </c>
      <c r="AK156" s="1">
        <v>77873385.0273</v>
      </c>
      <c r="AL156" s="1">
        <f t="shared" si="50"/>
        <v>3850786.8598800004</v>
      </c>
      <c r="AM156" s="1">
        <f t="shared" si="51"/>
        <v>5.2021773826021551</v>
      </c>
    </row>
    <row r="157" spans="1:39" ht="15">
      <c r="A157" s="58" t="s">
        <v>323</v>
      </c>
      <c r="B157" s="12" t="s">
        <v>171</v>
      </c>
      <c r="C157" s="13">
        <v>-7865706218</v>
      </c>
      <c r="D157" s="13">
        <v>-9829603057</v>
      </c>
      <c r="E157" s="14">
        <f t="shared" si="28"/>
        <v>-1963896839</v>
      </c>
      <c r="F157" s="1">
        <f t="shared" si="29"/>
        <v>24.967838672969872</v>
      </c>
      <c r="G157" s="13">
        <v>-11175498088</v>
      </c>
      <c r="H157" s="1">
        <f t="shared" si="30"/>
        <v>-1345895031</v>
      </c>
      <c r="I157" s="1">
        <f t="shared" si="31"/>
        <v>13.692262273414405</v>
      </c>
      <c r="J157" s="13">
        <v>-11809751835</v>
      </c>
      <c r="K157" s="1">
        <f t="shared" si="32"/>
        <v>-634253747</v>
      </c>
      <c r="L157" s="1">
        <f t="shared" si="33"/>
        <v>5.6753957810708009</v>
      </c>
      <c r="M157" s="13">
        <v>-13979410653</v>
      </c>
      <c r="N157" s="1">
        <f t="shared" si="34"/>
        <v>-2169658818</v>
      </c>
      <c r="O157" s="1">
        <f t="shared" si="35"/>
        <v>18.37175622581573</v>
      </c>
      <c r="P157" s="13">
        <v>-15950754975</v>
      </c>
      <c r="Q157" s="1">
        <f t="shared" si="36"/>
        <v>-1971344322</v>
      </c>
      <c r="R157" s="1">
        <f t="shared" si="37"/>
        <v>14.101769888110033</v>
      </c>
      <c r="S157" s="13">
        <v>-18135384493</v>
      </c>
      <c r="T157" s="1">
        <f t="shared" si="38"/>
        <v>-2184629518</v>
      </c>
      <c r="U157" s="1">
        <f t="shared" si="39"/>
        <v>13.696088501290514</v>
      </c>
      <c r="V157" s="13">
        <v>-20485709967</v>
      </c>
      <c r="W157" s="1">
        <f t="shared" si="40"/>
        <v>-2350325474</v>
      </c>
      <c r="X157" s="1">
        <f t="shared" si="41"/>
        <v>12.959887753729138</v>
      </c>
      <c r="Y157" s="13">
        <v>-22414837218</v>
      </c>
      <c r="Z157" s="1">
        <f t="shared" si="42"/>
        <v>-1929127251</v>
      </c>
      <c r="AA157" s="1">
        <f t="shared" si="43"/>
        <v>9.4169411463287851</v>
      </c>
      <c r="AB157" s="13">
        <v>-26023271526</v>
      </c>
      <c r="AC157" s="1">
        <f t="shared" si="44"/>
        <v>-3608434308</v>
      </c>
      <c r="AD157" s="1">
        <f t="shared" si="45"/>
        <v>16.098418529233328</v>
      </c>
      <c r="AE157" s="1">
        <v>-29031328273.3493</v>
      </c>
      <c r="AF157" s="1">
        <f t="shared" si="46"/>
        <v>-3008056747.3493004</v>
      </c>
      <c r="AG157" s="1">
        <f t="shared" si="47"/>
        <v>11.559102952693452</v>
      </c>
      <c r="AH157" s="1">
        <v>24454835271.133499</v>
      </c>
      <c r="AI157" s="1">
        <f t="shared" si="48"/>
        <v>53486163544.482803</v>
      </c>
      <c r="AJ157" s="1">
        <f t="shared" si="49"/>
        <v>-184.23601924402126</v>
      </c>
      <c r="AK157" s="1">
        <v>28381920779.691502</v>
      </c>
      <c r="AL157" s="1">
        <f t="shared" si="50"/>
        <v>3927085508.5580025</v>
      </c>
      <c r="AM157" s="1">
        <f t="shared" si="51"/>
        <v>16.058523662163189</v>
      </c>
    </row>
    <row r="158" spans="1:39" ht="30">
      <c r="A158" s="58" t="s">
        <v>2133</v>
      </c>
      <c r="B158" s="12" t="s">
        <v>2134</v>
      </c>
      <c r="C158" s="13"/>
      <c r="D158" s="13"/>
      <c r="E158" s="14"/>
      <c r="F158" s="1"/>
      <c r="G158" s="13"/>
      <c r="H158" s="1"/>
      <c r="I158" s="1"/>
      <c r="J158" s="13"/>
      <c r="K158" s="1"/>
      <c r="L158" s="1"/>
      <c r="M158" s="13"/>
      <c r="N158" s="1"/>
      <c r="O158" s="1"/>
      <c r="P158" s="13"/>
      <c r="Q158" s="1"/>
      <c r="R158" s="1"/>
      <c r="S158" s="13"/>
      <c r="T158" s="1"/>
      <c r="U158" s="1"/>
      <c r="V158" s="13"/>
      <c r="W158" s="1"/>
      <c r="X158" s="1"/>
      <c r="Y158" s="13"/>
      <c r="Z158" s="1"/>
      <c r="AA158" s="1"/>
      <c r="AB158" s="13"/>
      <c r="AC158" s="1"/>
      <c r="AD158" s="1"/>
      <c r="AE158" s="1"/>
      <c r="AF158" s="1"/>
      <c r="AG158" s="1"/>
      <c r="AH158" s="1">
        <v>1728316.53902</v>
      </c>
      <c r="AI158" s="1">
        <f t="shared" si="48"/>
        <v>1728316.53902</v>
      </c>
      <c r="AJ158" s="1">
        <f t="shared" si="49"/>
        <v>0</v>
      </c>
      <c r="AK158" s="1">
        <v>1979508.82626</v>
      </c>
      <c r="AL158" s="1">
        <f t="shared" si="50"/>
        <v>251192.28723999998</v>
      </c>
      <c r="AM158" s="1">
        <f t="shared" si="51"/>
        <v>14.533928338291114</v>
      </c>
    </row>
    <row r="159" spans="1:39" ht="30">
      <c r="A159" s="58" t="s">
        <v>2140</v>
      </c>
      <c r="B159" s="12" t="s">
        <v>2141</v>
      </c>
      <c r="C159" s="13"/>
      <c r="D159" s="13"/>
      <c r="E159" s="14"/>
      <c r="F159" s="1"/>
      <c r="G159" s="13"/>
      <c r="H159" s="1"/>
      <c r="I159" s="1"/>
      <c r="J159" s="13"/>
      <c r="K159" s="1"/>
      <c r="L159" s="1"/>
      <c r="M159" s="13"/>
      <c r="N159" s="1"/>
      <c r="O159" s="1"/>
      <c r="P159" s="13"/>
      <c r="Q159" s="1"/>
      <c r="R159" s="1"/>
      <c r="S159" s="13"/>
      <c r="T159" s="1"/>
      <c r="U159" s="1"/>
      <c r="V159" s="13"/>
      <c r="W159" s="1"/>
      <c r="X159" s="1"/>
      <c r="Y159" s="13"/>
      <c r="Z159" s="1"/>
      <c r="AA159" s="1"/>
      <c r="AB159" s="13"/>
      <c r="AC159" s="1"/>
      <c r="AD159" s="1"/>
      <c r="AE159" s="1"/>
      <c r="AF159" s="1"/>
      <c r="AG159" s="1"/>
      <c r="AH159" s="1">
        <v>127309874.11300001</v>
      </c>
      <c r="AI159" s="1">
        <f t="shared" si="48"/>
        <v>127309874.11300001</v>
      </c>
      <c r="AJ159" s="1">
        <f t="shared" si="49"/>
        <v>0</v>
      </c>
      <c r="AK159" s="1">
        <v>133898086.24076</v>
      </c>
      <c r="AL159" s="1">
        <f t="shared" si="50"/>
        <v>6588212.1277599931</v>
      </c>
      <c r="AM159" s="1">
        <f t="shared" si="51"/>
        <v>5.1749419859706309</v>
      </c>
    </row>
    <row r="160" spans="1:39" ht="17" customHeight="1">
      <c r="A160" s="58" t="s">
        <v>2145</v>
      </c>
      <c r="B160" s="12" t="s">
        <v>2146</v>
      </c>
      <c r="C160" s="13"/>
      <c r="D160" s="13"/>
      <c r="E160" s="14"/>
      <c r="F160" s="1"/>
      <c r="G160" s="13"/>
      <c r="H160" s="1"/>
      <c r="I160" s="1"/>
      <c r="J160" s="13"/>
      <c r="K160" s="1"/>
      <c r="L160" s="1"/>
      <c r="M160" s="13"/>
      <c r="N160" s="1"/>
      <c r="O160" s="1"/>
      <c r="P160" s="13"/>
      <c r="Q160" s="1"/>
      <c r="R160" s="1"/>
      <c r="S160" s="13"/>
      <c r="T160" s="1"/>
      <c r="U160" s="1"/>
      <c r="V160" s="13"/>
      <c r="W160" s="1"/>
      <c r="X160" s="1"/>
      <c r="Y160" s="13"/>
      <c r="Z160" s="1"/>
      <c r="AA160" s="1"/>
      <c r="AB160" s="13"/>
      <c r="AC160" s="1"/>
      <c r="AD160" s="1"/>
      <c r="AE160" s="1"/>
      <c r="AF160" s="1"/>
      <c r="AG160" s="1"/>
      <c r="AH160" s="1">
        <v>42664291.425169997</v>
      </c>
      <c r="AI160" s="1">
        <f t="shared" si="48"/>
        <v>42664291.425169997</v>
      </c>
      <c r="AJ160" s="1">
        <f t="shared" si="49"/>
        <v>0</v>
      </c>
      <c r="AK160" s="1">
        <v>136884365.77090999</v>
      </c>
      <c r="AL160" s="1">
        <f t="shared" si="50"/>
        <v>94220074.34573999</v>
      </c>
      <c r="AM160" s="1">
        <f t="shared" si="51"/>
        <v>220.84059338239572</v>
      </c>
    </row>
    <row r="161" spans="1:39" ht="17" customHeight="1">
      <c r="A161" s="58" t="s">
        <v>324</v>
      </c>
      <c r="B161" s="12" t="s">
        <v>213</v>
      </c>
      <c r="C161" s="13">
        <v>30287912100</v>
      </c>
      <c r="D161" s="13">
        <v>29606843598</v>
      </c>
      <c r="E161" s="14">
        <f t="shared" si="28"/>
        <v>-681068502</v>
      </c>
      <c r="F161" s="1">
        <f t="shared" si="29"/>
        <v>-2.2486479086156619</v>
      </c>
      <c r="G161" s="13">
        <v>30078664479</v>
      </c>
      <c r="H161" s="1">
        <f t="shared" si="30"/>
        <v>471820881</v>
      </c>
      <c r="I161" s="1">
        <f t="shared" si="31"/>
        <v>1.593621013460119</v>
      </c>
      <c r="J161" s="13">
        <v>39260187790</v>
      </c>
      <c r="K161" s="1">
        <f t="shared" si="32"/>
        <v>9181523311</v>
      </c>
      <c r="L161" s="1">
        <f t="shared" si="33"/>
        <v>30.525036500241747</v>
      </c>
      <c r="M161" s="13">
        <v>56305560115</v>
      </c>
      <c r="N161" s="1">
        <f t="shared" si="34"/>
        <v>17045372325</v>
      </c>
      <c r="O161" s="1">
        <f t="shared" si="35"/>
        <v>43.416430955894825</v>
      </c>
      <c r="P161" s="13">
        <v>64609554622</v>
      </c>
      <c r="Q161" s="1">
        <f t="shared" si="36"/>
        <v>8303994507</v>
      </c>
      <c r="R161" s="1">
        <f t="shared" si="37"/>
        <v>14.748089691390506</v>
      </c>
      <c r="S161" s="13">
        <v>77045027274</v>
      </c>
      <c r="T161" s="1">
        <f t="shared" si="38"/>
        <v>12435472652</v>
      </c>
      <c r="U161" s="1">
        <f t="shared" si="39"/>
        <v>19.247110933907656</v>
      </c>
      <c r="V161" s="13">
        <v>77007178781</v>
      </c>
      <c r="W161" s="1">
        <f t="shared" si="40"/>
        <v>-37848493</v>
      </c>
      <c r="X161" s="1">
        <f t="shared" si="41"/>
        <v>-4.9125160103321221E-2</v>
      </c>
      <c r="Y161" s="13">
        <v>65375747606</v>
      </c>
      <c r="Z161" s="1">
        <f t="shared" si="42"/>
        <v>-11631431175</v>
      </c>
      <c r="AA161" s="1">
        <f t="shared" si="43"/>
        <v>-15.104346580568182</v>
      </c>
      <c r="AB161" s="13">
        <v>68331607886</v>
      </c>
      <c r="AC161" s="1">
        <f t="shared" si="44"/>
        <v>2955860280</v>
      </c>
      <c r="AD161" s="1">
        <f t="shared" si="45"/>
        <v>4.5213406932094795</v>
      </c>
      <c r="AE161" s="1">
        <v>55533591218.944298</v>
      </c>
      <c r="AF161" s="1">
        <f t="shared" si="46"/>
        <v>-12798016667.055702</v>
      </c>
      <c r="AG161" s="1">
        <f t="shared" si="47"/>
        <v>-18.729277801287918</v>
      </c>
      <c r="AH161" s="1">
        <v>61140989044.128998</v>
      </c>
      <c r="AI161" s="1">
        <f t="shared" si="48"/>
        <v>5607397825.1847</v>
      </c>
      <c r="AJ161" s="1">
        <f t="shared" si="49"/>
        <v>10.097308137478846</v>
      </c>
      <c r="AK161" s="1">
        <v>70084141720.798004</v>
      </c>
      <c r="AL161" s="1">
        <f t="shared" si="50"/>
        <v>8943152676.6690063</v>
      </c>
      <c r="AM161" s="1">
        <f t="shared" si="51"/>
        <v>14.627098475973646</v>
      </c>
    </row>
    <row r="162" spans="1:39" ht="17" customHeight="1">
      <c r="A162" s="58" t="s">
        <v>325</v>
      </c>
      <c r="B162" s="12" t="s">
        <v>86</v>
      </c>
      <c r="C162" s="13">
        <v>27657687838</v>
      </c>
      <c r="D162" s="13">
        <v>26823748183</v>
      </c>
      <c r="E162" s="14">
        <f t="shared" si="28"/>
        <v>-833939655</v>
      </c>
      <c r="F162" s="1">
        <f t="shared" si="29"/>
        <v>-3.0152182636692322</v>
      </c>
      <c r="G162" s="13">
        <v>29435679765</v>
      </c>
      <c r="H162" s="1">
        <f t="shared" si="30"/>
        <v>2611931582</v>
      </c>
      <c r="I162" s="1">
        <f t="shared" si="31"/>
        <v>9.7373848135636596</v>
      </c>
      <c r="J162" s="13">
        <v>43335742540</v>
      </c>
      <c r="K162" s="1">
        <f t="shared" si="32"/>
        <v>13900062775</v>
      </c>
      <c r="L162" s="1">
        <f t="shared" si="33"/>
        <v>47.221816808618897</v>
      </c>
      <c r="M162" s="13">
        <v>67511360236</v>
      </c>
      <c r="N162" s="1">
        <f t="shared" si="34"/>
        <v>24175617696</v>
      </c>
      <c r="O162" s="1">
        <f t="shared" si="35"/>
        <v>55.786785408569585</v>
      </c>
      <c r="P162" s="13">
        <v>84474014165</v>
      </c>
      <c r="Q162" s="1">
        <f t="shared" si="36"/>
        <v>16962653929</v>
      </c>
      <c r="R162" s="1">
        <f t="shared" si="37"/>
        <v>25.125629034437335</v>
      </c>
      <c r="S162" s="13">
        <v>104874229731</v>
      </c>
      <c r="T162" s="1">
        <f t="shared" si="38"/>
        <v>20400215566</v>
      </c>
      <c r="U162" s="1">
        <f t="shared" si="39"/>
        <v>24.149693568667171</v>
      </c>
      <c r="V162" s="13">
        <v>102938642665</v>
      </c>
      <c r="W162" s="1">
        <f t="shared" si="40"/>
        <v>-1935587066</v>
      </c>
      <c r="X162" s="1">
        <f t="shared" si="41"/>
        <v>-1.8456269676208699</v>
      </c>
      <c r="Y162" s="13">
        <v>102988904939</v>
      </c>
      <c r="Z162" s="1">
        <f t="shared" si="42"/>
        <v>50262274</v>
      </c>
      <c r="AA162" s="1">
        <f t="shared" si="43"/>
        <v>4.8827410871903398E-2</v>
      </c>
      <c r="AB162" s="13">
        <v>112356158824</v>
      </c>
      <c r="AC162" s="1">
        <f t="shared" si="44"/>
        <v>9367253885</v>
      </c>
      <c r="AD162" s="1">
        <f t="shared" si="45"/>
        <v>9.0954009954258623</v>
      </c>
      <c r="AE162" s="1">
        <v>124356795283.705</v>
      </c>
      <c r="AF162" s="1">
        <f t="shared" si="46"/>
        <v>12000636459.705002</v>
      </c>
      <c r="AG162" s="1">
        <f t="shared" si="47"/>
        <v>10.680888867430371</v>
      </c>
      <c r="AH162" s="1">
        <v>138091347220.19299</v>
      </c>
      <c r="AI162" s="1">
        <f t="shared" si="48"/>
        <v>13734551936.487991</v>
      </c>
      <c r="AJ162" s="1">
        <f t="shared" si="49"/>
        <v>11.044472403099702</v>
      </c>
      <c r="AK162" s="1">
        <v>154799391913.272</v>
      </c>
      <c r="AL162" s="1">
        <f t="shared" si="50"/>
        <v>16708044693.07901</v>
      </c>
      <c r="AM162" s="1">
        <f t="shared" si="51"/>
        <v>12.09926981625957</v>
      </c>
    </row>
    <row r="163" spans="1:39" ht="30">
      <c r="A163" s="58" t="s">
        <v>326</v>
      </c>
      <c r="B163" s="12" t="s">
        <v>85</v>
      </c>
      <c r="C163" s="13">
        <v>-2150729672</v>
      </c>
      <c r="D163" s="13">
        <v>-3710133143</v>
      </c>
      <c r="E163" s="14">
        <f t="shared" si="28"/>
        <v>-1559403471</v>
      </c>
      <c r="F163" s="1">
        <f t="shared" si="29"/>
        <v>72.505786817451792</v>
      </c>
      <c r="G163" s="13">
        <v>-8389808991</v>
      </c>
      <c r="H163" s="1">
        <f t="shared" si="30"/>
        <v>-4679675848</v>
      </c>
      <c r="I163" s="1">
        <f t="shared" si="31"/>
        <v>126.13228872471223</v>
      </c>
      <c r="J163" s="13">
        <v>-14817110240</v>
      </c>
      <c r="K163" s="1">
        <f t="shared" si="32"/>
        <v>-6427301249</v>
      </c>
      <c r="L163" s="1">
        <f t="shared" si="33"/>
        <v>76.608433587638984</v>
      </c>
      <c r="M163" s="13">
        <v>-24079679253</v>
      </c>
      <c r="N163" s="1">
        <f t="shared" si="34"/>
        <v>-9262569013</v>
      </c>
      <c r="O163" s="1">
        <f t="shared" si="35"/>
        <v>62.512655051961062</v>
      </c>
      <c r="P163" s="13">
        <v>-34387419549</v>
      </c>
      <c r="Q163" s="1">
        <f t="shared" si="36"/>
        <v>-10307740296</v>
      </c>
      <c r="R163" s="1">
        <f t="shared" si="37"/>
        <v>42.806800654189757</v>
      </c>
      <c r="S163" s="13">
        <v>-43647363205</v>
      </c>
      <c r="T163" s="1">
        <f t="shared" si="38"/>
        <v>-9259943656</v>
      </c>
      <c r="U163" s="1">
        <f t="shared" si="39"/>
        <v>26.928288826107288</v>
      </c>
      <c r="V163" s="13">
        <v>-52314665116</v>
      </c>
      <c r="W163" s="1">
        <f t="shared" si="40"/>
        <v>-8667301911</v>
      </c>
      <c r="X163" s="1">
        <f t="shared" si="41"/>
        <v>19.857561315427002</v>
      </c>
      <c r="Y163" s="13">
        <v>-57458287050</v>
      </c>
      <c r="Z163" s="1">
        <f t="shared" si="42"/>
        <v>-5143621934</v>
      </c>
      <c r="AA163" s="1">
        <f t="shared" si="43"/>
        <v>9.832084220733865</v>
      </c>
      <c r="AB163" s="13">
        <v>-62365921497</v>
      </c>
      <c r="AC163" s="1">
        <f t="shared" si="44"/>
        <v>-4907634447</v>
      </c>
      <c r="AD163" s="1">
        <f t="shared" si="45"/>
        <v>8.5412125891072836</v>
      </c>
      <c r="AE163" s="1">
        <v>-68840285777.132599</v>
      </c>
      <c r="AF163" s="1">
        <f t="shared" si="46"/>
        <v>-6474364280.1325989</v>
      </c>
      <c r="AG163" s="1">
        <f t="shared" si="47"/>
        <v>10.38125329462828</v>
      </c>
      <c r="AH163" s="1">
        <v>76950358176.063995</v>
      </c>
      <c r="AI163" s="1">
        <f t="shared" si="48"/>
        <v>145790643953.19659</v>
      </c>
      <c r="AJ163" s="1">
        <f t="shared" si="49"/>
        <v>-211.78099757631367</v>
      </c>
      <c r="AK163" s="1">
        <v>84715250192.473999</v>
      </c>
      <c r="AL163" s="1">
        <f t="shared" si="50"/>
        <v>7764892016.4100037</v>
      </c>
      <c r="AM163" s="1">
        <f t="shared" si="51"/>
        <v>10.090780862440916</v>
      </c>
    </row>
    <row r="164" spans="1:39" ht="30">
      <c r="A164" s="58" t="s">
        <v>327</v>
      </c>
      <c r="B164" s="12" t="s">
        <v>84</v>
      </c>
      <c r="C164" s="13">
        <v>11815637040</v>
      </c>
      <c r="D164" s="13">
        <v>14591336187</v>
      </c>
      <c r="E164" s="14">
        <f t="shared" si="28"/>
        <v>2775699147</v>
      </c>
      <c r="F164" s="1">
        <f t="shared" si="29"/>
        <v>23.491743505689136</v>
      </c>
      <c r="G164" s="13">
        <v>18413406321</v>
      </c>
      <c r="H164" s="1">
        <f t="shared" si="30"/>
        <v>3822070134</v>
      </c>
      <c r="I164" s="1">
        <f t="shared" si="31"/>
        <v>26.194106454796334</v>
      </c>
      <c r="J164" s="13">
        <v>22003072380</v>
      </c>
      <c r="K164" s="1">
        <f t="shared" si="32"/>
        <v>3589666059</v>
      </c>
      <c r="L164" s="1">
        <f t="shared" si="33"/>
        <v>19.494850634486252</v>
      </c>
      <c r="M164" s="13">
        <v>25974773544</v>
      </c>
      <c r="N164" s="1">
        <f t="shared" si="34"/>
        <v>3971701164</v>
      </c>
      <c r="O164" s="1">
        <f t="shared" si="35"/>
        <v>18.050666267907808</v>
      </c>
      <c r="P164" s="13">
        <v>30299199019</v>
      </c>
      <c r="Q164" s="1">
        <f t="shared" si="36"/>
        <v>4324425475</v>
      </c>
      <c r="R164" s="1">
        <f t="shared" si="37"/>
        <v>16.648558909184075</v>
      </c>
      <c r="S164" s="13">
        <v>34292833302</v>
      </c>
      <c r="T164" s="1">
        <f t="shared" si="38"/>
        <v>3993634283</v>
      </c>
      <c r="U164" s="1">
        <f t="shared" si="39"/>
        <v>13.180659595970424</v>
      </c>
      <c r="V164" s="13">
        <v>48364401669</v>
      </c>
      <c r="W164" s="1">
        <f t="shared" si="40"/>
        <v>14071568367</v>
      </c>
      <c r="X164" s="1">
        <f t="shared" si="41"/>
        <v>41.03355427963232</v>
      </c>
      <c r="Y164" s="13">
        <v>43624655855</v>
      </c>
      <c r="Z164" s="1">
        <f t="shared" si="42"/>
        <v>-4739745814</v>
      </c>
      <c r="AA164" s="1">
        <f t="shared" si="43"/>
        <v>-9.800071230981489</v>
      </c>
      <c r="AB164" s="13">
        <v>45046785134</v>
      </c>
      <c r="AC164" s="1">
        <f t="shared" si="44"/>
        <v>1422129279</v>
      </c>
      <c r="AD164" s="1">
        <f t="shared" si="45"/>
        <v>3.2599209119881318</v>
      </c>
      <c r="AE164" s="1">
        <v>17151710.739330001</v>
      </c>
      <c r="AF164" s="1">
        <f t="shared" si="46"/>
        <v>-45029633423.260674</v>
      </c>
      <c r="AG164" s="1">
        <f t="shared" si="47"/>
        <v>-99.961924673007616</v>
      </c>
      <c r="AH164" s="1">
        <v>0</v>
      </c>
      <c r="AI164" s="1">
        <f t="shared" si="48"/>
        <v>-17151710.739330001</v>
      </c>
      <c r="AJ164" s="1">
        <f t="shared" si="49"/>
        <v>-100</v>
      </c>
      <c r="AK164" s="1">
        <v>0</v>
      </c>
      <c r="AL164" s="1">
        <f t="shared" si="50"/>
        <v>0</v>
      </c>
      <c r="AM164" s="1">
        <f t="shared" si="51"/>
        <v>0</v>
      </c>
    </row>
    <row r="165" spans="1:39" ht="30">
      <c r="A165" s="58" t="s">
        <v>328</v>
      </c>
      <c r="B165" s="12" t="s">
        <v>83</v>
      </c>
      <c r="C165" s="13">
        <v>-7034683106</v>
      </c>
      <c r="D165" s="13">
        <v>-8098107629</v>
      </c>
      <c r="E165" s="14">
        <f t="shared" si="28"/>
        <v>-1063424523</v>
      </c>
      <c r="F165" s="1">
        <f t="shared" si="29"/>
        <v>15.11687885546667</v>
      </c>
      <c r="G165" s="13">
        <v>-9380612616</v>
      </c>
      <c r="H165" s="1">
        <f t="shared" si="30"/>
        <v>-1282504987</v>
      </c>
      <c r="I165" s="1">
        <f t="shared" si="31"/>
        <v>15.837094859140208</v>
      </c>
      <c r="J165" s="13">
        <v>-11261516890</v>
      </c>
      <c r="K165" s="1">
        <f t="shared" si="32"/>
        <v>-1880904274</v>
      </c>
      <c r="L165" s="1">
        <f t="shared" si="33"/>
        <v>20.050974824307787</v>
      </c>
      <c r="M165" s="13">
        <v>-13100894412</v>
      </c>
      <c r="N165" s="1">
        <f t="shared" si="34"/>
        <v>-1839377522</v>
      </c>
      <c r="O165" s="1">
        <f t="shared" si="35"/>
        <v>16.333301632156942</v>
      </c>
      <c r="P165" s="13">
        <v>-15776239013</v>
      </c>
      <c r="Q165" s="1">
        <f t="shared" si="36"/>
        <v>-2675344601</v>
      </c>
      <c r="R165" s="1">
        <f t="shared" si="37"/>
        <v>20.42108360593663</v>
      </c>
      <c r="S165" s="13">
        <v>-18474672554</v>
      </c>
      <c r="T165" s="1">
        <f t="shared" si="38"/>
        <v>-2698433541</v>
      </c>
      <c r="U165" s="1">
        <f t="shared" si="39"/>
        <v>17.104415943346357</v>
      </c>
      <c r="V165" s="13">
        <v>-21981200437</v>
      </c>
      <c r="W165" s="1">
        <f t="shared" si="40"/>
        <v>-3506527883</v>
      </c>
      <c r="X165" s="1">
        <f t="shared" si="41"/>
        <v>18.980189623121589</v>
      </c>
      <c r="Y165" s="13">
        <v>-23779526138</v>
      </c>
      <c r="Z165" s="1">
        <f t="shared" si="42"/>
        <v>-1798325701</v>
      </c>
      <c r="AA165" s="1">
        <f t="shared" si="43"/>
        <v>8.1811987755361919</v>
      </c>
      <c r="AB165" s="13">
        <v>-26705414575</v>
      </c>
      <c r="AC165" s="1">
        <f t="shared" si="44"/>
        <v>-2925888437</v>
      </c>
      <c r="AD165" s="1">
        <f t="shared" si="45"/>
        <v>12.304233566388824</v>
      </c>
      <c r="AE165" s="1">
        <v>-69998.367329999994</v>
      </c>
      <c r="AF165" s="1">
        <f t="shared" si="46"/>
        <v>26705344576.632671</v>
      </c>
      <c r="AG165" s="1">
        <f t="shared" si="47"/>
        <v>-99.999737886984931</v>
      </c>
      <c r="AH165" s="1">
        <v>0</v>
      </c>
      <c r="AI165" s="1">
        <f t="shared" si="48"/>
        <v>69998.367329999994</v>
      </c>
      <c r="AJ165" s="1">
        <f t="shared" si="49"/>
        <v>-100</v>
      </c>
      <c r="AK165" s="1">
        <v>0</v>
      </c>
      <c r="AL165" s="1">
        <f t="shared" si="50"/>
        <v>0</v>
      </c>
      <c r="AM165" s="1">
        <f t="shared" si="51"/>
        <v>0</v>
      </c>
    </row>
    <row r="166" spans="1:39" ht="17" customHeight="1">
      <c r="A166" s="58" t="s">
        <v>329</v>
      </c>
      <c r="B166" s="12" t="s">
        <v>82</v>
      </c>
      <c r="C166" s="13">
        <v>76990805745</v>
      </c>
      <c r="D166" s="13">
        <v>89748986269</v>
      </c>
      <c r="E166" s="14">
        <f t="shared" si="28"/>
        <v>12758180524</v>
      </c>
      <c r="F166" s="1">
        <f t="shared" si="29"/>
        <v>16.57104429619319</v>
      </c>
      <c r="G166" s="13">
        <v>94546121840</v>
      </c>
      <c r="H166" s="1">
        <f t="shared" si="30"/>
        <v>4797135571</v>
      </c>
      <c r="I166" s="1">
        <f t="shared" si="31"/>
        <v>5.3450582234118986</v>
      </c>
      <c r="J166" s="13">
        <v>104426279084</v>
      </c>
      <c r="K166" s="1">
        <f t="shared" si="32"/>
        <v>9880157244</v>
      </c>
      <c r="L166" s="1">
        <f t="shared" si="33"/>
        <v>10.450092559819797</v>
      </c>
      <c r="M166" s="13">
        <v>130599364161</v>
      </c>
      <c r="N166" s="1">
        <f t="shared" si="34"/>
        <v>26173085077</v>
      </c>
      <c r="O166" s="1">
        <f t="shared" si="35"/>
        <v>25.063695945679054</v>
      </c>
      <c r="P166" s="13">
        <v>152873312555</v>
      </c>
      <c r="Q166" s="1">
        <f t="shared" si="36"/>
        <v>22273948394</v>
      </c>
      <c r="R166" s="1">
        <f t="shared" si="37"/>
        <v>17.05517368870278</v>
      </c>
      <c r="S166" s="13">
        <v>169757522407</v>
      </c>
      <c r="T166" s="1">
        <f t="shared" si="38"/>
        <v>16884209852</v>
      </c>
      <c r="U166" s="1">
        <f t="shared" si="39"/>
        <v>11.044576433787606</v>
      </c>
      <c r="V166" s="13">
        <v>185903085027</v>
      </c>
      <c r="W166" s="1">
        <f t="shared" si="40"/>
        <v>16145562620</v>
      </c>
      <c r="X166" s="1">
        <f t="shared" si="41"/>
        <v>9.5109556213305311</v>
      </c>
      <c r="Y166" s="13">
        <v>165478777931</v>
      </c>
      <c r="Z166" s="1">
        <f t="shared" si="42"/>
        <v>-20424307096</v>
      </c>
      <c r="AA166" s="1">
        <f t="shared" si="43"/>
        <v>-10.986534781299426</v>
      </c>
      <c r="AB166" s="13">
        <v>162015842361</v>
      </c>
      <c r="AC166" s="1">
        <f t="shared" si="44"/>
        <v>-3462935570</v>
      </c>
      <c r="AD166" s="1">
        <f t="shared" si="45"/>
        <v>-2.092676543359504</v>
      </c>
      <c r="AE166" s="1">
        <v>198451394173.82199</v>
      </c>
      <c r="AF166" s="1">
        <f t="shared" si="46"/>
        <v>36435551812.821991</v>
      </c>
      <c r="AG166" s="1">
        <f t="shared" si="47"/>
        <v>22.488882125265953</v>
      </c>
      <c r="AH166" s="1">
        <v>109972529947.78993</v>
      </c>
      <c r="AI166" s="1">
        <f t="shared" si="48"/>
        <v>-88478864226.032059</v>
      </c>
      <c r="AJ166" s="1">
        <f t="shared" si="49"/>
        <v>-44.584652375147407</v>
      </c>
      <c r="AK166" s="1">
        <v>211812254994.509</v>
      </c>
      <c r="AL166" s="1">
        <f t="shared" si="50"/>
        <v>101839725046.71907</v>
      </c>
      <c r="AM166" s="1">
        <f t="shared" si="51"/>
        <v>92.604694185964476</v>
      </c>
    </row>
    <row r="167" spans="1:39" ht="17" customHeight="1">
      <c r="A167" s="58" t="s">
        <v>330</v>
      </c>
      <c r="B167" s="12" t="s">
        <v>81</v>
      </c>
      <c r="C167" s="13">
        <v>3136161560</v>
      </c>
      <c r="D167" s="13">
        <v>7789920270</v>
      </c>
      <c r="E167" s="14">
        <f t="shared" si="28"/>
        <v>4653758710</v>
      </c>
      <c r="F167" s="1">
        <f t="shared" si="29"/>
        <v>148.39027329956815</v>
      </c>
      <c r="G167" s="13">
        <v>13792931078</v>
      </c>
      <c r="H167" s="1">
        <f t="shared" si="30"/>
        <v>6003010808</v>
      </c>
      <c r="I167" s="1">
        <f t="shared" si="31"/>
        <v>77.061261218787806</v>
      </c>
      <c r="J167" s="13">
        <v>13672377509</v>
      </c>
      <c r="K167" s="1">
        <f t="shared" si="32"/>
        <v>-120553569</v>
      </c>
      <c r="L167" s="1">
        <f t="shared" si="33"/>
        <v>-0.87402429779617574</v>
      </c>
      <c r="M167" s="13">
        <v>24334198191</v>
      </c>
      <c r="N167" s="1">
        <f t="shared" si="34"/>
        <v>10661820682</v>
      </c>
      <c r="O167" s="1">
        <f t="shared" si="35"/>
        <v>77.980736525024525</v>
      </c>
      <c r="P167" s="13">
        <v>35156734702</v>
      </c>
      <c r="Q167" s="1">
        <f t="shared" si="36"/>
        <v>10822536511</v>
      </c>
      <c r="R167" s="1">
        <f t="shared" si="37"/>
        <v>44.474596722084371</v>
      </c>
      <c r="S167" s="13">
        <v>36806620596</v>
      </c>
      <c r="T167" s="1">
        <f t="shared" si="38"/>
        <v>1649885894</v>
      </c>
      <c r="U167" s="1">
        <f t="shared" si="39"/>
        <v>4.692944063164493</v>
      </c>
      <c r="V167" s="13">
        <v>42774623132</v>
      </c>
      <c r="W167" s="1">
        <f t="shared" si="40"/>
        <v>5968002536</v>
      </c>
      <c r="X167" s="1">
        <f t="shared" si="41"/>
        <v>16.214481088895674</v>
      </c>
      <c r="Y167" s="13">
        <v>43283833298</v>
      </c>
      <c r="Z167" s="1">
        <f t="shared" si="42"/>
        <v>509210166</v>
      </c>
      <c r="AA167" s="1">
        <f t="shared" si="43"/>
        <v>1.1904492166502718</v>
      </c>
      <c r="AB167" s="13">
        <v>49061515451</v>
      </c>
      <c r="AC167" s="1">
        <f t="shared" si="44"/>
        <v>5777682153</v>
      </c>
      <c r="AD167" s="1">
        <f t="shared" si="45"/>
        <v>13.348360606653955</v>
      </c>
      <c r="AE167" s="1">
        <v>58053797775.651199</v>
      </c>
      <c r="AF167" s="1">
        <f t="shared" si="46"/>
        <v>8992282324.6511993</v>
      </c>
      <c r="AG167" s="1">
        <f t="shared" si="47"/>
        <v>18.328586555040697</v>
      </c>
      <c r="AH167" s="1">
        <v>0</v>
      </c>
      <c r="AI167" s="1">
        <f t="shared" si="48"/>
        <v>-58053797775.651199</v>
      </c>
      <c r="AJ167" s="1">
        <f t="shared" si="49"/>
        <v>-100</v>
      </c>
      <c r="AK167" s="1">
        <v>0</v>
      </c>
      <c r="AL167" s="1">
        <f t="shared" si="50"/>
        <v>0</v>
      </c>
      <c r="AM167" s="1">
        <f t="shared" si="51"/>
        <v>0</v>
      </c>
    </row>
    <row r="168" spans="1:39" ht="30">
      <c r="A168" s="58" t="s">
        <v>2166</v>
      </c>
      <c r="B168" s="12" t="s">
        <v>2167</v>
      </c>
      <c r="C168" s="13"/>
      <c r="D168" s="13"/>
      <c r="E168" s="14"/>
      <c r="F168" s="1"/>
      <c r="G168" s="13"/>
      <c r="H168" s="1"/>
      <c r="I168" s="1"/>
      <c r="J168" s="13"/>
      <c r="K168" s="1"/>
      <c r="L168" s="1"/>
      <c r="M168" s="13"/>
      <c r="N168" s="1"/>
      <c r="O168" s="1"/>
      <c r="P168" s="13"/>
      <c r="Q168" s="1"/>
      <c r="R168" s="1"/>
      <c r="S168" s="13"/>
      <c r="T168" s="1"/>
      <c r="U168" s="1"/>
      <c r="V168" s="13"/>
      <c r="W168" s="1"/>
      <c r="X168" s="1"/>
      <c r="Y168" s="13"/>
      <c r="Z168" s="1"/>
      <c r="AA168" s="1"/>
      <c r="AB168" s="13"/>
      <c r="AC168" s="1"/>
      <c r="AD168" s="1"/>
      <c r="AE168" s="1"/>
      <c r="AF168" s="1"/>
      <c r="AG168" s="1"/>
      <c r="AH168" s="1">
        <v>3599329418.8737302</v>
      </c>
      <c r="AI168" s="1">
        <f t="shared" si="48"/>
        <v>3599329418.8737302</v>
      </c>
      <c r="AJ168" s="1">
        <f t="shared" si="49"/>
        <v>0</v>
      </c>
      <c r="AK168" s="1">
        <v>3049781530.5413899</v>
      </c>
      <c r="AL168" s="1">
        <f t="shared" si="50"/>
        <v>-549547888.33234024</v>
      </c>
      <c r="AM168" s="1">
        <f t="shared" si="51"/>
        <v>-15.268063141169774</v>
      </c>
    </row>
    <row r="169" spans="1:39" ht="30">
      <c r="A169" s="58" t="s">
        <v>2177</v>
      </c>
      <c r="B169" s="12" t="s">
        <v>2178</v>
      </c>
      <c r="C169" s="13"/>
      <c r="D169" s="13"/>
      <c r="E169" s="14"/>
      <c r="F169" s="1"/>
      <c r="G169" s="13"/>
      <c r="H169" s="1"/>
      <c r="I169" s="1"/>
      <c r="J169" s="13"/>
      <c r="K169" s="1"/>
      <c r="L169" s="1"/>
      <c r="M169" s="13"/>
      <c r="N169" s="1"/>
      <c r="O169" s="1"/>
      <c r="P169" s="13"/>
      <c r="Q169" s="1"/>
      <c r="R169" s="1"/>
      <c r="S169" s="13"/>
      <c r="T169" s="1"/>
      <c r="U169" s="1"/>
      <c r="V169" s="13"/>
      <c r="W169" s="1"/>
      <c r="X169" s="1"/>
      <c r="Y169" s="13"/>
      <c r="Z169" s="1"/>
      <c r="AA169" s="1"/>
      <c r="AB169" s="13"/>
      <c r="AC169" s="1"/>
      <c r="AD169" s="1"/>
      <c r="AE169" s="1"/>
      <c r="AF169" s="1"/>
      <c r="AG169" s="1"/>
      <c r="AH169" s="1">
        <v>292237874.40192997</v>
      </c>
      <c r="AI169" s="1">
        <f t="shared" si="48"/>
        <v>292237874.40192997</v>
      </c>
      <c r="AJ169" s="1">
        <f t="shared" si="49"/>
        <v>0</v>
      </c>
      <c r="AK169" s="1">
        <v>121081100.67649999</v>
      </c>
      <c r="AL169" s="1">
        <f t="shared" si="50"/>
        <v>-171156773.72542998</v>
      </c>
      <c r="AM169" s="1">
        <f t="shared" si="51"/>
        <v>-58.567622035886139</v>
      </c>
    </row>
    <row r="170" spans="1:39" ht="17" customHeight="1">
      <c r="A170" s="58" t="s">
        <v>2183</v>
      </c>
      <c r="B170" s="12" t="s">
        <v>2184</v>
      </c>
      <c r="C170" s="13"/>
      <c r="D170" s="13"/>
      <c r="E170" s="14"/>
      <c r="F170" s="1"/>
      <c r="G170" s="13"/>
      <c r="H170" s="1"/>
      <c r="I170" s="1"/>
      <c r="J170" s="13"/>
      <c r="K170" s="1"/>
      <c r="L170" s="1"/>
      <c r="M170" s="13"/>
      <c r="N170" s="1"/>
      <c r="O170" s="1"/>
      <c r="P170" s="13"/>
      <c r="Q170" s="1"/>
      <c r="R170" s="1"/>
      <c r="S170" s="13"/>
      <c r="T170" s="1"/>
      <c r="U170" s="1"/>
      <c r="V170" s="13"/>
      <c r="W170" s="1"/>
      <c r="X170" s="1"/>
      <c r="Y170" s="13"/>
      <c r="Z170" s="1"/>
      <c r="AA170" s="1"/>
      <c r="AB170" s="13"/>
      <c r="AC170" s="1"/>
      <c r="AD170" s="1"/>
      <c r="AE170" s="1"/>
      <c r="AF170" s="1"/>
      <c r="AG170" s="1"/>
      <c r="AH170" s="1">
        <v>80130748828.69841</v>
      </c>
      <c r="AI170" s="1">
        <f t="shared" si="48"/>
        <v>80130748828.69841</v>
      </c>
      <c r="AJ170" s="1">
        <f t="shared" si="49"/>
        <v>0</v>
      </c>
      <c r="AK170" s="1">
        <v>85124835632.671906</v>
      </c>
      <c r="AL170" s="1">
        <f t="shared" si="50"/>
        <v>4994086803.9734955</v>
      </c>
      <c r="AM170" s="1">
        <f t="shared" si="51"/>
        <v>6.2324224807255124</v>
      </c>
    </row>
    <row r="171" spans="1:39" ht="17" customHeight="1">
      <c r="A171" s="58" t="s">
        <v>331</v>
      </c>
      <c r="B171" s="12" t="s">
        <v>80</v>
      </c>
      <c r="C171" s="13">
        <v>1453079003</v>
      </c>
      <c r="D171" s="13">
        <v>2595952359</v>
      </c>
      <c r="E171" s="14">
        <f t="shared" si="28"/>
        <v>1142873356</v>
      </c>
      <c r="F171" s="1">
        <f t="shared" si="29"/>
        <v>78.651838863574852</v>
      </c>
      <c r="G171" s="13">
        <v>2476949463</v>
      </c>
      <c r="H171" s="1">
        <f t="shared" si="30"/>
        <v>-119002896</v>
      </c>
      <c r="I171" s="1">
        <f t="shared" si="31"/>
        <v>-4.5841710302357672</v>
      </c>
      <c r="J171" s="13">
        <v>1790201274</v>
      </c>
      <c r="K171" s="1">
        <f t="shared" si="32"/>
        <v>-686748189</v>
      </c>
      <c r="L171" s="1">
        <f t="shared" si="33"/>
        <v>-27.725563208230863</v>
      </c>
      <c r="M171" s="13">
        <v>1757074911</v>
      </c>
      <c r="N171" s="1">
        <f t="shared" si="34"/>
        <v>-33126363</v>
      </c>
      <c r="O171" s="1">
        <f t="shared" si="35"/>
        <v>-1.8504267358710413</v>
      </c>
      <c r="P171" s="13">
        <v>2051031247</v>
      </c>
      <c r="Q171" s="1">
        <f t="shared" si="36"/>
        <v>293956336</v>
      </c>
      <c r="R171" s="1">
        <f t="shared" si="37"/>
        <v>16.729869293546589</v>
      </c>
      <c r="S171" s="13">
        <v>2189346809</v>
      </c>
      <c r="T171" s="1">
        <f t="shared" si="38"/>
        <v>138315562</v>
      </c>
      <c r="U171" s="1">
        <f t="shared" si="39"/>
        <v>6.7437081810582482</v>
      </c>
      <c r="V171" s="13">
        <v>2017923145</v>
      </c>
      <c r="W171" s="1">
        <f t="shared" si="40"/>
        <v>-171423664</v>
      </c>
      <c r="X171" s="1">
        <f t="shared" si="41"/>
        <v>-7.8298999178800273</v>
      </c>
      <c r="Y171" s="13">
        <v>2138926862</v>
      </c>
      <c r="Z171" s="1">
        <f t="shared" si="42"/>
        <v>121003717</v>
      </c>
      <c r="AA171" s="1">
        <f t="shared" si="43"/>
        <v>5.9964482443160643</v>
      </c>
      <c r="AB171" s="13">
        <v>1744715262</v>
      </c>
      <c r="AC171" s="1">
        <f t="shared" si="44"/>
        <v>-394211600</v>
      </c>
      <c r="AD171" s="1">
        <f t="shared" si="45"/>
        <v>-18.430345001670283</v>
      </c>
      <c r="AE171" s="1">
        <v>1564976044.7930801</v>
      </c>
      <c r="AF171" s="1">
        <f t="shared" si="46"/>
        <v>-179739217.20691991</v>
      </c>
      <c r="AG171" s="1">
        <f t="shared" si="47"/>
        <v>-10.3019226759604</v>
      </c>
      <c r="AH171" s="1">
        <v>2201768048.8756499</v>
      </c>
      <c r="AI171" s="1">
        <f t="shared" si="48"/>
        <v>636792004.08256984</v>
      </c>
      <c r="AJ171" s="1">
        <f t="shared" si="49"/>
        <v>40.690207763963954</v>
      </c>
      <c r="AK171" s="1">
        <v>2747633659.0062799</v>
      </c>
      <c r="AL171" s="1">
        <f t="shared" si="50"/>
        <v>545865610.13063002</v>
      </c>
      <c r="AM171" s="1">
        <f t="shared" si="51"/>
        <v>24.792148764688477</v>
      </c>
    </row>
    <row r="172" spans="1:39" ht="17" customHeight="1">
      <c r="A172" s="58" t="s">
        <v>2225</v>
      </c>
      <c r="B172" s="12" t="s">
        <v>122</v>
      </c>
      <c r="C172" s="13"/>
      <c r="D172" s="13"/>
      <c r="E172" s="14"/>
      <c r="F172" s="1"/>
      <c r="G172" s="13"/>
      <c r="H172" s="1"/>
      <c r="I172" s="1"/>
      <c r="J172" s="13"/>
      <c r="K172" s="1"/>
      <c r="L172" s="1"/>
      <c r="M172" s="13"/>
      <c r="N172" s="1"/>
      <c r="O172" s="1"/>
      <c r="P172" s="13"/>
      <c r="Q172" s="1"/>
      <c r="R172" s="1"/>
      <c r="S172" s="13"/>
      <c r="T172" s="1"/>
      <c r="U172" s="1"/>
      <c r="V172" s="13"/>
      <c r="W172" s="1"/>
      <c r="X172" s="1"/>
      <c r="Y172" s="13"/>
      <c r="Z172" s="1"/>
      <c r="AA172" s="1"/>
      <c r="AB172" s="13"/>
      <c r="AC172" s="1"/>
      <c r="AD172" s="1"/>
      <c r="AE172" s="1"/>
      <c r="AF172" s="1"/>
      <c r="AG172" s="1"/>
      <c r="AH172" s="1">
        <v>9796813313.8233204</v>
      </c>
      <c r="AI172" s="1">
        <f t="shared" si="48"/>
        <v>9796813313.8233204</v>
      </c>
      <c r="AJ172" s="1">
        <f t="shared" si="49"/>
        <v>0</v>
      </c>
      <c r="AK172" s="1">
        <v>8873176762.3734894</v>
      </c>
      <c r="AL172" s="1">
        <f t="shared" si="50"/>
        <v>-923636551.44983101</v>
      </c>
      <c r="AM172" s="1">
        <f t="shared" si="51"/>
        <v>-9.4279284688070781</v>
      </c>
    </row>
    <row r="173" spans="1:39" ht="30">
      <c r="A173" s="58" t="s">
        <v>2238</v>
      </c>
      <c r="B173" s="12" t="s">
        <v>2239</v>
      </c>
      <c r="C173" s="13"/>
      <c r="D173" s="13"/>
      <c r="E173" s="14"/>
      <c r="F173" s="1"/>
      <c r="G173" s="13"/>
      <c r="H173" s="1"/>
      <c r="I173" s="1"/>
      <c r="J173" s="13"/>
      <c r="K173" s="1"/>
      <c r="L173" s="1"/>
      <c r="M173" s="13"/>
      <c r="N173" s="1"/>
      <c r="O173" s="1"/>
      <c r="P173" s="13"/>
      <c r="Q173" s="1"/>
      <c r="R173" s="1"/>
      <c r="S173" s="13"/>
      <c r="T173" s="1"/>
      <c r="U173" s="1"/>
      <c r="V173" s="13"/>
      <c r="W173" s="1"/>
      <c r="X173" s="1"/>
      <c r="Y173" s="13"/>
      <c r="Z173" s="1"/>
      <c r="AA173" s="1"/>
      <c r="AB173" s="13"/>
      <c r="AC173" s="1"/>
      <c r="AD173" s="1"/>
      <c r="AE173" s="1"/>
      <c r="AF173" s="1"/>
      <c r="AG173" s="1"/>
      <c r="AH173" s="1">
        <v>2088419821.4289799</v>
      </c>
      <c r="AI173" s="1">
        <f t="shared" si="48"/>
        <v>2088419821.4289799</v>
      </c>
      <c r="AJ173" s="1">
        <f t="shared" si="49"/>
        <v>0</v>
      </c>
      <c r="AK173" s="1">
        <v>1762565720.8599</v>
      </c>
      <c r="AL173" s="1">
        <f t="shared" si="50"/>
        <v>-325854100.56907988</v>
      </c>
      <c r="AM173" s="1">
        <f t="shared" si="51"/>
        <v>-15.602902118890901</v>
      </c>
    </row>
    <row r="174" spans="1:39" ht="17" customHeight="1">
      <c r="A174" s="58" t="s">
        <v>2260</v>
      </c>
      <c r="B174" s="12" t="s">
        <v>120</v>
      </c>
      <c r="C174" s="13"/>
      <c r="D174" s="13"/>
      <c r="E174" s="14"/>
      <c r="F174" s="1"/>
      <c r="G174" s="13"/>
      <c r="H174" s="1"/>
      <c r="I174" s="1"/>
      <c r="J174" s="13"/>
      <c r="K174" s="1"/>
      <c r="L174" s="1"/>
      <c r="M174" s="13"/>
      <c r="N174" s="1"/>
      <c r="O174" s="1"/>
      <c r="P174" s="13"/>
      <c r="Q174" s="1"/>
      <c r="R174" s="1"/>
      <c r="S174" s="13"/>
      <c r="T174" s="1"/>
      <c r="U174" s="1"/>
      <c r="V174" s="13"/>
      <c r="W174" s="1"/>
      <c r="X174" s="1"/>
      <c r="Y174" s="13"/>
      <c r="Z174" s="1"/>
      <c r="AA174" s="1"/>
      <c r="AB174" s="13"/>
      <c r="AC174" s="1"/>
      <c r="AD174" s="1"/>
      <c r="AE174" s="1"/>
      <c r="AF174" s="1"/>
      <c r="AG174" s="1"/>
      <c r="AH174" s="1">
        <v>34649194614.988098</v>
      </c>
      <c r="AI174" s="1">
        <f t="shared" si="48"/>
        <v>34649194614.988098</v>
      </c>
      <c r="AJ174" s="1">
        <f t="shared" si="49"/>
        <v>0</v>
      </c>
      <c r="AK174" s="1">
        <v>39495627473.098099</v>
      </c>
      <c r="AL174" s="1">
        <f t="shared" si="50"/>
        <v>4846432858.1100006</v>
      </c>
      <c r="AM174" s="1">
        <f t="shared" si="51"/>
        <v>13.987144324600242</v>
      </c>
    </row>
    <row r="175" spans="1:39" ht="17" customHeight="1">
      <c r="A175" s="58" t="s">
        <v>2273</v>
      </c>
      <c r="B175" s="12" t="s">
        <v>119</v>
      </c>
      <c r="C175" s="13"/>
      <c r="D175" s="13"/>
      <c r="E175" s="14"/>
      <c r="F175" s="1"/>
      <c r="G175" s="13"/>
      <c r="H175" s="1"/>
      <c r="I175" s="1"/>
      <c r="J175" s="13"/>
      <c r="K175" s="1"/>
      <c r="L175" s="1"/>
      <c r="M175" s="13"/>
      <c r="N175" s="1"/>
      <c r="O175" s="1"/>
      <c r="P175" s="13"/>
      <c r="Q175" s="1"/>
      <c r="R175" s="1"/>
      <c r="S175" s="13"/>
      <c r="T175" s="1"/>
      <c r="U175" s="1"/>
      <c r="V175" s="13"/>
      <c r="W175" s="1"/>
      <c r="X175" s="1"/>
      <c r="Y175" s="13"/>
      <c r="Z175" s="1"/>
      <c r="AA175" s="1"/>
      <c r="AB175" s="13"/>
      <c r="AC175" s="1"/>
      <c r="AD175" s="1"/>
      <c r="AE175" s="1"/>
      <c r="AF175" s="1"/>
      <c r="AG175" s="1"/>
      <c r="AH175" s="1">
        <v>6578933377.8429298</v>
      </c>
      <c r="AI175" s="1">
        <f t="shared" si="48"/>
        <v>6578933377.8429298</v>
      </c>
      <c r="AJ175" s="1">
        <f t="shared" si="49"/>
        <v>0</v>
      </c>
      <c r="AK175" s="1">
        <v>3642748478.7817402</v>
      </c>
      <c r="AL175" s="1">
        <f t="shared" si="50"/>
        <v>-2936184899.0611897</v>
      </c>
      <c r="AM175" s="1">
        <f t="shared" si="51"/>
        <v>-44.630105374678415</v>
      </c>
    </row>
    <row r="176" spans="1:39" ht="17" customHeight="1">
      <c r="A176" s="58" t="s">
        <v>332</v>
      </c>
      <c r="B176" s="12" t="s">
        <v>79</v>
      </c>
      <c r="C176" s="13">
        <v>10386205703</v>
      </c>
      <c r="D176" s="13">
        <v>10227924338</v>
      </c>
      <c r="E176" s="14">
        <f t="shared" si="28"/>
        <v>-158281365</v>
      </c>
      <c r="F176" s="1">
        <f t="shared" si="29"/>
        <v>-1.5239575406664752</v>
      </c>
      <c r="G176" s="13">
        <v>9790217130</v>
      </c>
      <c r="H176" s="1">
        <f t="shared" si="30"/>
        <v>-437707208</v>
      </c>
      <c r="I176" s="1">
        <f t="shared" si="31"/>
        <v>-4.2795311495782009</v>
      </c>
      <c r="J176" s="13">
        <v>10603875057</v>
      </c>
      <c r="K176" s="1">
        <f t="shared" si="32"/>
        <v>813657927</v>
      </c>
      <c r="L176" s="1">
        <f t="shared" si="33"/>
        <v>8.3109283093091104</v>
      </c>
      <c r="M176" s="13">
        <v>12936136377</v>
      </c>
      <c r="N176" s="1">
        <f t="shared" si="34"/>
        <v>2332261320</v>
      </c>
      <c r="O176" s="1">
        <f t="shared" si="35"/>
        <v>21.99442475003881</v>
      </c>
      <c r="P176" s="13">
        <v>13507356620</v>
      </c>
      <c r="Q176" s="1">
        <f t="shared" si="36"/>
        <v>571220243</v>
      </c>
      <c r="R176" s="1">
        <f t="shared" si="37"/>
        <v>4.4156943491691205</v>
      </c>
      <c r="S176" s="13">
        <v>14529309967</v>
      </c>
      <c r="T176" s="1">
        <f t="shared" si="38"/>
        <v>1021953347</v>
      </c>
      <c r="U176" s="1">
        <f t="shared" si="39"/>
        <v>7.5659018692585605</v>
      </c>
      <c r="V176" s="13">
        <v>12507646300</v>
      </c>
      <c r="W176" s="1">
        <f t="shared" si="40"/>
        <v>-2021663667</v>
      </c>
      <c r="X176" s="1">
        <f t="shared" si="41"/>
        <v>-13.914381836382775</v>
      </c>
      <c r="Y176" s="13">
        <v>19199712507</v>
      </c>
      <c r="Z176" s="1">
        <f t="shared" si="42"/>
        <v>6692066207</v>
      </c>
      <c r="AA176" s="1">
        <f t="shared" si="43"/>
        <v>53.503801166811058</v>
      </c>
      <c r="AB176" s="13">
        <v>20035819143</v>
      </c>
      <c r="AC176" s="1">
        <f t="shared" si="44"/>
        <v>836106636</v>
      </c>
      <c r="AD176" s="1">
        <f t="shared" si="45"/>
        <v>4.3547872693154384</v>
      </c>
      <c r="AE176" s="1">
        <v>22154942944.766701</v>
      </c>
      <c r="AF176" s="1">
        <f t="shared" si="46"/>
        <v>2119123801.7667007</v>
      </c>
      <c r="AG176" s="1">
        <f t="shared" si="47"/>
        <v>10.576676634192259</v>
      </c>
      <c r="AH176" s="1">
        <v>0</v>
      </c>
      <c r="AI176" s="1">
        <f t="shared" si="48"/>
        <v>-22154942944.766701</v>
      </c>
      <c r="AJ176" s="1">
        <f t="shared" si="49"/>
        <v>-100</v>
      </c>
      <c r="AK176" s="1">
        <v>0</v>
      </c>
      <c r="AL176" s="1">
        <f t="shared" si="50"/>
        <v>0</v>
      </c>
      <c r="AM176" s="1">
        <f t="shared" si="51"/>
        <v>0</v>
      </c>
    </row>
    <row r="177" spans="1:39" ht="17" customHeight="1">
      <c r="A177" s="58" t="s">
        <v>333</v>
      </c>
      <c r="B177" s="12" t="s">
        <v>78</v>
      </c>
      <c r="C177" s="13">
        <v>1000697381</v>
      </c>
      <c r="D177" s="13">
        <v>1414046598</v>
      </c>
      <c r="E177" s="14">
        <f t="shared" si="28"/>
        <v>413349217</v>
      </c>
      <c r="F177" s="1">
        <f t="shared" si="29"/>
        <v>41.306115599796897</v>
      </c>
      <c r="G177" s="13">
        <v>1223379269</v>
      </c>
      <c r="H177" s="1">
        <f t="shared" si="30"/>
        <v>-190667329</v>
      </c>
      <c r="I177" s="1">
        <f t="shared" si="31"/>
        <v>-13.483808049160201</v>
      </c>
      <c r="J177" s="13">
        <v>1758774190</v>
      </c>
      <c r="K177" s="1">
        <f t="shared" si="32"/>
        <v>535394921</v>
      </c>
      <c r="L177" s="1">
        <f t="shared" si="33"/>
        <v>43.763609092185781</v>
      </c>
      <c r="M177" s="13">
        <v>2135493453</v>
      </c>
      <c r="N177" s="1">
        <f t="shared" si="34"/>
        <v>376719263</v>
      </c>
      <c r="O177" s="1">
        <f t="shared" si="35"/>
        <v>21.419421841754456</v>
      </c>
      <c r="P177" s="13">
        <v>2567015234</v>
      </c>
      <c r="Q177" s="1">
        <f t="shared" si="36"/>
        <v>431521781</v>
      </c>
      <c r="R177" s="1">
        <f t="shared" si="37"/>
        <v>20.207122639209516</v>
      </c>
      <c r="S177" s="13">
        <v>3131284733</v>
      </c>
      <c r="T177" s="1">
        <f t="shared" si="38"/>
        <v>564269499</v>
      </c>
      <c r="U177" s="1">
        <f t="shared" si="39"/>
        <v>21.981540721935584</v>
      </c>
      <c r="V177" s="13">
        <v>3539916853</v>
      </c>
      <c r="W177" s="1">
        <f t="shared" si="40"/>
        <v>408632120</v>
      </c>
      <c r="X177" s="1">
        <f t="shared" si="41"/>
        <v>13.049982829523795</v>
      </c>
      <c r="Y177" s="13">
        <v>4273688098</v>
      </c>
      <c r="Z177" s="1">
        <f t="shared" si="42"/>
        <v>733771245</v>
      </c>
      <c r="AA177" s="1">
        <f t="shared" si="43"/>
        <v>20.728488138870986</v>
      </c>
      <c r="AB177" s="13">
        <v>4123424792</v>
      </c>
      <c r="AC177" s="1">
        <f t="shared" si="44"/>
        <v>-150263306</v>
      </c>
      <c r="AD177" s="1">
        <f t="shared" si="45"/>
        <v>-3.5160101194637998</v>
      </c>
      <c r="AE177" s="1">
        <v>2523817825.5964198</v>
      </c>
      <c r="AF177" s="1">
        <f t="shared" si="46"/>
        <v>-1599606966.4035802</v>
      </c>
      <c r="AG177" s="1">
        <f t="shared" si="47"/>
        <v>-38.793164592380421</v>
      </c>
      <c r="AH177" s="1">
        <v>0</v>
      </c>
      <c r="AI177" s="1">
        <f t="shared" si="48"/>
        <v>-2523817825.5964198</v>
      </c>
      <c r="AJ177" s="1">
        <f t="shared" si="49"/>
        <v>-100</v>
      </c>
      <c r="AK177" s="1">
        <v>0</v>
      </c>
      <c r="AL177" s="1">
        <f t="shared" si="50"/>
        <v>0</v>
      </c>
      <c r="AM177" s="1">
        <f t="shared" si="51"/>
        <v>0</v>
      </c>
    </row>
    <row r="178" spans="1:39" ht="17" customHeight="1">
      <c r="A178" s="58" t="s">
        <v>334</v>
      </c>
      <c r="B178" s="12" t="s">
        <v>77</v>
      </c>
      <c r="C178" s="13">
        <v>10490225976</v>
      </c>
      <c r="D178" s="13">
        <v>8596117561</v>
      </c>
      <c r="E178" s="14">
        <f t="shared" si="28"/>
        <v>-1894108415</v>
      </c>
      <c r="F178" s="1">
        <f t="shared" si="29"/>
        <v>-18.055935299519994</v>
      </c>
      <c r="G178" s="13">
        <v>8346383379</v>
      </c>
      <c r="H178" s="1">
        <f t="shared" si="30"/>
        <v>-249734182</v>
      </c>
      <c r="I178" s="1">
        <f t="shared" si="31"/>
        <v>-2.9051973780934195</v>
      </c>
      <c r="J178" s="13">
        <v>8520505891</v>
      </c>
      <c r="K178" s="1">
        <f t="shared" si="32"/>
        <v>174122512</v>
      </c>
      <c r="L178" s="1">
        <f t="shared" si="33"/>
        <v>2.0862031384527899</v>
      </c>
      <c r="M178" s="13">
        <v>9230492380</v>
      </c>
      <c r="N178" s="1">
        <f t="shared" si="34"/>
        <v>709986489</v>
      </c>
      <c r="O178" s="1">
        <f t="shared" si="35"/>
        <v>8.3326799849987925</v>
      </c>
      <c r="P178" s="13">
        <v>8324244157</v>
      </c>
      <c r="Q178" s="1">
        <f t="shared" si="36"/>
        <v>-906248223</v>
      </c>
      <c r="R178" s="1">
        <f t="shared" si="37"/>
        <v>-9.8179835450988158</v>
      </c>
      <c r="S178" s="13">
        <v>9109110780</v>
      </c>
      <c r="T178" s="1">
        <f t="shared" si="38"/>
        <v>784866623</v>
      </c>
      <c r="U178" s="1">
        <f t="shared" si="39"/>
        <v>9.4286833518691555</v>
      </c>
      <c r="V178" s="13">
        <v>13933639585</v>
      </c>
      <c r="W178" s="1">
        <f t="shared" si="40"/>
        <v>4824528805</v>
      </c>
      <c r="X178" s="1">
        <f t="shared" si="41"/>
        <v>52.963773539704384</v>
      </c>
      <c r="Y178" s="13">
        <v>23885977590</v>
      </c>
      <c r="Z178" s="1">
        <f t="shared" si="42"/>
        <v>9952338005</v>
      </c>
      <c r="AA178" s="1">
        <f t="shared" si="43"/>
        <v>71.426693250441204</v>
      </c>
      <c r="AB178" s="13">
        <v>24959437311</v>
      </c>
      <c r="AC178" s="1">
        <f t="shared" si="44"/>
        <v>1073459721</v>
      </c>
      <c r="AD178" s="1">
        <f t="shared" si="45"/>
        <v>4.4941000089081973</v>
      </c>
      <c r="AE178" s="1">
        <v>23260205219.320103</v>
      </c>
      <c r="AF178" s="1">
        <f t="shared" si="46"/>
        <v>-1699232091.6798973</v>
      </c>
      <c r="AG178" s="1">
        <f t="shared" si="47"/>
        <v>-6.8079743565814281</v>
      </c>
      <c r="AH178" s="1">
        <v>0</v>
      </c>
      <c r="AI178" s="1">
        <f t="shared" si="48"/>
        <v>-23260205219.320103</v>
      </c>
      <c r="AJ178" s="1">
        <f t="shared" si="49"/>
        <v>-100</v>
      </c>
      <c r="AK178" s="1">
        <v>0</v>
      </c>
      <c r="AL178" s="1">
        <f t="shared" si="50"/>
        <v>0</v>
      </c>
      <c r="AM178" s="1">
        <f t="shared" si="51"/>
        <v>0</v>
      </c>
    </row>
    <row r="179" spans="1:39" ht="30">
      <c r="A179" s="58" t="s">
        <v>335</v>
      </c>
      <c r="B179" s="12" t="s">
        <v>76</v>
      </c>
      <c r="C179" s="13">
        <v>-26961435</v>
      </c>
      <c r="D179" s="13">
        <v>-22772822</v>
      </c>
      <c r="E179" s="14">
        <f t="shared" si="28"/>
        <v>4188613</v>
      </c>
      <c r="F179" s="1">
        <f t="shared" si="29"/>
        <v>-15.535571456044531</v>
      </c>
      <c r="G179" s="13">
        <v>-21115975</v>
      </c>
      <c r="H179" s="1">
        <f t="shared" si="30"/>
        <v>1656847</v>
      </c>
      <c r="I179" s="1">
        <f t="shared" si="31"/>
        <v>-7.2755453847573222</v>
      </c>
      <c r="J179" s="13">
        <v>-23085622</v>
      </c>
      <c r="K179" s="1">
        <f t="shared" si="32"/>
        <v>-1969647</v>
      </c>
      <c r="L179" s="1">
        <f t="shared" si="33"/>
        <v>9.3277577758071786</v>
      </c>
      <c r="M179" s="13">
        <v>-22826108</v>
      </c>
      <c r="N179" s="1">
        <f t="shared" si="34"/>
        <v>259514</v>
      </c>
      <c r="O179" s="1">
        <f t="shared" si="35"/>
        <v>-1.1241369195077351</v>
      </c>
      <c r="P179" s="13">
        <v>-48630503</v>
      </c>
      <c r="Q179" s="1">
        <f t="shared" si="36"/>
        <v>-25804395</v>
      </c>
      <c r="R179" s="1">
        <f t="shared" si="37"/>
        <v>113.04772149505295</v>
      </c>
      <c r="S179" s="13">
        <v>-36268700</v>
      </c>
      <c r="T179" s="1">
        <f t="shared" si="38"/>
        <v>12361803</v>
      </c>
      <c r="U179" s="1">
        <f t="shared" si="39"/>
        <v>-25.419854283637576</v>
      </c>
      <c r="V179" s="13">
        <v>-193336049</v>
      </c>
      <c r="W179" s="1">
        <f t="shared" si="40"/>
        <v>-157067349</v>
      </c>
      <c r="X179" s="1">
        <f t="shared" si="41"/>
        <v>433.06583638233514</v>
      </c>
      <c r="Y179" s="13">
        <v>-275337252</v>
      </c>
      <c r="Z179" s="1">
        <f t="shared" si="42"/>
        <v>-82001203</v>
      </c>
      <c r="AA179" s="1">
        <f t="shared" si="43"/>
        <v>42.413819576917085</v>
      </c>
      <c r="AB179" s="13">
        <v>-279642072</v>
      </c>
      <c r="AC179" s="1">
        <f t="shared" si="44"/>
        <v>-4304820</v>
      </c>
      <c r="AD179" s="1">
        <f t="shared" si="45"/>
        <v>1.5634716947055169</v>
      </c>
      <c r="AE179" s="1">
        <v>136997395.40544999</v>
      </c>
      <c r="AF179" s="1">
        <f t="shared" si="46"/>
        <v>416639467.40544999</v>
      </c>
      <c r="AG179" s="1">
        <f t="shared" si="47"/>
        <v>-148.99026617334246</v>
      </c>
      <c r="AH179" s="1">
        <v>0</v>
      </c>
      <c r="AI179" s="1">
        <f t="shared" si="48"/>
        <v>-136997395.40544999</v>
      </c>
      <c r="AJ179" s="1">
        <f t="shared" si="49"/>
        <v>-100</v>
      </c>
      <c r="AK179" s="1">
        <v>0</v>
      </c>
      <c r="AL179" s="1">
        <f t="shared" si="50"/>
        <v>0</v>
      </c>
      <c r="AM179" s="1">
        <f t="shared" si="51"/>
        <v>0</v>
      </c>
    </row>
    <row r="180" spans="1:39" ht="30">
      <c r="A180" s="58" t="s">
        <v>336</v>
      </c>
      <c r="B180" s="12" t="s">
        <v>75</v>
      </c>
      <c r="C180" s="13">
        <v>-1257306264</v>
      </c>
      <c r="D180" s="13">
        <v>-962719620</v>
      </c>
      <c r="E180" s="14">
        <f t="shared" si="28"/>
        <v>294586644</v>
      </c>
      <c r="F180" s="1">
        <f t="shared" si="29"/>
        <v>-23.42998300690881</v>
      </c>
      <c r="G180" s="13">
        <v>-1087662327</v>
      </c>
      <c r="H180" s="1">
        <f t="shared" si="30"/>
        <v>-124942707</v>
      </c>
      <c r="I180" s="1">
        <f t="shared" si="31"/>
        <v>12.978099168686311</v>
      </c>
      <c r="J180" s="13">
        <v>-930460087</v>
      </c>
      <c r="K180" s="1">
        <f t="shared" si="32"/>
        <v>157202240</v>
      </c>
      <c r="L180" s="1">
        <f t="shared" si="33"/>
        <v>-14.4532210133265</v>
      </c>
      <c r="M180" s="13">
        <v>-1076547950</v>
      </c>
      <c r="N180" s="1">
        <f t="shared" si="34"/>
        <v>-146087863</v>
      </c>
      <c r="O180" s="1">
        <f t="shared" si="35"/>
        <v>15.700605006176907</v>
      </c>
      <c r="P180" s="13">
        <v>-1605624874</v>
      </c>
      <c r="Q180" s="1">
        <f t="shared" si="36"/>
        <v>-529076924</v>
      </c>
      <c r="R180" s="1">
        <f t="shared" si="37"/>
        <v>49.145690537983008</v>
      </c>
      <c r="S180" s="13">
        <v>-1853396506</v>
      </c>
      <c r="T180" s="1">
        <f t="shared" si="38"/>
        <v>-247771632</v>
      </c>
      <c r="U180" s="1">
        <f t="shared" si="39"/>
        <v>15.431476929149765</v>
      </c>
      <c r="V180" s="13">
        <v>-3953752802</v>
      </c>
      <c r="W180" s="1">
        <f t="shared" si="40"/>
        <v>-2100356296</v>
      </c>
      <c r="X180" s="1">
        <f t="shared" si="41"/>
        <v>113.32471433935034</v>
      </c>
      <c r="Y180" s="13">
        <v>-11201801509</v>
      </c>
      <c r="Z180" s="1">
        <f t="shared" si="42"/>
        <v>-7248048707</v>
      </c>
      <c r="AA180" s="1">
        <f t="shared" si="43"/>
        <v>183.32073526027185</v>
      </c>
      <c r="AB180" s="13">
        <v>-11386979205</v>
      </c>
      <c r="AC180" s="1">
        <f t="shared" si="44"/>
        <v>-185177696</v>
      </c>
      <c r="AD180" s="1">
        <f t="shared" si="45"/>
        <v>1.653106385175817</v>
      </c>
      <c r="AE180" s="1">
        <v>-10978486928.0434</v>
      </c>
      <c r="AF180" s="1">
        <f t="shared" si="46"/>
        <v>408492276.95660019</v>
      </c>
      <c r="AG180" s="1">
        <f t="shared" si="47"/>
        <v>-3.5873629836544541</v>
      </c>
      <c r="AH180" s="1">
        <v>0</v>
      </c>
      <c r="AI180" s="1">
        <f t="shared" si="48"/>
        <v>10978486928.0434</v>
      </c>
      <c r="AJ180" s="1">
        <f t="shared" si="49"/>
        <v>-100</v>
      </c>
      <c r="AK180" s="1">
        <v>0</v>
      </c>
      <c r="AL180" s="1">
        <f t="shared" si="50"/>
        <v>0</v>
      </c>
      <c r="AM180" s="1">
        <f t="shared" si="51"/>
        <v>0</v>
      </c>
    </row>
    <row r="181" spans="1:39" ht="17" customHeight="1">
      <c r="A181" s="58" t="s">
        <v>337</v>
      </c>
      <c r="B181" s="12" t="s">
        <v>74</v>
      </c>
      <c r="C181" s="13">
        <v>1694420754</v>
      </c>
      <c r="D181" s="13">
        <v>1880893634</v>
      </c>
      <c r="E181" s="14">
        <f t="shared" si="28"/>
        <v>186472880</v>
      </c>
      <c r="F181" s="1">
        <f t="shared" si="29"/>
        <v>11.005110717618134</v>
      </c>
      <c r="G181" s="13">
        <v>865586283</v>
      </c>
      <c r="H181" s="1">
        <f t="shared" si="30"/>
        <v>-1015307351</v>
      </c>
      <c r="I181" s="1">
        <f t="shared" si="31"/>
        <v>-53.980051431233669</v>
      </c>
      <c r="J181" s="13">
        <v>1299772786</v>
      </c>
      <c r="K181" s="1">
        <f t="shared" si="32"/>
        <v>434186503</v>
      </c>
      <c r="L181" s="1">
        <f t="shared" si="33"/>
        <v>50.160973149339981</v>
      </c>
      <c r="M181" s="13">
        <v>2248289945</v>
      </c>
      <c r="N181" s="1">
        <f t="shared" si="34"/>
        <v>948517159</v>
      </c>
      <c r="O181" s="1">
        <f t="shared" si="35"/>
        <v>72.975613062266405</v>
      </c>
      <c r="P181" s="13">
        <v>3778022079</v>
      </c>
      <c r="Q181" s="1">
        <f t="shared" si="36"/>
        <v>1529732134</v>
      </c>
      <c r="R181" s="1">
        <f t="shared" si="37"/>
        <v>68.039806760777907</v>
      </c>
      <c r="S181" s="13">
        <v>4948489297</v>
      </c>
      <c r="T181" s="1">
        <f t="shared" si="38"/>
        <v>1170467218</v>
      </c>
      <c r="U181" s="1">
        <f t="shared" si="39"/>
        <v>30.98095229527641</v>
      </c>
      <c r="V181" s="13">
        <v>3784694490</v>
      </c>
      <c r="W181" s="1">
        <f t="shared" si="40"/>
        <v>-1163794807</v>
      </c>
      <c r="X181" s="1">
        <f t="shared" si="41"/>
        <v>-23.518183775916128</v>
      </c>
      <c r="Y181" s="13">
        <v>5568616693</v>
      </c>
      <c r="Z181" s="1">
        <f t="shared" si="42"/>
        <v>1783922203</v>
      </c>
      <c r="AA181" s="1">
        <f t="shared" si="43"/>
        <v>47.135170559037647</v>
      </c>
      <c r="AB181" s="13">
        <v>4935714857</v>
      </c>
      <c r="AC181" s="1">
        <f t="shared" si="44"/>
        <v>-632901836</v>
      </c>
      <c r="AD181" s="1">
        <f t="shared" si="45"/>
        <v>-11.365512673831292</v>
      </c>
      <c r="AE181" s="1">
        <v>6322607558.8510895</v>
      </c>
      <c r="AF181" s="1">
        <f t="shared" si="46"/>
        <v>1386892701.8510895</v>
      </c>
      <c r="AG181" s="1">
        <f t="shared" si="47"/>
        <v>28.099125294569049</v>
      </c>
      <c r="AH181" s="1">
        <v>7839021980.1663799</v>
      </c>
      <c r="AI181" s="1">
        <f t="shared" si="48"/>
        <v>1516414421.3152905</v>
      </c>
      <c r="AJ181" s="1">
        <f t="shared" si="49"/>
        <v>23.984003549175608</v>
      </c>
      <c r="AK181" s="1">
        <v>6546079704.76826</v>
      </c>
      <c r="AL181" s="1">
        <f t="shared" si="50"/>
        <v>-1292942275.3981199</v>
      </c>
      <c r="AM181" s="1">
        <f t="shared" si="51"/>
        <v>-16.493668198270285</v>
      </c>
    </row>
    <row r="182" spans="1:39" ht="17" customHeight="1">
      <c r="A182" s="58" t="s">
        <v>338</v>
      </c>
      <c r="B182" s="12" t="s">
        <v>73</v>
      </c>
      <c r="C182" s="13">
        <v>278891767</v>
      </c>
      <c r="D182" s="13">
        <v>256343310</v>
      </c>
      <c r="E182" s="14">
        <f t="shared" si="28"/>
        <v>-22548457</v>
      </c>
      <c r="F182" s="1">
        <f t="shared" si="29"/>
        <v>-8.0850206668166003</v>
      </c>
      <c r="G182" s="13">
        <v>308316732</v>
      </c>
      <c r="H182" s="1">
        <f t="shared" si="30"/>
        <v>51973422</v>
      </c>
      <c r="I182" s="1">
        <f t="shared" si="31"/>
        <v>20.274928181273776</v>
      </c>
      <c r="J182" s="13">
        <v>317369663</v>
      </c>
      <c r="K182" s="1">
        <f t="shared" si="32"/>
        <v>9052931</v>
      </c>
      <c r="L182" s="1">
        <f t="shared" si="33"/>
        <v>2.9362438234458192</v>
      </c>
      <c r="M182" s="13">
        <v>267162174</v>
      </c>
      <c r="N182" s="1">
        <f t="shared" si="34"/>
        <v>-50207489</v>
      </c>
      <c r="O182" s="1">
        <f t="shared" si="35"/>
        <v>-15.819876583477988</v>
      </c>
      <c r="P182" s="13">
        <v>253427230</v>
      </c>
      <c r="Q182" s="1">
        <f t="shared" si="36"/>
        <v>-13734944</v>
      </c>
      <c r="R182" s="1">
        <f t="shared" si="37"/>
        <v>-5.1410511429660692</v>
      </c>
      <c r="S182" s="13">
        <v>271744613</v>
      </c>
      <c r="T182" s="1">
        <f t="shared" si="38"/>
        <v>18317383</v>
      </c>
      <c r="U182" s="1">
        <f t="shared" si="39"/>
        <v>7.2278669502089414</v>
      </c>
      <c r="V182" s="13">
        <v>252820645</v>
      </c>
      <c r="W182" s="1">
        <f t="shared" si="40"/>
        <v>-18923968</v>
      </c>
      <c r="X182" s="1">
        <f t="shared" si="41"/>
        <v>-6.9638797218769515</v>
      </c>
      <c r="Y182" s="13">
        <v>293571418</v>
      </c>
      <c r="Z182" s="1">
        <f t="shared" si="42"/>
        <v>40750773</v>
      </c>
      <c r="AA182" s="1">
        <f t="shared" si="43"/>
        <v>16.118451481681806</v>
      </c>
      <c r="AB182" s="13">
        <v>315281677</v>
      </c>
      <c r="AC182" s="1">
        <f t="shared" si="44"/>
        <v>21710259</v>
      </c>
      <c r="AD182" s="1">
        <f t="shared" si="45"/>
        <v>7.3952223100955967</v>
      </c>
      <c r="AE182" s="1">
        <v>328865618.39713001</v>
      </c>
      <c r="AF182" s="1">
        <f t="shared" si="46"/>
        <v>13583941.397130013</v>
      </c>
      <c r="AG182" s="1">
        <f t="shared" si="47"/>
        <v>4.3085096242779795</v>
      </c>
      <c r="AH182" s="1">
        <v>0</v>
      </c>
      <c r="AI182" s="1">
        <f t="shared" si="48"/>
        <v>-328865618.39713001</v>
      </c>
      <c r="AJ182" s="1">
        <f t="shared" si="49"/>
        <v>-100</v>
      </c>
      <c r="AK182" s="1">
        <v>0</v>
      </c>
      <c r="AL182" s="1">
        <f t="shared" si="50"/>
        <v>0</v>
      </c>
      <c r="AM182" s="1">
        <f t="shared" si="51"/>
        <v>0</v>
      </c>
    </row>
    <row r="183" spans="1:39" ht="17" customHeight="1">
      <c r="A183" s="58" t="s">
        <v>339</v>
      </c>
      <c r="B183" s="12" t="s">
        <v>72</v>
      </c>
      <c r="C183" s="13">
        <v>-117030368</v>
      </c>
      <c r="D183" s="13">
        <v>-95327384</v>
      </c>
      <c r="E183" s="14">
        <f t="shared" si="28"/>
        <v>21702984</v>
      </c>
      <c r="F183" s="1">
        <f t="shared" si="29"/>
        <v>-18.544745582616642</v>
      </c>
      <c r="G183" s="13">
        <v>-101079954</v>
      </c>
      <c r="H183" s="1">
        <f t="shared" si="30"/>
        <v>-5752570</v>
      </c>
      <c r="I183" s="1">
        <f t="shared" si="31"/>
        <v>6.0345409247777111</v>
      </c>
      <c r="J183" s="13">
        <v>-120570338</v>
      </c>
      <c r="K183" s="1">
        <f t="shared" si="32"/>
        <v>-19490384</v>
      </c>
      <c r="L183" s="1">
        <f t="shared" si="33"/>
        <v>19.282145696267332</v>
      </c>
      <c r="M183" s="13">
        <v>-126513958</v>
      </c>
      <c r="N183" s="1">
        <f t="shared" si="34"/>
        <v>-5943620</v>
      </c>
      <c r="O183" s="1">
        <f t="shared" si="35"/>
        <v>4.9295872422618565</v>
      </c>
      <c r="P183" s="13">
        <v>-109873824</v>
      </c>
      <c r="Q183" s="1">
        <f t="shared" si="36"/>
        <v>16640134</v>
      </c>
      <c r="R183" s="1">
        <f t="shared" si="37"/>
        <v>-13.152804847035139</v>
      </c>
      <c r="S183" s="13">
        <v>-92291824</v>
      </c>
      <c r="T183" s="1">
        <f t="shared" si="38"/>
        <v>17582000</v>
      </c>
      <c r="U183" s="1">
        <f t="shared" si="39"/>
        <v>-16.001991520746561</v>
      </c>
      <c r="V183" s="13">
        <v>-93334877</v>
      </c>
      <c r="W183" s="1">
        <f t="shared" si="40"/>
        <v>-1043053</v>
      </c>
      <c r="X183" s="1">
        <f t="shared" si="41"/>
        <v>1.1301683668100437</v>
      </c>
      <c r="Y183" s="13">
        <v>-103572180</v>
      </c>
      <c r="Z183" s="1">
        <f t="shared" si="42"/>
        <v>-10237303</v>
      </c>
      <c r="AA183" s="1">
        <f t="shared" si="43"/>
        <v>10.968357519772592</v>
      </c>
      <c r="AB183" s="13">
        <v>-87232996</v>
      </c>
      <c r="AC183" s="1">
        <f t="shared" si="44"/>
        <v>16339184</v>
      </c>
      <c r="AD183" s="1">
        <f t="shared" si="45"/>
        <v>-15.77564940701258</v>
      </c>
      <c r="AE183" s="1">
        <v>89627899.630899996</v>
      </c>
      <c r="AF183" s="1">
        <f t="shared" si="46"/>
        <v>176860895.6309</v>
      </c>
      <c r="AG183" s="1">
        <f t="shared" si="47"/>
        <v>-202.74541026987083</v>
      </c>
      <c r="AH183" s="1">
        <v>0</v>
      </c>
      <c r="AI183" s="1">
        <f t="shared" si="48"/>
        <v>-89627899.630899996</v>
      </c>
      <c r="AJ183" s="1">
        <f t="shared" si="49"/>
        <v>-100</v>
      </c>
      <c r="AK183" s="1">
        <v>0</v>
      </c>
      <c r="AL183" s="1">
        <f t="shared" si="50"/>
        <v>0</v>
      </c>
      <c r="AM183" s="1">
        <f t="shared" si="51"/>
        <v>0</v>
      </c>
    </row>
    <row r="184" spans="1:39" ht="17" customHeight="1">
      <c r="A184" s="58" t="s">
        <v>340</v>
      </c>
      <c r="B184" s="17" t="s">
        <v>214</v>
      </c>
      <c r="C184" s="13">
        <v>341303</v>
      </c>
      <c r="D184" s="15">
        <v>341300</v>
      </c>
      <c r="E184" s="14">
        <f t="shared" si="28"/>
        <v>-3</v>
      </c>
      <c r="F184" s="1">
        <f t="shared" si="29"/>
        <v>-8.7898436286818458E-4</v>
      </c>
      <c r="G184" s="15">
        <v>341300</v>
      </c>
      <c r="H184" s="1">
        <f t="shared" si="30"/>
        <v>0</v>
      </c>
      <c r="I184" s="1">
        <f t="shared" si="31"/>
        <v>0</v>
      </c>
      <c r="J184" s="15">
        <v>357300</v>
      </c>
      <c r="K184" s="1">
        <f t="shared" si="32"/>
        <v>16000</v>
      </c>
      <c r="L184" s="1">
        <f t="shared" si="33"/>
        <v>4.6879578083797249</v>
      </c>
      <c r="M184" s="15">
        <v>16000</v>
      </c>
      <c r="N184" s="1">
        <f t="shared" si="34"/>
        <v>-341300</v>
      </c>
      <c r="O184" s="1">
        <f t="shared" si="35"/>
        <v>-95.521970333053446</v>
      </c>
      <c r="P184" s="15">
        <v>16000</v>
      </c>
      <c r="Q184" s="1">
        <f t="shared" si="36"/>
        <v>0</v>
      </c>
      <c r="R184" s="1">
        <f t="shared" si="37"/>
        <v>0</v>
      </c>
      <c r="S184" s="15">
        <v>0</v>
      </c>
      <c r="T184" s="1">
        <f t="shared" si="38"/>
        <v>-16000</v>
      </c>
      <c r="U184" s="1">
        <f t="shared" si="39"/>
        <v>-100</v>
      </c>
      <c r="V184" s="15">
        <v>0</v>
      </c>
      <c r="W184" s="1">
        <f t="shared" si="40"/>
        <v>0</v>
      </c>
      <c r="X184" s="1">
        <f t="shared" si="41"/>
        <v>0</v>
      </c>
      <c r="Y184" s="15">
        <v>6011718</v>
      </c>
      <c r="Z184" s="1">
        <f t="shared" si="42"/>
        <v>6011718</v>
      </c>
      <c r="AA184" s="1">
        <f t="shared" si="43"/>
        <v>0</v>
      </c>
      <c r="AB184" s="15">
        <v>0</v>
      </c>
      <c r="AC184" s="1">
        <f t="shared" si="44"/>
        <v>-6011718</v>
      </c>
      <c r="AD184" s="1">
        <f t="shared" si="45"/>
        <v>-100</v>
      </c>
      <c r="AE184" s="1">
        <v>0</v>
      </c>
      <c r="AF184" s="1">
        <f t="shared" si="46"/>
        <v>0</v>
      </c>
      <c r="AG184" s="1">
        <f t="shared" si="47"/>
        <v>0</v>
      </c>
      <c r="AH184" s="1">
        <v>0</v>
      </c>
      <c r="AI184" s="1">
        <f t="shared" si="48"/>
        <v>0</v>
      </c>
      <c r="AJ184" s="1">
        <f t="shared" si="49"/>
        <v>0</v>
      </c>
      <c r="AK184" s="1">
        <v>0</v>
      </c>
      <c r="AL184" s="1">
        <f t="shared" si="50"/>
        <v>0</v>
      </c>
      <c r="AM184" s="1">
        <f t="shared" si="51"/>
        <v>0</v>
      </c>
    </row>
    <row r="185" spans="1:39" ht="17" customHeight="1">
      <c r="A185" s="58" t="s">
        <v>341</v>
      </c>
      <c r="B185" s="12" t="s">
        <v>71</v>
      </c>
      <c r="C185" s="13">
        <v>95728693</v>
      </c>
      <c r="D185" s="13">
        <v>125430307</v>
      </c>
      <c r="E185" s="14">
        <f t="shared" si="28"/>
        <v>29701614</v>
      </c>
      <c r="F185" s="1">
        <f t="shared" si="29"/>
        <v>31.026866730542324</v>
      </c>
      <c r="G185" s="13">
        <v>195404301</v>
      </c>
      <c r="H185" s="1">
        <f t="shared" si="30"/>
        <v>69973994</v>
      </c>
      <c r="I185" s="1">
        <f t="shared" si="31"/>
        <v>55.78715038941904</v>
      </c>
      <c r="J185" s="13">
        <v>265081890</v>
      </c>
      <c r="K185" s="1">
        <f t="shared" si="32"/>
        <v>69677589</v>
      </c>
      <c r="L185" s="1">
        <f t="shared" si="33"/>
        <v>35.658165477125294</v>
      </c>
      <c r="M185" s="13">
        <v>504001476</v>
      </c>
      <c r="N185" s="1">
        <f t="shared" si="34"/>
        <v>238919586</v>
      </c>
      <c r="O185" s="1">
        <f t="shared" si="35"/>
        <v>90.130482320010614</v>
      </c>
      <c r="P185" s="13">
        <v>726051195</v>
      </c>
      <c r="Q185" s="1">
        <f t="shared" si="36"/>
        <v>222049719</v>
      </c>
      <c r="R185" s="1">
        <f t="shared" si="37"/>
        <v>44.057354903460642</v>
      </c>
      <c r="S185" s="13">
        <v>831818323</v>
      </c>
      <c r="T185" s="1">
        <f t="shared" si="38"/>
        <v>105767128</v>
      </c>
      <c r="U185" s="1">
        <f t="shared" si="39"/>
        <v>14.567447685283405</v>
      </c>
      <c r="V185" s="13">
        <v>820283425</v>
      </c>
      <c r="W185" s="1">
        <f t="shared" si="40"/>
        <v>-11534898</v>
      </c>
      <c r="X185" s="1">
        <f t="shared" si="41"/>
        <v>-1.3867088138187118</v>
      </c>
      <c r="Y185" s="13">
        <v>512773129</v>
      </c>
      <c r="Z185" s="1">
        <f t="shared" si="42"/>
        <v>-307510296</v>
      </c>
      <c r="AA185" s="1">
        <f t="shared" si="43"/>
        <v>-37.488298145241686</v>
      </c>
      <c r="AB185" s="13">
        <v>535274298</v>
      </c>
      <c r="AC185" s="1">
        <f t="shared" si="44"/>
        <v>22501169</v>
      </c>
      <c r="AD185" s="1">
        <f t="shared" si="45"/>
        <v>4.3881334117256365</v>
      </c>
      <c r="AE185" s="1">
        <v>158780375.11500001</v>
      </c>
      <c r="AF185" s="1">
        <f t="shared" si="46"/>
        <v>-376493922.88499999</v>
      </c>
      <c r="AG185" s="1">
        <f t="shared" si="47"/>
        <v>-70.336633814052476</v>
      </c>
      <c r="AH185" s="1">
        <v>0</v>
      </c>
      <c r="AI185" s="1">
        <f t="shared" si="48"/>
        <v>-158780375.11500001</v>
      </c>
      <c r="AJ185" s="1">
        <f t="shared" si="49"/>
        <v>-100</v>
      </c>
      <c r="AK185" s="1">
        <v>0</v>
      </c>
      <c r="AL185" s="1">
        <f t="shared" si="50"/>
        <v>0</v>
      </c>
      <c r="AM185" s="1">
        <f t="shared" si="51"/>
        <v>0</v>
      </c>
    </row>
    <row r="186" spans="1:39" ht="30">
      <c r="A186" s="58" t="s">
        <v>342</v>
      </c>
      <c r="B186" s="12" t="s">
        <v>172</v>
      </c>
      <c r="C186" s="13">
        <v>-6031790</v>
      </c>
      <c r="D186" s="13">
        <v>-8930829</v>
      </c>
      <c r="E186" s="14">
        <f t="shared" si="28"/>
        <v>-2899039</v>
      </c>
      <c r="F186" s="1">
        <f t="shared" si="29"/>
        <v>48.062664648470857</v>
      </c>
      <c r="G186" s="13">
        <v>-14515493</v>
      </c>
      <c r="H186" s="1">
        <f t="shared" si="30"/>
        <v>-5584664</v>
      </c>
      <c r="I186" s="1">
        <f t="shared" si="31"/>
        <v>62.532425601251575</v>
      </c>
      <c r="J186" s="13">
        <v>-21161370</v>
      </c>
      <c r="K186" s="1">
        <f t="shared" si="32"/>
        <v>-6645877</v>
      </c>
      <c r="L186" s="1">
        <f t="shared" si="33"/>
        <v>45.784714304915447</v>
      </c>
      <c r="M186" s="13">
        <v>-30790497</v>
      </c>
      <c r="N186" s="1">
        <f t="shared" si="34"/>
        <v>-9629127</v>
      </c>
      <c r="O186" s="1">
        <f t="shared" si="35"/>
        <v>45.503325162784833</v>
      </c>
      <c r="P186" s="13">
        <v>-68724364</v>
      </c>
      <c r="Q186" s="1">
        <f t="shared" si="36"/>
        <v>-37933867</v>
      </c>
      <c r="R186" s="1">
        <f t="shared" si="37"/>
        <v>123.19991781879973</v>
      </c>
      <c r="S186" s="13">
        <v>-85595410</v>
      </c>
      <c r="T186" s="1">
        <f t="shared" si="38"/>
        <v>-16871046</v>
      </c>
      <c r="U186" s="1">
        <f t="shared" si="39"/>
        <v>24.548857229148023</v>
      </c>
      <c r="V186" s="13">
        <v>-93617573</v>
      </c>
      <c r="W186" s="1">
        <f t="shared" si="40"/>
        <v>-8022163</v>
      </c>
      <c r="X186" s="1">
        <f t="shared" si="41"/>
        <v>9.3721882984145992</v>
      </c>
      <c r="Y186" s="13">
        <v>-96838909</v>
      </c>
      <c r="Z186" s="1">
        <f t="shared" si="42"/>
        <v>-3221336</v>
      </c>
      <c r="AA186" s="1">
        <f t="shared" si="43"/>
        <v>3.4409522665151764</v>
      </c>
      <c r="AB186" s="13">
        <v>-30323507</v>
      </c>
      <c r="AC186" s="1">
        <f t="shared" si="44"/>
        <v>66515402</v>
      </c>
      <c r="AD186" s="1">
        <f t="shared" si="45"/>
        <v>-68.686649495400658</v>
      </c>
      <c r="AE186" s="1">
        <v>-24783980.932659999</v>
      </c>
      <c r="AF186" s="1">
        <f t="shared" si="46"/>
        <v>5539526.0673400015</v>
      </c>
      <c r="AG186" s="1">
        <f t="shared" si="47"/>
        <v>-18.268091706345185</v>
      </c>
      <c r="AH186" s="1">
        <v>0</v>
      </c>
      <c r="AI186" s="1">
        <f t="shared" si="48"/>
        <v>24783980.932659999</v>
      </c>
      <c r="AJ186" s="1">
        <f t="shared" si="49"/>
        <v>-100</v>
      </c>
      <c r="AK186" s="1">
        <v>0</v>
      </c>
      <c r="AL186" s="1">
        <f t="shared" si="50"/>
        <v>0</v>
      </c>
      <c r="AM186" s="1">
        <f t="shared" si="51"/>
        <v>0</v>
      </c>
    </row>
    <row r="187" spans="1:39" ht="17" customHeight="1">
      <c r="A187" s="58" t="s">
        <v>2298</v>
      </c>
      <c r="B187" s="12" t="s">
        <v>2299</v>
      </c>
      <c r="C187" s="13"/>
      <c r="D187" s="13"/>
      <c r="E187" s="14"/>
      <c r="F187" s="1"/>
      <c r="G187" s="13"/>
      <c r="H187" s="1"/>
      <c r="I187" s="1"/>
      <c r="J187" s="13"/>
      <c r="K187" s="1"/>
      <c r="L187" s="1"/>
      <c r="M187" s="13"/>
      <c r="N187" s="1"/>
      <c r="O187" s="1"/>
      <c r="P187" s="13"/>
      <c r="Q187" s="1"/>
      <c r="R187" s="1"/>
      <c r="S187" s="13"/>
      <c r="T187" s="1"/>
      <c r="U187" s="1"/>
      <c r="V187" s="13"/>
      <c r="W187" s="1"/>
      <c r="X187" s="1"/>
      <c r="Y187" s="13"/>
      <c r="Z187" s="1"/>
      <c r="AA187" s="1"/>
      <c r="AB187" s="13"/>
      <c r="AC187" s="1"/>
      <c r="AD187" s="1"/>
      <c r="AE187" s="1"/>
      <c r="AF187" s="1"/>
      <c r="AG187" s="1"/>
      <c r="AH187" s="1">
        <v>353932786.45300001</v>
      </c>
      <c r="AI187" s="1">
        <f t="shared" si="48"/>
        <v>353932786.45300001</v>
      </c>
      <c r="AJ187" s="1">
        <f t="shared" si="49"/>
        <v>0</v>
      </c>
      <c r="AK187" s="1">
        <v>331952474.67799997</v>
      </c>
      <c r="AL187" s="1">
        <f t="shared" si="50"/>
        <v>-21980311.775000036</v>
      </c>
      <c r="AM187" s="1">
        <f t="shared" si="51"/>
        <v>-6.2103067634054518</v>
      </c>
    </row>
    <row r="188" spans="1:39" ht="30">
      <c r="A188" s="58" t="s">
        <v>2305</v>
      </c>
      <c r="B188" s="12" t="s">
        <v>2306</v>
      </c>
      <c r="C188" s="13"/>
      <c r="D188" s="13"/>
      <c r="E188" s="14"/>
      <c r="F188" s="1"/>
      <c r="G188" s="13"/>
      <c r="H188" s="1"/>
      <c r="I188" s="1"/>
      <c r="J188" s="13"/>
      <c r="K188" s="1"/>
      <c r="L188" s="1"/>
      <c r="M188" s="13"/>
      <c r="N188" s="1"/>
      <c r="O188" s="1"/>
      <c r="P188" s="13"/>
      <c r="Q188" s="1"/>
      <c r="R188" s="1"/>
      <c r="S188" s="13"/>
      <c r="T188" s="1"/>
      <c r="U188" s="1"/>
      <c r="V188" s="13"/>
      <c r="W188" s="1"/>
      <c r="X188" s="1"/>
      <c r="Y188" s="13"/>
      <c r="Z188" s="1"/>
      <c r="AA188" s="1"/>
      <c r="AB188" s="13"/>
      <c r="AC188" s="1"/>
      <c r="AD188" s="1"/>
      <c r="AE188" s="1"/>
      <c r="AF188" s="1"/>
      <c r="AG188" s="1"/>
      <c r="AH188" s="1">
        <v>105447290.199</v>
      </c>
      <c r="AI188" s="1">
        <f t="shared" si="48"/>
        <v>105447290.199</v>
      </c>
      <c r="AJ188" s="1">
        <f t="shared" si="49"/>
        <v>0</v>
      </c>
      <c r="AK188" s="1">
        <v>105871876.84100001</v>
      </c>
      <c r="AL188" s="1">
        <f t="shared" si="50"/>
        <v>424586.64200000465</v>
      </c>
      <c r="AM188" s="1">
        <f t="shared" si="51"/>
        <v>0.40265296642400694</v>
      </c>
    </row>
    <row r="189" spans="1:39" ht="17" customHeight="1">
      <c r="A189" s="58" t="s">
        <v>2311</v>
      </c>
      <c r="B189" s="12" t="s">
        <v>93</v>
      </c>
      <c r="C189" s="13"/>
      <c r="D189" s="13"/>
      <c r="E189" s="14"/>
      <c r="F189" s="1"/>
      <c r="G189" s="13"/>
      <c r="H189" s="1"/>
      <c r="I189" s="1"/>
      <c r="J189" s="13"/>
      <c r="K189" s="1"/>
      <c r="L189" s="1"/>
      <c r="M189" s="13"/>
      <c r="N189" s="1"/>
      <c r="O189" s="1"/>
      <c r="P189" s="13"/>
      <c r="Q189" s="1"/>
      <c r="R189" s="1"/>
      <c r="S189" s="13"/>
      <c r="T189" s="1"/>
      <c r="U189" s="1"/>
      <c r="V189" s="13"/>
      <c r="W189" s="1"/>
      <c r="X189" s="1"/>
      <c r="Y189" s="13"/>
      <c r="Z189" s="1"/>
      <c r="AA189" s="1"/>
      <c r="AB189" s="13"/>
      <c r="AC189" s="1"/>
      <c r="AD189" s="1"/>
      <c r="AE189" s="1"/>
      <c r="AF189" s="1"/>
      <c r="AG189" s="1"/>
      <c r="AH189" s="1">
        <v>4345650093.5138102</v>
      </c>
      <c r="AI189" s="1">
        <f t="shared" si="48"/>
        <v>4345650093.5138102</v>
      </c>
      <c r="AJ189" s="1">
        <f t="shared" si="49"/>
        <v>0</v>
      </c>
      <c r="AK189" s="1">
        <v>5366974188.9262104</v>
      </c>
      <c r="AL189" s="1">
        <f t="shared" si="50"/>
        <v>1021324095.4124002</v>
      </c>
      <c r="AM189" s="1">
        <f t="shared" si="51"/>
        <v>23.502216548377852</v>
      </c>
    </row>
    <row r="190" spans="1:39" ht="30">
      <c r="A190" s="58" t="s">
        <v>2318</v>
      </c>
      <c r="B190" s="12" t="s">
        <v>2319</v>
      </c>
      <c r="C190" s="13"/>
      <c r="D190" s="13"/>
      <c r="E190" s="14"/>
      <c r="F190" s="1"/>
      <c r="G190" s="13"/>
      <c r="H190" s="1"/>
      <c r="I190" s="1"/>
      <c r="J190" s="13"/>
      <c r="K190" s="1"/>
      <c r="L190" s="1"/>
      <c r="M190" s="13"/>
      <c r="N190" s="1"/>
      <c r="O190" s="1"/>
      <c r="P190" s="13"/>
      <c r="Q190" s="1"/>
      <c r="R190" s="1"/>
      <c r="S190" s="13"/>
      <c r="T190" s="1"/>
      <c r="U190" s="1"/>
      <c r="V190" s="13"/>
      <c r="W190" s="1"/>
      <c r="X190" s="1"/>
      <c r="Y190" s="13"/>
      <c r="Z190" s="1"/>
      <c r="AA190" s="1"/>
      <c r="AB190" s="13"/>
      <c r="AC190" s="1"/>
      <c r="AD190" s="1"/>
      <c r="AE190" s="1"/>
      <c r="AF190" s="1"/>
      <c r="AG190" s="1"/>
      <c r="AH190" s="1">
        <v>43731009.30539</v>
      </c>
      <c r="AI190" s="1">
        <f t="shared" si="48"/>
        <v>43731009.30539</v>
      </c>
      <c r="AJ190" s="1">
        <f t="shared" si="49"/>
        <v>0</v>
      </c>
      <c r="AK190" s="1">
        <v>129489867.98634</v>
      </c>
      <c r="AL190" s="1">
        <f t="shared" si="50"/>
        <v>85758858.680950001</v>
      </c>
      <c r="AM190" s="1">
        <f t="shared" si="51"/>
        <v>196.10537246479677</v>
      </c>
    </row>
    <row r="191" spans="1:39" ht="15">
      <c r="A191" s="59" t="s">
        <v>2322</v>
      </c>
      <c r="B191" s="12" t="s">
        <v>2323</v>
      </c>
      <c r="C191" s="13"/>
      <c r="D191" s="13"/>
      <c r="E191" s="14"/>
      <c r="F191" s="1"/>
      <c r="G191" s="13"/>
      <c r="H191" s="1"/>
      <c r="I191" s="1"/>
      <c r="J191" s="13"/>
      <c r="K191" s="1"/>
      <c r="L191" s="1"/>
      <c r="M191" s="13"/>
      <c r="N191" s="1"/>
      <c r="O191" s="1"/>
      <c r="P191" s="13"/>
      <c r="Q191" s="1"/>
      <c r="R191" s="1"/>
      <c r="S191" s="13"/>
      <c r="T191" s="1"/>
      <c r="U191" s="1"/>
      <c r="V191" s="13"/>
      <c r="W191" s="1"/>
      <c r="X191" s="1"/>
      <c r="Y191" s="13"/>
      <c r="Z191" s="1"/>
      <c r="AA191" s="1"/>
      <c r="AB191" s="13"/>
      <c r="AC191" s="1"/>
      <c r="AD191" s="1"/>
      <c r="AE191" s="1"/>
      <c r="AF191" s="1"/>
      <c r="AG191" s="1"/>
      <c r="AH191" s="1">
        <v>5881660.9560699994</v>
      </c>
      <c r="AI191" s="1">
        <f t="shared" si="48"/>
        <v>5881660.9560699994</v>
      </c>
      <c r="AJ191" s="1">
        <f t="shared" si="49"/>
        <v>0</v>
      </c>
      <c r="AK191" s="1">
        <v>22467903.199069999</v>
      </c>
      <c r="AL191" s="1">
        <f t="shared" si="50"/>
        <v>16586242.243000001</v>
      </c>
      <c r="AM191" s="1">
        <f t="shared" si="51"/>
        <v>281.99929181369498</v>
      </c>
    </row>
    <row r="192" spans="1:39" ht="30">
      <c r="A192" s="58" t="s">
        <v>2326</v>
      </c>
      <c r="B192" s="12" t="s">
        <v>2327</v>
      </c>
      <c r="C192" s="13"/>
      <c r="D192" s="13"/>
      <c r="E192" s="14"/>
      <c r="F192" s="1"/>
      <c r="G192" s="13"/>
      <c r="H192" s="1"/>
      <c r="I192" s="1"/>
      <c r="J192" s="13"/>
      <c r="K192" s="1"/>
      <c r="L192" s="1"/>
      <c r="M192" s="13"/>
      <c r="N192" s="1"/>
      <c r="O192" s="1"/>
      <c r="P192" s="13"/>
      <c r="Q192" s="1"/>
      <c r="R192" s="1"/>
      <c r="S192" s="13"/>
      <c r="T192" s="1"/>
      <c r="U192" s="1"/>
      <c r="V192" s="13"/>
      <c r="W192" s="1"/>
      <c r="X192" s="1"/>
      <c r="Y192" s="13"/>
      <c r="Z192" s="1"/>
      <c r="AA192" s="1"/>
      <c r="AB192" s="13"/>
      <c r="AC192" s="1"/>
      <c r="AD192" s="1"/>
      <c r="AE192" s="1"/>
      <c r="AF192" s="1"/>
      <c r="AG192" s="1"/>
      <c r="AH192" s="1">
        <v>84844998.146570012</v>
      </c>
      <c r="AI192" s="1">
        <f t="shared" si="48"/>
        <v>84844998.146570012</v>
      </c>
      <c r="AJ192" s="1">
        <f t="shared" si="49"/>
        <v>0</v>
      </c>
      <c r="AK192" s="1">
        <v>130808269.1442</v>
      </c>
      <c r="AL192" s="1">
        <f t="shared" si="50"/>
        <v>45963270.997629985</v>
      </c>
      <c r="AM192" s="1">
        <f t="shared" si="51"/>
        <v>54.173224116556973</v>
      </c>
    </row>
    <row r="193" spans="1:39" ht="17" customHeight="1">
      <c r="A193" s="58" t="s">
        <v>343</v>
      </c>
      <c r="B193" s="12" t="s">
        <v>70</v>
      </c>
      <c r="C193" s="13">
        <v>688362019</v>
      </c>
      <c r="D193" s="13">
        <v>734809810</v>
      </c>
      <c r="E193" s="14">
        <f t="shared" si="28"/>
        <v>46447791</v>
      </c>
      <c r="F193" s="1">
        <f t="shared" si="29"/>
        <v>6.7475818999246675</v>
      </c>
      <c r="G193" s="13">
        <v>766609419</v>
      </c>
      <c r="H193" s="1">
        <f t="shared" si="30"/>
        <v>31799609</v>
      </c>
      <c r="I193" s="1">
        <f t="shared" si="31"/>
        <v>4.3275972322688503</v>
      </c>
      <c r="J193" s="13">
        <v>820769163</v>
      </c>
      <c r="K193" s="1">
        <f t="shared" si="32"/>
        <v>54159744</v>
      </c>
      <c r="L193" s="1">
        <f t="shared" si="33"/>
        <v>7.0648419726760485</v>
      </c>
      <c r="M193" s="13">
        <v>831533138</v>
      </c>
      <c r="N193" s="1">
        <f t="shared" si="34"/>
        <v>10763975</v>
      </c>
      <c r="O193" s="1">
        <f t="shared" si="35"/>
        <v>1.3114497334008637</v>
      </c>
      <c r="P193" s="13">
        <v>858341964</v>
      </c>
      <c r="Q193" s="1">
        <f t="shared" si="36"/>
        <v>26808826</v>
      </c>
      <c r="R193" s="1">
        <f t="shared" si="37"/>
        <v>3.2240237670479948</v>
      </c>
      <c r="S193" s="13">
        <v>895099491</v>
      </c>
      <c r="T193" s="1">
        <f t="shared" si="38"/>
        <v>36757527</v>
      </c>
      <c r="U193" s="1">
        <f t="shared" si="39"/>
        <v>4.2823872700694388</v>
      </c>
      <c r="V193" s="13">
        <v>931887669</v>
      </c>
      <c r="W193" s="1">
        <f t="shared" si="40"/>
        <v>36788178</v>
      </c>
      <c r="X193" s="1">
        <f t="shared" si="41"/>
        <v>4.1099540743678071</v>
      </c>
      <c r="Y193" s="13">
        <v>940767341</v>
      </c>
      <c r="Z193" s="1">
        <f t="shared" si="42"/>
        <v>8879672</v>
      </c>
      <c r="AA193" s="1">
        <f t="shared" si="43"/>
        <v>0.95286935275457552</v>
      </c>
      <c r="AB193" s="13">
        <v>987926426</v>
      </c>
      <c r="AC193" s="1">
        <f t="shared" si="44"/>
        <v>47159085</v>
      </c>
      <c r="AD193" s="1">
        <f t="shared" si="45"/>
        <v>5.012831860199535</v>
      </c>
      <c r="AE193" s="1">
        <v>1017359246.88416</v>
      </c>
      <c r="AF193" s="1">
        <f t="shared" si="46"/>
        <v>29432820.884160042</v>
      </c>
      <c r="AG193" s="1">
        <f t="shared" si="47"/>
        <v>2.9792523116655691</v>
      </c>
      <c r="AH193" s="1">
        <v>0</v>
      </c>
      <c r="AI193" s="1">
        <f t="shared" si="48"/>
        <v>-1017359246.88416</v>
      </c>
      <c r="AJ193" s="1">
        <f t="shared" si="49"/>
        <v>-100</v>
      </c>
      <c r="AK193" s="1">
        <v>0</v>
      </c>
      <c r="AL193" s="1">
        <f t="shared" si="50"/>
        <v>0</v>
      </c>
      <c r="AM193" s="1">
        <f t="shared" si="51"/>
        <v>0</v>
      </c>
    </row>
    <row r="194" spans="1:39" ht="17" customHeight="1">
      <c r="A194" s="58" t="s">
        <v>344</v>
      </c>
      <c r="B194" s="12" t="s">
        <v>69</v>
      </c>
      <c r="C194" s="13">
        <v>5977067545</v>
      </c>
      <c r="D194" s="13">
        <v>7906516343</v>
      </c>
      <c r="E194" s="14">
        <f t="shared" si="28"/>
        <v>1929448798</v>
      </c>
      <c r="F194" s="1">
        <f t="shared" si="29"/>
        <v>32.280859861020694</v>
      </c>
      <c r="G194" s="13">
        <v>9747604069</v>
      </c>
      <c r="H194" s="1">
        <f t="shared" si="30"/>
        <v>1841087726</v>
      </c>
      <c r="I194" s="1">
        <f t="shared" si="31"/>
        <v>23.285700631353265</v>
      </c>
      <c r="J194" s="13">
        <v>11094942997</v>
      </c>
      <c r="K194" s="1">
        <f t="shared" si="32"/>
        <v>1347338928</v>
      </c>
      <c r="L194" s="1">
        <f t="shared" si="33"/>
        <v>13.822257433340976</v>
      </c>
      <c r="M194" s="13">
        <v>12401807036</v>
      </c>
      <c r="N194" s="1">
        <f t="shared" si="34"/>
        <v>1306864039</v>
      </c>
      <c r="O194" s="1">
        <f t="shared" si="35"/>
        <v>11.778916208522814</v>
      </c>
      <c r="P194" s="13">
        <v>12831580078</v>
      </c>
      <c r="Q194" s="1">
        <f t="shared" si="36"/>
        <v>429773042</v>
      </c>
      <c r="R194" s="1">
        <f t="shared" si="37"/>
        <v>3.4654066197970477</v>
      </c>
      <c r="S194" s="13">
        <v>12933053553</v>
      </c>
      <c r="T194" s="1">
        <f t="shared" si="38"/>
        <v>101473475</v>
      </c>
      <c r="U194" s="1">
        <f t="shared" si="39"/>
        <v>0.79081044098363462</v>
      </c>
      <c r="V194" s="13">
        <v>13826591228</v>
      </c>
      <c r="W194" s="1">
        <f t="shared" si="40"/>
        <v>893537675</v>
      </c>
      <c r="X194" s="1">
        <f t="shared" si="41"/>
        <v>6.9089459139580507</v>
      </c>
      <c r="Y194" s="13">
        <v>10212160892</v>
      </c>
      <c r="Z194" s="1">
        <f t="shared" si="42"/>
        <v>-3614430336</v>
      </c>
      <c r="AA194" s="1">
        <f t="shared" si="43"/>
        <v>-26.141152771483377</v>
      </c>
      <c r="AB194" s="13">
        <v>11486277301</v>
      </c>
      <c r="AC194" s="1">
        <f t="shared" si="44"/>
        <v>1274116409</v>
      </c>
      <c r="AD194" s="1">
        <f t="shared" si="45"/>
        <v>12.47646235184286</v>
      </c>
      <c r="AE194" s="1">
        <v>56967349420.876205</v>
      </c>
      <c r="AF194" s="1">
        <f t="shared" si="46"/>
        <v>45481072119.876205</v>
      </c>
      <c r="AG194" s="1">
        <f t="shared" si="47"/>
        <v>395.9600741653399</v>
      </c>
      <c r="AH194" s="1">
        <v>64996771289.111099</v>
      </c>
      <c r="AI194" s="1">
        <f t="shared" si="48"/>
        <v>8029421868.2348938</v>
      </c>
      <c r="AJ194" s="1">
        <f t="shared" si="49"/>
        <v>14.094778763381324</v>
      </c>
      <c r="AK194" s="1">
        <v>79891869650.56929</v>
      </c>
      <c r="AL194" s="1">
        <f t="shared" si="50"/>
        <v>14895098361.458191</v>
      </c>
      <c r="AM194" s="1">
        <f t="shared" si="51"/>
        <v>22.916674268639504</v>
      </c>
    </row>
    <row r="195" spans="1:39" ht="17" customHeight="1">
      <c r="A195" s="58" t="s">
        <v>345</v>
      </c>
      <c r="B195" s="12" t="s">
        <v>68</v>
      </c>
      <c r="C195" s="13">
        <v>-2006249506</v>
      </c>
      <c r="D195" s="13">
        <v>-2390205953</v>
      </c>
      <c r="E195" s="14">
        <f t="shared" si="28"/>
        <v>-383956447</v>
      </c>
      <c r="F195" s="1">
        <f t="shared" si="29"/>
        <v>19.138020762209223</v>
      </c>
      <c r="G195" s="13">
        <v>-2962241082</v>
      </c>
      <c r="H195" s="1">
        <f t="shared" si="30"/>
        <v>-572035129</v>
      </c>
      <c r="I195" s="1">
        <f t="shared" si="31"/>
        <v>23.932461898608619</v>
      </c>
      <c r="J195" s="13">
        <v>-3406684884</v>
      </c>
      <c r="K195" s="1">
        <f t="shared" si="32"/>
        <v>-444443802</v>
      </c>
      <c r="L195" s="1">
        <f t="shared" si="33"/>
        <v>15.003633725176998</v>
      </c>
      <c r="M195" s="13">
        <v>-3999457716</v>
      </c>
      <c r="N195" s="1">
        <f t="shared" si="34"/>
        <v>-592772832</v>
      </c>
      <c r="O195" s="1">
        <f t="shared" si="35"/>
        <v>17.400283624236728</v>
      </c>
      <c r="P195" s="13">
        <v>-4492676004</v>
      </c>
      <c r="Q195" s="1">
        <f t="shared" si="36"/>
        <v>-493218288</v>
      </c>
      <c r="R195" s="1">
        <f t="shared" si="37"/>
        <v>12.332129079071379</v>
      </c>
      <c r="S195" s="13">
        <v>-4986137827</v>
      </c>
      <c r="T195" s="1">
        <f t="shared" si="38"/>
        <v>-493461823</v>
      </c>
      <c r="U195" s="1">
        <f t="shared" si="39"/>
        <v>10.983694852703648</v>
      </c>
      <c r="V195" s="13">
        <v>-5564476805</v>
      </c>
      <c r="W195" s="1">
        <f t="shared" si="40"/>
        <v>-578338978</v>
      </c>
      <c r="X195" s="1">
        <f t="shared" si="41"/>
        <v>11.598936853856848</v>
      </c>
      <c r="Y195" s="13">
        <v>-4308464811</v>
      </c>
      <c r="Z195" s="1">
        <f t="shared" si="42"/>
        <v>1256011994</v>
      </c>
      <c r="AA195" s="1">
        <f t="shared" si="43"/>
        <v>-22.571969261717502</v>
      </c>
      <c r="AB195" s="13">
        <v>-5099878854</v>
      </c>
      <c r="AC195" s="1">
        <f t="shared" si="44"/>
        <v>-791414043</v>
      </c>
      <c r="AD195" s="1">
        <f t="shared" si="45"/>
        <v>18.368817611772762</v>
      </c>
      <c r="AE195" s="1">
        <v>33134694368.806</v>
      </c>
      <c r="AF195" s="1">
        <f t="shared" si="46"/>
        <v>38234573222.806</v>
      </c>
      <c r="AG195" s="1">
        <f t="shared" si="47"/>
        <v>-749.715322998651</v>
      </c>
      <c r="AH195" s="1">
        <v>35552825236.023003</v>
      </c>
      <c r="AI195" s="1">
        <f t="shared" si="48"/>
        <v>2418130867.2170029</v>
      </c>
      <c r="AJ195" s="1">
        <f t="shared" si="49"/>
        <v>7.297881912843307</v>
      </c>
      <c r="AK195" s="1">
        <v>39868086308.194206</v>
      </c>
      <c r="AL195" s="1">
        <f t="shared" si="50"/>
        <v>4315261072.1712036</v>
      </c>
      <c r="AM195" s="1">
        <f t="shared" si="51"/>
        <v>12.137603814953289</v>
      </c>
    </row>
    <row r="196" spans="1:39" ht="17" customHeight="1">
      <c r="A196" s="58" t="s">
        <v>2361</v>
      </c>
      <c r="B196" s="12" t="s">
        <v>2362</v>
      </c>
      <c r="C196" s="13"/>
      <c r="D196" s="13"/>
      <c r="E196" s="14"/>
      <c r="F196" s="1"/>
      <c r="G196" s="13"/>
      <c r="H196" s="1"/>
      <c r="I196" s="1"/>
      <c r="J196" s="13"/>
      <c r="K196" s="1"/>
      <c r="L196" s="1"/>
      <c r="M196" s="13"/>
      <c r="N196" s="1"/>
      <c r="O196" s="1"/>
      <c r="P196" s="13"/>
      <c r="Q196" s="1"/>
      <c r="R196" s="1"/>
      <c r="S196" s="13"/>
      <c r="T196" s="1"/>
      <c r="U196" s="1"/>
      <c r="V196" s="13"/>
      <c r="W196" s="1"/>
      <c r="X196" s="1"/>
      <c r="Y196" s="13"/>
      <c r="Z196" s="1"/>
      <c r="AA196" s="1"/>
      <c r="AB196" s="13"/>
      <c r="AC196" s="1"/>
      <c r="AD196" s="1"/>
      <c r="AE196" s="1"/>
      <c r="AF196" s="1"/>
      <c r="AG196" s="1"/>
      <c r="AH196" s="1">
        <v>2286895840.17697</v>
      </c>
      <c r="AI196" s="1">
        <f t="shared" si="48"/>
        <v>2286895840.17697</v>
      </c>
      <c r="AJ196" s="1">
        <f t="shared" si="49"/>
        <v>0</v>
      </c>
      <c r="AK196" s="1">
        <v>3213045875.2614903</v>
      </c>
      <c r="AL196" s="1">
        <f t="shared" si="50"/>
        <v>926150035.08452034</v>
      </c>
      <c r="AM196" s="1">
        <f t="shared" si="51"/>
        <v>40.49812933381569</v>
      </c>
    </row>
    <row r="197" spans="1:39" ht="30">
      <c r="A197" s="58" t="s">
        <v>2372</v>
      </c>
      <c r="B197" s="12" t="s">
        <v>2373</v>
      </c>
      <c r="C197" s="13"/>
      <c r="D197" s="13"/>
      <c r="E197" s="14"/>
      <c r="F197" s="1"/>
      <c r="G197" s="13"/>
      <c r="H197" s="1"/>
      <c r="I197" s="1"/>
      <c r="J197" s="13"/>
      <c r="K197" s="1"/>
      <c r="L197" s="1"/>
      <c r="M197" s="13"/>
      <c r="N197" s="1"/>
      <c r="O197" s="1"/>
      <c r="P197" s="13"/>
      <c r="Q197" s="1"/>
      <c r="R197" s="1"/>
      <c r="S197" s="13"/>
      <c r="T197" s="1"/>
      <c r="U197" s="1"/>
      <c r="V197" s="13"/>
      <c r="W197" s="1"/>
      <c r="X197" s="1"/>
      <c r="Y197" s="13"/>
      <c r="Z197" s="1"/>
      <c r="AA197" s="1"/>
      <c r="AB197" s="13"/>
      <c r="AC197" s="1"/>
      <c r="AD197" s="1"/>
      <c r="AE197" s="1"/>
      <c r="AF197" s="1"/>
      <c r="AG197" s="1"/>
      <c r="AH197" s="1">
        <v>22529678.609999999</v>
      </c>
      <c r="AI197" s="1">
        <f t="shared" si="48"/>
        <v>22529678.609999999</v>
      </c>
      <c r="AJ197" s="1">
        <f t="shared" si="49"/>
        <v>0</v>
      </c>
      <c r="AK197" s="1">
        <v>11092905.53902</v>
      </c>
      <c r="AL197" s="1">
        <f t="shared" si="50"/>
        <v>-11436773.070979999</v>
      </c>
      <c r="AM197" s="1">
        <f t="shared" si="51"/>
        <v>-50.763143447167003</v>
      </c>
    </row>
    <row r="198" spans="1:39" ht="17" customHeight="1">
      <c r="A198" s="58" t="s">
        <v>2380</v>
      </c>
      <c r="B198" s="12" t="s">
        <v>2381</v>
      </c>
      <c r="C198" s="13"/>
      <c r="D198" s="13"/>
      <c r="E198" s="14"/>
      <c r="F198" s="1"/>
      <c r="G198" s="13"/>
      <c r="H198" s="1"/>
      <c r="I198" s="1"/>
      <c r="J198" s="13"/>
      <c r="K198" s="1"/>
      <c r="L198" s="1"/>
      <c r="M198" s="13"/>
      <c r="N198" s="1"/>
      <c r="O198" s="1"/>
      <c r="P198" s="13"/>
      <c r="Q198" s="1"/>
      <c r="R198" s="1"/>
      <c r="S198" s="13"/>
      <c r="T198" s="1"/>
      <c r="U198" s="1"/>
      <c r="V198" s="13"/>
      <c r="W198" s="1"/>
      <c r="X198" s="1"/>
      <c r="Y198" s="13"/>
      <c r="Z198" s="1"/>
      <c r="AA198" s="1"/>
      <c r="AB198" s="13"/>
      <c r="AC198" s="1"/>
      <c r="AD198" s="1"/>
      <c r="AE198" s="1"/>
      <c r="AF198" s="1"/>
      <c r="AG198" s="1"/>
      <c r="AH198" s="1">
        <v>120639314.92200999</v>
      </c>
      <c r="AI198" s="1">
        <f t="shared" ref="AI198:AI261" si="52">AH198-AE198</f>
        <v>120639314.92200999</v>
      </c>
      <c r="AJ198" s="1">
        <f t="shared" ref="AJ198:AJ261" si="53">IFERROR(AI198/AE198*100,0)</f>
        <v>0</v>
      </c>
      <c r="AK198" s="1">
        <v>126261110.96699999</v>
      </c>
      <c r="AL198" s="1">
        <f t="shared" ref="AL198:AL261" si="54">AK198-AH198</f>
        <v>5621796.0449900031</v>
      </c>
      <c r="AM198" s="1">
        <f t="shared" ref="AM198:AM261" si="55">IFERROR(AL198/AH198*100,0)</f>
        <v>4.6600032904897875</v>
      </c>
    </row>
    <row r="199" spans="1:39" ht="17" customHeight="1">
      <c r="A199" s="58" t="s">
        <v>2386</v>
      </c>
      <c r="B199" s="12" t="s">
        <v>2387</v>
      </c>
      <c r="C199" s="13"/>
      <c r="D199" s="13"/>
      <c r="E199" s="14"/>
      <c r="F199" s="1"/>
      <c r="G199" s="13"/>
      <c r="H199" s="1"/>
      <c r="I199" s="1"/>
      <c r="J199" s="13"/>
      <c r="K199" s="1"/>
      <c r="L199" s="1"/>
      <c r="M199" s="13"/>
      <c r="N199" s="1"/>
      <c r="O199" s="1"/>
      <c r="P199" s="13"/>
      <c r="Q199" s="1"/>
      <c r="R199" s="1"/>
      <c r="S199" s="13"/>
      <c r="T199" s="1"/>
      <c r="U199" s="1"/>
      <c r="V199" s="13"/>
      <c r="W199" s="1"/>
      <c r="X199" s="1"/>
      <c r="Y199" s="13"/>
      <c r="Z199" s="1"/>
      <c r="AA199" s="1"/>
      <c r="AB199" s="13"/>
      <c r="AC199" s="1"/>
      <c r="AD199" s="1"/>
      <c r="AE199" s="1"/>
      <c r="AF199" s="1"/>
      <c r="AG199" s="1"/>
      <c r="AH199" s="1">
        <v>1527469.5249999999</v>
      </c>
      <c r="AI199" s="1">
        <f t="shared" si="52"/>
        <v>1527469.5249999999</v>
      </c>
      <c r="AJ199" s="1">
        <f t="shared" si="53"/>
        <v>0</v>
      </c>
      <c r="AK199" s="1">
        <v>1917845.73</v>
      </c>
      <c r="AL199" s="1">
        <f t="shared" si="54"/>
        <v>390376.20500000007</v>
      </c>
      <c r="AM199" s="1">
        <f t="shared" si="55"/>
        <v>25.557053585078897</v>
      </c>
    </row>
    <row r="200" spans="1:39" ht="17" customHeight="1">
      <c r="A200" s="58" t="s">
        <v>2390</v>
      </c>
      <c r="B200" s="12" t="s">
        <v>2391</v>
      </c>
      <c r="C200" s="13"/>
      <c r="D200" s="13"/>
      <c r="E200" s="14"/>
      <c r="F200" s="1"/>
      <c r="G200" s="13"/>
      <c r="H200" s="1"/>
      <c r="I200" s="1"/>
      <c r="J200" s="13"/>
      <c r="K200" s="1"/>
      <c r="L200" s="1"/>
      <c r="M200" s="13"/>
      <c r="N200" s="1"/>
      <c r="O200" s="1"/>
      <c r="P200" s="13"/>
      <c r="Q200" s="1"/>
      <c r="R200" s="1"/>
      <c r="S200" s="13"/>
      <c r="T200" s="1"/>
      <c r="U200" s="1"/>
      <c r="V200" s="13"/>
      <c r="W200" s="1"/>
      <c r="X200" s="1"/>
      <c r="Y200" s="13"/>
      <c r="Z200" s="1"/>
      <c r="AA200" s="1"/>
      <c r="AB200" s="13"/>
      <c r="AC200" s="1"/>
      <c r="AD200" s="1"/>
      <c r="AE200" s="1"/>
      <c r="AF200" s="1"/>
      <c r="AG200" s="1"/>
      <c r="AH200" s="1">
        <v>9940337879.7610302</v>
      </c>
      <c r="AI200" s="1">
        <f t="shared" si="52"/>
        <v>9940337879.7610302</v>
      </c>
      <c r="AJ200" s="1">
        <f t="shared" si="53"/>
        <v>0</v>
      </c>
      <c r="AK200" s="1">
        <v>10250644319.118</v>
      </c>
      <c r="AL200" s="1">
        <f t="shared" si="54"/>
        <v>310306439.35696983</v>
      </c>
      <c r="AM200" s="1">
        <f t="shared" si="55"/>
        <v>3.1216890523285685</v>
      </c>
    </row>
    <row r="201" spans="1:39" ht="17" customHeight="1">
      <c r="A201" s="58" t="s">
        <v>2417</v>
      </c>
      <c r="B201" s="12" t="s">
        <v>2418</v>
      </c>
      <c r="C201" s="13"/>
      <c r="D201" s="13"/>
      <c r="E201" s="14"/>
      <c r="F201" s="1"/>
      <c r="G201" s="13"/>
      <c r="H201" s="1"/>
      <c r="I201" s="1"/>
      <c r="J201" s="13"/>
      <c r="K201" s="1"/>
      <c r="L201" s="1"/>
      <c r="M201" s="13"/>
      <c r="N201" s="1"/>
      <c r="O201" s="1"/>
      <c r="P201" s="13"/>
      <c r="Q201" s="1"/>
      <c r="R201" s="1"/>
      <c r="S201" s="13"/>
      <c r="T201" s="1"/>
      <c r="U201" s="1"/>
      <c r="V201" s="13"/>
      <c r="W201" s="1"/>
      <c r="X201" s="1"/>
      <c r="Y201" s="13"/>
      <c r="Z201" s="1"/>
      <c r="AA201" s="1"/>
      <c r="AB201" s="13"/>
      <c r="AC201" s="1"/>
      <c r="AD201" s="1"/>
      <c r="AE201" s="1"/>
      <c r="AF201" s="1"/>
      <c r="AG201" s="1"/>
      <c r="AH201" s="1">
        <v>1348225850.3201399</v>
      </c>
      <c r="AI201" s="1">
        <f t="shared" si="52"/>
        <v>1348225850.3201399</v>
      </c>
      <c r="AJ201" s="1">
        <f t="shared" si="53"/>
        <v>0</v>
      </c>
      <c r="AK201" s="1">
        <v>1395683586.19855</v>
      </c>
      <c r="AL201" s="1">
        <f t="shared" si="54"/>
        <v>47457735.878410101</v>
      </c>
      <c r="AM201" s="1">
        <f t="shared" si="55"/>
        <v>3.5200137919875321</v>
      </c>
    </row>
    <row r="202" spans="1:39" ht="17" customHeight="1">
      <c r="A202" s="58" t="s">
        <v>2427</v>
      </c>
      <c r="B202" s="12" t="s">
        <v>2428</v>
      </c>
      <c r="C202" s="13"/>
      <c r="D202" s="13"/>
      <c r="E202" s="14"/>
      <c r="F202" s="1"/>
      <c r="G202" s="13"/>
      <c r="H202" s="1"/>
      <c r="I202" s="1"/>
      <c r="J202" s="13"/>
      <c r="K202" s="1"/>
      <c r="L202" s="1"/>
      <c r="M202" s="13"/>
      <c r="N202" s="1"/>
      <c r="O202" s="1"/>
      <c r="P202" s="13"/>
      <c r="Q202" s="1"/>
      <c r="R202" s="1"/>
      <c r="S202" s="13"/>
      <c r="T202" s="1"/>
      <c r="U202" s="1"/>
      <c r="V202" s="13"/>
      <c r="W202" s="1"/>
      <c r="X202" s="1"/>
      <c r="Y202" s="13"/>
      <c r="Z202" s="1"/>
      <c r="AA202" s="1"/>
      <c r="AB202" s="13"/>
      <c r="AC202" s="1"/>
      <c r="AD202" s="1"/>
      <c r="AE202" s="1"/>
      <c r="AF202" s="1"/>
      <c r="AG202" s="1"/>
      <c r="AH202" s="1">
        <v>273177382.79842001</v>
      </c>
      <c r="AI202" s="1">
        <f t="shared" si="52"/>
        <v>273177382.79842001</v>
      </c>
      <c r="AJ202" s="1">
        <f t="shared" si="53"/>
        <v>0</v>
      </c>
      <c r="AK202" s="1">
        <v>797480607.87829006</v>
      </c>
      <c r="AL202" s="1">
        <f t="shared" si="54"/>
        <v>524303225.07987005</v>
      </c>
      <c r="AM202" s="1">
        <f t="shared" si="55"/>
        <v>191.92775760164523</v>
      </c>
    </row>
    <row r="203" spans="1:39" ht="17" customHeight="1">
      <c r="A203" s="58" t="s">
        <v>2439</v>
      </c>
      <c r="B203" s="12" t="s">
        <v>2440</v>
      </c>
      <c r="C203" s="13"/>
      <c r="D203" s="13"/>
      <c r="E203" s="14"/>
      <c r="F203" s="1"/>
      <c r="G203" s="13"/>
      <c r="H203" s="1"/>
      <c r="I203" s="1"/>
      <c r="J203" s="13"/>
      <c r="K203" s="1"/>
      <c r="L203" s="1"/>
      <c r="M203" s="13"/>
      <c r="N203" s="1"/>
      <c r="O203" s="1"/>
      <c r="P203" s="13"/>
      <c r="Q203" s="1"/>
      <c r="R203" s="1"/>
      <c r="S203" s="13"/>
      <c r="T203" s="1"/>
      <c r="U203" s="1"/>
      <c r="V203" s="13"/>
      <c r="W203" s="1"/>
      <c r="X203" s="1"/>
      <c r="Y203" s="13"/>
      <c r="Z203" s="1"/>
      <c r="AA203" s="1"/>
      <c r="AB203" s="13"/>
      <c r="AC203" s="1"/>
      <c r="AD203" s="1"/>
      <c r="AE203" s="1"/>
      <c r="AF203" s="1"/>
      <c r="AG203" s="1"/>
      <c r="AH203" s="1">
        <v>236132955.93195999</v>
      </c>
      <c r="AI203" s="1">
        <f t="shared" si="52"/>
        <v>236132955.93195999</v>
      </c>
      <c r="AJ203" s="1">
        <f t="shared" si="53"/>
        <v>0</v>
      </c>
      <c r="AK203" s="1">
        <v>41910533.247669995</v>
      </c>
      <c r="AL203" s="1">
        <f t="shared" si="54"/>
        <v>-194222422.68428999</v>
      </c>
      <c r="AM203" s="1">
        <f t="shared" si="55"/>
        <v>-82.251298603255435</v>
      </c>
    </row>
    <row r="204" spans="1:39" ht="30">
      <c r="A204" s="58" t="s">
        <v>2450</v>
      </c>
      <c r="B204" s="12" t="s">
        <v>2451</v>
      </c>
      <c r="C204" s="13"/>
      <c r="D204" s="13"/>
      <c r="E204" s="14"/>
      <c r="F204" s="1"/>
      <c r="G204" s="13"/>
      <c r="H204" s="1"/>
      <c r="I204" s="1"/>
      <c r="J204" s="13"/>
      <c r="K204" s="1"/>
      <c r="L204" s="1"/>
      <c r="M204" s="13"/>
      <c r="N204" s="1"/>
      <c r="O204" s="1"/>
      <c r="P204" s="13"/>
      <c r="Q204" s="1"/>
      <c r="R204" s="1"/>
      <c r="S204" s="13"/>
      <c r="T204" s="1"/>
      <c r="U204" s="1"/>
      <c r="V204" s="13"/>
      <c r="W204" s="1"/>
      <c r="X204" s="1"/>
      <c r="Y204" s="13"/>
      <c r="Z204" s="1"/>
      <c r="AA204" s="1"/>
      <c r="AB204" s="13"/>
      <c r="AC204" s="1"/>
      <c r="AD204" s="1"/>
      <c r="AE204" s="1"/>
      <c r="AF204" s="1"/>
      <c r="AG204" s="1"/>
      <c r="AH204" s="1">
        <v>3089390128.2322798</v>
      </c>
      <c r="AI204" s="1">
        <f t="shared" si="52"/>
        <v>3089390128.2322798</v>
      </c>
      <c r="AJ204" s="1">
        <f t="shared" si="53"/>
        <v>0</v>
      </c>
      <c r="AK204" s="1">
        <v>5159342616.5438395</v>
      </c>
      <c r="AL204" s="1">
        <f t="shared" si="54"/>
        <v>2069952488.3115597</v>
      </c>
      <c r="AM204" s="1">
        <f t="shared" si="55"/>
        <v>67.001977814176783</v>
      </c>
    </row>
    <row r="205" spans="1:39" ht="17" customHeight="1">
      <c r="A205" s="58" t="s">
        <v>346</v>
      </c>
      <c r="B205" s="12" t="s">
        <v>67</v>
      </c>
      <c r="C205" s="13">
        <v>45203203404</v>
      </c>
      <c r="D205" s="13">
        <v>51700647047</v>
      </c>
      <c r="E205" s="14">
        <f t="shared" si="28"/>
        <v>6497443643</v>
      </c>
      <c r="F205" s="1">
        <f t="shared" si="29"/>
        <v>14.373856615712871</v>
      </c>
      <c r="G205" s="13">
        <v>51219014248</v>
      </c>
      <c r="H205" s="1">
        <f t="shared" si="30"/>
        <v>-481632799</v>
      </c>
      <c r="I205" s="1">
        <f t="shared" si="31"/>
        <v>-0.93157982831850727</v>
      </c>
      <c r="J205" s="13">
        <v>58784213665</v>
      </c>
      <c r="K205" s="1">
        <f t="shared" si="32"/>
        <v>7565199417</v>
      </c>
      <c r="L205" s="1">
        <f t="shared" si="33"/>
        <v>14.77029483693237</v>
      </c>
      <c r="M205" s="13">
        <v>69209295309</v>
      </c>
      <c r="N205" s="1">
        <f t="shared" si="34"/>
        <v>10425081644</v>
      </c>
      <c r="O205" s="1">
        <f t="shared" si="35"/>
        <v>17.734491956310837</v>
      </c>
      <c r="P205" s="13">
        <v>79145021618</v>
      </c>
      <c r="Q205" s="1">
        <f t="shared" si="36"/>
        <v>9935726309</v>
      </c>
      <c r="R205" s="1">
        <f t="shared" si="37"/>
        <v>14.35605761428401</v>
      </c>
      <c r="S205" s="13">
        <v>91165334512</v>
      </c>
      <c r="T205" s="1">
        <f t="shared" si="38"/>
        <v>12020312894</v>
      </c>
      <c r="U205" s="1">
        <f t="shared" si="39"/>
        <v>15.187705617185923</v>
      </c>
      <c r="V205" s="13">
        <v>101411576661</v>
      </c>
      <c r="W205" s="1">
        <f t="shared" si="40"/>
        <v>10246242149</v>
      </c>
      <c r="X205" s="1">
        <f t="shared" si="41"/>
        <v>11.239186697276143</v>
      </c>
      <c r="Y205" s="13">
        <v>71148753046</v>
      </c>
      <c r="Z205" s="1">
        <f t="shared" si="42"/>
        <v>-30262823615</v>
      </c>
      <c r="AA205" s="1">
        <f t="shared" si="43"/>
        <v>-29.841586741287912</v>
      </c>
      <c r="AB205" s="13">
        <v>60714512477</v>
      </c>
      <c r="AC205" s="1">
        <f t="shared" si="44"/>
        <v>-10434240569</v>
      </c>
      <c r="AD205" s="1">
        <f t="shared" si="45"/>
        <v>-14.665387828025493</v>
      </c>
      <c r="AE205" s="1">
        <v>70463282716.389099</v>
      </c>
      <c r="AF205" s="1">
        <f t="shared" si="46"/>
        <v>9748770239.3890991</v>
      </c>
      <c r="AG205" s="1">
        <f t="shared" si="47"/>
        <v>16.056738070790157</v>
      </c>
      <c r="AH205" s="1">
        <v>0</v>
      </c>
      <c r="AI205" s="1">
        <f t="shared" si="52"/>
        <v>-70463282716.389099</v>
      </c>
      <c r="AJ205" s="1">
        <f t="shared" si="53"/>
        <v>-100</v>
      </c>
      <c r="AK205" s="1">
        <v>0</v>
      </c>
      <c r="AL205" s="1">
        <f t="shared" si="54"/>
        <v>0</v>
      </c>
      <c r="AM205" s="1">
        <f t="shared" si="55"/>
        <v>0</v>
      </c>
    </row>
    <row r="206" spans="1:39" ht="15">
      <c r="A206" s="58" t="s">
        <v>347</v>
      </c>
      <c r="B206" s="12" t="s">
        <v>173</v>
      </c>
      <c r="C206" s="13">
        <v>-1024254848.4400005</v>
      </c>
      <c r="D206" s="13">
        <v>-6517442105.2200003</v>
      </c>
      <c r="E206" s="14">
        <f t="shared" si="28"/>
        <v>-5493187256.7799997</v>
      </c>
      <c r="F206" s="1">
        <f t="shared" si="29"/>
        <v>536.31059351551448</v>
      </c>
      <c r="G206" s="13">
        <v>-11010118714.52</v>
      </c>
      <c r="H206" s="1">
        <f t="shared" si="30"/>
        <v>-4492676609.3000002</v>
      </c>
      <c r="I206" s="1">
        <f t="shared" si="31"/>
        <v>68.933126474597927</v>
      </c>
      <c r="J206" s="13">
        <v>-21652678963.419998</v>
      </c>
      <c r="K206" s="1">
        <f t="shared" si="32"/>
        <v>-10642560248.899998</v>
      </c>
      <c r="L206" s="1">
        <f t="shared" si="33"/>
        <v>96.661630313438209</v>
      </c>
      <c r="M206" s="13">
        <v>-16594966694.469999</v>
      </c>
      <c r="N206" s="1">
        <f t="shared" si="34"/>
        <v>5057712268.9499989</v>
      </c>
      <c r="O206" s="1">
        <f t="shared" si="35"/>
        <v>-23.358367237118742</v>
      </c>
      <c r="P206" s="13">
        <v>-17873343888.220001</v>
      </c>
      <c r="Q206" s="1">
        <f t="shared" si="36"/>
        <v>-1278377193.7500019</v>
      </c>
      <c r="R206" s="1">
        <f t="shared" si="37"/>
        <v>7.7034031901733204</v>
      </c>
      <c r="S206" s="13">
        <v>-22958937716.810001</v>
      </c>
      <c r="T206" s="1">
        <f t="shared" si="38"/>
        <v>-5085593828.5900002</v>
      </c>
      <c r="U206" s="1">
        <f t="shared" si="39"/>
        <v>28.453510772216628</v>
      </c>
      <c r="V206" s="13">
        <v>-27048133132.27</v>
      </c>
      <c r="W206" s="1">
        <f t="shared" si="40"/>
        <v>-4089195415.4599991</v>
      </c>
      <c r="X206" s="1">
        <f t="shared" si="41"/>
        <v>17.810908613885847</v>
      </c>
      <c r="Y206" s="13">
        <v>-25605674946.93</v>
      </c>
      <c r="Z206" s="1">
        <f t="shared" si="42"/>
        <v>1442458185.3400002</v>
      </c>
      <c r="AA206" s="1">
        <f t="shared" si="43"/>
        <v>-5.3329306621131032</v>
      </c>
      <c r="AB206" s="13">
        <v>-12990800368.139999</v>
      </c>
      <c r="AC206" s="1">
        <f t="shared" si="44"/>
        <v>12614874578.790001</v>
      </c>
      <c r="AD206" s="1">
        <f t="shared" si="45"/>
        <v>-49.265932668970578</v>
      </c>
      <c r="AE206" s="1">
        <v>-15443437253.5494</v>
      </c>
      <c r="AF206" s="1">
        <f t="shared" si="46"/>
        <v>-2452636885.4094009</v>
      </c>
      <c r="AG206" s="1">
        <f t="shared" si="47"/>
        <v>18.879798133335225</v>
      </c>
      <c r="AH206" s="1">
        <v>19816977256.434399</v>
      </c>
      <c r="AI206" s="1">
        <f t="shared" si="52"/>
        <v>35260414509.983795</v>
      </c>
      <c r="AJ206" s="1">
        <f t="shared" si="53"/>
        <v>-228.31973174805898</v>
      </c>
      <c r="AK206" s="1">
        <v>49416526774.250603</v>
      </c>
      <c r="AL206" s="1">
        <f t="shared" si="54"/>
        <v>29599549517.816204</v>
      </c>
      <c r="AM206" s="1">
        <f t="shared" si="55"/>
        <v>149.36460356589191</v>
      </c>
    </row>
    <row r="207" spans="1:39" ht="17" customHeight="1">
      <c r="A207" s="65">
        <v>2</v>
      </c>
      <c r="B207" s="20" t="s">
        <v>157</v>
      </c>
      <c r="C207" s="21">
        <v>409474721568.00995</v>
      </c>
      <c r="D207" s="21">
        <v>440014645033</v>
      </c>
      <c r="E207" s="10">
        <f t="shared" si="28"/>
        <v>30539923464.990051</v>
      </c>
      <c r="F207" s="2">
        <f t="shared" si="29"/>
        <v>7.458317169871413</v>
      </c>
      <c r="G207" s="21">
        <v>499506507997</v>
      </c>
      <c r="H207" s="2">
        <f t="shared" si="30"/>
        <v>59491862964</v>
      </c>
      <c r="I207" s="2">
        <f t="shared" si="31"/>
        <v>13.520427930197245</v>
      </c>
      <c r="J207" s="21">
        <v>546591559630</v>
      </c>
      <c r="K207" s="2">
        <f t="shared" si="32"/>
        <v>47085051633</v>
      </c>
      <c r="L207" s="2">
        <f t="shared" si="33"/>
        <v>9.4263139477019173</v>
      </c>
      <c r="M207" s="21">
        <v>593863581730</v>
      </c>
      <c r="N207" s="2">
        <f t="shared" si="34"/>
        <v>47272022100</v>
      </c>
      <c r="O207" s="2">
        <f t="shared" si="35"/>
        <v>8.6485093425151831</v>
      </c>
      <c r="P207" s="21">
        <v>658455998246</v>
      </c>
      <c r="Q207" s="2">
        <f t="shared" si="36"/>
        <v>64592416516</v>
      </c>
      <c r="R207" s="2">
        <f t="shared" si="37"/>
        <v>10.87664212845551</v>
      </c>
      <c r="S207" s="21">
        <v>731784922643.01001</v>
      </c>
      <c r="T207" s="2">
        <f t="shared" si="38"/>
        <v>73328924397.01001</v>
      </c>
      <c r="U207" s="2">
        <f t="shared" si="39"/>
        <v>11.136495770764355</v>
      </c>
      <c r="V207" s="21">
        <v>841325381865.01001</v>
      </c>
      <c r="W207" s="2">
        <f t="shared" si="40"/>
        <v>109540459222</v>
      </c>
      <c r="X207" s="2">
        <f t="shared" si="41"/>
        <v>14.968941806886289</v>
      </c>
      <c r="Y207" s="21">
        <v>875362324491.98999</v>
      </c>
      <c r="Z207" s="2">
        <f t="shared" si="42"/>
        <v>34036942626.97998</v>
      </c>
      <c r="AA207" s="2">
        <f t="shared" si="43"/>
        <v>4.0456336348165927</v>
      </c>
      <c r="AB207" s="21">
        <v>953510581689</v>
      </c>
      <c r="AC207" s="2">
        <f t="shared" si="44"/>
        <v>78148257197.01001</v>
      </c>
      <c r="AD207" s="2">
        <f t="shared" si="45"/>
        <v>8.9275326353990359</v>
      </c>
      <c r="AE207" s="2">
        <v>1019943933356.99</v>
      </c>
      <c r="AF207" s="2">
        <f t="shared" si="46"/>
        <v>66433351667.98999</v>
      </c>
      <c r="AG207" s="2">
        <f t="shared" si="47"/>
        <v>6.967238009075194</v>
      </c>
      <c r="AH207" s="55">
        <v>1343319457099.23</v>
      </c>
      <c r="AI207" s="55">
        <f t="shared" si="52"/>
        <v>323375523742.23999</v>
      </c>
      <c r="AJ207" s="55">
        <f t="shared" si="53"/>
        <v>31.705225470374508</v>
      </c>
      <c r="AK207" s="55">
        <v>1690443029680.4199</v>
      </c>
      <c r="AL207" s="55">
        <f t="shared" si="54"/>
        <v>347123572581.18994</v>
      </c>
      <c r="AM207" s="55">
        <f t="shared" si="55"/>
        <v>25.84073138721374</v>
      </c>
    </row>
    <row r="208" spans="1:39" ht="30">
      <c r="A208" s="58" t="s">
        <v>348</v>
      </c>
      <c r="B208" s="12" t="s">
        <v>66</v>
      </c>
      <c r="C208" s="13">
        <v>49389917609</v>
      </c>
      <c r="D208" s="13">
        <v>53156716003</v>
      </c>
      <c r="E208" s="14">
        <f t="shared" si="28"/>
        <v>3766798394</v>
      </c>
      <c r="F208" s="1">
        <f t="shared" si="29"/>
        <v>7.6266545407510478</v>
      </c>
      <c r="G208" s="13">
        <v>59737926919</v>
      </c>
      <c r="H208" s="1">
        <f t="shared" si="30"/>
        <v>6581210916</v>
      </c>
      <c r="I208" s="1">
        <f t="shared" si="31"/>
        <v>12.380770316263662</v>
      </c>
      <c r="J208" s="13">
        <v>67177716983</v>
      </c>
      <c r="K208" s="1">
        <f t="shared" si="32"/>
        <v>7439790064</v>
      </c>
      <c r="L208" s="1">
        <f t="shared" si="33"/>
        <v>12.454047951961538</v>
      </c>
      <c r="M208" s="13">
        <v>76178552110</v>
      </c>
      <c r="N208" s="1">
        <f t="shared" si="34"/>
        <v>9000835127</v>
      </c>
      <c r="O208" s="1">
        <f t="shared" si="35"/>
        <v>13.398542747854551</v>
      </c>
      <c r="P208" s="13">
        <v>85075618351</v>
      </c>
      <c r="Q208" s="1">
        <f t="shared" si="36"/>
        <v>8897066241</v>
      </c>
      <c r="R208" s="1">
        <f t="shared" si="37"/>
        <v>11.679227281916372</v>
      </c>
      <c r="S208" s="13">
        <v>100076449402</v>
      </c>
      <c r="T208" s="1">
        <f t="shared" si="38"/>
        <v>15000831051</v>
      </c>
      <c r="U208" s="1">
        <f t="shared" si="39"/>
        <v>17.632350304067671</v>
      </c>
      <c r="V208" s="13">
        <v>118479721160</v>
      </c>
      <c r="W208" s="1">
        <f t="shared" si="40"/>
        <v>18403271758</v>
      </c>
      <c r="X208" s="1">
        <f t="shared" si="41"/>
        <v>18.389213314388645</v>
      </c>
      <c r="Y208" s="13">
        <v>125966489664</v>
      </c>
      <c r="Z208" s="1">
        <f t="shared" si="42"/>
        <v>7486768504</v>
      </c>
      <c r="AA208" s="1">
        <f t="shared" si="43"/>
        <v>6.3190294766895621</v>
      </c>
      <c r="AB208" s="13">
        <v>135641433111</v>
      </c>
      <c r="AC208" s="1">
        <f t="shared" si="44"/>
        <v>9674943447</v>
      </c>
      <c r="AD208" s="1">
        <f t="shared" si="45"/>
        <v>7.6805692313937719</v>
      </c>
      <c r="AE208" s="1">
        <v>137747271814.41299</v>
      </c>
      <c r="AF208" s="1">
        <f t="shared" si="46"/>
        <v>2105838703.4129944</v>
      </c>
      <c r="AG208" s="1">
        <f t="shared" si="47"/>
        <v>1.5525040211641785</v>
      </c>
      <c r="AH208" s="1">
        <v>142494813436.51599</v>
      </c>
      <c r="AI208" s="1">
        <f t="shared" si="52"/>
        <v>4747541622.1029968</v>
      </c>
      <c r="AJ208" s="1">
        <f t="shared" si="53"/>
        <v>3.4465594560009603</v>
      </c>
      <c r="AK208" s="1">
        <v>161190888502.92401</v>
      </c>
      <c r="AL208" s="1">
        <f t="shared" si="54"/>
        <v>18696075066.40802</v>
      </c>
      <c r="AM208" s="1">
        <f t="shared" si="55"/>
        <v>13.120530225289539</v>
      </c>
    </row>
    <row r="209" spans="1:39" ht="17" customHeight="1">
      <c r="A209" s="58" t="s">
        <v>349</v>
      </c>
      <c r="B209" s="12" t="s">
        <v>215</v>
      </c>
      <c r="C209" s="13">
        <v>39804063995</v>
      </c>
      <c r="D209" s="13">
        <v>41333876357</v>
      </c>
      <c r="E209" s="14">
        <f t="shared" si="28"/>
        <v>1529812362</v>
      </c>
      <c r="F209" s="1">
        <f t="shared" si="29"/>
        <v>3.8433572064203489</v>
      </c>
      <c r="G209" s="13">
        <v>46417850578</v>
      </c>
      <c r="H209" s="1">
        <f t="shared" si="30"/>
        <v>5083974221</v>
      </c>
      <c r="I209" s="1">
        <f t="shared" si="31"/>
        <v>12.299776041060847</v>
      </c>
      <c r="J209" s="13">
        <v>52052339617</v>
      </c>
      <c r="K209" s="1">
        <f t="shared" si="32"/>
        <v>5634489039</v>
      </c>
      <c r="L209" s="1">
        <f t="shared" si="33"/>
        <v>12.138625483168102</v>
      </c>
      <c r="M209" s="13">
        <v>60017129714</v>
      </c>
      <c r="N209" s="1">
        <f t="shared" si="34"/>
        <v>7964790097</v>
      </c>
      <c r="O209" s="1">
        <f t="shared" si="35"/>
        <v>15.301502594513053</v>
      </c>
      <c r="P209" s="13">
        <v>67685566632</v>
      </c>
      <c r="Q209" s="1">
        <f t="shared" si="36"/>
        <v>7668436918</v>
      </c>
      <c r="R209" s="1">
        <f t="shared" si="37"/>
        <v>12.777080401116232</v>
      </c>
      <c r="S209" s="13">
        <v>81842502182</v>
      </c>
      <c r="T209" s="1">
        <f t="shared" si="38"/>
        <v>14156935550</v>
      </c>
      <c r="U209" s="1">
        <f t="shared" si="39"/>
        <v>20.915737659359365</v>
      </c>
      <c r="V209" s="13">
        <v>99559371145</v>
      </c>
      <c r="W209" s="1">
        <f t="shared" si="40"/>
        <v>17716868963</v>
      </c>
      <c r="X209" s="1">
        <f t="shared" si="41"/>
        <v>21.647516254575798</v>
      </c>
      <c r="Y209" s="13">
        <v>105024062157</v>
      </c>
      <c r="Z209" s="1">
        <f t="shared" si="42"/>
        <v>5464691012</v>
      </c>
      <c r="AA209" s="1">
        <f t="shared" si="43"/>
        <v>5.4888765860534905</v>
      </c>
      <c r="AB209" s="13">
        <v>114494695103</v>
      </c>
      <c r="AC209" s="1">
        <f t="shared" si="44"/>
        <v>9470632946</v>
      </c>
      <c r="AD209" s="1">
        <f t="shared" si="45"/>
        <v>9.0175839245699656</v>
      </c>
      <c r="AE209" s="1">
        <v>116558857709.464</v>
      </c>
      <c r="AF209" s="1">
        <f t="shared" si="46"/>
        <v>2064162606.4640045</v>
      </c>
      <c r="AG209" s="1">
        <f t="shared" si="47"/>
        <v>1.8028456293167763</v>
      </c>
      <c r="AH209" s="1">
        <v>121095135098.533</v>
      </c>
      <c r="AI209" s="1">
        <f t="shared" si="52"/>
        <v>4536277389.0690002</v>
      </c>
      <c r="AJ209" s="1">
        <f t="shared" si="53"/>
        <v>3.8918341155814851</v>
      </c>
      <c r="AK209" s="1">
        <v>138288438243.43399</v>
      </c>
      <c r="AL209" s="1">
        <f t="shared" si="54"/>
        <v>17193303144.900986</v>
      </c>
      <c r="AM209" s="1">
        <f t="shared" si="55"/>
        <v>14.19817825952388</v>
      </c>
    </row>
    <row r="210" spans="1:39" ht="17" customHeight="1">
      <c r="A210" s="58" t="s">
        <v>350</v>
      </c>
      <c r="B210" s="12" t="s">
        <v>65</v>
      </c>
      <c r="C210" s="13">
        <v>9585586983</v>
      </c>
      <c r="D210" s="13">
        <v>11822839646</v>
      </c>
      <c r="E210" s="14">
        <f t="shared" si="28"/>
        <v>2237252663</v>
      </c>
      <c r="F210" s="1">
        <f t="shared" si="29"/>
        <v>23.339756521616867</v>
      </c>
      <c r="G210" s="13">
        <v>13320076341</v>
      </c>
      <c r="H210" s="1">
        <f t="shared" si="30"/>
        <v>1497236695</v>
      </c>
      <c r="I210" s="1">
        <f t="shared" si="31"/>
        <v>12.663934721524853</v>
      </c>
      <c r="J210" s="13">
        <v>15125377366</v>
      </c>
      <c r="K210" s="1">
        <f t="shared" si="32"/>
        <v>1805301025</v>
      </c>
      <c r="L210" s="1">
        <f t="shared" si="33"/>
        <v>13.553233320766896</v>
      </c>
      <c r="M210" s="13">
        <v>16161422396</v>
      </c>
      <c r="N210" s="1">
        <f t="shared" si="34"/>
        <v>1036045030</v>
      </c>
      <c r="O210" s="1">
        <f t="shared" si="35"/>
        <v>6.8497135967589315</v>
      </c>
      <c r="P210" s="13">
        <v>17390051719</v>
      </c>
      <c r="Q210" s="1">
        <f t="shared" si="36"/>
        <v>1228629323</v>
      </c>
      <c r="R210" s="1">
        <f t="shared" si="37"/>
        <v>7.6022350811404404</v>
      </c>
      <c r="S210" s="13">
        <v>18233947220</v>
      </c>
      <c r="T210" s="1">
        <f t="shared" si="38"/>
        <v>843895501</v>
      </c>
      <c r="U210" s="1">
        <f t="shared" si="39"/>
        <v>4.8527486555889752</v>
      </c>
      <c r="V210" s="13">
        <v>18920350015</v>
      </c>
      <c r="W210" s="1">
        <f t="shared" si="40"/>
        <v>686402795</v>
      </c>
      <c r="X210" s="1">
        <f t="shared" si="41"/>
        <v>3.764422407931046</v>
      </c>
      <c r="Y210" s="13">
        <v>20942427507</v>
      </c>
      <c r="Z210" s="1">
        <f t="shared" si="42"/>
        <v>2022077492</v>
      </c>
      <c r="AA210" s="1">
        <f t="shared" si="43"/>
        <v>10.687315458735714</v>
      </c>
      <c r="AB210" s="13">
        <v>21146738008</v>
      </c>
      <c r="AC210" s="1">
        <f t="shared" si="44"/>
        <v>204310501</v>
      </c>
      <c r="AD210" s="1">
        <f t="shared" si="45"/>
        <v>0.97558175112082524</v>
      </c>
      <c r="AE210" s="1">
        <v>21188414104.948898</v>
      </c>
      <c r="AF210" s="1">
        <f t="shared" si="46"/>
        <v>41676096.948898315</v>
      </c>
      <c r="AG210" s="1">
        <f t="shared" si="47"/>
        <v>0.19708049975902608</v>
      </c>
      <c r="AH210" s="1">
        <v>21399678337.983101</v>
      </c>
      <c r="AI210" s="1">
        <f t="shared" si="52"/>
        <v>211264233.03420258</v>
      </c>
      <c r="AJ210" s="1">
        <f t="shared" si="53"/>
        <v>0.99707430668375696</v>
      </c>
      <c r="AK210" s="1">
        <v>22902450259.489799</v>
      </c>
      <c r="AL210" s="1">
        <f t="shared" si="54"/>
        <v>1502771921.5066986</v>
      </c>
      <c r="AM210" s="1">
        <f t="shared" si="55"/>
        <v>7.0224042519338798</v>
      </c>
    </row>
    <row r="211" spans="1:39" ht="30">
      <c r="A211" s="58" t="s">
        <v>351</v>
      </c>
      <c r="B211" s="12" t="s">
        <v>201</v>
      </c>
      <c r="C211" s="13">
        <v>125228279051</v>
      </c>
      <c r="D211" s="13">
        <v>139070302465</v>
      </c>
      <c r="E211" s="14">
        <f t="shared" si="28"/>
        <v>13842023414</v>
      </c>
      <c r="F211" s="1">
        <f t="shared" si="29"/>
        <v>11.053432594376506</v>
      </c>
      <c r="G211" s="13">
        <v>159258527161</v>
      </c>
      <c r="H211" s="1">
        <f t="shared" si="30"/>
        <v>20188224696</v>
      </c>
      <c r="I211" s="1">
        <f t="shared" si="31"/>
        <v>14.516560572722415</v>
      </c>
      <c r="J211" s="13">
        <v>176498959843</v>
      </c>
      <c r="K211" s="1">
        <f t="shared" si="32"/>
        <v>17240432682</v>
      </c>
      <c r="L211" s="1">
        <f t="shared" si="33"/>
        <v>10.825437726528166</v>
      </c>
      <c r="M211" s="13">
        <v>193073222194</v>
      </c>
      <c r="N211" s="1">
        <f t="shared" si="34"/>
        <v>16574262351</v>
      </c>
      <c r="O211" s="1">
        <f t="shared" si="35"/>
        <v>9.390572253651353</v>
      </c>
      <c r="P211" s="13">
        <v>235363355081</v>
      </c>
      <c r="Q211" s="1">
        <f t="shared" si="36"/>
        <v>42290132887</v>
      </c>
      <c r="R211" s="1">
        <f t="shared" si="37"/>
        <v>21.903675924829631</v>
      </c>
      <c r="S211" s="13">
        <v>270569211276</v>
      </c>
      <c r="T211" s="1">
        <f t="shared" si="38"/>
        <v>35205856195</v>
      </c>
      <c r="U211" s="1">
        <f t="shared" si="39"/>
        <v>14.958087329645666</v>
      </c>
      <c r="V211" s="13">
        <v>335104625685</v>
      </c>
      <c r="W211" s="1">
        <f t="shared" si="40"/>
        <v>64535414409</v>
      </c>
      <c r="X211" s="1">
        <f t="shared" si="41"/>
        <v>23.851721378294314</v>
      </c>
      <c r="Y211" s="13">
        <v>402310536222</v>
      </c>
      <c r="Z211" s="1">
        <f t="shared" si="42"/>
        <v>67205910537</v>
      </c>
      <c r="AA211" s="1">
        <f t="shared" si="43"/>
        <v>20.055202281861035</v>
      </c>
      <c r="AB211" s="13">
        <v>441840622349</v>
      </c>
      <c r="AC211" s="1">
        <f t="shared" si="44"/>
        <v>39530086127</v>
      </c>
      <c r="AD211" s="1">
        <f t="shared" si="45"/>
        <v>9.8257645693839848</v>
      </c>
      <c r="AE211" s="1">
        <v>470323368825.70398</v>
      </c>
      <c r="AF211" s="1">
        <f t="shared" si="46"/>
        <v>28482746476.703979</v>
      </c>
      <c r="AG211" s="1">
        <f t="shared" si="47"/>
        <v>6.4463847450871317</v>
      </c>
      <c r="AH211" s="1">
        <v>416473541409.43298</v>
      </c>
      <c r="AI211" s="1">
        <f t="shared" si="52"/>
        <v>-53849827416.270996</v>
      </c>
      <c r="AJ211" s="1">
        <f t="shared" si="53"/>
        <v>-11.449532595142445</v>
      </c>
      <c r="AK211" s="1">
        <v>455459014549.005</v>
      </c>
      <c r="AL211" s="1">
        <f t="shared" si="54"/>
        <v>38985473139.572021</v>
      </c>
      <c r="AM211" s="1">
        <f t="shared" si="55"/>
        <v>9.3608523143239974</v>
      </c>
    </row>
    <row r="212" spans="1:39" ht="30">
      <c r="A212" s="58" t="s">
        <v>352</v>
      </c>
      <c r="B212" s="12" t="s">
        <v>64</v>
      </c>
      <c r="C212" s="13">
        <v>2150538235</v>
      </c>
      <c r="D212" s="13">
        <v>1036259129</v>
      </c>
      <c r="E212" s="14">
        <f t="shared" ref="E212:E309" si="56">D212-C212</f>
        <v>-1114279106</v>
      </c>
      <c r="F212" s="1">
        <f t="shared" si="29"/>
        <v>-51.813963958655215</v>
      </c>
      <c r="G212" s="13">
        <v>1261841677</v>
      </c>
      <c r="H212" s="1">
        <f t="shared" si="30"/>
        <v>225582548</v>
      </c>
      <c r="I212" s="1">
        <f t="shared" si="31"/>
        <v>21.76893227639783</v>
      </c>
      <c r="J212" s="13">
        <v>4670294391</v>
      </c>
      <c r="K212" s="1">
        <f t="shared" si="32"/>
        <v>3408452714</v>
      </c>
      <c r="L212" s="1">
        <f t="shared" si="33"/>
        <v>270.11730363063606</v>
      </c>
      <c r="M212" s="13">
        <v>7438220461</v>
      </c>
      <c r="N212" s="1">
        <f t="shared" si="34"/>
        <v>2767926070</v>
      </c>
      <c r="O212" s="1">
        <f t="shared" si="35"/>
        <v>59.266629429913387</v>
      </c>
      <c r="P212" s="13">
        <v>1221267039</v>
      </c>
      <c r="Q212" s="1">
        <f t="shared" si="36"/>
        <v>-6216953422</v>
      </c>
      <c r="R212" s="1">
        <f t="shared" si="37"/>
        <v>-83.581193305531414</v>
      </c>
      <c r="S212" s="13">
        <v>3444890979</v>
      </c>
      <c r="T212" s="1">
        <f t="shared" si="38"/>
        <v>2223623940</v>
      </c>
      <c r="U212" s="1">
        <f t="shared" si="39"/>
        <v>182.07516202359409</v>
      </c>
      <c r="V212" s="13">
        <v>546501202</v>
      </c>
      <c r="W212" s="1">
        <f t="shared" si="40"/>
        <v>-2898389777</v>
      </c>
      <c r="X212" s="1">
        <f t="shared" si="41"/>
        <v>-84.135892679000222</v>
      </c>
      <c r="Y212" s="13">
        <v>2849220281</v>
      </c>
      <c r="Z212" s="1">
        <f t="shared" si="42"/>
        <v>2302719079</v>
      </c>
      <c r="AA212" s="1">
        <f t="shared" si="43"/>
        <v>421.35663573526784</v>
      </c>
      <c r="AB212" s="13">
        <v>9538268441</v>
      </c>
      <c r="AC212" s="1">
        <f t="shared" si="44"/>
        <v>6689048160</v>
      </c>
      <c r="AD212" s="1">
        <f t="shared" si="45"/>
        <v>234.76767326857311</v>
      </c>
      <c r="AE212" s="1">
        <v>9750745816.6273308</v>
      </c>
      <c r="AF212" s="1">
        <f t="shared" si="46"/>
        <v>212477375.62733078</v>
      </c>
      <c r="AG212" s="1">
        <f t="shared" si="47"/>
        <v>2.2276304859905416</v>
      </c>
      <c r="AH212" s="1">
        <v>0</v>
      </c>
      <c r="AI212" s="1">
        <f t="shared" si="52"/>
        <v>-9750745816.6273308</v>
      </c>
      <c r="AJ212" s="1">
        <f t="shared" si="53"/>
        <v>-100</v>
      </c>
      <c r="AK212" s="1">
        <v>0</v>
      </c>
      <c r="AL212" s="1">
        <f t="shared" si="54"/>
        <v>0</v>
      </c>
      <c r="AM212" s="1">
        <f t="shared" si="55"/>
        <v>0</v>
      </c>
    </row>
    <row r="213" spans="1:39" ht="30">
      <c r="A213" s="58" t="s">
        <v>353</v>
      </c>
      <c r="B213" s="12" t="s">
        <v>63</v>
      </c>
      <c r="C213" s="13">
        <v>68181370158.999992</v>
      </c>
      <c r="D213" s="13">
        <v>78156584480</v>
      </c>
      <c r="E213" s="14">
        <f t="shared" si="56"/>
        <v>9975214321.0000076</v>
      </c>
      <c r="F213" s="1">
        <f t="shared" ref="F213:F313" si="57">IFERROR(E213/C213*100,0)</f>
        <v>14.630410473913411</v>
      </c>
      <c r="G213" s="13">
        <v>89505527831</v>
      </c>
      <c r="H213" s="1">
        <f t="shared" ref="H213:H313" si="58">G213-D213</f>
        <v>11348943351</v>
      </c>
      <c r="I213" s="1">
        <f t="shared" ref="I213:I313" si="59">IFERROR(H213/D213*100,0)</f>
        <v>14.520777010034458</v>
      </c>
      <c r="J213" s="13">
        <v>103405620306</v>
      </c>
      <c r="K213" s="1">
        <f t="shared" ref="K213:K313" si="60">J213-G213</f>
        <v>13900092475</v>
      </c>
      <c r="L213" s="1">
        <f t="shared" ref="L213:L313" si="61">IFERROR(K213/G213*100,0)</f>
        <v>15.529870402245413</v>
      </c>
      <c r="M213" s="13">
        <v>112588665479</v>
      </c>
      <c r="N213" s="1">
        <f t="shared" ref="N213:N313" si="62">M213-J213</f>
        <v>9183045173</v>
      </c>
      <c r="O213" s="1">
        <f t="shared" ref="O213:O313" si="63">IFERROR(N213/J213*100,0)</f>
        <v>8.8806054698239301</v>
      </c>
      <c r="P213" s="13">
        <v>158472685729</v>
      </c>
      <c r="Q213" s="1">
        <f t="shared" ref="Q213:Q313" si="64">P213-M213</f>
        <v>45884020250</v>
      </c>
      <c r="R213" s="1">
        <f t="shared" ref="R213:R313" si="65">IFERROR(Q213/M213*100,0)</f>
        <v>40.753676273530637</v>
      </c>
      <c r="S213" s="13">
        <v>173905016209</v>
      </c>
      <c r="T213" s="1">
        <f t="shared" ref="T213:T313" si="66">S213-P213</f>
        <v>15432330480</v>
      </c>
      <c r="U213" s="1">
        <f t="shared" ref="U213:U313" si="67">IFERROR(T213/P213*100,0)</f>
        <v>9.7381642830174702</v>
      </c>
      <c r="V213" s="13">
        <v>203998156535</v>
      </c>
      <c r="W213" s="1">
        <f t="shared" ref="W213:W313" si="68">V213-S213</f>
        <v>30093140326</v>
      </c>
      <c r="X213" s="1">
        <f t="shared" ref="X213:X313" si="69">IFERROR(W213/S213*100,0)</f>
        <v>17.304354401044936</v>
      </c>
      <c r="Y213" s="13">
        <v>211128337225</v>
      </c>
      <c r="Z213" s="1">
        <f t="shared" ref="Z213:Z313" si="70">Y213-V213</f>
        <v>7130180690</v>
      </c>
      <c r="AA213" s="1">
        <f t="shared" ref="AA213:AA313" si="71">IFERROR(Z213/V213*100,0)</f>
        <v>3.4952181976098755</v>
      </c>
      <c r="AB213" s="13">
        <v>240177089141</v>
      </c>
      <c r="AC213" s="1">
        <f t="shared" ref="AC213:AC313" si="72">AB213-Y213</f>
        <v>29048751916</v>
      </c>
      <c r="AD213" s="1">
        <f t="shared" ref="AD213:AD313" si="73">IFERROR(AC213/Y213*100,0)</f>
        <v>13.75881243503693</v>
      </c>
      <c r="AE213" s="1">
        <v>265475201292.86099</v>
      </c>
      <c r="AF213" s="1">
        <f t="shared" ref="AF213:AF313" si="74">(AE213-AB213)</f>
        <v>25298112151.860992</v>
      </c>
      <c r="AG213" s="1">
        <f t="shared" si="47"/>
        <v>10.533107983921527</v>
      </c>
      <c r="AH213" s="1">
        <v>0</v>
      </c>
      <c r="AI213" s="1">
        <f t="shared" si="52"/>
        <v>-265475201292.86099</v>
      </c>
      <c r="AJ213" s="1">
        <f t="shared" si="53"/>
        <v>-100</v>
      </c>
      <c r="AK213" s="1">
        <v>0</v>
      </c>
      <c r="AL213" s="1">
        <f t="shared" si="54"/>
        <v>0</v>
      </c>
      <c r="AM213" s="1">
        <f t="shared" si="55"/>
        <v>0</v>
      </c>
    </row>
    <row r="214" spans="1:39" ht="30">
      <c r="A214" s="58" t="s">
        <v>354</v>
      </c>
      <c r="B214" s="12" t="s">
        <v>62</v>
      </c>
      <c r="C214" s="13">
        <v>798956199</v>
      </c>
      <c r="D214" s="13">
        <v>225665383</v>
      </c>
      <c r="E214" s="14">
        <f t="shared" si="56"/>
        <v>-573290816</v>
      </c>
      <c r="F214" s="1">
        <f t="shared" si="57"/>
        <v>-71.754974392532375</v>
      </c>
      <c r="G214" s="13">
        <v>124295953</v>
      </c>
      <c r="H214" s="1">
        <f t="shared" si="58"/>
        <v>-101369430</v>
      </c>
      <c r="I214" s="1">
        <f t="shared" si="59"/>
        <v>-44.920239273030191</v>
      </c>
      <c r="J214" s="13">
        <v>552849528</v>
      </c>
      <c r="K214" s="1">
        <f t="shared" si="60"/>
        <v>428553575</v>
      </c>
      <c r="L214" s="1">
        <f t="shared" si="61"/>
        <v>344.78481773256124</v>
      </c>
      <c r="M214" s="13">
        <v>129479745</v>
      </c>
      <c r="N214" s="1">
        <f t="shared" si="62"/>
        <v>-423369783</v>
      </c>
      <c r="O214" s="1">
        <f t="shared" si="63"/>
        <v>-76.579568500599322</v>
      </c>
      <c r="P214" s="13">
        <v>137897662</v>
      </c>
      <c r="Q214" s="1">
        <f t="shared" si="64"/>
        <v>8417917</v>
      </c>
      <c r="R214" s="1">
        <f t="shared" si="65"/>
        <v>6.5013388773664946</v>
      </c>
      <c r="S214" s="13">
        <v>442183252</v>
      </c>
      <c r="T214" s="1">
        <f t="shared" si="66"/>
        <v>304285590</v>
      </c>
      <c r="U214" s="1">
        <f t="shared" si="67"/>
        <v>220.66044165418845</v>
      </c>
      <c r="V214" s="13">
        <v>977264894</v>
      </c>
      <c r="W214" s="1">
        <f t="shared" si="68"/>
        <v>535081642</v>
      </c>
      <c r="X214" s="1">
        <f t="shared" si="69"/>
        <v>121.00902500938685</v>
      </c>
      <c r="Y214" s="13">
        <v>1620933789</v>
      </c>
      <c r="Z214" s="1">
        <f t="shared" si="70"/>
        <v>643668895</v>
      </c>
      <c r="AA214" s="1">
        <f t="shared" si="71"/>
        <v>65.864321838619119</v>
      </c>
      <c r="AB214" s="13">
        <v>1404987472</v>
      </c>
      <c r="AC214" s="1">
        <f t="shared" si="72"/>
        <v>-215946317</v>
      </c>
      <c r="AD214" s="1">
        <f t="shared" si="73"/>
        <v>-13.322340398198707</v>
      </c>
      <c r="AE214" s="1">
        <v>4881579065.8803301</v>
      </c>
      <c r="AF214" s="1">
        <f t="shared" si="74"/>
        <v>3476591593.8803301</v>
      </c>
      <c r="AG214" s="1">
        <f t="shared" ref="AG214:AG314" si="75">IFERROR(AF214/AB214*100,0)</f>
        <v>247.44644796948978</v>
      </c>
      <c r="AH214" s="1">
        <v>0</v>
      </c>
      <c r="AI214" s="1">
        <f t="shared" si="52"/>
        <v>-4881579065.8803301</v>
      </c>
      <c r="AJ214" s="1">
        <f t="shared" si="53"/>
        <v>-100</v>
      </c>
      <c r="AK214" s="1">
        <v>0</v>
      </c>
      <c r="AL214" s="1">
        <f t="shared" si="54"/>
        <v>0</v>
      </c>
      <c r="AM214" s="1">
        <f t="shared" si="55"/>
        <v>0</v>
      </c>
    </row>
    <row r="215" spans="1:39" ht="30">
      <c r="A215" s="58" t="s">
        <v>355</v>
      </c>
      <c r="B215" s="12" t="s">
        <v>61</v>
      </c>
      <c r="C215" s="13">
        <v>54097414458</v>
      </c>
      <c r="D215" s="13">
        <v>59651793473</v>
      </c>
      <c r="E215" s="14">
        <f t="shared" si="56"/>
        <v>5554379015</v>
      </c>
      <c r="F215" s="1">
        <f t="shared" si="57"/>
        <v>10.267365031488323</v>
      </c>
      <c r="G215" s="13">
        <v>68366861700</v>
      </c>
      <c r="H215" s="1">
        <f t="shared" si="58"/>
        <v>8715068227</v>
      </c>
      <c r="I215" s="1">
        <f t="shared" si="59"/>
        <v>14.609901428939724</v>
      </c>
      <c r="J215" s="13">
        <v>67870195618</v>
      </c>
      <c r="K215" s="1">
        <f t="shared" si="60"/>
        <v>-496666082</v>
      </c>
      <c r="L215" s="1">
        <f t="shared" si="61"/>
        <v>-0.72647196265848202</v>
      </c>
      <c r="M215" s="13">
        <v>72916856509</v>
      </c>
      <c r="N215" s="1">
        <f t="shared" si="62"/>
        <v>5046660891</v>
      </c>
      <c r="O215" s="1">
        <f t="shared" si="63"/>
        <v>7.435754155483183</v>
      </c>
      <c r="P215" s="13">
        <v>75531504651</v>
      </c>
      <c r="Q215" s="1">
        <f t="shared" si="64"/>
        <v>2614648142</v>
      </c>
      <c r="R215" s="1">
        <f t="shared" si="65"/>
        <v>3.5857938303707302</v>
      </c>
      <c r="S215" s="13">
        <v>92777120836</v>
      </c>
      <c r="T215" s="1">
        <f t="shared" si="66"/>
        <v>17245616185</v>
      </c>
      <c r="U215" s="1">
        <f t="shared" si="67"/>
        <v>22.832348256114976</v>
      </c>
      <c r="V215" s="13">
        <v>129582703054</v>
      </c>
      <c r="W215" s="1">
        <f t="shared" si="68"/>
        <v>36805582218</v>
      </c>
      <c r="X215" s="1">
        <f t="shared" si="69"/>
        <v>39.670968323171387</v>
      </c>
      <c r="Y215" s="13">
        <v>186712044927</v>
      </c>
      <c r="Z215" s="1">
        <f t="shared" si="70"/>
        <v>57129341873</v>
      </c>
      <c r="AA215" s="1">
        <f t="shared" si="71"/>
        <v>44.087166362931121</v>
      </c>
      <c r="AB215" s="13">
        <v>190720277295</v>
      </c>
      <c r="AC215" s="1">
        <f t="shared" si="72"/>
        <v>4008232368</v>
      </c>
      <c r="AD215" s="1">
        <f t="shared" si="73"/>
        <v>2.1467454708490417</v>
      </c>
      <c r="AE215" s="1">
        <v>190215842650.33499</v>
      </c>
      <c r="AF215" s="1">
        <f t="shared" si="74"/>
        <v>-504434644.66500854</v>
      </c>
      <c r="AG215" s="1">
        <f t="shared" si="75"/>
        <v>-0.2644892571568388</v>
      </c>
      <c r="AH215" s="1">
        <v>0</v>
      </c>
      <c r="AI215" s="1">
        <f t="shared" si="52"/>
        <v>-190215842650.33499</v>
      </c>
      <c r="AJ215" s="1">
        <f t="shared" si="53"/>
        <v>-100</v>
      </c>
      <c r="AK215" s="1">
        <v>0</v>
      </c>
      <c r="AL215" s="1">
        <f t="shared" si="54"/>
        <v>0</v>
      </c>
      <c r="AM215" s="1">
        <f t="shared" si="55"/>
        <v>0</v>
      </c>
    </row>
    <row r="216" spans="1:39" ht="17" customHeight="1">
      <c r="A216" s="58" t="s">
        <v>2536</v>
      </c>
      <c r="B216" s="12" t="s">
        <v>2537</v>
      </c>
      <c r="C216" s="13"/>
      <c r="D216" s="13"/>
      <c r="E216" s="14"/>
      <c r="F216" s="1"/>
      <c r="G216" s="13"/>
      <c r="H216" s="1"/>
      <c r="I216" s="1"/>
      <c r="J216" s="13"/>
      <c r="K216" s="1"/>
      <c r="L216" s="1"/>
      <c r="M216" s="13"/>
      <c r="N216" s="1"/>
      <c r="O216" s="1"/>
      <c r="P216" s="13"/>
      <c r="Q216" s="1"/>
      <c r="R216" s="1"/>
      <c r="S216" s="13"/>
      <c r="T216" s="1"/>
      <c r="U216" s="1"/>
      <c r="V216" s="13"/>
      <c r="W216" s="1"/>
      <c r="X216" s="1"/>
      <c r="Y216" s="13"/>
      <c r="Z216" s="1"/>
      <c r="AA216" s="1"/>
      <c r="AB216" s="13"/>
      <c r="AC216" s="1"/>
      <c r="AD216" s="1"/>
      <c r="AE216" s="1"/>
      <c r="AF216" s="1"/>
      <c r="AG216" s="1"/>
      <c r="AH216" s="1">
        <v>20482819742.191399</v>
      </c>
      <c r="AI216" s="1">
        <f t="shared" si="52"/>
        <v>20482819742.191399</v>
      </c>
      <c r="AJ216" s="1">
        <f t="shared" si="53"/>
        <v>0</v>
      </c>
      <c r="AK216" s="1">
        <v>24529497221.132603</v>
      </c>
      <c r="AL216" s="1">
        <f t="shared" si="54"/>
        <v>4046677478.9412041</v>
      </c>
      <c r="AM216" s="1">
        <f t="shared" si="55"/>
        <v>19.756447256164066</v>
      </c>
    </row>
    <row r="217" spans="1:39" ht="17" customHeight="1">
      <c r="A217" s="58" t="s">
        <v>2540</v>
      </c>
      <c r="B217" s="12" t="s">
        <v>2541</v>
      </c>
      <c r="C217" s="13"/>
      <c r="D217" s="13"/>
      <c r="E217" s="14"/>
      <c r="F217" s="1"/>
      <c r="G217" s="13"/>
      <c r="H217" s="1"/>
      <c r="I217" s="1"/>
      <c r="J217" s="13"/>
      <c r="K217" s="1"/>
      <c r="L217" s="1"/>
      <c r="M217" s="13"/>
      <c r="N217" s="1"/>
      <c r="O217" s="1"/>
      <c r="P217" s="13"/>
      <c r="Q217" s="1"/>
      <c r="R217" s="1"/>
      <c r="S217" s="13"/>
      <c r="T217" s="1"/>
      <c r="U217" s="1"/>
      <c r="V217" s="13"/>
      <c r="W217" s="1"/>
      <c r="X217" s="1"/>
      <c r="Y217" s="13"/>
      <c r="Z217" s="1"/>
      <c r="AA217" s="1"/>
      <c r="AB217" s="13"/>
      <c r="AC217" s="1"/>
      <c r="AD217" s="1"/>
      <c r="AE217" s="1"/>
      <c r="AF217" s="1"/>
      <c r="AG217" s="1"/>
      <c r="AH217" s="1">
        <v>263610831719.76199</v>
      </c>
      <c r="AI217" s="1">
        <f t="shared" si="52"/>
        <v>263610831719.76199</v>
      </c>
      <c r="AJ217" s="1">
        <f t="shared" si="53"/>
        <v>0</v>
      </c>
      <c r="AK217" s="1">
        <v>293763545058.539</v>
      </c>
      <c r="AL217" s="1">
        <f t="shared" si="54"/>
        <v>30152713338.777008</v>
      </c>
      <c r="AM217" s="1">
        <f t="shared" si="55"/>
        <v>11.43834384272631</v>
      </c>
    </row>
    <row r="218" spans="1:39" ht="17" customHeight="1">
      <c r="A218" s="58" t="s">
        <v>2545</v>
      </c>
      <c r="B218" s="12" t="s">
        <v>2546</v>
      </c>
      <c r="C218" s="13"/>
      <c r="D218" s="13"/>
      <c r="E218" s="14"/>
      <c r="F218" s="1"/>
      <c r="G218" s="13"/>
      <c r="H218" s="1"/>
      <c r="I218" s="1"/>
      <c r="J218" s="13"/>
      <c r="K218" s="1"/>
      <c r="L218" s="1"/>
      <c r="M218" s="13"/>
      <c r="N218" s="1"/>
      <c r="O218" s="1"/>
      <c r="P218" s="13"/>
      <c r="Q218" s="1"/>
      <c r="R218" s="1"/>
      <c r="S218" s="13"/>
      <c r="T218" s="1"/>
      <c r="U218" s="1"/>
      <c r="V218" s="13"/>
      <c r="W218" s="1"/>
      <c r="X218" s="1"/>
      <c r="Y218" s="13"/>
      <c r="Z218" s="1"/>
      <c r="AA218" s="1"/>
      <c r="AB218" s="13"/>
      <c r="AC218" s="1"/>
      <c r="AD218" s="1"/>
      <c r="AE218" s="1"/>
      <c r="AF218" s="1"/>
      <c r="AG218" s="1"/>
      <c r="AH218" s="1">
        <v>3403777353.51652</v>
      </c>
      <c r="AI218" s="1">
        <f t="shared" si="52"/>
        <v>3403777353.51652</v>
      </c>
      <c r="AJ218" s="1">
        <f t="shared" si="53"/>
        <v>0</v>
      </c>
      <c r="AK218" s="1">
        <v>1883707066.7762799</v>
      </c>
      <c r="AL218" s="1">
        <f t="shared" si="54"/>
        <v>-1520070286.7402401</v>
      </c>
      <c r="AM218" s="1">
        <f t="shared" si="55"/>
        <v>-44.658334810583916</v>
      </c>
    </row>
    <row r="219" spans="1:39" ht="17" customHeight="1">
      <c r="A219" s="58" t="s">
        <v>2548</v>
      </c>
      <c r="B219" s="12" t="s">
        <v>2549</v>
      </c>
      <c r="C219" s="13"/>
      <c r="D219" s="13"/>
      <c r="E219" s="14"/>
      <c r="F219" s="1"/>
      <c r="G219" s="13"/>
      <c r="H219" s="1"/>
      <c r="I219" s="1"/>
      <c r="J219" s="13"/>
      <c r="K219" s="1"/>
      <c r="L219" s="1"/>
      <c r="M219" s="13"/>
      <c r="N219" s="1"/>
      <c r="O219" s="1"/>
      <c r="P219" s="13"/>
      <c r="Q219" s="1"/>
      <c r="R219" s="1"/>
      <c r="S219" s="13"/>
      <c r="T219" s="1"/>
      <c r="U219" s="1"/>
      <c r="V219" s="13"/>
      <c r="W219" s="1"/>
      <c r="X219" s="1"/>
      <c r="Y219" s="13"/>
      <c r="Z219" s="1"/>
      <c r="AA219" s="1"/>
      <c r="AB219" s="13"/>
      <c r="AC219" s="1"/>
      <c r="AD219" s="1"/>
      <c r="AE219" s="1"/>
      <c r="AF219" s="1"/>
      <c r="AG219" s="1"/>
      <c r="AH219" s="1">
        <v>128126325422.48399</v>
      </c>
      <c r="AI219" s="1">
        <f t="shared" si="52"/>
        <v>128126325422.48399</v>
      </c>
      <c r="AJ219" s="1">
        <f t="shared" si="53"/>
        <v>0</v>
      </c>
      <c r="AK219" s="1">
        <v>134324844867.45599</v>
      </c>
      <c r="AL219" s="1">
        <f t="shared" si="54"/>
        <v>6198519444.9720001</v>
      </c>
      <c r="AM219" s="1">
        <f t="shared" si="55"/>
        <v>4.8378187890216857</v>
      </c>
    </row>
    <row r="220" spans="1:39" ht="17" customHeight="1">
      <c r="A220" s="58" t="s">
        <v>2551</v>
      </c>
      <c r="B220" s="12" t="s">
        <v>2552</v>
      </c>
      <c r="C220" s="13"/>
      <c r="D220" s="13"/>
      <c r="E220" s="14"/>
      <c r="F220" s="1"/>
      <c r="G220" s="13"/>
      <c r="H220" s="1"/>
      <c r="I220" s="1"/>
      <c r="J220" s="13"/>
      <c r="K220" s="1"/>
      <c r="L220" s="1"/>
      <c r="M220" s="13"/>
      <c r="N220" s="1"/>
      <c r="O220" s="1"/>
      <c r="P220" s="13"/>
      <c r="Q220" s="1"/>
      <c r="R220" s="1"/>
      <c r="S220" s="13"/>
      <c r="T220" s="1"/>
      <c r="U220" s="1"/>
      <c r="V220" s="13"/>
      <c r="W220" s="1"/>
      <c r="X220" s="1"/>
      <c r="Y220" s="13"/>
      <c r="Z220" s="1"/>
      <c r="AA220" s="1"/>
      <c r="AB220" s="13"/>
      <c r="AC220" s="1"/>
      <c r="AD220" s="1"/>
      <c r="AE220" s="1"/>
      <c r="AF220" s="1"/>
      <c r="AG220" s="1"/>
      <c r="AH220" s="1">
        <v>849787171.47885001</v>
      </c>
      <c r="AI220" s="1">
        <f t="shared" si="52"/>
        <v>849787171.47885001</v>
      </c>
      <c r="AJ220" s="1">
        <f t="shared" si="53"/>
        <v>0</v>
      </c>
      <c r="AK220" s="1">
        <v>957420335.10185003</v>
      </c>
      <c r="AL220" s="1">
        <f t="shared" si="54"/>
        <v>107633163.62300003</v>
      </c>
      <c r="AM220" s="1">
        <f t="shared" si="55"/>
        <v>12.665896501554668</v>
      </c>
    </row>
    <row r="221" spans="1:39" ht="30">
      <c r="A221" s="58" t="s">
        <v>356</v>
      </c>
      <c r="B221" s="12" t="s">
        <v>159</v>
      </c>
      <c r="C221" s="13">
        <v>13068474945</v>
      </c>
      <c r="D221" s="13">
        <v>13761140822</v>
      </c>
      <c r="E221" s="14">
        <f t="shared" si="56"/>
        <v>692665877</v>
      </c>
      <c r="F221" s="1">
        <f t="shared" si="57"/>
        <v>5.3002808660930558</v>
      </c>
      <c r="G221" s="13">
        <v>15055702396</v>
      </c>
      <c r="H221" s="1">
        <f t="shared" si="58"/>
        <v>1294561574</v>
      </c>
      <c r="I221" s="1">
        <f t="shared" si="59"/>
        <v>9.4073710221058011</v>
      </c>
      <c r="J221" s="13">
        <v>17926731966</v>
      </c>
      <c r="K221" s="1">
        <f t="shared" si="60"/>
        <v>2871029570</v>
      </c>
      <c r="L221" s="1">
        <f t="shared" si="61"/>
        <v>19.069383111363674</v>
      </c>
      <c r="M221" s="13">
        <v>14233769093</v>
      </c>
      <c r="N221" s="1">
        <f t="shared" si="62"/>
        <v>-3692962873</v>
      </c>
      <c r="O221" s="1">
        <f t="shared" si="63"/>
        <v>-20.600312873557247</v>
      </c>
      <c r="P221" s="13">
        <v>14086452122</v>
      </c>
      <c r="Q221" s="1">
        <f t="shared" si="64"/>
        <v>-147316971</v>
      </c>
      <c r="R221" s="1">
        <f t="shared" si="65"/>
        <v>-1.0349821613478944</v>
      </c>
      <c r="S221" s="13">
        <v>17253596852</v>
      </c>
      <c r="T221" s="1">
        <f t="shared" si="66"/>
        <v>3167144730</v>
      </c>
      <c r="U221" s="1">
        <f t="shared" si="67"/>
        <v>22.483622579837569</v>
      </c>
      <c r="V221" s="13">
        <v>16925054211</v>
      </c>
      <c r="W221" s="1">
        <f t="shared" si="68"/>
        <v>-328542641</v>
      </c>
      <c r="X221" s="1">
        <f t="shared" si="69"/>
        <v>-1.904197969954978</v>
      </c>
      <c r="Y221" s="13">
        <v>27389725442</v>
      </c>
      <c r="Z221" s="1">
        <f t="shared" si="70"/>
        <v>10464671231</v>
      </c>
      <c r="AA221" s="1">
        <f t="shared" si="71"/>
        <v>61.829469498530521</v>
      </c>
      <c r="AB221" s="13">
        <v>24961715992</v>
      </c>
      <c r="AC221" s="1">
        <f t="shared" si="72"/>
        <v>-2428009450</v>
      </c>
      <c r="AD221" s="1">
        <f t="shared" si="73"/>
        <v>-8.8646724668398367</v>
      </c>
      <c r="AE221" s="1">
        <v>24374578447.405201</v>
      </c>
      <c r="AF221" s="1">
        <f t="shared" si="74"/>
        <v>-587137544.59479904</v>
      </c>
      <c r="AG221" s="1">
        <f t="shared" si="75"/>
        <v>-2.3521521708802839</v>
      </c>
      <c r="AH221" s="1">
        <v>144419056083.81299</v>
      </c>
      <c r="AI221" s="1">
        <f t="shared" si="52"/>
        <v>120044477636.40779</v>
      </c>
      <c r="AJ221" s="1">
        <f t="shared" si="53"/>
        <v>492.49868216361767</v>
      </c>
      <c r="AK221" s="1">
        <v>146606383440.76501</v>
      </c>
      <c r="AL221" s="1">
        <f t="shared" si="54"/>
        <v>2187327356.9520264</v>
      </c>
      <c r="AM221" s="1">
        <f t="shared" si="55"/>
        <v>1.5145697640362781</v>
      </c>
    </row>
    <row r="222" spans="1:39" ht="30">
      <c r="A222" s="58" t="s">
        <v>357</v>
      </c>
      <c r="B222" s="12" t="s">
        <v>216</v>
      </c>
      <c r="C222" s="13">
        <v>7644584410</v>
      </c>
      <c r="D222" s="13">
        <v>6141737627</v>
      </c>
      <c r="E222" s="14">
        <f t="shared" si="56"/>
        <v>-1502846783</v>
      </c>
      <c r="F222" s="1">
        <f t="shared" si="57"/>
        <v>-19.658972972214194</v>
      </c>
      <c r="G222" s="13">
        <v>7098643037</v>
      </c>
      <c r="H222" s="1">
        <f t="shared" si="58"/>
        <v>956905410</v>
      </c>
      <c r="I222" s="1">
        <f t="shared" si="59"/>
        <v>15.580369402191657</v>
      </c>
      <c r="J222" s="13">
        <v>9267552611</v>
      </c>
      <c r="K222" s="1">
        <f t="shared" si="60"/>
        <v>2168909574</v>
      </c>
      <c r="L222" s="1">
        <f t="shared" si="61"/>
        <v>30.553861670393502</v>
      </c>
      <c r="M222" s="13">
        <v>3001656976</v>
      </c>
      <c r="N222" s="1">
        <f t="shared" si="62"/>
        <v>-6265895635</v>
      </c>
      <c r="O222" s="1">
        <f t="shared" si="63"/>
        <v>-67.611114800284781</v>
      </c>
      <c r="P222" s="13">
        <v>4385705723</v>
      </c>
      <c r="Q222" s="1">
        <f t="shared" si="64"/>
        <v>1384048747</v>
      </c>
      <c r="R222" s="1">
        <f t="shared" si="65"/>
        <v>46.109490793461006</v>
      </c>
      <c r="S222" s="13">
        <v>6631637499</v>
      </c>
      <c r="T222" s="1">
        <f t="shared" si="66"/>
        <v>2245931776</v>
      </c>
      <c r="U222" s="1">
        <f t="shared" si="67"/>
        <v>51.210270771740063</v>
      </c>
      <c r="V222" s="13">
        <v>2360497728</v>
      </c>
      <c r="W222" s="1">
        <f t="shared" si="68"/>
        <v>-4271139771</v>
      </c>
      <c r="X222" s="1">
        <f t="shared" si="69"/>
        <v>-64.405507261879961</v>
      </c>
      <c r="Y222" s="13">
        <v>7608922020</v>
      </c>
      <c r="Z222" s="1">
        <f t="shared" si="70"/>
        <v>5248424292</v>
      </c>
      <c r="AA222" s="1">
        <f t="shared" si="71"/>
        <v>222.34396711099058</v>
      </c>
      <c r="AB222" s="13">
        <v>7385916822</v>
      </c>
      <c r="AC222" s="1">
        <f t="shared" si="72"/>
        <v>-223005198</v>
      </c>
      <c r="AD222" s="1">
        <f t="shared" si="73"/>
        <v>-2.9308382634732273</v>
      </c>
      <c r="AE222" s="1">
        <v>4554026615.0213203</v>
      </c>
      <c r="AF222" s="1">
        <f t="shared" si="74"/>
        <v>-2831890206.9786797</v>
      </c>
      <c r="AG222" s="1">
        <f t="shared" si="75"/>
        <v>-38.341756009809011</v>
      </c>
      <c r="AH222" s="1">
        <v>0</v>
      </c>
      <c r="AI222" s="1">
        <f t="shared" si="52"/>
        <v>-4554026615.0213203</v>
      </c>
      <c r="AJ222" s="1">
        <f t="shared" si="53"/>
        <v>-100</v>
      </c>
      <c r="AK222" s="1">
        <v>0</v>
      </c>
      <c r="AL222" s="1">
        <f t="shared" si="54"/>
        <v>0</v>
      </c>
      <c r="AM222" s="1">
        <f t="shared" si="55"/>
        <v>0</v>
      </c>
    </row>
    <row r="223" spans="1:39" ht="30">
      <c r="A223" s="58" t="s">
        <v>358</v>
      </c>
      <c r="B223" s="12" t="s">
        <v>60</v>
      </c>
      <c r="C223" s="13">
        <v>1989509012</v>
      </c>
      <c r="D223" s="13">
        <v>1951994958</v>
      </c>
      <c r="E223" s="14">
        <f t="shared" si="56"/>
        <v>-37514054</v>
      </c>
      <c r="F223" s="1">
        <f t="shared" si="57"/>
        <v>-1.8855935697565966</v>
      </c>
      <c r="G223" s="13">
        <v>2885978069</v>
      </c>
      <c r="H223" s="1">
        <f t="shared" si="58"/>
        <v>933983111</v>
      </c>
      <c r="I223" s="1">
        <f t="shared" si="59"/>
        <v>47.847619030581534</v>
      </c>
      <c r="J223" s="13">
        <v>3688640894</v>
      </c>
      <c r="K223" s="1">
        <f t="shared" si="60"/>
        <v>802662825</v>
      </c>
      <c r="L223" s="1">
        <f t="shared" si="61"/>
        <v>27.81250604853436</v>
      </c>
      <c r="M223" s="13">
        <v>3989878951</v>
      </c>
      <c r="N223" s="1">
        <f t="shared" si="62"/>
        <v>301238057</v>
      </c>
      <c r="O223" s="1">
        <f t="shared" si="63"/>
        <v>8.1666409297255917</v>
      </c>
      <c r="P223" s="13">
        <v>5195249505</v>
      </c>
      <c r="Q223" s="1">
        <f t="shared" si="64"/>
        <v>1205370554</v>
      </c>
      <c r="R223" s="1">
        <f t="shared" si="65"/>
        <v>30.210704856043137</v>
      </c>
      <c r="S223" s="13">
        <v>5419277323</v>
      </c>
      <c r="T223" s="1">
        <f t="shared" si="66"/>
        <v>224027818</v>
      </c>
      <c r="U223" s="1">
        <f t="shared" si="67"/>
        <v>4.3121666781237682</v>
      </c>
      <c r="V223" s="13">
        <v>6132213372</v>
      </c>
      <c r="W223" s="1">
        <f t="shared" si="68"/>
        <v>712936049</v>
      </c>
      <c r="X223" s="1">
        <f t="shared" si="69"/>
        <v>13.155555741246571</v>
      </c>
      <c r="Y223" s="13">
        <v>7008791975</v>
      </c>
      <c r="Z223" s="1">
        <f t="shared" si="70"/>
        <v>876578603</v>
      </c>
      <c r="AA223" s="1">
        <f t="shared" si="71"/>
        <v>14.294652677979256</v>
      </c>
      <c r="AB223" s="13">
        <v>5351875434</v>
      </c>
      <c r="AC223" s="1">
        <f t="shared" si="72"/>
        <v>-1656916541</v>
      </c>
      <c r="AD223" s="1">
        <f t="shared" si="73"/>
        <v>-23.640543861340671</v>
      </c>
      <c r="AE223" s="1">
        <v>5938396679.6680307</v>
      </c>
      <c r="AF223" s="1">
        <f t="shared" si="74"/>
        <v>586521245.66803074</v>
      </c>
      <c r="AG223" s="1">
        <f t="shared" si="75"/>
        <v>10.959172217311192</v>
      </c>
      <c r="AH223" s="1">
        <v>0</v>
      </c>
      <c r="AI223" s="1">
        <f t="shared" si="52"/>
        <v>-5938396679.6680307</v>
      </c>
      <c r="AJ223" s="1">
        <f t="shared" si="53"/>
        <v>-100</v>
      </c>
      <c r="AK223" s="1">
        <v>0</v>
      </c>
      <c r="AL223" s="1">
        <f t="shared" si="54"/>
        <v>0</v>
      </c>
      <c r="AM223" s="1">
        <f t="shared" si="55"/>
        <v>0</v>
      </c>
    </row>
    <row r="224" spans="1:39" ht="30">
      <c r="A224" s="58" t="s">
        <v>359</v>
      </c>
      <c r="B224" s="12" t="s">
        <v>217</v>
      </c>
      <c r="C224" s="13">
        <v>1130223792</v>
      </c>
      <c r="D224" s="13">
        <v>1405533541</v>
      </c>
      <c r="E224" s="14">
        <f t="shared" si="56"/>
        <v>275309749</v>
      </c>
      <c r="F224" s="1">
        <f t="shared" si="57"/>
        <v>24.358870424486692</v>
      </c>
      <c r="G224" s="13">
        <v>601926046</v>
      </c>
      <c r="H224" s="1">
        <f t="shared" si="58"/>
        <v>-803607495</v>
      </c>
      <c r="I224" s="1">
        <f t="shared" si="59"/>
        <v>-57.174551268855133</v>
      </c>
      <c r="J224" s="13">
        <v>700417019</v>
      </c>
      <c r="K224" s="1">
        <f t="shared" si="60"/>
        <v>98490973</v>
      </c>
      <c r="L224" s="1">
        <f t="shared" si="61"/>
        <v>16.362636847916033</v>
      </c>
      <c r="M224" s="13">
        <v>296286399</v>
      </c>
      <c r="N224" s="1">
        <f t="shared" si="62"/>
        <v>-404130620</v>
      </c>
      <c r="O224" s="1">
        <f t="shared" si="63"/>
        <v>-57.698572284406467</v>
      </c>
      <c r="P224" s="13">
        <v>466776221</v>
      </c>
      <c r="Q224" s="1">
        <f t="shared" si="64"/>
        <v>170489822</v>
      </c>
      <c r="R224" s="1">
        <f t="shared" si="65"/>
        <v>57.54223702992185</v>
      </c>
      <c r="S224" s="13">
        <v>389009920</v>
      </c>
      <c r="T224" s="1">
        <f t="shared" si="66"/>
        <v>-77766301</v>
      </c>
      <c r="U224" s="1">
        <f t="shared" si="67"/>
        <v>-16.660296197907648</v>
      </c>
      <c r="V224" s="13">
        <v>585976056</v>
      </c>
      <c r="W224" s="1">
        <f t="shared" si="68"/>
        <v>196966136</v>
      </c>
      <c r="X224" s="1">
        <f t="shared" si="69"/>
        <v>50.632676925051165</v>
      </c>
      <c r="Y224" s="13">
        <v>717978225</v>
      </c>
      <c r="Z224" s="1">
        <f t="shared" si="70"/>
        <v>132002169</v>
      </c>
      <c r="AA224" s="1">
        <f t="shared" si="71"/>
        <v>22.526887856318826</v>
      </c>
      <c r="AB224" s="13">
        <v>70251887</v>
      </c>
      <c r="AC224" s="1">
        <f t="shared" si="72"/>
        <v>-647726338</v>
      </c>
      <c r="AD224" s="1">
        <f t="shared" si="73"/>
        <v>-90.215317880984486</v>
      </c>
      <c r="AE224" s="1">
        <v>83213558.09582001</v>
      </c>
      <c r="AF224" s="1">
        <f t="shared" si="74"/>
        <v>12961671.09582001</v>
      </c>
      <c r="AG224" s="1">
        <f t="shared" si="75"/>
        <v>18.450281763705519</v>
      </c>
      <c r="AH224" s="1">
        <v>0</v>
      </c>
      <c r="AI224" s="1">
        <f t="shared" si="52"/>
        <v>-83213558.09582001</v>
      </c>
      <c r="AJ224" s="1">
        <f t="shared" si="53"/>
        <v>-100</v>
      </c>
      <c r="AK224" s="1">
        <v>0</v>
      </c>
      <c r="AL224" s="1">
        <f t="shared" si="54"/>
        <v>0</v>
      </c>
      <c r="AM224" s="1">
        <f t="shared" si="55"/>
        <v>0</v>
      </c>
    </row>
    <row r="225" spans="1:39" ht="30">
      <c r="A225" s="58" t="s">
        <v>360</v>
      </c>
      <c r="B225" s="12" t="s">
        <v>202</v>
      </c>
      <c r="C225" s="13">
        <v>1941410005</v>
      </c>
      <c r="D225" s="13">
        <v>4060096426</v>
      </c>
      <c r="E225" s="14">
        <f t="shared" si="56"/>
        <v>2118686421</v>
      </c>
      <c r="F225" s="1">
        <f t="shared" si="57"/>
        <v>109.13132288096969</v>
      </c>
      <c r="G225" s="13">
        <v>3959228033</v>
      </c>
      <c r="H225" s="1">
        <f t="shared" si="58"/>
        <v>-100868393</v>
      </c>
      <c r="I225" s="1">
        <f t="shared" si="59"/>
        <v>-2.4843841726038849</v>
      </c>
      <c r="J225" s="13">
        <v>3631731044</v>
      </c>
      <c r="K225" s="1">
        <f t="shared" si="60"/>
        <v>-327496989</v>
      </c>
      <c r="L225" s="1">
        <f t="shared" si="61"/>
        <v>-8.2717384871577568</v>
      </c>
      <c r="M225" s="13">
        <v>6385531962</v>
      </c>
      <c r="N225" s="1">
        <f t="shared" si="62"/>
        <v>2753800918</v>
      </c>
      <c r="O225" s="1">
        <f t="shared" si="63"/>
        <v>75.826124914992462</v>
      </c>
      <c r="P225" s="13">
        <v>3255702573</v>
      </c>
      <c r="Q225" s="1">
        <f t="shared" si="64"/>
        <v>-3129829389</v>
      </c>
      <c r="R225" s="1">
        <f t="shared" si="65"/>
        <v>-49.014387644216136</v>
      </c>
      <c r="S225" s="13">
        <v>4351201900</v>
      </c>
      <c r="T225" s="1">
        <f t="shared" si="66"/>
        <v>1095499327</v>
      </c>
      <c r="U225" s="1">
        <f t="shared" si="67"/>
        <v>33.648630439559504</v>
      </c>
      <c r="V225" s="13">
        <v>7749527014</v>
      </c>
      <c r="W225" s="1">
        <f t="shared" si="68"/>
        <v>3398325114</v>
      </c>
      <c r="X225" s="1">
        <f t="shared" si="69"/>
        <v>78.100837242234149</v>
      </c>
      <c r="Y225" s="13">
        <v>11988747413</v>
      </c>
      <c r="Z225" s="1">
        <f t="shared" si="70"/>
        <v>4239220399</v>
      </c>
      <c r="AA225" s="1">
        <f t="shared" si="71"/>
        <v>54.702956597758622</v>
      </c>
      <c r="AB225" s="13">
        <v>12064886072</v>
      </c>
      <c r="AC225" s="1">
        <f t="shared" si="72"/>
        <v>76138659</v>
      </c>
      <c r="AD225" s="1">
        <f t="shared" si="73"/>
        <v>0.63508435349500336</v>
      </c>
      <c r="AE225" s="1">
        <v>13931650361.544802</v>
      </c>
      <c r="AF225" s="1">
        <f t="shared" si="74"/>
        <v>1866764289.5448017</v>
      </c>
      <c r="AG225" s="1">
        <f t="shared" si="75"/>
        <v>15.472705489338679</v>
      </c>
      <c r="AH225" s="1">
        <v>0</v>
      </c>
      <c r="AI225" s="1">
        <f t="shared" si="52"/>
        <v>-13931650361.544802</v>
      </c>
      <c r="AJ225" s="1">
        <f t="shared" si="53"/>
        <v>-100</v>
      </c>
      <c r="AK225" s="1">
        <v>0</v>
      </c>
      <c r="AL225" s="1">
        <f t="shared" si="54"/>
        <v>0</v>
      </c>
      <c r="AM225" s="1">
        <f t="shared" si="55"/>
        <v>0</v>
      </c>
    </row>
    <row r="226" spans="1:39" ht="30">
      <c r="A226" s="58" t="s">
        <v>361</v>
      </c>
      <c r="B226" s="12" t="s">
        <v>59</v>
      </c>
      <c r="C226" s="13">
        <v>361129026</v>
      </c>
      <c r="D226" s="13">
        <v>194052908</v>
      </c>
      <c r="E226" s="14">
        <f t="shared" si="56"/>
        <v>-167076118</v>
      </c>
      <c r="F226" s="1">
        <f t="shared" si="57"/>
        <v>-46.264937452023034</v>
      </c>
      <c r="G226" s="13">
        <v>422770535</v>
      </c>
      <c r="H226" s="1">
        <f t="shared" si="58"/>
        <v>228717627</v>
      </c>
      <c r="I226" s="1">
        <f t="shared" si="59"/>
        <v>117.86354008155342</v>
      </c>
      <c r="J226" s="13">
        <v>460648227</v>
      </c>
      <c r="K226" s="1">
        <f t="shared" si="60"/>
        <v>37877692</v>
      </c>
      <c r="L226" s="1">
        <f t="shared" si="61"/>
        <v>8.9593973241299789</v>
      </c>
      <c r="M226" s="13">
        <v>430857876</v>
      </c>
      <c r="N226" s="1">
        <f t="shared" si="62"/>
        <v>-29790351</v>
      </c>
      <c r="O226" s="1">
        <f t="shared" si="63"/>
        <v>-6.4670499643538184</v>
      </c>
      <c r="P226" s="13">
        <v>689358235</v>
      </c>
      <c r="Q226" s="1">
        <f t="shared" si="64"/>
        <v>258500359</v>
      </c>
      <c r="R226" s="1">
        <f t="shared" si="65"/>
        <v>59.996665582596897</v>
      </c>
      <c r="S226" s="13">
        <v>444817232</v>
      </c>
      <c r="T226" s="1">
        <f t="shared" si="66"/>
        <v>-244541003</v>
      </c>
      <c r="U226" s="1">
        <f t="shared" si="67"/>
        <v>-35.473718972835655</v>
      </c>
      <c r="V226" s="13">
        <v>-176651326</v>
      </c>
      <c r="W226" s="1">
        <f t="shared" si="68"/>
        <v>-621468558</v>
      </c>
      <c r="X226" s="1">
        <f t="shared" si="69"/>
        <v>-139.71323799793799</v>
      </c>
      <c r="Y226" s="13">
        <v>-491679275</v>
      </c>
      <c r="Z226" s="1">
        <f t="shared" si="70"/>
        <v>-315027949</v>
      </c>
      <c r="AA226" s="1">
        <f t="shared" si="71"/>
        <v>178.3331923588278</v>
      </c>
      <c r="AB226" s="13">
        <v>-283281603</v>
      </c>
      <c r="AC226" s="1">
        <f t="shared" si="72"/>
        <v>208397672</v>
      </c>
      <c r="AD226" s="1">
        <f t="shared" si="73"/>
        <v>-42.384880265697596</v>
      </c>
      <c r="AE226" s="1">
        <v>-221288922.15178001</v>
      </c>
      <c r="AF226" s="1">
        <f t="shared" si="74"/>
        <v>61992680.848219991</v>
      </c>
      <c r="AG226" s="1">
        <f t="shared" si="75"/>
        <v>-21.883765197495013</v>
      </c>
      <c r="AH226" s="1">
        <v>0</v>
      </c>
      <c r="AI226" s="1">
        <f t="shared" si="52"/>
        <v>221288922.15178001</v>
      </c>
      <c r="AJ226" s="1">
        <f t="shared" si="53"/>
        <v>-100</v>
      </c>
      <c r="AK226" s="1">
        <v>0</v>
      </c>
      <c r="AL226" s="1">
        <f t="shared" si="54"/>
        <v>0</v>
      </c>
      <c r="AM226" s="1">
        <f t="shared" si="55"/>
        <v>0</v>
      </c>
    </row>
    <row r="227" spans="1:39" ht="30">
      <c r="A227" s="58" t="s">
        <v>362</v>
      </c>
      <c r="B227" s="12" t="s">
        <v>58</v>
      </c>
      <c r="C227" s="13">
        <v>1618700</v>
      </c>
      <c r="D227" s="13">
        <v>7725362</v>
      </c>
      <c r="E227" s="14">
        <f t="shared" si="56"/>
        <v>6106662</v>
      </c>
      <c r="F227" s="1">
        <f t="shared" si="57"/>
        <v>377.25718168900971</v>
      </c>
      <c r="G227" s="13">
        <v>87156676</v>
      </c>
      <c r="H227" s="1">
        <f t="shared" si="58"/>
        <v>79431314</v>
      </c>
      <c r="I227" s="1">
        <f t="shared" si="59"/>
        <v>1028.1888926370052</v>
      </c>
      <c r="J227" s="13">
        <v>177742171</v>
      </c>
      <c r="K227" s="1">
        <f t="shared" si="60"/>
        <v>90585495</v>
      </c>
      <c r="L227" s="1">
        <f t="shared" si="61"/>
        <v>103.9340864720449</v>
      </c>
      <c r="M227" s="13">
        <v>129556929</v>
      </c>
      <c r="N227" s="1">
        <f t="shared" si="62"/>
        <v>-48185242</v>
      </c>
      <c r="O227" s="1">
        <f t="shared" si="63"/>
        <v>-27.109628361633998</v>
      </c>
      <c r="P227" s="13">
        <v>93659865</v>
      </c>
      <c r="Q227" s="1">
        <f t="shared" si="64"/>
        <v>-35897064</v>
      </c>
      <c r="R227" s="1">
        <f t="shared" si="65"/>
        <v>-27.707560125942781</v>
      </c>
      <c r="S227" s="13">
        <v>17652978</v>
      </c>
      <c r="T227" s="1">
        <f t="shared" si="66"/>
        <v>-76006887</v>
      </c>
      <c r="U227" s="1">
        <f t="shared" si="67"/>
        <v>-81.152035613119878</v>
      </c>
      <c r="V227" s="13">
        <v>273491367</v>
      </c>
      <c r="W227" s="1">
        <f t="shared" si="68"/>
        <v>255838389</v>
      </c>
      <c r="X227" s="1">
        <f t="shared" si="69"/>
        <v>1449.2647586146654</v>
      </c>
      <c r="Y227" s="13">
        <v>556965084</v>
      </c>
      <c r="Z227" s="1">
        <f t="shared" si="70"/>
        <v>283473717</v>
      </c>
      <c r="AA227" s="1">
        <f t="shared" si="71"/>
        <v>103.64996895861798</v>
      </c>
      <c r="AB227" s="13">
        <v>372067380</v>
      </c>
      <c r="AC227" s="1">
        <f t="shared" si="72"/>
        <v>-184897704</v>
      </c>
      <c r="AD227" s="1">
        <f t="shared" si="73"/>
        <v>-33.197359998243627</v>
      </c>
      <c r="AE227" s="1">
        <v>88580155.226999998</v>
      </c>
      <c r="AF227" s="1">
        <f t="shared" si="74"/>
        <v>-283487224.773</v>
      </c>
      <c r="AG227" s="1">
        <f t="shared" si="75"/>
        <v>-76.192442555162998</v>
      </c>
      <c r="AH227" s="1">
        <v>0</v>
      </c>
      <c r="AI227" s="1">
        <f t="shared" si="52"/>
        <v>-88580155.226999998</v>
      </c>
      <c r="AJ227" s="1">
        <f t="shared" si="53"/>
        <v>-100</v>
      </c>
      <c r="AK227" s="1">
        <v>0</v>
      </c>
      <c r="AL227" s="1">
        <f t="shared" si="54"/>
        <v>0</v>
      </c>
      <c r="AM227" s="1">
        <f t="shared" si="55"/>
        <v>0</v>
      </c>
    </row>
    <row r="228" spans="1:39" ht="17" customHeight="1">
      <c r="A228" s="58" t="s">
        <v>2557</v>
      </c>
      <c r="B228" s="12" t="s">
        <v>2537</v>
      </c>
      <c r="C228" s="13"/>
      <c r="D228" s="13"/>
      <c r="E228" s="14"/>
      <c r="F228" s="1"/>
      <c r="G228" s="13"/>
      <c r="H228" s="1"/>
      <c r="I228" s="1"/>
      <c r="J228" s="13"/>
      <c r="K228" s="1"/>
      <c r="L228" s="1"/>
      <c r="M228" s="13"/>
      <c r="N228" s="1"/>
      <c r="O228" s="1"/>
      <c r="P228" s="13"/>
      <c r="Q228" s="1"/>
      <c r="R228" s="1"/>
      <c r="S228" s="13"/>
      <c r="T228" s="1"/>
      <c r="U228" s="1"/>
      <c r="V228" s="13"/>
      <c r="W228" s="1"/>
      <c r="X228" s="1"/>
      <c r="Y228" s="13"/>
      <c r="Z228" s="1"/>
      <c r="AA228" s="1"/>
      <c r="AB228" s="13"/>
      <c r="AC228" s="1"/>
      <c r="AD228" s="1"/>
      <c r="AE228" s="1"/>
      <c r="AF228" s="1"/>
      <c r="AG228" s="1"/>
      <c r="AH228" s="1">
        <v>2860189460.4449201</v>
      </c>
      <c r="AI228" s="1">
        <f t="shared" si="52"/>
        <v>2860189460.4449201</v>
      </c>
      <c r="AJ228" s="1">
        <f t="shared" si="53"/>
        <v>0</v>
      </c>
      <c r="AK228" s="1">
        <v>4270036647.8464704</v>
      </c>
      <c r="AL228" s="1">
        <f t="shared" si="54"/>
        <v>1409847187.4015503</v>
      </c>
      <c r="AM228" s="1">
        <f t="shared" si="55"/>
        <v>49.292090852689171</v>
      </c>
    </row>
    <row r="229" spans="1:39" ht="17" customHeight="1">
      <c r="A229" s="58" t="s">
        <v>2586</v>
      </c>
      <c r="B229" s="12" t="s">
        <v>2541</v>
      </c>
      <c r="C229" s="13"/>
      <c r="D229" s="13"/>
      <c r="E229" s="14"/>
      <c r="F229" s="1"/>
      <c r="G229" s="13"/>
      <c r="H229" s="1"/>
      <c r="I229" s="1"/>
      <c r="J229" s="13"/>
      <c r="K229" s="1"/>
      <c r="L229" s="1"/>
      <c r="M229" s="13"/>
      <c r="N229" s="1"/>
      <c r="O229" s="1"/>
      <c r="P229" s="13"/>
      <c r="Q229" s="1"/>
      <c r="R229" s="1"/>
      <c r="S229" s="13"/>
      <c r="T229" s="1"/>
      <c r="U229" s="1"/>
      <c r="V229" s="13"/>
      <c r="W229" s="1"/>
      <c r="X229" s="1"/>
      <c r="Y229" s="13"/>
      <c r="Z229" s="1"/>
      <c r="AA229" s="1"/>
      <c r="AB229" s="13"/>
      <c r="AC229" s="1"/>
      <c r="AD229" s="1"/>
      <c r="AE229" s="1"/>
      <c r="AF229" s="1"/>
      <c r="AG229" s="1"/>
      <c r="AH229" s="1">
        <v>36370930873.568604</v>
      </c>
      <c r="AI229" s="1">
        <f t="shared" si="52"/>
        <v>36370930873.568604</v>
      </c>
      <c r="AJ229" s="1">
        <f t="shared" si="53"/>
        <v>0</v>
      </c>
      <c r="AK229" s="1">
        <v>37315491974.5084</v>
      </c>
      <c r="AL229" s="1">
        <f t="shared" si="54"/>
        <v>944561100.93979645</v>
      </c>
      <c r="AM229" s="1">
        <f t="shared" si="55"/>
        <v>2.5970220674946365</v>
      </c>
    </row>
    <row r="230" spans="1:39" ht="17" customHeight="1">
      <c r="A230" s="58" t="s">
        <v>2602</v>
      </c>
      <c r="B230" s="12" t="s">
        <v>2546</v>
      </c>
      <c r="C230" s="13"/>
      <c r="D230" s="13"/>
      <c r="E230" s="14"/>
      <c r="F230" s="1"/>
      <c r="G230" s="13"/>
      <c r="H230" s="1"/>
      <c r="I230" s="1"/>
      <c r="J230" s="13"/>
      <c r="K230" s="1"/>
      <c r="L230" s="1"/>
      <c r="M230" s="13"/>
      <c r="N230" s="1"/>
      <c r="O230" s="1"/>
      <c r="P230" s="13"/>
      <c r="Q230" s="1"/>
      <c r="R230" s="1"/>
      <c r="S230" s="13"/>
      <c r="T230" s="1"/>
      <c r="U230" s="1"/>
      <c r="V230" s="13"/>
      <c r="W230" s="1"/>
      <c r="X230" s="1"/>
      <c r="Y230" s="13"/>
      <c r="Z230" s="1"/>
      <c r="AA230" s="1"/>
      <c r="AB230" s="13"/>
      <c r="AC230" s="1"/>
      <c r="AD230" s="1"/>
      <c r="AE230" s="1"/>
      <c r="AF230" s="1"/>
      <c r="AG230" s="1"/>
      <c r="AH230" s="1">
        <v>1811409547.0840299</v>
      </c>
      <c r="AI230" s="1">
        <f t="shared" si="52"/>
        <v>1811409547.0840299</v>
      </c>
      <c r="AJ230" s="1">
        <f t="shared" si="53"/>
        <v>0</v>
      </c>
      <c r="AK230" s="1">
        <v>1656831448.3675902</v>
      </c>
      <c r="AL230" s="1">
        <f t="shared" si="54"/>
        <v>-154578098.71643972</v>
      </c>
      <c r="AM230" s="1">
        <f t="shared" si="55"/>
        <v>-8.5335808771283332</v>
      </c>
    </row>
    <row r="231" spans="1:39" ht="17" customHeight="1">
      <c r="A231" s="58" t="s">
        <v>2607</v>
      </c>
      <c r="B231" s="12" t="s">
        <v>2549</v>
      </c>
      <c r="C231" s="13"/>
      <c r="D231" s="13"/>
      <c r="E231" s="14"/>
      <c r="F231" s="1"/>
      <c r="G231" s="13"/>
      <c r="H231" s="1"/>
      <c r="I231" s="1"/>
      <c r="J231" s="13"/>
      <c r="K231" s="1"/>
      <c r="L231" s="1"/>
      <c r="M231" s="13"/>
      <c r="N231" s="1"/>
      <c r="O231" s="1"/>
      <c r="P231" s="13"/>
      <c r="Q231" s="1"/>
      <c r="R231" s="1"/>
      <c r="S231" s="13"/>
      <c r="T231" s="1"/>
      <c r="U231" s="1"/>
      <c r="V231" s="13"/>
      <c r="W231" s="1"/>
      <c r="X231" s="1"/>
      <c r="Y231" s="13"/>
      <c r="Z231" s="1"/>
      <c r="AA231" s="1"/>
      <c r="AB231" s="13"/>
      <c r="AC231" s="1"/>
      <c r="AD231" s="1"/>
      <c r="AE231" s="1"/>
      <c r="AF231" s="1"/>
      <c r="AG231" s="1"/>
      <c r="AH231" s="1">
        <v>103376526202.716</v>
      </c>
      <c r="AI231" s="1">
        <f t="shared" si="52"/>
        <v>103376526202.716</v>
      </c>
      <c r="AJ231" s="1">
        <f t="shared" si="53"/>
        <v>0</v>
      </c>
      <c r="AK231" s="1">
        <v>103364023370.04201</v>
      </c>
      <c r="AL231" s="1">
        <f t="shared" si="54"/>
        <v>-12502832.673995972</v>
      </c>
      <c r="AM231" s="1">
        <f t="shared" si="55"/>
        <v>-1.2094460060960615E-2</v>
      </c>
    </row>
    <row r="232" spans="1:39" ht="17" customHeight="1">
      <c r="A232" s="58" t="s">
        <v>363</v>
      </c>
      <c r="B232" s="12" t="s">
        <v>57</v>
      </c>
      <c r="C232" s="13">
        <v>37888346325</v>
      </c>
      <c r="D232" s="13">
        <v>40589831276</v>
      </c>
      <c r="E232" s="14">
        <f t="shared" si="56"/>
        <v>2701484951</v>
      </c>
      <c r="F232" s="1">
        <f t="shared" si="57"/>
        <v>7.1301210346503554</v>
      </c>
      <c r="G232" s="13">
        <v>46530526474</v>
      </c>
      <c r="H232" s="1">
        <f t="shared" si="58"/>
        <v>5940695198</v>
      </c>
      <c r="I232" s="1">
        <f t="shared" si="59"/>
        <v>14.635919912070738</v>
      </c>
      <c r="J232" s="13">
        <v>55338742793</v>
      </c>
      <c r="K232" s="1">
        <f t="shared" si="60"/>
        <v>8808216319</v>
      </c>
      <c r="L232" s="1">
        <f t="shared" si="61"/>
        <v>18.929973474342255</v>
      </c>
      <c r="M232" s="13">
        <v>60045858140</v>
      </c>
      <c r="N232" s="1">
        <f t="shared" si="62"/>
        <v>4707115347</v>
      </c>
      <c r="O232" s="1">
        <f t="shared" si="63"/>
        <v>8.5060034063430514</v>
      </c>
      <c r="P232" s="13">
        <v>67727564713</v>
      </c>
      <c r="Q232" s="1">
        <f t="shared" si="64"/>
        <v>7681706573</v>
      </c>
      <c r="R232" s="1">
        <f t="shared" si="65"/>
        <v>12.793066517743334</v>
      </c>
      <c r="S232" s="13">
        <v>68154782836</v>
      </c>
      <c r="T232" s="1">
        <f t="shared" si="66"/>
        <v>427218123</v>
      </c>
      <c r="U232" s="1">
        <f t="shared" si="67"/>
        <v>0.63078914000579356</v>
      </c>
      <c r="V232" s="13">
        <v>77548646235</v>
      </c>
      <c r="W232" s="1">
        <f t="shared" si="68"/>
        <v>9393863399</v>
      </c>
      <c r="X232" s="1">
        <f t="shared" si="69"/>
        <v>13.783131583889476</v>
      </c>
      <c r="Y232" s="13">
        <v>85693889297</v>
      </c>
      <c r="Z232" s="1">
        <f t="shared" si="70"/>
        <v>8145243062</v>
      </c>
      <c r="AA232" s="1">
        <f t="shared" si="71"/>
        <v>10.503398134529666</v>
      </c>
      <c r="AB232" s="13">
        <v>90553733829</v>
      </c>
      <c r="AC232" s="1">
        <f t="shared" si="72"/>
        <v>4859844532</v>
      </c>
      <c r="AD232" s="1">
        <f t="shared" si="73"/>
        <v>5.6711681216342402</v>
      </c>
      <c r="AE232" s="1">
        <v>89434729194.735199</v>
      </c>
      <c r="AF232" s="1">
        <f t="shared" si="74"/>
        <v>-1119004634.264801</v>
      </c>
      <c r="AG232" s="1">
        <f t="shared" si="75"/>
        <v>-1.2357354986354385</v>
      </c>
      <c r="AH232" s="1">
        <v>87888438400.281097</v>
      </c>
      <c r="AI232" s="1">
        <f t="shared" si="52"/>
        <v>-1546290794.4541016</v>
      </c>
      <c r="AJ232" s="1">
        <f t="shared" si="53"/>
        <v>-1.7289601124493907</v>
      </c>
      <c r="AK232" s="1">
        <v>99535432575.105209</v>
      </c>
      <c r="AL232" s="1">
        <f t="shared" si="54"/>
        <v>11646994174.824112</v>
      </c>
      <c r="AM232" s="1">
        <f t="shared" si="55"/>
        <v>13.252020842353323</v>
      </c>
    </row>
    <row r="233" spans="1:39" ht="17" customHeight="1">
      <c r="A233" s="58" t="s">
        <v>364</v>
      </c>
      <c r="B233" s="12" t="s">
        <v>56</v>
      </c>
      <c r="C233" s="13">
        <v>6174159963</v>
      </c>
      <c r="D233" s="13">
        <v>6639966447</v>
      </c>
      <c r="E233" s="11">
        <f t="shared" si="56"/>
        <v>465806484</v>
      </c>
      <c r="F233" s="1">
        <f t="shared" si="57"/>
        <v>7.5444511770256515</v>
      </c>
      <c r="G233" s="13">
        <v>9493253689</v>
      </c>
      <c r="H233" s="1">
        <f t="shared" si="58"/>
        <v>2853287242</v>
      </c>
      <c r="I233" s="1">
        <f t="shared" si="59"/>
        <v>42.971410545141268</v>
      </c>
      <c r="J233" s="13">
        <v>8201994022</v>
      </c>
      <c r="K233" s="1">
        <f t="shared" si="60"/>
        <v>-1291259667</v>
      </c>
      <c r="L233" s="1">
        <f t="shared" si="61"/>
        <v>-13.601866223128592</v>
      </c>
      <c r="M233" s="13">
        <v>10205411602</v>
      </c>
      <c r="N233" s="1">
        <f t="shared" si="62"/>
        <v>2003417580</v>
      </c>
      <c r="O233" s="1">
        <f t="shared" si="63"/>
        <v>24.425981957878584</v>
      </c>
      <c r="P233" s="13">
        <v>13741108341</v>
      </c>
      <c r="Q233" s="1">
        <f t="shared" si="64"/>
        <v>3535696739</v>
      </c>
      <c r="R233" s="1">
        <f t="shared" si="65"/>
        <v>34.645312476246367</v>
      </c>
      <c r="S233" s="13">
        <v>15745000836</v>
      </c>
      <c r="T233" s="1">
        <f t="shared" si="66"/>
        <v>2003892495</v>
      </c>
      <c r="U233" s="1">
        <f t="shared" si="67"/>
        <v>14.583194057359188</v>
      </c>
      <c r="V233" s="13">
        <v>16196241929</v>
      </c>
      <c r="W233" s="1">
        <f t="shared" si="68"/>
        <v>451241093</v>
      </c>
      <c r="X233" s="1">
        <f t="shared" si="69"/>
        <v>2.8659324804115873</v>
      </c>
      <c r="Y233" s="13">
        <v>16729289646</v>
      </c>
      <c r="Z233" s="1">
        <f t="shared" si="70"/>
        <v>533047717</v>
      </c>
      <c r="AA233" s="1">
        <f t="shared" si="71"/>
        <v>3.2911814934398911</v>
      </c>
      <c r="AB233" s="13">
        <v>15723227655</v>
      </c>
      <c r="AC233" s="1">
        <f t="shared" si="72"/>
        <v>-1006061991</v>
      </c>
      <c r="AD233" s="1">
        <f t="shared" si="73"/>
        <v>-6.0137759121203986</v>
      </c>
      <c r="AE233" s="1">
        <v>16011873124.096699</v>
      </c>
      <c r="AF233" s="1">
        <f t="shared" si="74"/>
        <v>288645469.09669876</v>
      </c>
      <c r="AG233" s="1">
        <f t="shared" si="75"/>
        <v>1.8357901789007629</v>
      </c>
      <c r="AH233" s="1">
        <v>17081502367.364</v>
      </c>
      <c r="AI233" s="1">
        <f t="shared" si="52"/>
        <v>1069629243.2673016</v>
      </c>
      <c r="AJ233" s="1">
        <f t="shared" si="53"/>
        <v>6.6802255737187162</v>
      </c>
      <c r="AK233" s="1">
        <v>19583056084.5597</v>
      </c>
      <c r="AL233" s="1">
        <f t="shared" si="54"/>
        <v>2501553717.1956997</v>
      </c>
      <c r="AM233" s="1">
        <f t="shared" si="55"/>
        <v>14.644810880190375</v>
      </c>
    </row>
    <row r="234" spans="1:39" ht="17" customHeight="1">
      <c r="A234" s="58" t="s">
        <v>2620</v>
      </c>
      <c r="B234" s="12" t="s">
        <v>2621</v>
      </c>
      <c r="C234" s="13"/>
      <c r="D234" s="13"/>
      <c r="E234" s="11"/>
      <c r="F234" s="1"/>
      <c r="G234" s="13"/>
      <c r="H234" s="1"/>
      <c r="I234" s="1"/>
      <c r="J234" s="13"/>
      <c r="K234" s="1"/>
      <c r="L234" s="1"/>
      <c r="M234" s="13"/>
      <c r="N234" s="1"/>
      <c r="O234" s="1"/>
      <c r="P234" s="13"/>
      <c r="Q234" s="1"/>
      <c r="R234" s="1"/>
      <c r="S234" s="13"/>
      <c r="T234" s="1"/>
      <c r="U234" s="1"/>
      <c r="V234" s="13"/>
      <c r="W234" s="1"/>
      <c r="X234" s="1"/>
      <c r="Y234" s="13"/>
      <c r="Z234" s="1"/>
      <c r="AA234" s="1"/>
      <c r="AB234" s="13"/>
      <c r="AC234" s="1"/>
      <c r="AD234" s="1"/>
      <c r="AE234" s="1"/>
      <c r="AF234" s="1"/>
      <c r="AG234" s="1"/>
      <c r="AH234" s="1">
        <v>225340219.62248001</v>
      </c>
      <c r="AI234" s="1">
        <f t="shared" si="52"/>
        <v>225340219.62248001</v>
      </c>
      <c r="AJ234" s="1">
        <f t="shared" si="53"/>
        <v>0</v>
      </c>
      <c r="AK234" s="1">
        <v>306847191.42756999</v>
      </c>
      <c r="AL234" s="1">
        <f t="shared" si="54"/>
        <v>81506971.80508998</v>
      </c>
      <c r="AM234" s="1">
        <f t="shared" si="55"/>
        <v>36.170627658764751</v>
      </c>
    </row>
    <row r="235" spans="1:39" ht="17" customHeight="1">
      <c r="A235" s="58" t="s">
        <v>365</v>
      </c>
      <c r="B235" s="12" t="s">
        <v>55</v>
      </c>
      <c r="C235" s="13">
        <v>221885269</v>
      </c>
      <c r="D235" s="13">
        <v>794790988</v>
      </c>
      <c r="E235" s="11">
        <f t="shared" si="56"/>
        <v>572905719</v>
      </c>
      <c r="F235" s="1">
        <f t="shared" si="57"/>
        <v>258.19907810103427</v>
      </c>
      <c r="G235" s="13">
        <v>1018549775</v>
      </c>
      <c r="H235" s="1">
        <f t="shared" si="58"/>
        <v>223758787</v>
      </c>
      <c r="I235" s="1">
        <f t="shared" si="59"/>
        <v>28.15316106729685</v>
      </c>
      <c r="J235" s="13">
        <v>1670670464</v>
      </c>
      <c r="K235" s="1">
        <f t="shared" si="60"/>
        <v>652120689</v>
      </c>
      <c r="L235" s="1">
        <f t="shared" si="61"/>
        <v>64.024430126647474</v>
      </c>
      <c r="M235" s="13">
        <v>2608456868</v>
      </c>
      <c r="N235" s="1">
        <f t="shared" si="62"/>
        <v>937786404</v>
      </c>
      <c r="O235" s="1">
        <f t="shared" si="63"/>
        <v>56.132338735115148</v>
      </c>
      <c r="P235" s="13">
        <v>5553075201</v>
      </c>
      <c r="Q235" s="1">
        <f t="shared" si="64"/>
        <v>2944618333</v>
      </c>
      <c r="R235" s="1">
        <f t="shared" si="65"/>
        <v>112.88736912325284</v>
      </c>
      <c r="S235" s="13">
        <v>805105202</v>
      </c>
      <c r="T235" s="1">
        <f t="shared" si="66"/>
        <v>-4747969999</v>
      </c>
      <c r="U235" s="1">
        <f t="shared" si="67"/>
        <v>-85.501633367849649</v>
      </c>
      <c r="V235" s="13">
        <v>3000919324</v>
      </c>
      <c r="W235" s="1">
        <f t="shared" si="68"/>
        <v>2195814122</v>
      </c>
      <c r="X235" s="1">
        <f t="shared" si="69"/>
        <v>272.7362978832175</v>
      </c>
      <c r="Y235" s="13">
        <v>539100983</v>
      </c>
      <c r="Z235" s="1">
        <f t="shared" si="70"/>
        <v>-2461818341</v>
      </c>
      <c r="AA235" s="1">
        <f t="shared" si="71"/>
        <v>-82.035472307152233</v>
      </c>
      <c r="AB235" s="13">
        <v>668453904</v>
      </c>
      <c r="AC235" s="1">
        <f t="shared" si="72"/>
        <v>129352921</v>
      </c>
      <c r="AD235" s="1">
        <f t="shared" si="73"/>
        <v>23.994191270098277</v>
      </c>
      <c r="AE235" s="1">
        <v>645362795.52284992</v>
      </c>
      <c r="AF235" s="1">
        <f t="shared" si="74"/>
        <v>-23091108.477150083</v>
      </c>
      <c r="AG235" s="1">
        <f t="shared" si="75"/>
        <v>-3.4544055078403857</v>
      </c>
      <c r="AH235" s="1">
        <v>867404183.65843999</v>
      </c>
      <c r="AI235" s="1">
        <f t="shared" si="52"/>
        <v>222041388.13559008</v>
      </c>
      <c r="AJ235" s="1">
        <f t="shared" si="53"/>
        <v>34.405669133080416</v>
      </c>
      <c r="AK235" s="1">
        <v>776804076.47817004</v>
      </c>
      <c r="AL235" s="1">
        <f t="shared" si="54"/>
        <v>-90600107.180269957</v>
      </c>
      <c r="AM235" s="1">
        <f t="shared" si="55"/>
        <v>-10.444970048235991</v>
      </c>
    </row>
    <row r="236" spans="1:39" ht="17" customHeight="1">
      <c r="A236" s="58" t="s">
        <v>366</v>
      </c>
      <c r="B236" s="12" t="s">
        <v>54</v>
      </c>
      <c r="C236" s="13">
        <v>309702291</v>
      </c>
      <c r="D236" s="13">
        <v>404454951</v>
      </c>
      <c r="E236" s="14">
        <f t="shared" si="56"/>
        <v>94752660</v>
      </c>
      <c r="F236" s="1">
        <f t="shared" si="57"/>
        <v>30.594755916739409</v>
      </c>
      <c r="G236" s="13">
        <v>370308824</v>
      </c>
      <c r="H236" s="1">
        <f t="shared" si="58"/>
        <v>-34146127</v>
      </c>
      <c r="I236" s="1">
        <f t="shared" si="59"/>
        <v>-8.4425043915459455</v>
      </c>
      <c r="J236" s="13">
        <v>990233453</v>
      </c>
      <c r="K236" s="1">
        <f t="shared" si="60"/>
        <v>619924629</v>
      </c>
      <c r="L236" s="1">
        <f t="shared" si="61"/>
        <v>167.40746879960926</v>
      </c>
      <c r="M236" s="13">
        <v>710303454</v>
      </c>
      <c r="N236" s="1">
        <f t="shared" si="62"/>
        <v>-279929999</v>
      </c>
      <c r="O236" s="1">
        <f t="shared" si="63"/>
        <v>-28.269091308915819</v>
      </c>
      <c r="P236" s="13">
        <v>698653677</v>
      </c>
      <c r="Q236" s="1">
        <f t="shared" si="64"/>
        <v>-11649777</v>
      </c>
      <c r="R236" s="1">
        <f t="shared" si="65"/>
        <v>-1.6401126778133335</v>
      </c>
      <c r="S236" s="13">
        <v>676890403</v>
      </c>
      <c r="T236" s="1">
        <f t="shared" si="66"/>
        <v>-21763274</v>
      </c>
      <c r="U236" s="1">
        <f t="shared" si="67"/>
        <v>-3.1150303385578546</v>
      </c>
      <c r="V236" s="13">
        <v>821212653</v>
      </c>
      <c r="W236" s="1">
        <f t="shared" si="68"/>
        <v>144322250</v>
      </c>
      <c r="X236" s="1">
        <f t="shared" si="69"/>
        <v>21.321361532141562</v>
      </c>
      <c r="Y236" s="13">
        <v>1022374703</v>
      </c>
      <c r="Z236" s="1">
        <f t="shared" si="70"/>
        <v>201162050</v>
      </c>
      <c r="AA236" s="1">
        <f t="shared" si="71"/>
        <v>24.495731923409611</v>
      </c>
      <c r="AB236" s="13">
        <v>922775141</v>
      </c>
      <c r="AC236" s="1">
        <f t="shared" si="72"/>
        <v>-99599562</v>
      </c>
      <c r="AD236" s="1">
        <f t="shared" si="73"/>
        <v>-9.7419822407323409</v>
      </c>
      <c r="AE236" s="1">
        <v>875290401.02679002</v>
      </c>
      <c r="AF236" s="1">
        <f t="shared" si="74"/>
        <v>-47484739.973209977</v>
      </c>
      <c r="AG236" s="1">
        <f t="shared" si="75"/>
        <v>-5.1458625035944667</v>
      </c>
      <c r="AH236" s="1">
        <v>787415553.91329002</v>
      </c>
      <c r="AI236" s="1">
        <f t="shared" si="52"/>
        <v>-87874847.113499999</v>
      </c>
      <c r="AJ236" s="1">
        <f t="shared" si="53"/>
        <v>-10.039507689152689</v>
      </c>
      <c r="AK236" s="1">
        <v>754162225.36425996</v>
      </c>
      <c r="AL236" s="1">
        <f t="shared" si="54"/>
        <v>-33253328.549030066</v>
      </c>
      <c r="AM236" s="1">
        <f t="shared" si="55"/>
        <v>-4.2230977510881011</v>
      </c>
    </row>
    <row r="237" spans="1:39" ht="17" customHeight="1">
      <c r="A237" s="58" t="s">
        <v>2642</v>
      </c>
      <c r="B237" s="12" t="s">
        <v>2643</v>
      </c>
      <c r="C237" s="13"/>
      <c r="D237" s="13"/>
      <c r="E237" s="14"/>
      <c r="F237" s="1"/>
      <c r="G237" s="13"/>
      <c r="H237" s="1"/>
      <c r="I237" s="1"/>
      <c r="J237" s="13"/>
      <c r="K237" s="1"/>
      <c r="L237" s="1"/>
      <c r="M237" s="13"/>
      <c r="N237" s="1"/>
      <c r="O237" s="1"/>
      <c r="P237" s="13"/>
      <c r="Q237" s="1"/>
      <c r="R237" s="1"/>
      <c r="S237" s="13"/>
      <c r="T237" s="1"/>
      <c r="U237" s="1"/>
      <c r="V237" s="13"/>
      <c r="W237" s="1"/>
      <c r="X237" s="1"/>
      <c r="Y237" s="13"/>
      <c r="Z237" s="1"/>
      <c r="AA237" s="1"/>
      <c r="AB237" s="13"/>
      <c r="AC237" s="1"/>
      <c r="AD237" s="1"/>
      <c r="AE237" s="1"/>
      <c r="AF237" s="1"/>
      <c r="AG237" s="1"/>
      <c r="AH237" s="1">
        <v>12538936782.8426</v>
      </c>
      <c r="AI237" s="1">
        <f t="shared" si="52"/>
        <v>12538936782.8426</v>
      </c>
      <c r="AJ237" s="1">
        <f t="shared" si="53"/>
        <v>0</v>
      </c>
      <c r="AK237" s="1">
        <v>14255844047.0651</v>
      </c>
      <c r="AL237" s="1">
        <f t="shared" si="54"/>
        <v>1716907264.2224998</v>
      </c>
      <c r="AM237" s="1">
        <f t="shared" si="55"/>
        <v>13.692606430329842</v>
      </c>
    </row>
    <row r="238" spans="1:39" ht="17" customHeight="1">
      <c r="A238" s="58" t="s">
        <v>367</v>
      </c>
      <c r="B238" s="12" t="s">
        <v>218</v>
      </c>
      <c r="C238" s="13">
        <v>0</v>
      </c>
      <c r="D238" s="13">
        <v>0</v>
      </c>
      <c r="E238" s="14">
        <f t="shared" si="56"/>
        <v>0</v>
      </c>
      <c r="F238" s="1">
        <f t="shared" si="57"/>
        <v>0</v>
      </c>
      <c r="G238" s="13">
        <v>0</v>
      </c>
      <c r="H238" s="1">
        <f t="shared" si="58"/>
        <v>0</v>
      </c>
      <c r="I238" s="1">
        <f t="shared" si="59"/>
        <v>0</v>
      </c>
      <c r="J238" s="13">
        <v>0</v>
      </c>
      <c r="K238" s="1">
        <f t="shared" si="60"/>
        <v>0</v>
      </c>
      <c r="L238" s="1">
        <f t="shared" si="61"/>
        <v>0</v>
      </c>
      <c r="M238" s="13">
        <v>0</v>
      </c>
      <c r="N238" s="1">
        <f t="shared" si="62"/>
        <v>0</v>
      </c>
      <c r="O238" s="1">
        <f t="shared" si="63"/>
        <v>0</v>
      </c>
      <c r="P238" s="13">
        <v>0</v>
      </c>
      <c r="Q238" s="1">
        <f t="shared" si="64"/>
        <v>0</v>
      </c>
      <c r="R238" s="1">
        <f t="shared" si="65"/>
        <v>0</v>
      </c>
      <c r="S238" s="13">
        <v>21</v>
      </c>
      <c r="T238" s="1">
        <f t="shared" si="66"/>
        <v>21</v>
      </c>
      <c r="U238" s="1">
        <f t="shared" si="67"/>
        <v>0</v>
      </c>
      <c r="V238" s="13">
        <v>33892</v>
      </c>
      <c r="W238" s="1">
        <f t="shared" si="68"/>
        <v>33871</v>
      </c>
      <c r="X238" s="1">
        <f t="shared" si="69"/>
        <v>161290.47619047618</v>
      </c>
      <c r="Y238" s="13">
        <v>347480</v>
      </c>
      <c r="Z238" s="1">
        <f t="shared" si="70"/>
        <v>313588</v>
      </c>
      <c r="AA238" s="1">
        <f t="shared" si="71"/>
        <v>925.25669774578068</v>
      </c>
      <c r="AB238" s="13">
        <v>1929945</v>
      </c>
      <c r="AC238" s="1">
        <f t="shared" si="72"/>
        <v>1582465</v>
      </c>
      <c r="AD238" s="1">
        <f t="shared" si="73"/>
        <v>455.41182226315186</v>
      </c>
      <c r="AE238" s="1">
        <v>2762011.18</v>
      </c>
      <c r="AF238" s="1">
        <f t="shared" si="74"/>
        <v>832066.18000000017</v>
      </c>
      <c r="AG238" s="1">
        <f t="shared" si="75"/>
        <v>43.113465927785519</v>
      </c>
      <c r="AH238" s="1">
        <v>0</v>
      </c>
      <c r="AI238" s="1">
        <f t="shared" si="52"/>
        <v>-2762011.18</v>
      </c>
      <c r="AJ238" s="1">
        <f t="shared" si="53"/>
        <v>-100</v>
      </c>
      <c r="AK238" s="1">
        <v>0</v>
      </c>
      <c r="AL238" s="1">
        <f t="shared" si="54"/>
        <v>0</v>
      </c>
      <c r="AM238" s="1">
        <f t="shared" si="55"/>
        <v>0</v>
      </c>
    </row>
    <row r="239" spans="1:39" ht="30">
      <c r="A239" s="58" t="s">
        <v>2677</v>
      </c>
      <c r="B239" s="12" t="s">
        <v>1114</v>
      </c>
      <c r="C239" s="13"/>
      <c r="D239" s="13"/>
      <c r="E239" s="14"/>
      <c r="F239" s="1"/>
      <c r="G239" s="13"/>
      <c r="H239" s="1"/>
      <c r="I239" s="1"/>
      <c r="J239" s="13"/>
      <c r="K239" s="1"/>
      <c r="L239" s="1"/>
      <c r="M239" s="13"/>
      <c r="N239" s="1"/>
      <c r="O239" s="1"/>
      <c r="P239" s="13"/>
      <c r="Q239" s="1"/>
      <c r="R239" s="1"/>
      <c r="S239" s="13"/>
      <c r="T239" s="1"/>
      <c r="U239" s="1"/>
      <c r="V239" s="13"/>
      <c r="W239" s="1"/>
      <c r="X239" s="1"/>
      <c r="Y239" s="13"/>
      <c r="Z239" s="1"/>
      <c r="AA239" s="1"/>
      <c r="AB239" s="13"/>
      <c r="AC239" s="1"/>
      <c r="AD239" s="1"/>
      <c r="AE239" s="1"/>
      <c r="AF239" s="1"/>
      <c r="AG239" s="1"/>
      <c r="AH239" s="1">
        <v>128037433.126</v>
      </c>
      <c r="AI239" s="1">
        <f t="shared" si="52"/>
        <v>128037433.126</v>
      </c>
      <c r="AJ239" s="1">
        <f t="shared" si="53"/>
        <v>0</v>
      </c>
      <c r="AK239" s="1">
        <v>151332435.3461</v>
      </c>
      <c r="AL239" s="1">
        <f t="shared" si="54"/>
        <v>23295002.220100001</v>
      </c>
      <c r="AM239" s="1">
        <f t="shared" si="55"/>
        <v>18.193899745846736</v>
      </c>
    </row>
    <row r="240" spans="1:39" ht="17" customHeight="1">
      <c r="A240" s="58" t="s">
        <v>368</v>
      </c>
      <c r="B240" s="12" t="s">
        <v>53</v>
      </c>
      <c r="C240" s="13">
        <v>45358046</v>
      </c>
      <c r="D240" s="13">
        <v>157405528</v>
      </c>
      <c r="E240" s="14">
        <f t="shared" si="56"/>
        <v>112047482</v>
      </c>
      <c r="F240" s="1">
        <f t="shared" si="57"/>
        <v>247.0288997899072</v>
      </c>
      <c r="G240" s="13">
        <v>72900038</v>
      </c>
      <c r="H240" s="1">
        <f t="shared" si="58"/>
        <v>-84505490</v>
      </c>
      <c r="I240" s="1">
        <f t="shared" si="59"/>
        <v>-53.686481709841857</v>
      </c>
      <c r="J240" s="13">
        <v>74787869</v>
      </c>
      <c r="K240" s="1">
        <f t="shared" si="60"/>
        <v>1887831</v>
      </c>
      <c r="L240" s="1">
        <f t="shared" si="61"/>
        <v>2.5896159340822291</v>
      </c>
      <c r="M240" s="13">
        <v>95107435</v>
      </c>
      <c r="N240" s="1">
        <f t="shared" si="62"/>
        <v>20319566</v>
      </c>
      <c r="O240" s="1">
        <f t="shared" si="63"/>
        <v>27.169601529895175</v>
      </c>
      <c r="P240" s="13">
        <v>92851554</v>
      </c>
      <c r="Q240" s="1">
        <f t="shared" si="64"/>
        <v>-2255881</v>
      </c>
      <c r="R240" s="1">
        <f t="shared" si="65"/>
        <v>-2.3719291767252475</v>
      </c>
      <c r="S240" s="13">
        <v>84413304</v>
      </c>
      <c r="T240" s="1">
        <f t="shared" si="66"/>
        <v>-8438250</v>
      </c>
      <c r="U240" s="1">
        <f t="shared" si="67"/>
        <v>-9.0878931331617778</v>
      </c>
      <c r="V240" s="13">
        <v>125037551</v>
      </c>
      <c r="W240" s="1">
        <f t="shared" si="68"/>
        <v>40624247</v>
      </c>
      <c r="X240" s="1">
        <f t="shared" si="69"/>
        <v>48.125408051792405</v>
      </c>
      <c r="Y240" s="13">
        <v>192859893</v>
      </c>
      <c r="Z240" s="1">
        <f t="shared" si="70"/>
        <v>67822342</v>
      </c>
      <c r="AA240" s="1">
        <f t="shared" si="71"/>
        <v>54.241578995737051</v>
      </c>
      <c r="AB240" s="13">
        <v>222073914</v>
      </c>
      <c r="AC240" s="1">
        <f t="shared" si="72"/>
        <v>29214021</v>
      </c>
      <c r="AD240" s="1">
        <f t="shared" si="73"/>
        <v>15.147794881333882</v>
      </c>
      <c r="AE240" s="1">
        <v>305966152.17400002</v>
      </c>
      <c r="AF240" s="1">
        <f t="shared" si="74"/>
        <v>83892238.174000025</v>
      </c>
      <c r="AG240" s="1">
        <f t="shared" si="75"/>
        <v>37.776718869376083</v>
      </c>
      <c r="AH240" s="1">
        <v>250193869.49900001</v>
      </c>
      <c r="AI240" s="1">
        <f t="shared" si="52"/>
        <v>-55772282.675000012</v>
      </c>
      <c r="AJ240" s="1">
        <f t="shared" si="53"/>
        <v>-18.228252464763763</v>
      </c>
      <c r="AK240" s="1">
        <v>263556250.59900001</v>
      </c>
      <c r="AL240" s="1">
        <f t="shared" si="54"/>
        <v>13362381.099999994</v>
      </c>
      <c r="AM240" s="1">
        <f t="shared" si="55"/>
        <v>5.3408107587757669</v>
      </c>
    </row>
    <row r="241" spans="1:39" ht="17" customHeight="1">
      <c r="A241" s="58" t="s">
        <v>369</v>
      </c>
      <c r="B241" s="12" t="s">
        <v>52</v>
      </c>
      <c r="C241" s="13">
        <v>2626199711</v>
      </c>
      <c r="D241" s="13">
        <v>1573903682</v>
      </c>
      <c r="E241" s="14">
        <f t="shared" si="56"/>
        <v>-1052296029</v>
      </c>
      <c r="F241" s="1">
        <f t="shared" si="57"/>
        <v>-40.06915485491804</v>
      </c>
      <c r="G241" s="13">
        <v>1810556405</v>
      </c>
      <c r="H241" s="1">
        <f t="shared" si="58"/>
        <v>236652723</v>
      </c>
      <c r="I241" s="1">
        <f t="shared" si="59"/>
        <v>15.036035921796643</v>
      </c>
      <c r="J241" s="13">
        <v>2043590124</v>
      </c>
      <c r="K241" s="1">
        <f t="shared" si="60"/>
        <v>233033719</v>
      </c>
      <c r="L241" s="1">
        <f t="shared" si="61"/>
        <v>12.870834532216632</v>
      </c>
      <c r="M241" s="13">
        <v>2235196554</v>
      </c>
      <c r="N241" s="1">
        <f t="shared" si="62"/>
        <v>191606430</v>
      </c>
      <c r="O241" s="1">
        <f t="shared" si="63"/>
        <v>9.3759716172909044</v>
      </c>
      <c r="P241" s="13">
        <v>2534724688</v>
      </c>
      <c r="Q241" s="1">
        <f t="shared" si="64"/>
        <v>299528134</v>
      </c>
      <c r="R241" s="1">
        <f t="shared" si="65"/>
        <v>13.400527728265279</v>
      </c>
      <c r="S241" s="13">
        <v>2875979598</v>
      </c>
      <c r="T241" s="1">
        <f t="shared" si="66"/>
        <v>341254910</v>
      </c>
      <c r="U241" s="1">
        <f t="shared" si="67"/>
        <v>13.463194311223752</v>
      </c>
      <c r="V241" s="13">
        <v>3295196756</v>
      </c>
      <c r="W241" s="1">
        <f t="shared" si="68"/>
        <v>419217158</v>
      </c>
      <c r="X241" s="1">
        <f t="shared" si="69"/>
        <v>14.576499718270949</v>
      </c>
      <c r="Y241" s="13">
        <v>3774773004</v>
      </c>
      <c r="Z241" s="1">
        <f t="shared" si="70"/>
        <v>479576248</v>
      </c>
      <c r="AA241" s="1">
        <f t="shared" si="71"/>
        <v>14.553797041914788</v>
      </c>
      <c r="AB241" s="13">
        <v>4108658063</v>
      </c>
      <c r="AC241" s="1">
        <f t="shared" si="72"/>
        <v>333885059</v>
      </c>
      <c r="AD241" s="1">
        <f t="shared" si="73"/>
        <v>8.8451691968283459</v>
      </c>
      <c r="AE241" s="1">
        <v>4396678236.4175997</v>
      </c>
      <c r="AF241" s="1">
        <f t="shared" si="74"/>
        <v>288020173.41759968</v>
      </c>
      <c r="AG241" s="1">
        <f t="shared" si="75"/>
        <v>7.0100789357802462</v>
      </c>
      <c r="AH241" s="1">
        <v>4894218963.691</v>
      </c>
      <c r="AI241" s="1">
        <f t="shared" si="52"/>
        <v>497540727.27340031</v>
      </c>
      <c r="AJ241" s="1">
        <f t="shared" si="53"/>
        <v>11.316286990307368</v>
      </c>
      <c r="AK241" s="1">
        <v>5419700691.4090004</v>
      </c>
      <c r="AL241" s="1">
        <f t="shared" si="54"/>
        <v>525481727.71800041</v>
      </c>
      <c r="AM241" s="1">
        <f t="shared" si="55"/>
        <v>10.736784185922604</v>
      </c>
    </row>
    <row r="242" spans="1:39" ht="17" customHeight="1">
      <c r="A242" s="58" t="s">
        <v>370</v>
      </c>
      <c r="B242" s="12" t="s">
        <v>51</v>
      </c>
      <c r="C242" s="13">
        <v>6479890472</v>
      </c>
      <c r="D242" s="13">
        <v>6701448621</v>
      </c>
      <c r="E242" s="14">
        <f t="shared" si="56"/>
        <v>221558149</v>
      </c>
      <c r="F242" s="1">
        <f t="shared" si="57"/>
        <v>3.4191650299857108</v>
      </c>
      <c r="G242" s="13">
        <v>7194845024</v>
      </c>
      <c r="H242" s="1">
        <f t="shared" si="58"/>
        <v>493396403</v>
      </c>
      <c r="I242" s="1">
        <f t="shared" si="59"/>
        <v>7.362533549147388</v>
      </c>
      <c r="J242" s="13">
        <v>7693177205</v>
      </c>
      <c r="K242" s="1">
        <f t="shared" si="60"/>
        <v>498332181</v>
      </c>
      <c r="L242" s="1">
        <f t="shared" si="61"/>
        <v>6.9262392634963312</v>
      </c>
      <c r="M242" s="13">
        <v>7531094456</v>
      </c>
      <c r="N242" s="1">
        <f t="shared" si="62"/>
        <v>-162082749</v>
      </c>
      <c r="O242" s="1">
        <f t="shared" si="63"/>
        <v>-2.1068375871370559</v>
      </c>
      <c r="P242" s="13">
        <v>7033446165</v>
      </c>
      <c r="Q242" s="1">
        <f t="shared" si="64"/>
        <v>-497648291</v>
      </c>
      <c r="R242" s="1">
        <f t="shared" si="65"/>
        <v>-6.6079146119794734</v>
      </c>
      <c r="S242" s="13">
        <v>7952568943</v>
      </c>
      <c r="T242" s="1">
        <f t="shared" si="66"/>
        <v>919122778</v>
      </c>
      <c r="U242" s="1">
        <f t="shared" si="67"/>
        <v>13.067886729179223</v>
      </c>
      <c r="V242" s="13">
        <v>9007994953</v>
      </c>
      <c r="W242" s="1">
        <f t="shared" si="68"/>
        <v>1055426010</v>
      </c>
      <c r="X242" s="1">
        <f t="shared" si="69"/>
        <v>13.271510345458944</v>
      </c>
      <c r="Y242" s="13">
        <v>10467599904</v>
      </c>
      <c r="Z242" s="1">
        <f t="shared" si="70"/>
        <v>1459604951</v>
      </c>
      <c r="AA242" s="1">
        <f t="shared" si="71"/>
        <v>16.203438818689577</v>
      </c>
      <c r="AB242" s="13">
        <v>11178399431</v>
      </c>
      <c r="AC242" s="1">
        <f t="shared" si="72"/>
        <v>710799527</v>
      </c>
      <c r="AD242" s="1">
        <f t="shared" si="73"/>
        <v>6.7904728258517135</v>
      </c>
      <c r="AE242" s="1">
        <v>10239196616.0991</v>
      </c>
      <c r="AF242" s="1">
        <f t="shared" si="74"/>
        <v>-939202814.90089989</v>
      </c>
      <c r="AG242" s="1">
        <f t="shared" si="75"/>
        <v>-8.4019435939665676</v>
      </c>
      <c r="AH242" s="1">
        <v>0</v>
      </c>
      <c r="AI242" s="1">
        <f t="shared" si="52"/>
        <v>-10239196616.0991</v>
      </c>
      <c r="AJ242" s="1">
        <f t="shared" si="53"/>
        <v>-100</v>
      </c>
      <c r="AK242" s="1">
        <v>0</v>
      </c>
      <c r="AL242" s="1">
        <f t="shared" si="54"/>
        <v>0</v>
      </c>
      <c r="AM242" s="1">
        <f t="shared" si="55"/>
        <v>0</v>
      </c>
    </row>
    <row r="243" spans="1:39" ht="17" customHeight="1">
      <c r="A243" s="58" t="s">
        <v>371</v>
      </c>
      <c r="B243" s="12" t="s">
        <v>50</v>
      </c>
      <c r="C243" s="13">
        <v>700079</v>
      </c>
      <c r="D243" s="13">
        <v>493860</v>
      </c>
      <c r="E243" s="14">
        <f t="shared" si="56"/>
        <v>-206219</v>
      </c>
      <c r="F243" s="1">
        <f t="shared" si="57"/>
        <v>-29.456532762731065</v>
      </c>
      <c r="G243" s="13">
        <v>11428258</v>
      </c>
      <c r="H243" s="1">
        <f t="shared" si="58"/>
        <v>10934398</v>
      </c>
      <c r="I243" s="1">
        <f t="shared" si="59"/>
        <v>2214.0683594540965</v>
      </c>
      <c r="J243" s="13">
        <v>15065879</v>
      </c>
      <c r="K243" s="1">
        <f t="shared" si="60"/>
        <v>3637621</v>
      </c>
      <c r="L243" s="1">
        <f t="shared" si="61"/>
        <v>31.830056689304705</v>
      </c>
      <c r="M243" s="13">
        <v>29947399</v>
      </c>
      <c r="N243" s="1">
        <f t="shared" si="62"/>
        <v>14881520</v>
      </c>
      <c r="O243" s="1">
        <f t="shared" si="63"/>
        <v>98.776314345814143</v>
      </c>
      <c r="P243" s="13">
        <v>18634578</v>
      </c>
      <c r="Q243" s="1">
        <f t="shared" si="64"/>
        <v>-11312821</v>
      </c>
      <c r="R243" s="1">
        <f t="shared" si="65"/>
        <v>-37.775637877599991</v>
      </c>
      <c r="S243" s="13">
        <v>19449047</v>
      </c>
      <c r="T243" s="1">
        <f t="shared" si="66"/>
        <v>814469</v>
      </c>
      <c r="U243" s="1">
        <f t="shared" si="67"/>
        <v>4.3707402442920893</v>
      </c>
      <c r="V243" s="13">
        <v>23372140</v>
      </c>
      <c r="W243" s="1">
        <f t="shared" si="68"/>
        <v>3923093</v>
      </c>
      <c r="X243" s="1">
        <f t="shared" si="69"/>
        <v>20.171132292497415</v>
      </c>
      <c r="Y243" s="13">
        <v>22376531</v>
      </c>
      <c r="Z243" s="1">
        <f t="shared" si="70"/>
        <v>-995609</v>
      </c>
      <c r="AA243" s="1">
        <f t="shared" si="71"/>
        <v>-4.2598110399817903</v>
      </c>
      <c r="AB243" s="13">
        <v>25965278</v>
      </c>
      <c r="AC243" s="1">
        <f t="shared" si="72"/>
        <v>3588747</v>
      </c>
      <c r="AD243" s="1">
        <f t="shared" si="73"/>
        <v>16.037995344318563</v>
      </c>
      <c r="AE243" s="1">
        <v>28963605.122139998</v>
      </c>
      <c r="AF243" s="1">
        <f t="shared" si="74"/>
        <v>2998327.1221399978</v>
      </c>
      <c r="AG243" s="1">
        <f t="shared" si="75"/>
        <v>11.547448566273767</v>
      </c>
      <c r="AH243" s="1">
        <v>0</v>
      </c>
      <c r="AI243" s="1">
        <f t="shared" si="52"/>
        <v>-28963605.122139998</v>
      </c>
      <c r="AJ243" s="1">
        <f t="shared" si="53"/>
        <v>-100</v>
      </c>
      <c r="AK243" s="1">
        <v>0</v>
      </c>
      <c r="AL243" s="1">
        <f t="shared" si="54"/>
        <v>0</v>
      </c>
      <c r="AM243" s="1">
        <f t="shared" si="55"/>
        <v>0</v>
      </c>
    </row>
    <row r="244" spans="1:39" ht="17" customHeight="1">
      <c r="A244" s="58" t="s">
        <v>2723</v>
      </c>
      <c r="B244" s="12" t="s">
        <v>2724</v>
      </c>
      <c r="C244" s="13"/>
      <c r="D244" s="13"/>
      <c r="E244" s="14"/>
      <c r="F244" s="1"/>
      <c r="G244" s="13"/>
      <c r="H244" s="1"/>
      <c r="I244" s="1"/>
      <c r="J244" s="13"/>
      <c r="K244" s="1"/>
      <c r="L244" s="1"/>
      <c r="M244" s="13"/>
      <c r="N244" s="1"/>
      <c r="O244" s="1"/>
      <c r="P244" s="13"/>
      <c r="Q244" s="1"/>
      <c r="R244" s="1"/>
      <c r="S244" s="13"/>
      <c r="T244" s="1"/>
      <c r="U244" s="1"/>
      <c r="V244" s="13"/>
      <c r="W244" s="1"/>
      <c r="X244" s="1"/>
      <c r="Y244" s="13"/>
      <c r="Z244" s="1"/>
      <c r="AA244" s="1"/>
      <c r="AB244" s="13"/>
      <c r="AC244" s="1"/>
      <c r="AD244" s="1"/>
      <c r="AE244" s="1"/>
      <c r="AF244" s="1"/>
      <c r="AG244" s="1"/>
      <c r="AH244" s="1">
        <v>1292815062.15938</v>
      </c>
      <c r="AI244" s="1">
        <f t="shared" si="52"/>
        <v>1292815062.15938</v>
      </c>
      <c r="AJ244" s="1">
        <f t="shared" si="53"/>
        <v>0</v>
      </c>
      <c r="AK244" s="1">
        <v>874416912.36318994</v>
      </c>
      <c r="AL244" s="1">
        <f t="shared" si="54"/>
        <v>-418398149.79619002</v>
      </c>
      <c r="AM244" s="1">
        <f t="shared" si="55"/>
        <v>-32.363341211181627</v>
      </c>
    </row>
    <row r="245" spans="1:39" ht="17" customHeight="1">
      <c r="A245" s="58" t="s">
        <v>372</v>
      </c>
      <c r="B245" s="12" t="s">
        <v>49</v>
      </c>
      <c r="C245" s="13">
        <v>10720969870</v>
      </c>
      <c r="D245" s="13">
        <v>10448884040</v>
      </c>
      <c r="E245" s="14">
        <f t="shared" si="56"/>
        <v>-272085830</v>
      </c>
      <c r="F245" s="1">
        <f t="shared" si="57"/>
        <v>-2.5378844759312806</v>
      </c>
      <c r="G245" s="13">
        <v>11319461833</v>
      </c>
      <c r="H245" s="1">
        <f t="shared" si="58"/>
        <v>870577793</v>
      </c>
      <c r="I245" s="1">
        <f t="shared" si="59"/>
        <v>8.3317777254230112</v>
      </c>
      <c r="J245" s="13">
        <v>14633402764</v>
      </c>
      <c r="K245" s="1">
        <f t="shared" si="60"/>
        <v>3313940931</v>
      </c>
      <c r="L245" s="1">
        <f t="shared" si="61"/>
        <v>29.276488404587919</v>
      </c>
      <c r="M245" s="13">
        <v>15894720619</v>
      </c>
      <c r="N245" s="1">
        <f t="shared" si="62"/>
        <v>1261317855</v>
      </c>
      <c r="O245" s="1">
        <f t="shared" si="63"/>
        <v>8.619443306125623</v>
      </c>
      <c r="P245" s="13">
        <v>17980083242</v>
      </c>
      <c r="Q245" s="1">
        <f t="shared" si="64"/>
        <v>2085362623</v>
      </c>
      <c r="R245" s="1">
        <f t="shared" si="65"/>
        <v>13.119844462740851</v>
      </c>
      <c r="S245" s="13">
        <v>19310931688</v>
      </c>
      <c r="T245" s="1">
        <f t="shared" si="66"/>
        <v>1330848446</v>
      </c>
      <c r="U245" s="1">
        <f t="shared" si="67"/>
        <v>7.4017924616235771</v>
      </c>
      <c r="V245" s="13">
        <v>23196731322</v>
      </c>
      <c r="W245" s="1">
        <f t="shared" si="68"/>
        <v>3885799634</v>
      </c>
      <c r="X245" s="1">
        <f t="shared" si="69"/>
        <v>20.122279425879146</v>
      </c>
      <c r="Y245" s="13">
        <v>30433202019</v>
      </c>
      <c r="Z245" s="1">
        <f t="shared" si="70"/>
        <v>7236470697</v>
      </c>
      <c r="AA245" s="1">
        <f t="shared" si="71"/>
        <v>31.196079294744699</v>
      </c>
      <c r="AB245" s="13">
        <v>34782040086</v>
      </c>
      <c r="AC245" s="1">
        <f t="shared" si="72"/>
        <v>4348838067</v>
      </c>
      <c r="AD245" s="1">
        <f t="shared" si="73"/>
        <v>14.289781483673462</v>
      </c>
      <c r="AE245" s="1">
        <v>32824712165.694199</v>
      </c>
      <c r="AF245" s="1">
        <f t="shared" si="74"/>
        <v>-1957327920.3058014</v>
      </c>
      <c r="AG245" s="1">
        <f t="shared" si="75"/>
        <v>-5.6274097651150674</v>
      </c>
      <c r="AH245" s="1">
        <v>0</v>
      </c>
      <c r="AI245" s="1">
        <f t="shared" si="52"/>
        <v>-32824712165.694199</v>
      </c>
      <c r="AJ245" s="1">
        <f t="shared" si="53"/>
        <v>-100</v>
      </c>
      <c r="AK245" s="1">
        <v>0</v>
      </c>
      <c r="AL245" s="1">
        <f t="shared" si="54"/>
        <v>0</v>
      </c>
      <c r="AM245" s="1">
        <f t="shared" si="55"/>
        <v>0</v>
      </c>
    </row>
    <row r="246" spans="1:39" ht="30">
      <c r="A246" s="58" t="s">
        <v>373</v>
      </c>
      <c r="B246" s="12" t="s">
        <v>203</v>
      </c>
      <c r="C246" s="13">
        <v>27201831</v>
      </c>
      <c r="D246" s="13">
        <v>39243138</v>
      </c>
      <c r="E246" s="14">
        <f t="shared" si="56"/>
        <v>12041307</v>
      </c>
      <c r="F246" s="1">
        <f t="shared" si="57"/>
        <v>44.266531175787392</v>
      </c>
      <c r="G246" s="13">
        <v>2115692</v>
      </c>
      <c r="H246" s="1">
        <f t="shared" si="58"/>
        <v>-37127446</v>
      </c>
      <c r="I246" s="1">
        <f t="shared" si="59"/>
        <v>-94.608759370873969</v>
      </c>
      <c r="J246" s="13">
        <v>8418187</v>
      </c>
      <c r="K246" s="1">
        <f t="shared" si="60"/>
        <v>6302495</v>
      </c>
      <c r="L246" s="1">
        <f t="shared" si="61"/>
        <v>297.8928407348518</v>
      </c>
      <c r="M246" s="13">
        <v>3117205</v>
      </c>
      <c r="N246" s="1">
        <f t="shared" si="62"/>
        <v>-5300982</v>
      </c>
      <c r="O246" s="1">
        <f t="shared" si="63"/>
        <v>-62.970589748125107</v>
      </c>
      <c r="P246" s="13">
        <v>14356779</v>
      </c>
      <c r="Q246" s="1">
        <f t="shared" si="64"/>
        <v>11239574</v>
      </c>
      <c r="R246" s="1">
        <f t="shared" si="65"/>
        <v>360.5657632398254</v>
      </c>
      <c r="S246" s="13">
        <v>132220838</v>
      </c>
      <c r="T246" s="1">
        <f t="shared" si="66"/>
        <v>117864059</v>
      </c>
      <c r="U246" s="1">
        <f t="shared" si="67"/>
        <v>820.96450046350924</v>
      </c>
      <c r="V246" s="13">
        <v>166280675</v>
      </c>
      <c r="W246" s="1">
        <f t="shared" si="68"/>
        <v>34059837</v>
      </c>
      <c r="X246" s="1">
        <f t="shared" si="69"/>
        <v>25.759810265307802</v>
      </c>
      <c r="Y246" s="13">
        <v>135324979</v>
      </c>
      <c r="Z246" s="1">
        <f t="shared" si="70"/>
        <v>-30955696</v>
      </c>
      <c r="AA246" s="1">
        <f t="shared" si="71"/>
        <v>-18.616532558579042</v>
      </c>
      <c r="AB246" s="13">
        <v>17133298</v>
      </c>
      <c r="AC246" s="1">
        <f t="shared" si="72"/>
        <v>-118191681</v>
      </c>
      <c r="AD246" s="1">
        <f t="shared" si="73"/>
        <v>-87.339146012355926</v>
      </c>
      <c r="AE246" s="1">
        <v>10397108.388</v>
      </c>
      <c r="AF246" s="1">
        <f t="shared" si="74"/>
        <v>-6736189.6119999997</v>
      </c>
      <c r="AG246" s="1">
        <f t="shared" si="75"/>
        <v>-39.316362862538199</v>
      </c>
      <c r="AH246" s="1">
        <v>101853055.55315</v>
      </c>
      <c r="AI246" s="1">
        <f t="shared" si="52"/>
        <v>91455947.165150002</v>
      </c>
      <c r="AJ246" s="1">
        <f t="shared" si="53"/>
        <v>879.62867897679541</v>
      </c>
      <c r="AK246" s="1">
        <v>92816502.571140006</v>
      </c>
      <c r="AL246" s="1">
        <f t="shared" si="54"/>
        <v>-9036552.982009992</v>
      </c>
      <c r="AM246" s="1">
        <f t="shared" si="55"/>
        <v>-8.872147166261934</v>
      </c>
    </row>
    <row r="247" spans="1:39" ht="30">
      <c r="A247" s="58" t="s">
        <v>374</v>
      </c>
      <c r="B247" s="12" t="s">
        <v>48</v>
      </c>
      <c r="C247" s="13">
        <v>41545838</v>
      </c>
      <c r="D247" s="13">
        <v>64192493</v>
      </c>
      <c r="E247" s="14">
        <f t="shared" si="56"/>
        <v>22646655</v>
      </c>
      <c r="F247" s="1">
        <f t="shared" si="57"/>
        <v>54.510045025448761</v>
      </c>
      <c r="G247" s="13">
        <v>46147114</v>
      </c>
      <c r="H247" s="1">
        <f t="shared" si="58"/>
        <v>-18045379</v>
      </c>
      <c r="I247" s="1">
        <f t="shared" si="59"/>
        <v>-28.111354079985645</v>
      </c>
      <c r="J247" s="13">
        <v>39394937</v>
      </c>
      <c r="K247" s="1">
        <f t="shared" si="60"/>
        <v>-6752177</v>
      </c>
      <c r="L247" s="1">
        <f t="shared" si="61"/>
        <v>-14.631851083905268</v>
      </c>
      <c r="M247" s="13">
        <v>62188264</v>
      </c>
      <c r="N247" s="1">
        <f t="shared" si="62"/>
        <v>22793327</v>
      </c>
      <c r="O247" s="1">
        <f t="shared" si="63"/>
        <v>57.858518722850093</v>
      </c>
      <c r="P247" s="13">
        <v>102382218</v>
      </c>
      <c r="Q247" s="1">
        <f t="shared" si="64"/>
        <v>40193954</v>
      </c>
      <c r="R247" s="1">
        <f t="shared" si="65"/>
        <v>64.6326998290224</v>
      </c>
      <c r="S247" s="13">
        <v>79990534</v>
      </c>
      <c r="T247" s="1">
        <f t="shared" si="66"/>
        <v>-22391684</v>
      </c>
      <c r="U247" s="1">
        <f t="shared" si="67"/>
        <v>-21.870676800535811</v>
      </c>
      <c r="V247" s="13">
        <v>80521891</v>
      </c>
      <c r="W247" s="1">
        <f t="shared" si="68"/>
        <v>531357</v>
      </c>
      <c r="X247" s="1">
        <f t="shared" si="69"/>
        <v>0.66427485032166433</v>
      </c>
      <c r="Y247" s="13">
        <v>74061286</v>
      </c>
      <c r="Z247" s="1">
        <f t="shared" si="70"/>
        <v>-6460605</v>
      </c>
      <c r="AA247" s="1">
        <f t="shared" si="71"/>
        <v>-8.0234144029230521</v>
      </c>
      <c r="AB247" s="13">
        <v>109150753</v>
      </c>
      <c r="AC247" s="1">
        <f t="shared" si="72"/>
        <v>35089467</v>
      </c>
      <c r="AD247" s="1">
        <f t="shared" si="73"/>
        <v>47.378959906259254</v>
      </c>
      <c r="AE247" s="1">
        <v>52644571.099019997</v>
      </c>
      <c r="AF247" s="1">
        <f t="shared" si="74"/>
        <v>-56506181.900980003</v>
      </c>
      <c r="AG247" s="1">
        <f t="shared" si="75"/>
        <v>-51.768934567936519</v>
      </c>
      <c r="AH247" s="1">
        <v>0</v>
      </c>
      <c r="AI247" s="1">
        <f t="shared" si="52"/>
        <v>-52644571.099019997</v>
      </c>
      <c r="AJ247" s="1">
        <f t="shared" si="53"/>
        <v>-100</v>
      </c>
      <c r="AK247" s="1">
        <v>0</v>
      </c>
      <c r="AL247" s="1">
        <f t="shared" si="54"/>
        <v>0</v>
      </c>
      <c r="AM247" s="1">
        <f t="shared" si="55"/>
        <v>0</v>
      </c>
    </row>
    <row r="248" spans="1:39" ht="17" customHeight="1">
      <c r="A248" s="58" t="s">
        <v>375</v>
      </c>
      <c r="B248" s="12" t="s">
        <v>47</v>
      </c>
      <c r="C248" s="13">
        <v>638428260</v>
      </c>
      <c r="D248" s="13">
        <v>716495116</v>
      </c>
      <c r="E248" s="14">
        <f t="shared" si="56"/>
        <v>78066856</v>
      </c>
      <c r="F248" s="1">
        <f t="shared" si="57"/>
        <v>12.227976249046367</v>
      </c>
      <c r="G248" s="13">
        <v>711801639</v>
      </c>
      <c r="H248" s="1">
        <f t="shared" si="58"/>
        <v>-4693477</v>
      </c>
      <c r="I248" s="1">
        <f t="shared" si="59"/>
        <v>-0.6550605712712213</v>
      </c>
      <c r="J248" s="13">
        <v>863743172</v>
      </c>
      <c r="K248" s="1">
        <f t="shared" si="60"/>
        <v>151941533</v>
      </c>
      <c r="L248" s="1">
        <f t="shared" si="61"/>
        <v>21.34604989298149</v>
      </c>
      <c r="M248" s="13">
        <v>1062409489</v>
      </c>
      <c r="N248" s="1">
        <f t="shared" si="62"/>
        <v>198666317</v>
      </c>
      <c r="O248" s="1">
        <f t="shared" si="63"/>
        <v>23.000623731703431</v>
      </c>
      <c r="P248" s="13">
        <v>1391132281</v>
      </c>
      <c r="Q248" s="1">
        <f t="shared" si="64"/>
        <v>328722792</v>
      </c>
      <c r="R248" s="1">
        <f t="shared" si="65"/>
        <v>30.941251504578759</v>
      </c>
      <c r="S248" s="13">
        <v>1091402090</v>
      </c>
      <c r="T248" s="1">
        <f t="shared" si="66"/>
        <v>-299730191</v>
      </c>
      <c r="U248" s="1">
        <f t="shared" si="67"/>
        <v>-21.545772109072349</v>
      </c>
      <c r="V248" s="13">
        <v>1034588972</v>
      </c>
      <c r="W248" s="1">
        <f t="shared" si="68"/>
        <v>-56813118</v>
      </c>
      <c r="X248" s="1">
        <f t="shared" si="69"/>
        <v>-5.205516694585036</v>
      </c>
      <c r="Y248" s="13">
        <v>1108219868</v>
      </c>
      <c r="Z248" s="1">
        <f t="shared" si="70"/>
        <v>73630896</v>
      </c>
      <c r="AA248" s="1">
        <f t="shared" si="71"/>
        <v>7.1169225646839775</v>
      </c>
      <c r="AB248" s="13">
        <v>322668846</v>
      </c>
      <c r="AC248" s="1">
        <f t="shared" si="72"/>
        <v>-785551022</v>
      </c>
      <c r="AD248" s="1">
        <f t="shared" si="73"/>
        <v>-70.884040674860017</v>
      </c>
      <c r="AE248" s="1">
        <v>444320069.19696003</v>
      </c>
      <c r="AF248" s="1">
        <f t="shared" si="74"/>
        <v>121651223.19696003</v>
      </c>
      <c r="AG248" s="1">
        <f t="shared" si="75"/>
        <v>37.701570729564651</v>
      </c>
      <c r="AH248" s="1">
        <v>1057746433.332</v>
      </c>
      <c r="AI248" s="1">
        <f t="shared" si="52"/>
        <v>613426364.13504004</v>
      </c>
      <c r="AJ248" s="1">
        <f t="shared" si="53"/>
        <v>138.05956711424571</v>
      </c>
      <c r="AK248" s="1">
        <v>1075039438.6251099</v>
      </c>
      <c r="AL248" s="1">
        <f t="shared" si="54"/>
        <v>17293005.293109894</v>
      </c>
      <c r="AM248" s="1">
        <f t="shared" si="55"/>
        <v>1.6348913830543783</v>
      </c>
    </row>
    <row r="249" spans="1:39" ht="17" customHeight="1">
      <c r="A249" s="58" t="s">
        <v>376</v>
      </c>
      <c r="B249" s="12" t="s">
        <v>46</v>
      </c>
      <c r="C249" s="13">
        <v>341011041</v>
      </c>
      <c r="D249" s="13">
        <v>364197876</v>
      </c>
      <c r="E249" s="14">
        <f t="shared" si="56"/>
        <v>23186835</v>
      </c>
      <c r="F249" s="1">
        <f t="shared" si="57"/>
        <v>6.7994382035272585</v>
      </c>
      <c r="G249" s="13">
        <v>915876700</v>
      </c>
      <c r="H249" s="1">
        <f t="shared" si="58"/>
        <v>551678824</v>
      </c>
      <c r="I249" s="1">
        <f t="shared" si="59"/>
        <v>151.47777083686231</v>
      </c>
      <c r="J249" s="13">
        <v>668557343</v>
      </c>
      <c r="K249" s="1">
        <f t="shared" si="60"/>
        <v>-247319357</v>
      </c>
      <c r="L249" s="1">
        <f t="shared" si="61"/>
        <v>-27.003564671969492</v>
      </c>
      <c r="M249" s="13">
        <v>886428160</v>
      </c>
      <c r="N249" s="1">
        <f t="shared" si="62"/>
        <v>217870817</v>
      </c>
      <c r="O249" s="1">
        <f t="shared" si="63"/>
        <v>32.588201936778368</v>
      </c>
      <c r="P249" s="13">
        <v>903052327</v>
      </c>
      <c r="Q249" s="1">
        <f t="shared" si="64"/>
        <v>16624167</v>
      </c>
      <c r="R249" s="1">
        <f t="shared" si="65"/>
        <v>1.8754105239616938</v>
      </c>
      <c r="S249" s="13">
        <v>1021354525</v>
      </c>
      <c r="T249" s="1">
        <f t="shared" si="66"/>
        <v>118302198</v>
      </c>
      <c r="U249" s="1">
        <f t="shared" si="67"/>
        <v>13.10025947145364</v>
      </c>
      <c r="V249" s="13">
        <v>986806451</v>
      </c>
      <c r="W249" s="1">
        <f t="shared" si="68"/>
        <v>-34548074</v>
      </c>
      <c r="X249" s="1">
        <f t="shared" si="69"/>
        <v>-3.3825741360474217</v>
      </c>
      <c r="Y249" s="13">
        <v>1157534574</v>
      </c>
      <c r="Z249" s="1">
        <f t="shared" si="70"/>
        <v>170728123</v>
      </c>
      <c r="AA249" s="1">
        <f t="shared" si="71"/>
        <v>17.301074879171011</v>
      </c>
      <c r="AB249" s="13">
        <v>1182452872</v>
      </c>
      <c r="AC249" s="1">
        <f t="shared" si="72"/>
        <v>24918298</v>
      </c>
      <c r="AD249" s="1">
        <f t="shared" si="73"/>
        <v>2.1527044253971459</v>
      </c>
      <c r="AE249" s="1">
        <v>1271999415.5276101</v>
      </c>
      <c r="AF249" s="1">
        <f t="shared" si="74"/>
        <v>89546543.527610064</v>
      </c>
      <c r="AG249" s="1">
        <f t="shared" si="75"/>
        <v>7.572948203521304</v>
      </c>
      <c r="AH249" s="1">
        <v>1329464413.9846001</v>
      </c>
      <c r="AI249" s="1">
        <f t="shared" si="52"/>
        <v>57464998.456990004</v>
      </c>
      <c r="AJ249" s="1">
        <f t="shared" si="53"/>
        <v>4.517690633777077</v>
      </c>
      <c r="AK249" s="1">
        <v>2016134154.2326798</v>
      </c>
      <c r="AL249" s="1">
        <f t="shared" si="54"/>
        <v>686669740.24807978</v>
      </c>
      <c r="AM249" s="1">
        <f t="shared" si="55"/>
        <v>51.650103080986554</v>
      </c>
    </row>
    <row r="250" spans="1:39" ht="17" customHeight="1">
      <c r="A250" s="58" t="s">
        <v>377</v>
      </c>
      <c r="B250" s="12" t="s">
        <v>45</v>
      </c>
      <c r="C250" s="13">
        <v>31489865</v>
      </c>
      <c r="D250" s="13">
        <v>2345055</v>
      </c>
      <c r="E250" s="14">
        <f t="shared" si="56"/>
        <v>-29144810</v>
      </c>
      <c r="F250" s="1">
        <f t="shared" si="57"/>
        <v>-92.552984904825735</v>
      </c>
      <c r="G250" s="13">
        <v>14705631</v>
      </c>
      <c r="H250" s="1">
        <f t="shared" si="58"/>
        <v>12360576</v>
      </c>
      <c r="I250" s="1">
        <f t="shared" si="59"/>
        <v>527.09109168015254</v>
      </c>
      <c r="J250" s="13">
        <v>33763338</v>
      </c>
      <c r="K250" s="1">
        <f t="shared" si="60"/>
        <v>19057707</v>
      </c>
      <c r="L250" s="1">
        <f t="shared" si="61"/>
        <v>129.59462263129004</v>
      </c>
      <c r="M250" s="13">
        <v>73005098</v>
      </c>
      <c r="N250" s="1">
        <f t="shared" si="62"/>
        <v>39241760</v>
      </c>
      <c r="O250" s="1">
        <f t="shared" si="63"/>
        <v>116.22594898644203</v>
      </c>
      <c r="P250" s="13">
        <v>56986042</v>
      </c>
      <c r="Q250" s="1">
        <f t="shared" si="64"/>
        <v>-16019056</v>
      </c>
      <c r="R250" s="1">
        <f t="shared" si="65"/>
        <v>-21.942379969135853</v>
      </c>
      <c r="S250" s="13">
        <v>175433080</v>
      </c>
      <c r="T250" s="1">
        <f t="shared" si="66"/>
        <v>118447038</v>
      </c>
      <c r="U250" s="1">
        <f t="shared" si="67"/>
        <v>207.8527194431226</v>
      </c>
      <c r="V250" s="13">
        <v>152480499</v>
      </c>
      <c r="W250" s="1">
        <f t="shared" si="68"/>
        <v>-22952581</v>
      </c>
      <c r="X250" s="1">
        <f t="shared" si="69"/>
        <v>-13.083382563881338</v>
      </c>
      <c r="Y250" s="13">
        <v>608560293</v>
      </c>
      <c r="Z250" s="1">
        <f t="shared" si="70"/>
        <v>456079794</v>
      </c>
      <c r="AA250" s="1">
        <f t="shared" si="71"/>
        <v>299.10696580288601</v>
      </c>
      <c r="AB250" s="13">
        <v>413932489</v>
      </c>
      <c r="AC250" s="1">
        <f t="shared" si="72"/>
        <v>-194627804</v>
      </c>
      <c r="AD250" s="1">
        <f t="shared" si="73"/>
        <v>-31.981679751163128</v>
      </c>
      <c r="AE250" s="1">
        <v>130488812.33411001</v>
      </c>
      <c r="AF250" s="1">
        <f t="shared" si="74"/>
        <v>-283443676.66588998</v>
      </c>
      <c r="AG250" s="1">
        <f t="shared" si="75"/>
        <v>-68.475822555182418</v>
      </c>
      <c r="AH250" s="1">
        <v>278032354.70107001</v>
      </c>
      <c r="AI250" s="1">
        <f t="shared" si="52"/>
        <v>147543542.36695999</v>
      </c>
      <c r="AJ250" s="1">
        <f t="shared" si="53"/>
        <v>113.06987911667264</v>
      </c>
      <c r="AK250" s="1">
        <v>320543692.20340997</v>
      </c>
      <c r="AL250" s="1">
        <f t="shared" si="54"/>
        <v>42511337.502339959</v>
      </c>
      <c r="AM250" s="1">
        <f t="shared" si="55"/>
        <v>15.290068505892618</v>
      </c>
    </row>
    <row r="251" spans="1:39" ht="17" customHeight="1">
      <c r="A251" s="58" t="s">
        <v>378</v>
      </c>
      <c r="B251" s="12" t="s">
        <v>44</v>
      </c>
      <c r="C251" s="13">
        <v>128829351</v>
      </c>
      <c r="D251" s="13">
        <v>17879931</v>
      </c>
      <c r="E251" s="14">
        <f t="shared" si="56"/>
        <v>-110949420</v>
      </c>
      <c r="F251" s="1">
        <f t="shared" si="57"/>
        <v>-86.121228694228222</v>
      </c>
      <c r="G251" s="13">
        <v>82160777</v>
      </c>
      <c r="H251" s="1">
        <f t="shared" si="58"/>
        <v>64280846</v>
      </c>
      <c r="I251" s="1">
        <f t="shared" si="59"/>
        <v>359.51394890729722</v>
      </c>
      <c r="J251" s="13">
        <v>149253860</v>
      </c>
      <c r="K251" s="1">
        <f t="shared" si="60"/>
        <v>67093083</v>
      </c>
      <c r="L251" s="1">
        <f t="shared" si="61"/>
        <v>81.660721149216968</v>
      </c>
      <c r="M251" s="13">
        <v>117713813</v>
      </c>
      <c r="N251" s="1">
        <f t="shared" si="62"/>
        <v>-31540047</v>
      </c>
      <c r="O251" s="1">
        <f t="shared" si="63"/>
        <v>-21.131813274376956</v>
      </c>
      <c r="P251" s="13">
        <v>302354780</v>
      </c>
      <c r="Q251" s="1">
        <f t="shared" si="64"/>
        <v>184640967</v>
      </c>
      <c r="R251" s="1">
        <f t="shared" si="65"/>
        <v>156.85582031056967</v>
      </c>
      <c r="S251" s="13">
        <v>247047250</v>
      </c>
      <c r="T251" s="1">
        <f t="shared" si="66"/>
        <v>-55307530</v>
      </c>
      <c r="U251" s="1">
        <f t="shared" si="67"/>
        <v>-18.292262487135147</v>
      </c>
      <c r="V251" s="13">
        <v>133843030</v>
      </c>
      <c r="W251" s="1">
        <f t="shared" si="68"/>
        <v>-113204220</v>
      </c>
      <c r="X251" s="1">
        <f t="shared" si="69"/>
        <v>-45.822902299054128</v>
      </c>
      <c r="Y251" s="13">
        <v>168442588</v>
      </c>
      <c r="Z251" s="1">
        <f t="shared" si="70"/>
        <v>34599558</v>
      </c>
      <c r="AA251" s="1">
        <f t="shared" si="71"/>
        <v>25.85084781777579</v>
      </c>
      <c r="AB251" s="13">
        <v>180225914</v>
      </c>
      <c r="AC251" s="1">
        <f t="shared" si="72"/>
        <v>11783326</v>
      </c>
      <c r="AD251" s="1">
        <f t="shared" si="73"/>
        <v>6.9954553298599285</v>
      </c>
      <c r="AE251" s="1">
        <v>190630401.66594002</v>
      </c>
      <c r="AF251" s="1">
        <f t="shared" si="74"/>
        <v>10404487.665940017</v>
      </c>
      <c r="AG251" s="1">
        <f t="shared" si="75"/>
        <v>5.7730253297203511</v>
      </c>
      <c r="AH251" s="1">
        <v>321112245.10067999</v>
      </c>
      <c r="AI251" s="1">
        <f t="shared" si="52"/>
        <v>130481843.43473998</v>
      </c>
      <c r="AJ251" s="1">
        <f t="shared" si="53"/>
        <v>68.447552066430546</v>
      </c>
      <c r="AK251" s="1">
        <v>255804428.10980999</v>
      </c>
      <c r="AL251" s="1">
        <f t="shared" si="54"/>
        <v>-65307816.990869999</v>
      </c>
      <c r="AM251" s="1">
        <f t="shared" si="55"/>
        <v>-20.338002672677185</v>
      </c>
    </row>
    <row r="252" spans="1:39" ht="17" customHeight="1">
      <c r="A252" s="58" t="s">
        <v>379</v>
      </c>
      <c r="B252" s="12" t="s">
        <v>43</v>
      </c>
      <c r="C252" s="13">
        <v>1289833865</v>
      </c>
      <c r="D252" s="13">
        <v>1562374992</v>
      </c>
      <c r="E252" s="14">
        <f t="shared" si="56"/>
        <v>272541127</v>
      </c>
      <c r="F252" s="1">
        <f t="shared" si="57"/>
        <v>21.129940405154425</v>
      </c>
      <c r="G252" s="13">
        <v>1330486848</v>
      </c>
      <c r="H252" s="1">
        <f t="shared" si="58"/>
        <v>-231888144</v>
      </c>
      <c r="I252" s="1">
        <f t="shared" si="59"/>
        <v>-14.84202865428353</v>
      </c>
      <c r="J252" s="13">
        <v>1339438223</v>
      </c>
      <c r="K252" s="1">
        <f t="shared" si="60"/>
        <v>8951375</v>
      </c>
      <c r="L252" s="1">
        <f t="shared" si="61"/>
        <v>0.67278943895280052</v>
      </c>
      <c r="M252" s="13">
        <v>1427422737</v>
      </c>
      <c r="N252" s="1">
        <f t="shared" si="62"/>
        <v>87984514</v>
      </c>
      <c r="O252" s="1">
        <f t="shared" si="63"/>
        <v>6.5687623728503981</v>
      </c>
      <c r="P252" s="13">
        <v>1587561537</v>
      </c>
      <c r="Q252" s="1">
        <f t="shared" si="64"/>
        <v>160138800</v>
      </c>
      <c r="R252" s="1">
        <f t="shared" si="65"/>
        <v>11.218736807889309</v>
      </c>
      <c r="S252" s="13">
        <v>1891999343</v>
      </c>
      <c r="T252" s="1">
        <f t="shared" si="66"/>
        <v>304437806</v>
      </c>
      <c r="U252" s="1">
        <f t="shared" si="67"/>
        <v>19.176441284619003</v>
      </c>
      <c r="V252" s="13">
        <v>2419965784</v>
      </c>
      <c r="W252" s="1">
        <f t="shared" si="68"/>
        <v>527966441</v>
      </c>
      <c r="X252" s="1">
        <f t="shared" si="69"/>
        <v>27.905212702814346</v>
      </c>
      <c r="Y252" s="13">
        <v>1867365008</v>
      </c>
      <c r="Z252" s="1">
        <f t="shared" si="70"/>
        <v>-552600776</v>
      </c>
      <c r="AA252" s="1">
        <f t="shared" si="71"/>
        <v>-22.835065671325211</v>
      </c>
      <c r="AB252" s="13">
        <v>1683332266</v>
      </c>
      <c r="AC252" s="1">
        <f t="shared" si="72"/>
        <v>-184032742</v>
      </c>
      <c r="AD252" s="1">
        <f t="shared" si="73"/>
        <v>-9.8552099461853047</v>
      </c>
      <c r="AE252" s="1">
        <v>739474335.26347995</v>
      </c>
      <c r="AF252" s="1">
        <f t="shared" si="74"/>
        <v>-943857930.73652005</v>
      </c>
      <c r="AG252" s="1">
        <f t="shared" si="75"/>
        <v>-56.070803714786045</v>
      </c>
      <c r="AH252" s="1">
        <v>0</v>
      </c>
      <c r="AI252" s="1">
        <f t="shared" si="52"/>
        <v>-739474335.26347995</v>
      </c>
      <c r="AJ252" s="1">
        <f t="shared" si="53"/>
        <v>-100</v>
      </c>
      <c r="AK252" s="1">
        <v>0</v>
      </c>
      <c r="AL252" s="1">
        <f t="shared" si="54"/>
        <v>0</v>
      </c>
      <c r="AM252" s="1">
        <f t="shared" si="55"/>
        <v>0</v>
      </c>
    </row>
    <row r="253" spans="1:39" ht="17" customHeight="1">
      <c r="A253" s="58" t="s">
        <v>380</v>
      </c>
      <c r="B253" s="12" t="s">
        <v>42</v>
      </c>
      <c r="C253" s="13">
        <v>3547047344</v>
      </c>
      <c r="D253" s="13">
        <v>5288224467</v>
      </c>
      <c r="E253" s="14">
        <f t="shared" si="56"/>
        <v>1741177123</v>
      </c>
      <c r="F253" s="1">
        <f t="shared" si="57"/>
        <v>49.08807112330441</v>
      </c>
      <c r="G253" s="13">
        <v>5326543134</v>
      </c>
      <c r="H253" s="1">
        <f t="shared" si="58"/>
        <v>38318667</v>
      </c>
      <c r="I253" s="1">
        <f t="shared" si="59"/>
        <v>0.72460364039233205</v>
      </c>
      <c r="J253" s="13">
        <v>9413221656</v>
      </c>
      <c r="K253" s="1">
        <f t="shared" si="60"/>
        <v>4086678522</v>
      </c>
      <c r="L253" s="1">
        <f t="shared" si="61"/>
        <v>76.722903000901525</v>
      </c>
      <c r="M253" s="13">
        <v>7612197301</v>
      </c>
      <c r="N253" s="1">
        <f t="shared" si="62"/>
        <v>-1801024355</v>
      </c>
      <c r="O253" s="1">
        <f t="shared" si="63"/>
        <v>-19.132921977376625</v>
      </c>
      <c r="P253" s="13">
        <v>7668028105</v>
      </c>
      <c r="Q253" s="1">
        <f t="shared" si="64"/>
        <v>55830804</v>
      </c>
      <c r="R253" s="1">
        <f t="shared" si="65"/>
        <v>0.73343874038400991</v>
      </c>
      <c r="S253" s="13">
        <v>7361196904</v>
      </c>
      <c r="T253" s="1">
        <f t="shared" si="66"/>
        <v>-306831201</v>
      </c>
      <c r="U253" s="1">
        <f t="shared" si="67"/>
        <v>-4.0014355294280701</v>
      </c>
      <c r="V253" s="13">
        <v>8309299931</v>
      </c>
      <c r="W253" s="1">
        <f t="shared" si="68"/>
        <v>948103027</v>
      </c>
      <c r="X253" s="1">
        <f t="shared" si="69"/>
        <v>12.879740066249424</v>
      </c>
      <c r="Y253" s="13">
        <v>8828197330</v>
      </c>
      <c r="Z253" s="1">
        <f t="shared" si="70"/>
        <v>518897399</v>
      </c>
      <c r="AA253" s="1">
        <f t="shared" si="71"/>
        <v>6.2447787817132294</v>
      </c>
      <c r="AB253" s="13">
        <v>9581938288</v>
      </c>
      <c r="AC253" s="1">
        <f t="shared" si="72"/>
        <v>753740958</v>
      </c>
      <c r="AD253" s="1">
        <f t="shared" si="73"/>
        <v>8.537880722700157</v>
      </c>
      <c r="AE253" s="1">
        <v>11002827821.9186</v>
      </c>
      <c r="AF253" s="1">
        <f t="shared" si="74"/>
        <v>1420889533.9186001</v>
      </c>
      <c r="AG253" s="1">
        <f t="shared" si="75"/>
        <v>14.828832029716366</v>
      </c>
      <c r="AH253" s="1">
        <v>0</v>
      </c>
      <c r="AI253" s="1">
        <f t="shared" si="52"/>
        <v>-11002827821.9186</v>
      </c>
      <c r="AJ253" s="1">
        <f t="shared" si="53"/>
        <v>-100</v>
      </c>
      <c r="AK253" s="1">
        <v>0</v>
      </c>
      <c r="AL253" s="1">
        <f t="shared" si="54"/>
        <v>0</v>
      </c>
      <c r="AM253" s="1">
        <f t="shared" si="55"/>
        <v>0</v>
      </c>
    </row>
    <row r="254" spans="1:39" ht="17" customHeight="1">
      <c r="A254" s="58" t="s">
        <v>381</v>
      </c>
      <c r="B254" s="12" t="s">
        <v>41</v>
      </c>
      <c r="C254" s="13">
        <v>642773527</v>
      </c>
      <c r="D254" s="13">
        <v>753880002</v>
      </c>
      <c r="E254" s="14">
        <f t="shared" si="56"/>
        <v>111106475</v>
      </c>
      <c r="F254" s="1">
        <f t="shared" si="57"/>
        <v>17.285477751170671</v>
      </c>
      <c r="G254" s="13">
        <v>626821454</v>
      </c>
      <c r="H254" s="1">
        <f t="shared" si="58"/>
        <v>-127058548</v>
      </c>
      <c r="I254" s="1">
        <f t="shared" si="59"/>
        <v>-16.853948594328148</v>
      </c>
      <c r="J254" s="13">
        <v>790403571</v>
      </c>
      <c r="K254" s="1">
        <f t="shared" si="60"/>
        <v>163582117</v>
      </c>
      <c r="L254" s="1">
        <f t="shared" si="61"/>
        <v>26.097083301172397</v>
      </c>
      <c r="M254" s="13">
        <v>999316845</v>
      </c>
      <c r="N254" s="1">
        <f t="shared" si="62"/>
        <v>208913274</v>
      </c>
      <c r="O254" s="1">
        <f t="shared" si="63"/>
        <v>26.431215857955682</v>
      </c>
      <c r="P254" s="13">
        <v>653106037</v>
      </c>
      <c r="Q254" s="1">
        <f t="shared" si="64"/>
        <v>-346210808</v>
      </c>
      <c r="R254" s="1">
        <f t="shared" si="65"/>
        <v>-34.644748533184192</v>
      </c>
      <c r="S254" s="13">
        <v>1006755109</v>
      </c>
      <c r="T254" s="1">
        <f t="shared" si="66"/>
        <v>353649072</v>
      </c>
      <c r="U254" s="1">
        <f t="shared" si="67"/>
        <v>54.148798505134621</v>
      </c>
      <c r="V254" s="13">
        <v>703468559</v>
      </c>
      <c r="W254" s="1">
        <f t="shared" si="68"/>
        <v>-303286550</v>
      </c>
      <c r="X254" s="1">
        <f t="shared" si="69"/>
        <v>-30.125156285648409</v>
      </c>
      <c r="Y254" s="13">
        <v>1265382613</v>
      </c>
      <c r="Z254" s="1">
        <f t="shared" si="70"/>
        <v>561914054</v>
      </c>
      <c r="AA254" s="1">
        <f t="shared" si="71"/>
        <v>79.877635867447495</v>
      </c>
      <c r="AB254" s="13">
        <v>694596768</v>
      </c>
      <c r="AC254" s="1">
        <f t="shared" si="72"/>
        <v>-570785845</v>
      </c>
      <c r="AD254" s="1">
        <f t="shared" si="73"/>
        <v>-45.107767337403743</v>
      </c>
      <c r="AE254" s="1">
        <v>678889161.52929008</v>
      </c>
      <c r="AF254" s="1">
        <f t="shared" si="74"/>
        <v>-15707606.47070992</v>
      </c>
      <c r="AG254" s="1">
        <f t="shared" si="75"/>
        <v>-2.2613993030716086</v>
      </c>
      <c r="AH254" s="1">
        <v>0</v>
      </c>
      <c r="AI254" s="1">
        <f t="shared" si="52"/>
        <v>-678889161.52929008</v>
      </c>
      <c r="AJ254" s="1">
        <f t="shared" si="53"/>
        <v>-100</v>
      </c>
      <c r="AK254" s="1">
        <v>0</v>
      </c>
      <c r="AL254" s="1">
        <f t="shared" si="54"/>
        <v>0</v>
      </c>
      <c r="AM254" s="1">
        <f t="shared" si="55"/>
        <v>0</v>
      </c>
    </row>
    <row r="255" spans="1:39" ht="30">
      <c r="A255" s="58" t="s">
        <v>382</v>
      </c>
      <c r="B255" s="12" t="s">
        <v>219</v>
      </c>
      <c r="C255" s="13">
        <v>369453314</v>
      </c>
      <c r="D255" s="13">
        <v>427053351</v>
      </c>
      <c r="E255" s="14">
        <f t="shared" si="56"/>
        <v>57600037</v>
      </c>
      <c r="F255" s="1">
        <f t="shared" si="57"/>
        <v>15.590613162019165</v>
      </c>
      <c r="G255" s="13">
        <v>541710564</v>
      </c>
      <c r="H255" s="1">
        <f t="shared" si="58"/>
        <v>114657213</v>
      </c>
      <c r="I255" s="1">
        <f t="shared" si="59"/>
        <v>26.848451775759514</v>
      </c>
      <c r="J255" s="13">
        <v>571362434</v>
      </c>
      <c r="K255" s="1">
        <f t="shared" si="60"/>
        <v>29651870</v>
      </c>
      <c r="L255" s="1">
        <f t="shared" si="61"/>
        <v>5.473747785357939</v>
      </c>
      <c r="M255" s="13">
        <v>649289452</v>
      </c>
      <c r="N255" s="1">
        <f t="shared" si="62"/>
        <v>77927018</v>
      </c>
      <c r="O255" s="1">
        <f t="shared" si="63"/>
        <v>13.638806712308286</v>
      </c>
      <c r="P255" s="13">
        <v>911195777</v>
      </c>
      <c r="Q255" s="1">
        <f t="shared" si="64"/>
        <v>261906325</v>
      </c>
      <c r="R255" s="1">
        <f t="shared" si="65"/>
        <v>40.337375602399284</v>
      </c>
      <c r="S255" s="13">
        <v>637983572</v>
      </c>
      <c r="T255" s="1">
        <f t="shared" si="66"/>
        <v>-273212205</v>
      </c>
      <c r="U255" s="1">
        <f t="shared" si="67"/>
        <v>-29.983919141890404</v>
      </c>
      <c r="V255" s="13">
        <v>0</v>
      </c>
      <c r="W255" s="1">
        <f t="shared" si="68"/>
        <v>-637983572</v>
      </c>
      <c r="X255" s="1">
        <f t="shared" si="69"/>
        <v>-100</v>
      </c>
      <c r="Y255" s="13">
        <v>0</v>
      </c>
      <c r="Z255" s="1">
        <f t="shared" si="70"/>
        <v>0</v>
      </c>
      <c r="AA255" s="1">
        <f t="shared" si="71"/>
        <v>0</v>
      </c>
      <c r="AB255" s="13">
        <v>0</v>
      </c>
      <c r="AC255" s="1">
        <f t="shared" si="72"/>
        <v>0</v>
      </c>
      <c r="AD255" s="1">
        <f t="shared" si="73"/>
        <v>0</v>
      </c>
      <c r="AE255" s="1">
        <v>0</v>
      </c>
      <c r="AF255" s="1">
        <f t="shared" si="74"/>
        <v>0</v>
      </c>
      <c r="AG255" s="1">
        <f t="shared" si="75"/>
        <v>0</v>
      </c>
      <c r="AH255" s="1">
        <v>0</v>
      </c>
      <c r="AI255" s="1">
        <f t="shared" si="52"/>
        <v>0</v>
      </c>
      <c r="AJ255" s="1">
        <f t="shared" si="53"/>
        <v>0</v>
      </c>
      <c r="AK255" s="1">
        <v>0</v>
      </c>
      <c r="AL255" s="1">
        <f t="shared" si="54"/>
        <v>0</v>
      </c>
      <c r="AM255" s="1">
        <f t="shared" si="55"/>
        <v>0</v>
      </c>
    </row>
    <row r="256" spans="1:39" ht="17" customHeight="1">
      <c r="A256" s="58" t="s">
        <v>383</v>
      </c>
      <c r="B256" s="12" t="s">
        <v>40</v>
      </c>
      <c r="C256" s="13">
        <v>987905527</v>
      </c>
      <c r="D256" s="13">
        <v>1214005758</v>
      </c>
      <c r="E256" s="14">
        <f t="shared" si="56"/>
        <v>226100231</v>
      </c>
      <c r="F256" s="1">
        <f t="shared" si="57"/>
        <v>22.886827213792881</v>
      </c>
      <c r="G256" s="13">
        <v>1383707963</v>
      </c>
      <c r="H256" s="1">
        <f t="shared" si="58"/>
        <v>169702205</v>
      </c>
      <c r="I256" s="1">
        <f t="shared" si="59"/>
        <v>13.978698526074043</v>
      </c>
      <c r="J256" s="13">
        <v>1492644285</v>
      </c>
      <c r="K256" s="1">
        <f t="shared" si="60"/>
        <v>108936322</v>
      </c>
      <c r="L256" s="1">
        <f t="shared" si="61"/>
        <v>7.8727827629044285</v>
      </c>
      <c r="M256" s="13">
        <v>1540417498</v>
      </c>
      <c r="N256" s="1">
        <f t="shared" si="62"/>
        <v>47773213</v>
      </c>
      <c r="O256" s="1">
        <f t="shared" si="63"/>
        <v>3.200575882685941</v>
      </c>
      <c r="P256" s="13">
        <v>1824268500</v>
      </c>
      <c r="Q256" s="1">
        <f t="shared" si="64"/>
        <v>283851002</v>
      </c>
      <c r="R256" s="1">
        <f t="shared" si="65"/>
        <v>18.426887669643961</v>
      </c>
      <c r="S256" s="13">
        <v>1899000494</v>
      </c>
      <c r="T256" s="1">
        <f t="shared" si="66"/>
        <v>74731994</v>
      </c>
      <c r="U256" s="1">
        <f t="shared" si="67"/>
        <v>4.0965457661522962</v>
      </c>
      <c r="V256" s="13">
        <v>2575183316</v>
      </c>
      <c r="W256" s="1">
        <f t="shared" si="68"/>
        <v>676182822</v>
      </c>
      <c r="X256" s="1">
        <f t="shared" si="69"/>
        <v>35.607301005788997</v>
      </c>
      <c r="Y256" s="13">
        <v>3450544090</v>
      </c>
      <c r="Z256" s="1">
        <f t="shared" si="70"/>
        <v>875360774</v>
      </c>
      <c r="AA256" s="1">
        <f t="shared" si="71"/>
        <v>33.992173239134175</v>
      </c>
      <c r="AB256" s="13">
        <v>4370128035</v>
      </c>
      <c r="AC256" s="1">
        <f t="shared" si="72"/>
        <v>919583945</v>
      </c>
      <c r="AD256" s="1">
        <f t="shared" si="73"/>
        <v>26.65040413959759</v>
      </c>
      <c r="AE256" s="1">
        <v>6388030455.8005095</v>
      </c>
      <c r="AF256" s="1">
        <f t="shared" si="74"/>
        <v>2017902420.8005095</v>
      </c>
      <c r="AG256" s="1">
        <f t="shared" si="75"/>
        <v>46.17490390760392</v>
      </c>
      <c r="AH256" s="1">
        <v>9977812099.1290607</v>
      </c>
      <c r="AI256" s="1">
        <f t="shared" si="52"/>
        <v>3589781643.3285513</v>
      </c>
      <c r="AJ256" s="1">
        <f t="shared" si="53"/>
        <v>56.195437203479983</v>
      </c>
      <c r="AK256" s="1">
        <v>11592340312.707199</v>
      </c>
      <c r="AL256" s="1">
        <f t="shared" si="54"/>
        <v>1614528213.5781384</v>
      </c>
      <c r="AM256" s="1">
        <f t="shared" si="55"/>
        <v>16.181184788186847</v>
      </c>
    </row>
    <row r="257" spans="1:39" ht="17" customHeight="1">
      <c r="A257" s="58" t="s">
        <v>384</v>
      </c>
      <c r="B257" s="12" t="s">
        <v>39</v>
      </c>
      <c r="C257" s="13">
        <v>44419071</v>
      </c>
      <c r="D257" s="13">
        <v>48031825</v>
      </c>
      <c r="E257" s="14">
        <f t="shared" si="56"/>
        <v>3612754</v>
      </c>
      <c r="F257" s="1">
        <f t="shared" si="57"/>
        <v>8.1333398440503171</v>
      </c>
      <c r="G257" s="13">
        <v>45620800</v>
      </c>
      <c r="H257" s="1">
        <f t="shared" si="58"/>
        <v>-2411025</v>
      </c>
      <c r="I257" s="1">
        <f t="shared" si="59"/>
        <v>-5.0196406236906466</v>
      </c>
      <c r="J257" s="13">
        <v>54449638</v>
      </c>
      <c r="K257" s="1">
        <f t="shared" si="60"/>
        <v>8828838</v>
      </c>
      <c r="L257" s="1">
        <f t="shared" si="61"/>
        <v>19.352659313295689</v>
      </c>
      <c r="M257" s="13">
        <v>33142996</v>
      </c>
      <c r="N257" s="1">
        <f t="shared" si="62"/>
        <v>-21306642</v>
      </c>
      <c r="O257" s="1">
        <f t="shared" si="63"/>
        <v>-39.13091580149716</v>
      </c>
      <c r="P257" s="13">
        <v>25380505</v>
      </c>
      <c r="Q257" s="1">
        <f t="shared" si="64"/>
        <v>-7762491</v>
      </c>
      <c r="R257" s="1">
        <f t="shared" si="65"/>
        <v>-23.42121092492664</v>
      </c>
      <c r="S257" s="13">
        <v>28237820</v>
      </c>
      <c r="T257" s="1">
        <f t="shared" si="66"/>
        <v>2857315</v>
      </c>
      <c r="U257" s="1">
        <f t="shared" si="67"/>
        <v>11.257912322863552</v>
      </c>
      <c r="V257" s="13">
        <v>39576766</v>
      </c>
      <c r="W257" s="1">
        <f t="shared" si="68"/>
        <v>11338946</v>
      </c>
      <c r="X257" s="1">
        <f t="shared" si="69"/>
        <v>40.155174868314909</v>
      </c>
      <c r="Y257" s="13">
        <v>42830803</v>
      </c>
      <c r="Z257" s="1">
        <f t="shared" si="70"/>
        <v>3254037</v>
      </c>
      <c r="AA257" s="1">
        <f t="shared" si="71"/>
        <v>8.2220891924317421</v>
      </c>
      <c r="AB257" s="13">
        <v>42715889</v>
      </c>
      <c r="AC257" s="1">
        <f t="shared" si="72"/>
        <v>-114914</v>
      </c>
      <c r="AD257" s="1">
        <f t="shared" si="73"/>
        <v>-0.26829756145361083</v>
      </c>
      <c r="AE257" s="1">
        <v>42825355.836730003</v>
      </c>
      <c r="AF257" s="1">
        <f t="shared" si="74"/>
        <v>109466.83673000336</v>
      </c>
      <c r="AG257" s="1">
        <f t="shared" si="75"/>
        <v>0.25626725626617147</v>
      </c>
      <c r="AH257" s="1">
        <v>55272206.049730003</v>
      </c>
      <c r="AI257" s="1">
        <f t="shared" si="52"/>
        <v>12446850.213</v>
      </c>
      <c r="AJ257" s="1">
        <f t="shared" si="53"/>
        <v>29.064207336544101</v>
      </c>
      <c r="AK257" s="1">
        <v>45686913.587300003</v>
      </c>
      <c r="AL257" s="1">
        <f t="shared" si="54"/>
        <v>-9585292.4624300003</v>
      </c>
      <c r="AM257" s="1">
        <f t="shared" si="55"/>
        <v>-17.341975556043188</v>
      </c>
    </row>
    <row r="258" spans="1:39" ht="30">
      <c r="A258" s="58" t="s">
        <v>385</v>
      </c>
      <c r="B258" s="12" t="s">
        <v>185</v>
      </c>
      <c r="C258" s="13">
        <v>0</v>
      </c>
      <c r="D258" s="13">
        <v>0</v>
      </c>
      <c r="E258" s="14">
        <f t="shared" si="56"/>
        <v>0</v>
      </c>
      <c r="F258" s="1">
        <f t="shared" si="57"/>
        <v>0</v>
      </c>
      <c r="G258" s="13">
        <v>0</v>
      </c>
      <c r="H258" s="1">
        <f t="shared" si="58"/>
        <v>0</v>
      </c>
      <c r="I258" s="1">
        <f t="shared" si="59"/>
        <v>0</v>
      </c>
      <c r="J258" s="13">
        <v>0</v>
      </c>
      <c r="K258" s="1">
        <f t="shared" si="60"/>
        <v>0</v>
      </c>
      <c r="L258" s="1">
        <f t="shared" si="61"/>
        <v>0</v>
      </c>
      <c r="M258" s="13">
        <v>0</v>
      </c>
      <c r="N258" s="1">
        <f t="shared" si="62"/>
        <v>0</v>
      </c>
      <c r="O258" s="1">
        <f t="shared" si="63"/>
        <v>0</v>
      </c>
      <c r="P258" s="13">
        <v>0</v>
      </c>
      <c r="Q258" s="1">
        <f t="shared" si="64"/>
        <v>0</v>
      </c>
      <c r="R258" s="1">
        <f t="shared" si="65"/>
        <v>0</v>
      </c>
      <c r="S258" s="13">
        <v>0</v>
      </c>
      <c r="T258" s="1">
        <f t="shared" si="66"/>
        <v>0</v>
      </c>
      <c r="U258" s="1">
        <f t="shared" si="67"/>
        <v>0</v>
      </c>
      <c r="V258" s="13">
        <v>0</v>
      </c>
      <c r="W258" s="1">
        <f t="shared" si="68"/>
        <v>0</v>
      </c>
      <c r="X258" s="1">
        <f t="shared" si="69"/>
        <v>0</v>
      </c>
      <c r="Y258" s="13">
        <v>1</v>
      </c>
      <c r="Z258" s="1">
        <f t="shared" si="70"/>
        <v>1</v>
      </c>
      <c r="AA258" s="1">
        <f t="shared" si="71"/>
        <v>0</v>
      </c>
      <c r="AB258" s="13">
        <v>0</v>
      </c>
      <c r="AC258" s="1">
        <f t="shared" si="72"/>
        <v>-1</v>
      </c>
      <c r="AD258" s="1">
        <f t="shared" si="73"/>
        <v>-100</v>
      </c>
      <c r="AE258" s="1">
        <v>0</v>
      </c>
      <c r="AF258" s="1">
        <f t="shared" si="74"/>
        <v>0</v>
      </c>
      <c r="AG258" s="1">
        <f t="shared" si="75"/>
        <v>0</v>
      </c>
      <c r="AH258" s="1">
        <v>0</v>
      </c>
      <c r="AI258" s="1">
        <f t="shared" si="52"/>
        <v>0</v>
      </c>
      <c r="AJ258" s="1">
        <f t="shared" si="53"/>
        <v>0</v>
      </c>
      <c r="AK258" s="1">
        <v>0</v>
      </c>
      <c r="AL258" s="1">
        <f t="shared" si="54"/>
        <v>0</v>
      </c>
      <c r="AM258" s="1">
        <f t="shared" si="55"/>
        <v>0</v>
      </c>
    </row>
    <row r="259" spans="1:39" ht="30">
      <c r="A259" s="58" t="s">
        <v>386</v>
      </c>
      <c r="B259" s="12" t="s">
        <v>174</v>
      </c>
      <c r="C259" s="13">
        <v>1082416454</v>
      </c>
      <c r="D259" s="13">
        <v>1216860776</v>
      </c>
      <c r="E259" s="14">
        <f t="shared" si="56"/>
        <v>134444322</v>
      </c>
      <c r="F259" s="1">
        <f t="shared" si="57"/>
        <v>12.420757417643616</v>
      </c>
      <c r="G259" s="13">
        <v>1560149795</v>
      </c>
      <c r="H259" s="1">
        <f t="shared" si="58"/>
        <v>343289019</v>
      </c>
      <c r="I259" s="1">
        <f t="shared" si="59"/>
        <v>28.211034965597413</v>
      </c>
      <c r="J259" s="13">
        <v>1765583337</v>
      </c>
      <c r="K259" s="1">
        <f t="shared" si="60"/>
        <v>205433542</v>
      </c>
      <c r="L259" s="1">
        <f t="shared" si="61"/>
        <v>13.167552414414155</v>
      </c>
      <c r="M259" s="13">
        <v>1970521304</v>
      </c>
      <c r="N259" s="1">
        <f t="shared" si="62"/>
        <v>204937967</v>
      </c>
      <c r="O259" s="1">
        <f t="shared" si="63"/>
        <v>11.607379991942006</v>
      </c>
      <c r="P259" s="13">
        <v>2408434089</v>
      </c>
      <c r="Q259" s="1">
        <f t="shared" si="64"/>
        <v>437912785</v>
      </c>
      <c r="R259" s="1">
        <f t="shared" si="65"/>
        <v>22.223194649612374</v>
      </c>
      <c r="S259" s="13">
        <v>2641490568</v>
      </c>
      <c r="T259" s="1">
        <f t="shared" si="66"/>
        <v>233056479</v>
      </c>
      <c r="U259" s="1">
        <f t="shared" si="67"/>
        <v>9.6766807970554343</v>
      </c>
      <c r="V259" s="13">
        <v>2788937805</v>
      </c>
      <c r="W259" s="1">
        <f t="shared" si="68"/>
        <v>147447237</v>
      </c>
      <c r="X259" s="1">
        <f t="shared" si="69"/>
        <v>5.5819709820746937</v>
      </c>
      <c r="Y259" s="13">
        <v>15419533</v>
      </c>
      <c r="Z259" s="1">
        <f t="shared" si="70"/>
        <v>-2773518272</v>
      </c>
      <c r="AA259" s="1">
        <f t="shared" si="71"/>
        <v>-99.447118075836755</v>
      </c>
      <c r="AB259" s="13">
        <v>89096</v>
      </c>
      <c r="AC259" s="1">
        <f t="shared" si="72"/>
        <v>-15330437</v>
      </c>
      <c r="AD259" s="1">
        <f t="shared" si="73"/>
        <v>-99.422187429411764</v>
      </c>
      <c r="AE259" s="1">
        <v>86648.920150000005</v>
      </c>
      <c r="AF259" s="1">
        <f t="shared" si="74"/>
        <v>-2447.0798499999946</v>
      </c>
      <c r="AG259" s="1">
        <f t="shared" si="75"/>
        <v>-2.7465653340217231</v>
      </c>
      <c r="AH259" s="1">
        <v>1424931.46318</v>
      </c>
      <c r="AI259" s="1">
        <f t="shared" si="52"/>
        <v>1338282.5430300001</v>
      </c>
      <c r="AJ259" s="1">
        <f t="shared" si="53"/>
        <v>1544.4884260684003</v>
      </c>
      <c r="AK259" s="1">
        <v>2778694.6605100003</v>
      </c>
      <c r="AL259" s="1">
        <f t="shared" si="54"/>
        <v>1353763.1973300003</v>
      </c>
      <c r="AM259" s="1">
        <f t="shared" si="55"/>
        <v>95.005495514066723</v>
      </c>
    </row>
    <row r="260" spans="1:39" ht="30">
      <c r="A260" s="58" t="s">
        <v>387</v>
      </c>
      <c r="B260" s="12" t="s">
        <v>158</v>
      </c>
      <c r="C260" s="13">
        <v>111910307</v>
      </c>
      <c r="D260" s="13">
        <v>9639735</v>
      </c>
      <c r="E260" s="14">
        <f t="shared" si="56"/>
        <v>-102270572</v>
      </c>
      <c r="F260" s="1">
        <f t="shared" si="57"/>
        <v>-91.386195553909076</v>
      </c>
      <c r="G260" s="13">
        <v>12600779</v>
      </c>
      <c r="H260" s="1">
        <f t="shared" si="58"/>
        <v>2961044</v>
      </c>
      <c r="I260" s="1">
        <f t="shared" si="59"/>
        <v>30.717068467131099</v>
      </c>
      <c r="J260" s="13">
        <v>55851898</v>
      </c>
      <c r="K260" s="1">
        <f t="shared" si="60"/>
        <v>43251119</v>
      </c>
      <c r="L260" s="1">
        <f t="shared" si="61"/>
        <v>343.24162815648145</v>
      </c>
      <c r="M260" s="13">
        <v>3074257</v>
      </c>
      <c r="N260" s="1">
        <f t="shared" si="62"/>
        <v>-52777641</v>
      </c>
      <c r="O260" s="1">
        <f t="shared" si="63"/>
        <v>-94.495698248249326</v>
      </c>
      <c r="P260" s="13">
        <v>35847094</v>
      </c>
      <c r="Q260" s="1">
        <f t="shared" si="64"/>
        <v>32772837</v>
      </c>
      <c r="R260" s="1">
        <f t="shared" si="65"/>
        <v>1066.0409002890781</v>
      </c>
      <c r="S260" s="13">
        <v>35679260</v>
      </c>
      <c r="T260" s="1">
        <f t="shared" si="66"/>
        <v>-167834</v>
      </c>
      <c r="U260" s="1">
        <f t="shared" si="67"/>
        <v>-0.46819415822102622</v>
      </c>
      <c r="V260" s="13">
        <v>11538280</v>
      </c>
      <c r="W260" s="1">
        <f t="shared" si="68"/>
        <v>-24140980</v>
      </c>
      <c r="X260" s="1">
        <f t="shared" si="69"/>
        <v>-67.661100594575103</v>
      </c>
      <c r="Y260" s="13">
        <v>3591949</v>
      </c>
      <c r="Z260" s="1">
        <f t="shared" si="70"/>
        <v>-7946331</v>
      </c>
      <c r="AA260" s="1">
        <f t="shared" si="71"/>
        <v>-68.869285543425889</v>
      </c>
      <c r="AB260" s="13">
        <v>12425562</v>
      </c>
      <c r="AC260" s="1">
        <f t="shared" si="72"/>
        <v>8833613</v>
      </c>
      <c r="AD260" s="1">
        <f t="shared" si="73"/>
        <v>245.92812982589675</v>
      </c>
      <c r="AE260" s="1">
        <v>19083641.809610002</v>
      </c>
      <c r="AF260" s="1">
        <f t="shared" si="74"/>
        <v>6658079.8096100017</v>
      </c>
      <c r="AG260" s="1">
        <f t="shared" si="75"/>
        <v>53.583731742757401</v>
      </c>
      <c r="AH260" s="1">
        <v>42774951.986570001</v>
      </c>
      <c r="AI260" s="1">
        <f t="shared" si="52"/>
        <v>23691310.176959999</v>
      </c>
      <c r="AJ260" s="1">
        <f t="shared" si="53"/>
        <v>124.1445967877562</v>
      </c>
      <c r="AK260" s="1">
        <v>53995424.079839997</v>
      </c>
      <c r="AL260" s="1">
        <f t="shared" si="54"/>
        <v>11220472.093269996</v>
      </c>
      <c r="AM260" s="1">
        <f t="shared" si="55"/>
        <v>26.231407803316468</v>
      </c>
    </row>
    <row r="261" spans="1:39" ht="17" customHeight="1">
      <c r="A261" s="58" t="s">
        <v>2918</v>
      </c>
      <c r="B261" s="12" t="s">
        <v>210</v>
      </c>
      <c r="C261" s="13"/>
      <c r="D261" s="13"/>
      <c r="E261" s="14"/>
      <c r="F261" s="1"/>
      <c r="G261" s="13"/>
      <c r="H261" s="1"/>
      <c r="I261" s="1"/>
      <c r="J261" s="13"/>
      <c r="K261" s="1"/>
      <c r="L261" s="1"/>
      <c r="M261" s="13"/>
      <c r="N261" s="1"/>
      <c r="O261" s="1"/>
      <c r="P261" s="13"/>
      <c r="Q261" s="1"/>
      <c r="R261" s="1"/>
      <c r="S261" s="13"/>
      <c r="T261" s="1"/>
      <c r="U261" s="1"/>
      <c r="V261" s="13"/>
      <c r="W261" s="1"/>
      <c r="X261" s="1"/>
      <c r="Y261" s="13"/>
      <c r="Z261" s="1"/>
      <c r="AA261" s="1"/>
      <c r="AB261" s="13"/>
      <c r="AC261" s="1"/>
      <c r="AD261" s="1"/>
      <c r="AE261" s="1"/>
      <c r="AF261" s="1"/>
      <c r="AG261" s="1"/>
      <c r="AH261" s="1">
        <v>15396343.293</v>
      </c>
      <c r="AI261" s="1">
        <f t="shared" si="52"/>
        <v>15396343.293</v>
      </c>
      <c r="AJ261" s="1">
        <f t="shared" si="53"/>
        <v>0</v>
      </c>
      <c r="AK261" s="1">
        <v>12510925.225</v>
      </c>
      <c r="AL261" s="1">
        <f t="shared" si="54"/>
        <v>-2885418.068</v>
      </c>
      <c r="AM261" s="1">
        <f t="shared" si="55"/>
        <v>-18.740930967107399</v>
      </c>
    </row>
    <row r="262" spans="1:39" ht="17" customHeight="1">
      <c r="A262" s="58" t="s">
        <v>388</v>
      </c>
      <c r="B262" s="12" t="s">
        <v>38</v>
      </c>
      <c r="C262" s="13">
        <v>437104489</v>
      </c>
      <c r="D262" s="13">
        <v>549371565</v>
      </c>
      <c r="E262" s="14">
        <f t="shared" si="56"/>
        <v>112267076</v>
      </c>
      <c r="F262" s="1">
        <f t="shared" si="57"/>
        <v>25.684265164341518</v>
      </c>
      <c r="G262" s="13">
        <v>1011988441</v>
      </c>
      <c r="H262" s="1">
        <f t="shared" si="58"/>
        <v>462616876</v>
      </c>
      <c r="I262" s="1">
        <f t="shared" si="59"/>
        <v>84.208376529280329</v>
      </c>
      <c r="J262" s="13">
        <v>1107880935</v>
      </c>
      <c r="K262" s="1">
        <f t="shared" si="60"/>
        <v>95892494</v>
      </c>
      <c r="L262" s="1">
        <f t="shared" si="61"/>
        <v>9.4756511156632861</v>
      </c>
      <c r="M262" s="13">
        <v>1048880265</v>
      </c>
      <c r="N262" s="1">
        <f t="shared" si="62"/>
        <v>-59000670</v>
      </c>
      <c r="O262" s="1">
        <f t="shared" si="63"/>
        <v>-5.3255424961347488</v>
      </c>
      <c r="P262" s="13">
        <v>1075209357</v>
      </c>
      <c r="Q262" s="1">
        <f t="shared" si="64"/>
        <v>26329092</v>
      </c>
      <c r="R262" s="1">
        <f t="shared" si="65"/>
        <v>2.5102094946938482</v>
      </c>
      <c r="S262" s="13">
        <v>1117538542</v>
      </c>
      <c r="T262" s="1">
        <f t="shared" si="66"/>
        <v>42329185</v>
      </c>
      <c r="U262" s="1">
        <f t="shared" si="67"/>
        <v>3.9368319038912531</v>
      </c>
      <c r="V262" s="13">
        <v>1066004138</v>
      </c>
      <c r="W262" s="1">
        <f t="shared" si="68"/>
        <v>-51534404</v>
      </c>
      <c r="X262" s="1">
        <f t="shared" si="69"/>
        <v>-4.611420730758117</v>
      </c>
      <c r="Y262" s="13">
        <v>1055691429</v>
      </c>
      <c r="Z262" s="1">
        <f t="shared" si="70"/>
        <v>-10312709</v>
      </c>
      <c r="AA262" s="1">
        <f t="shared" si="71"/>
        <v>-0.96741735162007414</v>
      </c>
      <c r="AB262" s="13">
        <v>1256647325</v>
      </c>
      <c r="AC262" s="1">
        <f t="shared" si="72"/>
        <v>200955896</v>
      </c>
      <c r="AD262" s="1">
        <f t="shared" si="73"/>
        <v>19.03547670083433</v>
      </c>
      <c r="AE262" s="1">
        <v>1546068996.45924</v>
      </c>
      <c r="AF262" s="1">
        <f t="shared" si="74"/>
        <v>289421671.45923996</v>
      </c>
      <c r="AG262" s="1">
        <f t="shared" si="75"/>
        <v>23.031256717889402</v>
      </c>
      <c r="AH262" s="1">
        <v>2065822943.43223</v>
      </c>
      <c r="AI262" s="1">
        <f t="shared" ref="AI262:AI325" si="76">AH262-AE262</f>
        <v>519753946.97299004</v>
      </c>
      <c r="AJ262" s="1">
        <f t="shared" ref="AJ262:AJ325" si="77">IFERROR(AI262/AE262*100,0)</f>
        <v>33.61777179177092</v>
      </c>
      <c r="AK262" s="1">
        <v>2381938304.4350801</v>
      </c>
      <c r="AL262" s="1">
        <f t="shared" ref="AL262:AL325" si="78">AK262-AH262</f>
        <v>316115361.00285006</v>
      </c>
      <c r="AM262" s="1">
        <f t="shared" ref="AM262:AM325" si="79">IFERROR(AL262/AH262*100,0)</f>
        <v>15.302151716721909</v>
      </c>
    </row>
    <row r="263" spans="1:39" ht="17" customHeight="1">
      <c r="A263" s="58" t="s">
        <v>2930</v>
      </c>
      <c r="B263" s="12" t="s">
        <v>176</v>
      </c>
      <c r="C263" s="13"/>
      <c r="D263" s="13"/>
      <c r="E263" s="14"/>
      <c r="F263" s="1"/>
      <c r="G263" s="13"/>
      <c r="H263" s="1"/>
      <c r="I263" s="1"/>
      <c r="J263" s="13"/>
      <c r="K263" s="1"/>
      <c r="L263" s="1"/>
      <c r="M263" s="13"/>
      <c r="N263" s="1"/>
      <c r="O263" s="1"/>
      <c r="P263" s="13"/>
      <c r="Q263" s="1"/>
      <c r="R263" s="1"/>
      <c r="S263" s="13"/>
      <c r="T263" s="1"/>
      <c r="U263" s="1"/>
      <c r="V263" s="13"/>
      <c r="W263" s="1"/>
      <c r="X263" s="1"/>
      <c r="Y263" s="13"/>
      <c r="Z263" s="1"/>
      <c r="AA263" s="1"/>
      <c r="AB263" s="13"/>
      <c r="AC263" s="1"/>
      <c r="AD263" s="1"/>
      <c r="AE263" s="1"/>
      <c r="AF263" s="1"/>
      <c r="AG263" s="1"/>
      <c r="AH263" s="1">
        <v>1642098833.4976001</v>
      </c>
      <c r="AI263" s="1">
        <f t="shared" si="76"/>
        <v>1642098833.4976001</v>
      </c>
      <c r="AJ263" s="1">
        <f t="shared" si="77"/>
        <v>0</v>
      </c>
      <c r="AK263" s="1">
        <v>1530582050.3620901</v>
      </c>
      <c r="AL263" s="1">
        <f t="shared" si="78"/>
        <v>-111516783.13550997</v>
      </c>
      <c r="AM263" s="1">
        <f t="shared" si="79"/>
        <v>-6.7911127430730831</v>
      </c>
    </row>
    <row r="264" spans="1:39" ht="30">
      <c r="A264" s="58" t="s">
        <v>2961</v>
      </c>
      <c r="B264" s="12" t="s">
        <v>2962</v>
      </c>
      <c r="C264" s="13"/>
      <c r="D264" s="13"/>
      <c r="E264" s="14"/>
      <c r="F264" s="1"/>
      <c r="G264" s="13"/>
      <c r="H264" s="1"/>
      <c r="I264" s="1"/>
      <c r="J264" s="13"/>
      <c r="K264" s="1"/>
      <c r="L264" s="1"/>
      <c r="M264" s="13"/>
      <c r="N264" s="1"/>
      <c r="O264" s="1"/>
      <c r="P264" s="13"/>
      <c r="Q264" s="1"/>
      <c r="R264" s="1"/>
      <c r="S264" s="13"/>
      <c r="T264" s="1"/>
      <c r="U264" s="1"/>
      <c r="V264" s="13"/>
      <c r="W264" s="1"/>
      <c r="X264" s="1"/>
      <c r="Y264" s="13"/>
      <c r="Z264" s="1"/>
      <c r="AA264" s="1"/>
      <c r="AB264" s="13"/>
      <c r="AC264" s="1"/>
      <c r="AD264" s="1"/>
      <c r="AE264" s="1"/>
      <c r="AF264" s="1"/>
      <c r="AG264" s="1"/>
      <c r="AH264" s="1">
        <v>11056406.244999999</v>
      </c>
      <c r="AI264" s="1">
        <f t="shared" si="76"/>
        <v>11056406.244999999</v>
      </c>
      <c r="AJ264" s="1">
        <f t="shared" si="77"/>
        <v>0</v>
      </c>
      <c r="AK264" s="1">
        <v>0</v>
      </c>
      <c r="AL264" s="1">
        <f t="shared" si="78"/>
        <v>-11056406.244999999</v>
      </c>
      <c r="AM264" s="1">
        <f t="shared" si="79"/>
        <v>-100</v>
      </c>
    </row>
    <row r="265" spans="1:39" ht="15">
      <c r="A265" s="58" t="s">
        <v>2965</v>
      </c>
      <c r="B265" s="12" t="s">
        <v>2966</v>
      </c>
      <c r="C265" s="13"/>
      <c r="D265" s="13"/>
      <c r="E265" s="14"/>
      <c r="F265" s="1"/>
      <c r="G265" s="13"/>
      <c r="H265" s="1"/>
      <c r="I265" s="1"/>
      <c r="J265" s="13"/>
      <c r="K265" s="1"/>
      <c r="L265" s="1"/>
      <c r="M265" s="13"/>
      <c r="N265" s="1"/>
      <c r="O265" s="1"/>
      <c r="P265" s="13"/>
      <c r="Q265" s="1"/>
      <c r="R265" s="1"/>
      <c r="S265" s="13"/>
      <c r="T265" s="1"/>
      <c r="U265" s="1"/>
      <c r="V265" s="13"/>
      <c r="W265" s="1"/>
      <c r="X265" s="1"/>
      <c r="Y265" s="13"/>
      <c r="Z265" s="1"/>
      <c r="AA265" s="1"/>
      <c r="AB265" s="13"/>
      <c r="AC265" s="1"/>
      <c r="AD265" s="1"/>
      <c r="AE265" s="1"/>
      <c r="AF265" s="1"/>
      <c r="AG265" s="1"/>
      <c r="AH265" s="1">
        <v>898397083.89302003</v>
      </c>
      <c r="AI265" s="1">
        <f t="shared" si="76"/>
        <v>898397083.89302003</v>
      </c>
      <c r="AJ265" s="1">
        <f t="shared" si="77"/>
        <v>0</v>
      </c>
      <c r="AK265" s="1">
        <v>1081618249.9436898</v>
      </c>
      <c r="AL265" s="1">
        <f t="shared" si="78"/>
        <v>183221166.05066979</v>
      </c>
      <c r="AM265" s="1">
        <f t="shared" si="79"/>
        <v>20.394229827273964</v>
      </c>
    </row>
    <row r="266" spans="1:39" ht="17" customHeight="1">
      <c r="A266" s="58" t="s">
        <v>389</v>
      </c>
      <c r="B266" s="12" t="s">
        <v>37</v>
      </c>
      <c r="C266" s="13">
        <v>1588110540</v>
      </c>
      <c r="D266" s="13">
        <v>1594687079</v>
      </c>
      <c r="E266" s="14">
        <f t="shared" si="56"/>
        <v>6576539</v>
      </c>
      <c r="F266" s="1">
        <f t="shared" si="57"/>
        <v>0.41411090943329421</v>
      </c>
      <c r="G266" s="13">
        <v>1626785297</v>
      </c>
      <c r="H266" s="1">
        <f t="shared" si="58"/>
        <v>32098218</v>
      </c>
      <c r="I266" s="1">
        <f t="shared" si="59"/>
        <v>2.0128223538456349</v>
      </c>
      <c r="J266" s="13">
        <v>1661854199</v>
      </c>
      <c r="K266" s="1">
        <f t="shared" si="60"/>
        <v>35068902</v>
      </c>
      <c r="L266" s="1">
        <f t="shared" si="61"/>
        <v>2.1557179097125805</v>
      </c>
      <c r="M266" s="13">
        <v>3246495069</v>
      </c>
      <c r="N266" s="1">
        <f t="shared" si="62"/>
        <v>1584640870</v>
      </c>
      <c r="O266" s="1">
        <f t="shared" si="63"/>
        <v>95.353784402599089</v>
      </c>
      <c r="P266" s="13">
        <v>1115691839</v>
      </c>
      <c r="Q266" s="1">
        <f t="shared" si="64"/>
        <v>-2130803230</v>
      </c>
      <c r="R266" s="1">
        <f t="shared" si="65"/>
        <v>-65.633958614215288</v>
      </c>
      <c r="S266" s="13">
        <v>1317113865</v>
      </c>
      <c r="T266" s="1">
        <f t="shared" si="66"/>
        <v>201422026</v>
      </c>
      <c r="U266" s="1">
        <f t="shared" si="67"/>
        <v>18.053553764499661</v>
      </c>
      <c r="V266" s="13">
        <v>1413409618</v>
      </c>
      <c r="W266" s="1">
        <f t="shared" si="68"/>
        <v>96295753</v>
      </c>
      <c r="X266" s="1">
        <f t="shared" si="69"/>
        <v>7.3111183139811535</v>
      </c>
      <c r="Y266" s="13">
        <v>2730798790</v>
      </c>
      <c r="Z266" s="1">
        <f t="shared" si="70"/>
        <v>1317389172</v>
      </c>
      <c r="AA266" s="1">
        <f t="shared" si="71"/>
        <v>93.206467199800812</v>
      </c>
      <c r="AB266" s="13">
        <v>3052773011</v>
      </c>
      <c r="AC266" s="1">
        <f t="shared" si="72"/>
        <v>321974221</v>
      </c>
      <c r="AD266" s="1">
        <f t="shared" si="73"/>
        <v>11.790477649947984</v>
      </c>
      <c r="AE266" s="1">
        <v>1586157291.6526</v>
      </c>
      <c r="AF266" s="1">
        <f t="shared" si="74"/>
        <v>-1466615719.3474</v>
      </c>
      <c r="AG266" s="1">
        <f t="shared" si="75"/>
        <v>-48.042082200765371</v>
      </c>
      <c r="AH266" s="1">
        <v>31388373890.222198</v>
      </c>
      <c r="AI266" s="1">
        <f t="shared" si="76"/>
        <v>29802216598.569599</v>
      </c>
      <c r="AJ266" s="1">
        <f t="shared" si="77"/>
        <v>1878.8941522639909</v>
      </c>
      <c r="AK266" s="1">
        <v>35375862541.602104</v>
      </c>
      <c r="AL266" s="1">
        <f t="shared" si="78"/>
        <v>3987488651.3799057</v>
      </c>
      <c r="AM266" s="1">
        <f t="shared" si="79"/>
        <v>12.703712098389556</v>
      </c>
    </row>
    <row r="267" spans="1:39" ht="17" customHeight="1">
      <c r="A267" s="58" t="s">
        <v>3050</v>
      </c>
      <c r="B267" s="12" t="s">
        <v>3051</v>
      </c>
      <c r="C267" s="13"/>
      <c r="D267" s="13"/>
      <c r="E267" s="14"/>
      <c r="F267" s="1"/>
      <c r="G267" s="13"/>
      <c r="H267" s="1"/>
      <c r="I267" s="1"/>
      <c r="J267" s="13"/>
      <c r="K267" s="1"/>
      <c r="L267" s="1"/>
      <c r="M267" s="13"/>
      <c r="N267" s="1"/>
      <c r="O267" s="1"/>
      <c r="P267" s="13"/>
      <c r="Q267" s="1"/>
      <c r="R267" s="1"/>
      <c r="S267" s="13"/>
      <c r="T267" s="1"/>
      <c r="U267" s="1"/>
      <c r="V267" s="13"/>
      <c r="W267" s="1"/>
      <c r="X267" s="1"/>
      <c r="Y267" s="13"/>
      <c r="Z267" s="1"/>
      <c r="AA267" s="1"/>
      <c r="AB267" s="13"/>
      <c r="AC267" s="1"/>
      <c r="AD267" s="1"/>
      <c r="AE267" s="1"/>
      <c r="AF267" s="1"/>
      <c r="AG267" s="1"/>
      <c r="AH267" s="1">
        <v>635935772.52175999</v>
      </c>
      <c r="AI267" s="1">
        <f t="shared" si="76"/>
        <v>635935772.52175999</v>
      </c>
      <c r="AJ267" s="1">
        <f t="shared" si="77"/>
        <v>0</v>
      </c>
      <c r="AK267" s="1">
        <v>1312061028.14803</v>
      </c>
      <c r="AL267" s="1">
        <f t="shared" si="78"/>
        <v>676125255.62627006</v>
      </c>
      <c r="AM267" s="1">
        <f t="shared" si="79"/>
        <v>106.31973932605511</v>
      </c>
    </row>
    <row r="268" spans="1:39" ht="15">
      <c r="A268" s="58" t="s">
        <v>390</v>
      </c>
      <c r="B268" s="12" t="s">
        <v>160</v>
      </c>
      <c r="C268" s="13">
        <v>4472458153</v>
      </c>
      <c r="D268" s="13">
        <v>5510331474</v>
      </c>
      <c r="E268" s="14">
        <f t="shared" si="56"/>
        <v>1037873321</v>
      </c>
      <c r="F268" s="1">
        <f t="shared" si="57"/>
        <v>23.205881094802947</v>
      </c>
      <c r="G268" s="13">
        <v>4838196728</v>
      </c>
      <c r="H268" s="1">
        <f t="shared" si="58"/>
        <v>-672134746</v>
      </c>
      <c r="I268" s="1">
        <f t="shared" si="59"/>
        <v>-12.197718942524727</v>
      </c>
      <c r="J268" s="13">
        <v>4962871657</v>
      </c>
      <c r="K268" s="1">
        <f t="shared" si="60"/>
        <v>124674929</v>
      </c>
      <c r="L268" s="1">
        <f t="shared" si="61"/>
        <v>2.5768883741016824</v>
      </c>
      <c r="M268" s="13">
        <v>4839853129</v>
      </c>
      <c r="N268" s="1">
        <f t="shared" si="62"/>
        <v>-123018528</v>
      </c>
      <c r="O268" s="1">
        <f t="shared" si="63"/>
        <v>-2.4787771375567531</v>
      </c>
      <c r="P268" s="13">
        <v>5853475120</v>
      </c>
      <c r="Q268" s="1">
        <f t="shared" si="64"/>
        <v>1013621991</v>
      </c>
      <c r="R268" s="1">
        <f t="shared" si="65"/>
        <v>20.943238647604009</v>
      </c>
      <c r="S268" s="13">
        <v>6012524675</v>
      </c>
      <c r="T268" s="1">
        <f t="shared" si="66"/>
        <v>159049555</v>
      </c>
      <c r="U268" s="1">
        <f t="shared" si="67"/>
        <v>2.7171817038491146</v>
      </c>
      <c r="V268" s="13">
        <v>6408548514</v>
      </c>
      <c r="W268" s="1">
        <f t="shared" si="68"/>
        <v>396023839</v>
      </c>
      <c r="X268" s="1">
        <f t="shared" si="69"/>
        <v>6.5866480456481451</v>
      </c>
      <c r="Y268" s="13">
        <v>8197690411</v>
      </c>
      <c r="Z268" s="1">
        <f t="shared" si="70"/>
        <v>1789141897</v>
      </c>
      <c r="AA268" s="1">
        <f t="shared" si="71"/>
        <v>27.918051850453701</v>
      </c>
      <c r="AB268" s="13">
        <v>15628565736</v>
      </c>
      <c r="AC268" s="1">
        <f t="shared" si="72"/>
        <v>7430875325</v>
      </c>
      <c r="AD268" s="1">
        <f t="shared" si="73"/>
        <v>90.645961880055197</v>
      </c>
      <c r="AE268" s="1">
        <v>17038682135.677801</v>
      </c>
      <c r="AF268" s="1">
        <f t="shared" si="74"/>
        <v>1410116399.6778011</v>
      </c>
      <c r="AG268" s="1">
        <f t="shared" si="75"/>
        <v>9.0226859169145257</v>
      </c>
      <c r="AH268" s="1">
        <v>241753109380.98734</v>
      </c>
      <c r="AI268" s="1">
        <f t="shared" si="76"/>
        <v>224714427245.30954</v>
      </c>
      <c r="AJ268" s="1">
        <f t="shared" si="77"/>
        <v>1318.8486377991251</v>
      </c>
      <c r="AK268" s="1">
        <v>474279568575.23602</v>
      </c>
      <c r="AL268" s="1">
        <f t="shared" si="78"/>
        <v>232526459194.24869</v>
      </c>
      <c r="AM268" s="1">
        <f t="shared" si="79"/>
        <v>96.183440945035358</v>
      </c>
    </row>
    <row r="269" spans="1:39" ht="17" customHeight="1">
      <c r="A269" s="58" t="s">
        <v>391</v>
      </c>
      <c r="B269" s="12" t="s">
        <v>36</v>
      </c>
      <c r="C269" s="13">
        <v>2680433347</v>
      </c>
      <c r="D269" s="13">
        <v>3209692277</v>
      </c>
      <c r="E269" s="14">
        <f t="shared" si="56"/>
        <v>529258930</v>
      </c>
      <c r="F269" s="1">
        <f t="shared" si="57"/>
        <v>19.745274792688214</v>
      </c>
      <c r="G269" s="13">
        <v>3835261934</v>
      </c>
      <c r="H269" s="1">
        <f t="shared" si="58"/>
        <v>625569657</v>
      </c>
      <c r="I269" s="1">
        <f t="shared" si="59"/>
        <v>19.490019696987918</v>
      </c>
      <c r="J269" s="13">
        <v>3985568102</v>
      </c>
      <c r="K269" s="1">
        <f t="shared" si="60"/>
        <v>150306168</v>
      </c>
      <c r="L269" s="1">
        <f t="shared" si="61"/>
        <v>3.9190587393137353</v>
      </c>
      <c r="M269" s="13">
        <v>3959809496</v>
      </c>
      <c r="N269" s="1">
        <f t="shared" si="62"/>
        <v>-25758606</v>
      </c>
      <c r="O269" s="1">
        <f t="shared" si="63"/>
        <v>-0.64629697299800393</v>
      </c>
      <c r="P269" s="13">
        <v>4107024968</v>
      </c>
      <c r="Q269" s="1">
        <f t="shared" si="64"/>
        <v>147215472</v>
      </c>
      <c r="R269" s="1">
        <f t="shared" si="65"/>
        <v>3.7177412738847573</v>
      </c>
      <c r="S269" s="13">
        <v>4295097725</v>
      </c>
      <c r="T269" s="1">
        <f t="shared" si="66"/>
        <v>188072757</v>
      </c>
      <c r="U269" s="1">
        <f t="shared" si="67"/>
        <v>4.5792942206432672</v>
      </c>
      <c r="V269" s="13">
        <v>4293406868</v>
      </c>
      <c r="W269" s="1">
        <f t="shared" si="68"/>
        <v>-1690857</v>
      </c>
      <c r="X269" s="1">
        <f t="shared" si="69"/>
        <v>-3.9367136867648339E-2</v>
      </c>
      <c r="Y269" s="13">
        <v>4958639763</v>
      </c>
      <c r="Z269" s="1">
        <f t="shared" si="70"/>
        <v>665232895</v>
      </c>
      <c r="AA269" s="1">
        <f t="shared" si="71"/>
        <v>15.494289627153035</v>
      </c>
      <c r="AB269" s="13">
        <v>10943788325</v>
      </c>
      <c r="AC269" s="1">
        <f t="shared" si="72"/>
        <v>5985148562</v>
      </c>
      <c r="AD269" s="1">
        <f t="shared" si="73"/>
        <v>120.70141910004281</v>
      </c>
      <c r="AE269" s="1">
        <v>6406117573.5952301</v>
      </c>
      <c r="AF269" s="1">
        <f t="shared" si="74"/>
        <v>-4537670751.4047699</v>
      </c>
      <c r="AG269" s="1">
        <f t="shared" si="75"/>
        <v>-41.463436761097718</v>
      </c>
      <c r="AH269" s="1">
        <v>0</v>
      </c>
      <c r="AI269" s="1">
        <f t="shared" si="76"/>
        <v>-6406117573.5952301</v>
      </c>
      <c r="AJ269" s="1">
        <f t="shared" si="77"/>
        <v>-100</v>
      </c>
      <c r="AK269" s="1">
        <v>0</v>
      </c>
      <c r="AL269" s="1">
        <f t="shared" si="78"/>
        <v>0</v>
      </c>
      <c r="AM269" s="1">
        <f t="shared" si="79"/>
        <v>0</v>
      </c>
    </row>
    <row r="270" spans="1:39" ht="17" customHeight="1">
      <c r="A270" s="58" t="s">
        <v>392</v>
      </c>
      <c r="B270" s="12" t="s">
        <v>175</v>
      </c>
      <c r="C270" s="13">
        <v>1593623367</v>
      </c>
      <c r="D270" s="13">
        <v>2086353936</v>
      </c>
      <c r="E270" s="14">
        <f t="shared" si="56"/>
        <v>492730569</v>
      </c>
      <c r="F270" s="1">
        <f t="shared" si="57"/>
        <v>30.91888454971431</v>
      </c>
      <c r="G270" s="13">
        <v>869196419</v>
      </c>
      <c r="H270" s="1">
        <f t="shared" si="58"/>
        <v>-1217157517</v>
      </c>
      <c r="I270" s="1">
        <f t="shared" si="59"/>
        <v>-58.338975760438757</v>
      </c>
      <c r="J270" s="13">
        <v>846344362</v>
      </c>
      <c r="K270" s="1">
        <f t="shared" si="60"/>
        <v>-22852057</v>
      </c>
      <c r="L270" s="1">
        <f t="shared" si="61"/>
        <v>-2.629101604708751</v>
      </c>
      <c r="M270" s="13">
        <v>787382868</v>
      </c>
      <c r="N270" s="1">
        <f t="shared" si="62"/>
        <v>-58961494</v>
      </c>
      <c r="O270" s="1">
        <f t="shared" si="63"/>
        <v>-6.9666079963796106</v>
      </c>
      <c r="P270" s="13">
        <v>1004268238</v>
      </c>
      <c r="Q270" s="1">
        <f t="shared" si="64"/>
        <v>216885370</v>
      </c>
      <c r="R270" s="1">
        <f t="shared" si="65"/>
        <v>27.545096396483952</v>
      </c>
      <c r="S270" s="13">
        <v>564936921</v>
      </c>
      <c r="T270" s="1">
        <f t="shared" si="66"/>
        <v>-439331317</v>
      </c>
      <c r="U270" s="1">
        <f t="shared" si="67"/>
        <v>-43.746411603629745</v>
      </c>
      <c r="V270" s="13">
        <v>821701589</v>
      </c>
      <c r="W270" s="1">
        <f t="shared" si="68"/>
        <v>256764668</v>
      </c>
      <c r="X270" s="1">
        <f t="shared" si="69"/>
        <v>45.450148229911846</v>
      </c>
      <c r="Y270" s="13">
        <v>1799454296</v>
      </c>
      <c r="Z270" s="1">
        <f t="shared" si="70"/>
        <v>977752707</v>
      </c>
      <c r="AA270" s="1">
        <f t="shared" si="71"/>
        <v>118.99121531332466</v>
      </c>
      <c r="AB270" s="13">
        <v>2647113384</v>
      </c>
      <c r="AC270" s="1">
        <f t="shared" si="72"/>
        <v>847659088</v>
      </c>
      <c r="AD270" s="1">
        <f t="shared" si="73"/>
        <v>47.106452766500276</v>
      </c>
      <c r="AE270" s="1">
        <v>8790249371.8649406</v>
      </c>
      <c r="AF270" s="1">
        <f t="shared" si="74"/>
        <v>6143135987.8649406</v>
      </c>
      <c r="AG270" s="1">
        <f t="shared" si="75"/>
        <v>232.06924285888243</v>
      </c>
      <c r="AH270" s="1">
        <v>0</v>
      </c>
      <c r="AI270" s="1">
        <f t="shared" si="76"/>
        <v>-8790249371.8649406</v>
      </c>
      <c r="AJ270" s="1">
        <f t="shared" si="77"/>
        <v>-100</v>
      </c>
      <c r="AK270" s="1">
        <v>0</v>
      </c>
      <c r="AL270" s="1">
        <f t="shared" si="78"/>
        <v>0</v>
      </c>
      <c r="AM270" s="1">
        <f t="shared" si="79"/>
        <v>0</v>
      </c>
    </row>
    <row r="271" spans="1:39" ht="17" customHeight="1">
      <c r="A271" s="58" t="s">
        <v>3060</v>
      </c>
      <c r="B271" s="12" t="s">
        <v>3061</v>
      </c>
      <c r="C271" s="13"/>
      <c r="D271" s="13"/>
      <c r="E271" s="14"/>
      <c r="F271" s="1"/>
      <c r="G271" s="13"/>
      <c r="H271" s="1"/>
      <c r="I271" s="1"/>
      <c r="J271" s="13"/>
      <c r="K271" s="1"/>
      <c r="L271" s="1"/>
      <c r="M271" s="13"/>
      <c r="N271" s="1"/>
      <c r="O271" s="1"/>
      <c r="P271" s="13"/>
      <c r="Q271" s="1"/>
      <c r="R271" s="1"/>
      <c r="S271" s="13"/>
      <c r="T271" s="1"/>
      <c r="U271" s="1"/>
      <c r="V271" s="13"/>
      <c r="W271" s="1"/>
      <c r="X271" s="1"/>
      <c r="Y271" s="13"/>
      <c r="Z271" s="1"/>
      <c r="AA271" s="1"/>
      <c r="AB271" s="13"/>
      <c r="AC271" s="1"/>
      <c r="AD271" s="1"/>
      <c r="AE271" s="1"/>
      <c r="AF271" s="1"/>
      <c r="AG271" s="1"/>
      <c r="AH271" s="1">
        <v>6719806518.7308493</v>
      </c>
      <c r="AI271" s="1">
        <f t="shared" si="76"/>
        <v>6719806518.7308493</v>
      </c>
      <c r="AJ271" s="1">
        <f t="shared" si="77"/>
        <v>0</v>
      </c>
      <c r="AK271" s="1">
        <v>6798365084.2778702</v>
      </c>
      <c r="AL271" s="1">
        <f t="shared" si="78"/>
        <v>78558565.547020912</v>
      </c>
      <c r="AM271" s="1">
        <f t="shared" si="79"/>
        <v>1.1690599324258228</v>
      </c>
    </row>
    <row r="272" spans="1:39" ht="17" customHeight="1">
      <c r="A272" s="58" t="s">
        <v>3110</v>
      </c>
      <c r="B272" s="12" t="s">
        <v>3111</v>
      </c>
      <c r="C272" s="13"/>
      <c r="D272" s="13"/>
      <c r="E272" s="14"/>
      <c r="F272" s="1"/>
      <c r="G272" s="13"/>
      <c r="H272" s="1"/>
      <c r="I272" s="1"/>
      <c r="J272" s="13"/>
      <c r="K272" s="1"/>
      <c r="L272" s="1"/>
      <c r="M272" s="13"/>
      <c r="N272" s="1"/>
      <c r="O272" s="1"/>
      <c r="P272" s="13"/>
      <c r="Q272" s="1"/>
      <c r="R272" s="1"/>
      <c r="S272" s="13"/>
      <c r="T272" s="1"/>
      <c r="U272" s="1"/>
      <c r="V272" s="13"/>
      <c r="W272" s="1"/>
      <c r="X272" s="1"/>
      <c r="Y272" s="13"/>
      <c r="Z272" s="1"/>
      <c r="AA272" s="1"/>
      <c r="AB272" s="13"/>
      <c r="AC272" s="1"/>
      <c r="AD272" s="1"/>
      <c r="AE272" s="1"/>
      <c r="AF272" s="1"/>
      <c r="AG272" s="1"/>
      <c r="AH272" s="1">
        <v>7979224260.0998297</v>
      </c>
      <c r="AI272" s="1">
        <f t="shared" si="76"/>
        <v>7979224260.0998297</v>
      </c>
      <c r="AJ272" s="1">
        <f t="shared" si="77"/>
        <v>0</v>
      </c>
      <c r="AK272" s="1">
        <v>6944157457.5308704</v>
      </c>
      <c r="AL272" s="1">
        <f t="shared" si="78"/>
        <v>-1035066802.5689592</v>
      </c>
      <c r="AM272" s="1">
        <f t="shared" si="79"/>
        <v>-12.972022953970832</v>
      </c>
    </row>
    <row r="273" spans="1:39" ht="30">
      <c r="A273" s="58" t="s">
        <v>3122</v>
      </c>
      <c r="B273" s="12" t="s">
        <v>3123</v>
      </c>
      <c r="C273" s="13"/>
      <c r="D273" s="13"/>
      <c r="E273" s="14"/>
      <c r="F273" s="1"/>
      <c r="G273" s="13"/>
      <c r="H273" s="1"/>
      <c r="I273" s="1"/>
      <c r="J273" s="13"/>
      <c r="K273" s="1"/>
      <c r="L273" s="1"/>
      <c r="M273" s="13"/>
      <c r="N273" s="1"/>
      <c r="O273" s="1"/>
      <c r="P273" s="13"/>
      <c r="Q273" s="1"/>
      <c r="R273" s="1"/>
      <c r="S273" s="13"/>
      <c r="T273" s="1"/>
      <c r="U273" s="1"/>
      <c r="V273" s="13"/>
      <c r="W273" s="1"/>
      <c r="X273" s="1"/>
      <c r="Y273" s="13"/>
      <c r="Z273" s="1"/>
      <c r="AA273" s="1"/>
      <c r="AB273" s="13"/>
      <c r="AC273" s="1"/>
      <c r="AD273" s="1"/>
      <c r="AE273" s="1"/>
      <c r="AF273" s="1"/>
      <c r="AG273" s="1"/>
      <c r="AH273" s="1">
        <v>158009862.67879999</v>
      </c>
      <c r="AI273" s="1">
        <f t="shared" si="76"/>
        <v>158009862.67879999</v>
      </c>
      <c r="AJ273" s="1">
        <f t="shared" si="77"/>
        <v>0</v>
      </c>
      <c r="AK273" s="1">
        <v>138826565.36546999</v>
      </c>
      <c r="AL273" s="1">
        <f t="shared" si="78"/>
        <v>-19183297.313329995</v>
      </c>
      <c r="AM273" s="1">
        <f t="shared" si="79"/>
        <v>-12.14056957465086</v>
      </c>
    </row>
    <row r="274" spans="1:39" ht="17" customHeight="1">
      <c r="A274" s="58" t="s">
        <v>3130</v>
      </c>
      <c r="B274" s="12" t="s">
        <v>3131</v>
      </c>
      <c r="C274" s="13"/>
      <c r="D274" s="13"/>
      <c r="E274" s="14"/>
      <c r="F274" s="1"/>
      <c r="G274" s="13"/>
      <c r="H274" s="1"/>
      <c r="I274" s="1"/>
      <c r="J274" s="13"/>
      <c r="K274" s="1"/>
      <c r="L274" s="1"/>
      <c r="M274" s="13"/>
      <c r="N274" s="1"/>
      <c r="O274" s="1"/>
      <c r="P274" s="13"/>
      <c r="Q274" s="1"/>
      <c r="R274" s="1"/>
      <c r="S274" s="13"/>
      <c r="T274" s="1"/>
      <c r="U274" s="1"/>
      <c r="V274" s="13"/>
      <c r="W274" s="1"/>
      <c r="X274" s="1"/>
      <c r="Y274" s="13"/>
      <c r="Z274" s="1"/>
      <c r="AA274" s="1"/>
      <c r="AB274" s="13"/>
      <c r="AC274" s="1"/>
      <c r="AD274" s="1"/>
      <c r="AE274" s="1"/>
      <c r="AF274" s="1"/>
      <c r="AG274" s="1"/>
      <c r="AH274" s="1">
        <v>303624706864.30402</v>
      </c>
      <c r="AI274" s="1">
        <f t="shared" si="76"/>
        <v>303624706864.30402</v>
      </c>
      <c r="AJ274" s="1">
        <f t="shared" si="77"/>
        <v>0</v>
      </c>
      <c r="AK274" s="1">
        <v>451270200896.22498</v>
      </c>
      <c r="AL274" s="1">
        <f t="shared" si="78"/>
        <v>147645494031.92096</v>
      </c>
      <c r="AM274" s="1">
        <f t="shared" si="79"/>
        <v>48.62762834972672</v>
      </c>
    </row>
    <row r="275" spans="1:39" ht="17" customHeight="1">
      <c r="A275" s="58" t="s">
        <v>3148</v>
      </c>
      <c r="B275" s="12" t="s">
        <v>3149</v>
      </c>
      <c r="C275" s="13"/>
      <c r="D275" s="13"/>
      <c r="E275" s="14"/>
      <c r="F275" s="1"/>
      <c r="G275" s="13"/>
      <c r="H275" s="1"/>
      <c r="I275" s="1"/>
      <c r="J275" s="13"/>
      <c r="K275" s="1"/>
      <c r="L275" s="1"/>
      <c r="M275" s="13"/>
      <c r="N275" s="1"/>
      <c r="O275" s="1"/>
      <c r="P275" s="13"/>
      <c r="Q275" s="1"/>
      <c r="R275" s="1"/>
      <c r="S275" s="13"/>
      <c r="T275" s="1"/>
      <c r="U275" s="1"/>
      <c r="V275" s="13"/>
      <c r="W275" s="1"/>
      <c r="X275" s="1"/>
      <c r="Y275" s="13"/>
      <c r="Z275" s="1"/>
      <c r="AA275" s="1"/>
      <c r="AB275" s="13"/>
      <c r="AC275" s="1"/>
      <c r="AD275" s="1"/>
      <c r="AE275" s="1"/>
      <c r="AF275" s="1"/>
      <c r="AG275" s="1"/>
      <c r="AH275" s="1">
        <v>7293677997.1479301</v>
      </c>
      <c r="AI275" s="1">
        <f t="shared" si="76"/>
        <v>7293677997.1479301</v>
      </c>
      <c r="AJ275" s="1">
        <f t="shared" si="77"/>
        <v>0</v>
      </c>
      <c r="AK275" s="1">
        <v>9128018571.8369293</v>
      </c>
      <c r="AL275" s="1">
        <f t="shared" si="78"/>
        <v>1834340574.6889992</v>
      </c>
      <c r="AM275" s="1">
        <f t="shared" si="79"/>
        <v>25.149733445955349</v>
      </c>
    </row>
    <row r="276" spans="1:39" ht="17" customHeight="1">
      <c r="A276" s="58" t="s">
        <v>393</v>
      </c>
      <c r="B276" s="12" t="s">
        <v>176</v>
      </c>
      <c r="C276" s="13">
        <v>113295985</v>
      </c>
      <c r="D276" s="13">
        <v>105810933</v>
      </c>
      <c r="E276" s="14">
        <f t="shared" si="56"/>
        <v>-7485052</v>
      </c>
      <c r="F276" s="1">
        <f t="shared" si="57"/>
        <v>-6.6066348247027467</v>
      </c>
      <c r="G276" s="13">
        <v>87427987</v>
      </c>
      <c r="H276" s="1">
        <f t="shared" si="58"/>
        <v>-18382946</v>
      </c>
      <c r="I276" s="1">
        <f t="shared" si="59"/>
        <v>-17.373389950167059</v>
      </c>
      <c r="J276" s="13">
        <v>108760164</v>
      </c>
      <c r="K276" s="1">
        <f t="shared" si="60"/>
        <v>21332177</v>
      </c>
      <c r="L276" s="1">
        <f t="shared" si="61"/>
        <v>24.399711959512459</v>
      </c>
      <c r="M276" s="13">
        <v>78271002</v>
      </c>
      <c r="N276" s="1">
        <f t="shared" si="62"/>
        <v>-30489162</v>
      </c>
      <c r="O276" s="1">
        <f t="shared" si="63"/>
        <v>-28.033390975762046</v>
      </c>
      <c r="P276" s="13">
        <v>90653123</v>
      </c>
      <c r="Q276" s="1">
        <f t="shared" si="64"/>
        <v>12382121</v>
      </c>
      <c r="R276" s="1">
        <f t="shared" si="65"/>
        <v>15.819550898300752</v>
      </c>
      <c r="S276" s="13">
        <v>220568504</v>
      </c>
      <c r="T276" s="1">
        <f t="shared" si="66"/>
        <v>129915381</v>
      </c>
      <c r="U276" s="1">
        <f t="shared" si="67"/>
        <v>143.31043068422474</v>
      </c>
      <c r="V276" s="13">
        <v>269393079</v>
      </c>
      <c r="W276" s="1">
        <f t="shared" si="68"/>
        <v>48824575</v>
      </c>
      <c r="X276" s="1">
        <f t="shared" si="69"/>
        <v>22.135787347045703</v>
      </c>
      <c r="Y276" s="13">
        <v>518652162</v>
      </c>
      <c r="Z276" s="1">
        <f t="shared" si="70"/>
        <v>249259083</v>
      </c>
      <c r="AA276" s="1">
        <f t="shared" si="71"/>
        <v>92.526164341438033</v>
      </c>
      <c r="AB276" s="13">
        <v>697379209</v>
      </c>
      <c r="AC276" s="1">
        <f t="shared" si="72"/>
        <v>178727047</v>
      </c>
      <c r="AD276" s="1">
        <f t="shared" si="73"/>
        <v>34.459905905106396</v>
      </c>
      <c r="AE276" s="1">
        <v>816134071.20219994</v>
      </c>
      <c r="AF276" s="1">
        <f t="shared" si="74"/>
        <v>118754862.20219994</v>
      </c>
      <c r="AG276" s="1">
        <f t="shared" si="75"/>
        <v>17.028735682052709</v>
      </c>
      <c r="AH276" s="1">
        <v>0</v>
      </c>
      <c r="AI276" s="1">
        <f t="shared" si="76"/>
        <v>-816134071.20219994</v>
      </c>
      <c r="AJ276" s="1">
        <f t="shared" si="77"/>
        <v>-100</v>
      </c>
      <c r="AK276" s="1">
        <v>0</v>
      </c>
      <c r="AL276" s="1">
        <f t="shared" si="78"/>
        <v>0</v>
      </c>
      <c r="AM276" s="1">
        <f t="shared" si="79"/>
        <v>0</v>
      </c>
    </row>
    <row r="277" spans="1:39" ht="30">
      <c r="A277" s="58" t="s">
        <v>394</v>
      </c>
      <c r="B277" s="12" t="s">
        <v>177</v>
      </c>
      <c r="C277" s="13">
        <v>10303010</v>
      </c>
      <c r="D277" s="13">
        <v>5542666</v>
      </c>
      <c r="E277" s="14">
        <f t="shared" si="56"/>
        <v>-4760344</v>
      </c>
      <c r="F277" s="1">
        <f t="shared" si="57"/>
        <v>-46.203429871464749</v>
      </c>
      <c r="G277" s="13">
        <v>20212</v>
      </c>
      <c r="H277" s="1">
        <f t="shared" si="58"/>
        <v>-5522454</v>
      </c>
      <c r="I277" s="1">
        <f t="shared" si="59"/>
        <v>-99.635337940261962</v>
      </c>
      <c r="J277" s="13">
        <v>7163</v>
      </c>
      <c r="K277" s="1">
        <f t="shared" si="60"/>
        <v>-13049</v>
      </c>
      <c r="L277" s="1">
        <f t="shared" si="61"/>
        <v>-64.560657035424498</v>
      </c>
      <c r="M277" s="13">
        <v>1802</v>
      </c>
      <c r="N277" s="1">
        <f t="shared" si="62"/>
        <v>-5361</v>
      </c>
      <c r="O277" s="1">
        <f t="shared" si="63"/>
        <v>-74.842942901019128</v>
      </c>
      <c r="P277" s="13">
        <v>12</v>
      </c>
      <c r="Q277" s="1">
        <f t="shared" si="64"/>
        <v>-1790</v>
      </c>
      <c r="R277" s="1">
        <f t="shared" si="65"/>
        <v>-99.334073251942286</v>
      </c>
      <c r="S277" s="13">
        <v>67</v>
      </c>
      <c r="T277" s="1">
        <f t="shared" si="66"/>
        <v>55</v>
      </c>
      <c r="U277" s="1">
        <f t="shared" si="67"/>
        <v>458.33333333333331</v>
      </c>
      <c r="V277" s="13">
        <v>69</v>
      </c>
      <c r="W277" s="1">
        <f t="shared" si="68"/>
        <v>2</v>
      </c>
      <c r="X277" s="1">
        <f t="shared" si="69"/>
        <v>2.9850746268656714</v>
      </c>
      <c r="Y277" s="13">
        <v>4048</v>
      </c>
      <c r="Z277" s="1">
        <f t="shared" si="70"/>
        <v>3979</v>
      </c>
      <c r="AA277" s="1">
        <f t="shared" si="71"/>
        <v>5766.6666666666661</v>
      </c>
      <c r="AB277" s="13">
        <v>15824459</v>
      </c>
      <c r="AC277" s="1">
        <f t="shared" si="72"/>
        <v>15820411</v>
      </c>
      <c r="AD277" s="1">
        <f t="shared" si="73"/>
        <v>390820.42984189728</v>
      </c>
      <c r="AE277" s="1">
        <v>23036917.410999998</v>
      </c>
      <c r="AF277" s="1">
        <f t="shared" si="74"/>
        <v>7212458.4109999985</v>
      </c>
      <c r="AG277" s="1">
        <f t="shared" si="75"/>
        <v>45.577914613068273</v>
      </c>
      <c r="AH277" s="1">
        <v>0</v>
      </c>
      <c r="AI277" s="1">
        <f t="shared" si="76"/>
        <v>-23036917.410999998</v>
      </c>
      <c r="AJ277" s="1">
        <f t="shared" si="77"/>
        <v>-100</v>
      </c>
      <c r="AK277" s="1">
        <v>0</v>
      </c>
      <c r="AL277" s="1">
        <f t="shared" si="78"/>
        <v>0</v>
      </c>
      <c r="AM277" s="1">
        <f t="shared" si="79"/>
        <v>0</v>
      </c>
    </row>
    <row r="278" spans="1:39" ht="17" customHeight="1">
      <c r="A278" s="58" t="s">
        <v>395</v>
      </c>
      <c r="B278" s="12" t="s">
        <v>186</v>
      </c>
      <c r="C278" s="13">
        <v>74802444</v>
      </c>
      <c r="D278" s="13">
        <v>102931662</v>
      </c>
      <c r="E278" s="14">
        <f t="shared" si="56"/>
        <v>28129218</v>
      </c>
      <c r="F278" s="1">
        <f t="shared" si="57"/>
        <v>37.60467772951376</v>
      </c>
      <c r="G278" s="13">
        <v>46290176</v>
      </c>
      <c r="H278" s="1">
        <f t="shared" si="58"/>
        <v>-56641486</v>
      </c>
      <c r="I278" s="1">
        <f t="shared" si="59"/>
        <v>-55.028243884763071</v>
      </c>
      <c r="J278" s="13">
        <v>22191866</v>
      </c>
      <c r="K278" s="1">
        <f t="shared" si="60"/>
        <v>-24098310</v>
      </c>
      <c r="L278" s="1">
        <f t="shared" si="61"/>
        <v>-52.059231747142199</v>
      </c>
      <c r="M278" s="13">
        <v>14387961</v>
      </c>
      <c r="N278" s="1">
        <f t="shared" si="62"/>
        <v>-7803905</v>
      </c>
      <c r="O278" s="1">
        <f t="shared" si="63"/>
        <v>-35.165609777924942</v>
      </c>
      <c r="P278" s="13">
        <v>651528779</v>
      </c>
      <c r="Q278" s="1">
        <f t="shared" si="64"/>
        <v>637140818</v>
      </c>
      <c r="R278" s="1">
        <f t="shared" si="65"/>
        <v>4428.2912498859287</v>
      </c>
      <c r="S278" s="13">
        <v>931921458</v>
      </c>
      <c r="T278" s="1">
        <f t="shared" si="66"/>
        <v>280392679</v>
      </c>
      <c r="U278" s="1">
        <f t="shared" si="67"/>
        <v>43.036115677094287</v>
      </c>
      <c r="V278" s="13">
        <v>1024046909</v>
      </c>
      <c r="W278" s="1">
        <f t="shared" si="68"/>
        <v>92125451</v>
      </c>
      <c r="X278" s="1">
        <f t="shared" si="69"/>
        <v>9.8855381222480663</v>
      </c>
      <c r="Y278" s="13">
        <v>920940142</v>
      </c>
      <c r="Z278" s="1">
        <f t="shared" si="70"/>
        <v>-103106767</v>
      </c>
      <c r="AA278" s="1">
        <f t="shared" si="71"/>
        <v>-10.06855897848328</v>
      </c>
      <c r="AB278" s="13">
        <v>1324460359</v>
      </c>
      <c r="AC278" s="1">
        <f t="shared" si="72"/>
        <v>403520217</v>
      </c>
      <c r="AD278" s="1">
        <f t="shared" si="73"/>
        <v>43.816117747205332</v>
      </c>
      <c r="AE278" s="1">
        <v>1003144201.6044101</v>
      </c>
      <c r="AF278" s="1">
        <f t="shared" si="74"/>
        <v>-321316157.39558995</v>
      </c>
      <c r="AG278" s="1">
        <f t="shared" si="75"/>
        <v>-24.2601566148942</v>
      </c>
      <c r="AH278" s="1">
        <v>0</v>
      </c>
      <c r="AI278" s="1">
        <f t="shared" si="76"/>
        <v>-1003144201.6044101</v>
      </c>
      <c r="AJ278" s="1">
        <f t="shared" si="77"/>
        <v>-100</v>
      </c>
      <c r="AK278" s="1">
        <v>0</v>
      </c>
      <c r="AL278" s="1">
        <f t="shared" si="78"/>
        <v>0</v>
      </c>
      <c r="AM278" s="1">
        <f t="shared" si="79"/>
        <v>0</v>
      </c>
    </row>
    <row r="279" spans="1:39" ht="17" customHeight="1">
      <c r="A279" s="58" t="s">
        <v>396</v>
      </c>
      <c r="B279" s="12" t="s">
        <v>161</v>
      </c>
      <c r="C279" s="13">
        <v>9115555182</v>
      </c>
      <c r="D279" s="13">
        <v>10747609056</v>
      </c>
      <c r="E279" s="14">
        <f t="shared" si="56"/>
        <v>1632053874</v>
      </c>
      <c r="F279" s="1">
        <f t="shared" si="57"/>
        <v>17.904053471397219</v>
      </c>
      <c r="G279" s="13">
        <v>12554474255</v>
      </c>
      <c r="H279" s="1">
        <f t="shared" si="58"/>
        <v>1806865199</v>
      </c>
      <c r="I279" s="1">
        <f t="shared" si="59"/>
        <v>16.811787529537025</v>
      </c>
      <c r="J279" s="13">
        <v>14151106870</v>
      </c>
      <c r="K279" s="1">
        <f t="shared" si="60"/>
        <v>1596632615</v>
      </c>
      <c r="L279" s="1">
        <f t="shared" si="61"/>
        <v>12.717638210649229</v>
      </c>
      <c r="M279" s="13">
        <v>12454036558</v>
      </c>
      <c r="N279" s="1">
        <f t="shared" si="62"/>
        <v>-1697070312</v>
      </c>
      <c r="O279" s="1">
        <f t="shared" si="63"/>
        <v>-11.992491665777379</v>
      </c>
      <c r="P279" s="13">
        <v>13279706451</v>
      </c>
      <c r="Q279" s="1">
        <f t="shared" si="64"/>
        <v>825669893</v>
      </c>
      <c r="R279" s="1">
        <f t="shared" si="65"/>
        <v>6.6297371872545297</v>
      </c>
      <c r="S279" s="13">
        <v>15648322995</v>
      </c>
      <c r="T279" s="1">
        <f t="shared" si="66"/>
        <v>2368616544</v>
      </c>
      <c r="U279" s="1">
        <f t="shared" si="67"/>
        <v>17.836362217341307</v>
      </c>
      <c r="V279" s="13">
        <v>16558015293</v>
      </c>
      <c r="W279" s="1">
        <f t="shared" si="68"/>
        <v>909692298</v>
      </c>
      <c r="X279" s="1">
        <f t="shared" si="69"/>
        <v>5.8133532793940139</v>
      </c>
      <c r="Y279" s="13">
        <v>21599376676</v>
      </c>
      <c r="Z279" s="1">
        <f t="shared" si="70"/>
        <v>5041361383</v>
      </c>
      <c r="AA279" s="1">
        <f t="shared" si="71"/>
        <v>30.446652535290664</v>
      </c>
      <c r="AB279" s="13">
        <v>22860455559</v>
      </c>
      <c r="AC279" s="1">
        <f t="shared" si="72"/>
        <v>1261078883</v>
      </c>
      <c r="AD279" s="1">
        <f t="shared" si="73"/>
        <v>5.8384966469946296</v>
      </c>
      <c r="AE279" s="1">
        <v>23479340404.405602</v>
      </c>
      <c r="AF279" s="1">
        <f t="shared" si="74"/>
        <v>618884845.4056015</v>
      </c>
      <c r="AG279" s="1">
        <f t="shared" si="75"/>
        <v>2.7072288380620257</v>
      </c>
      <c r="AH279" s="1">
        <v>204785427.84388</v>
      </c>
      <c r="AI279" s="1">
        <f t="shared" si="76"/>
        <v>-23274554976.561722</v>
      </c>
      <c r="AJ279" s="1">
        <f t="shared" si="77"/>
        <v>-99.127805873944169</v>
      </c>
      <c r="AK279" s="1">
        <v>213505041.50269002</v>
      </c>
      <c r="AL279" s="1">
        <f t="shared" si="78"/>
        <v>8719613.6588100195</v>
      </c>
      <c r="AM279" s="1">
        <f t="shared" si="79"/>
        <v>4.2579268215595372</v>
      </c>
    </row>
    <row r="280" spans="1:39" ht="17" customHeight="1">
      <c r="A280" s="58" t="s">
        <v>3154</v>
      </c>
      <c r="B280" s="12" t="s">
        <v>723</v>
      </c>
      <c r="C280" s="13"/>
      <c r="D280" s="13"/>
      <c r="E280" s="14"/>
      <c r="F280" s="1"/>
      <c r="G280" s="13"/>
      <c r="H280" s="1"/>
      <c r="I280" s="1"/>
      <c r="J280" s="13"/>
      <c r="K280" s="1"/>
      <c r="L280" s="1"/>
      <c r="M280" s="13"/>
      <c r="N280" s="1"/>
      <c r="O280" s="1"/>
      <c r="P280" s="13"/>
      <c r="Q280" s="1"/>
      <c r="R280" s="1"/>
      <c r="S280" s="13"/>
      <c r="T280" s="1"/>
      <c r="U280" s="1"/>
      <c r="V280" s="13"/>
      <c r="W280" s="1"/>
      <c r="X280" s="1"/>
      <c r="Y280" s="13"/>
      <c r="Z280" s="1"/>
      <c r="AA280" s="1"/>
      <c r="AB280" s="13"/>
      <c r="AC280" s="1"/>
      <c r="AD280" s="1"/>
      <c r="AE280" s="1"/>
      <c r="AF280" s="1"/>
      <c r="AG280" s="1"/>
      <c r="AH280" s="1">
        <v>117756081.65788001</v>
      </c>
      <c r="AI280" s="1">
        <f t="shared" si="76"/>
        <v>117756081.65788001</v>
      </c>
      <c r="AJ280" s="1">
        <f t="shared" si="77"/>
        <v>0</v>
      </c>
      <c r="AK280" s="1">
        <v>174489650.06669</v>
      </c>
      <c r="AL280" s="1">
        <f t="shared" si="78"/>
        <v>56733568.40880999</v>
      </c>
      <c r="AM280" s="1">
        <f t="shared" si="79"/>
        <v>48.17888605841997</v>
      </c>
    </row>
    <row r="281" spans="1:39" ht="30">
      <c r="A281" s="58" t="s">
        <v>3171</v>
      </c>
      <c r="B281" s="12" t="s">
        <v>739</v>
      </c>
      <c r="C281" s="13"/>
      <c r="D281" s="13"/>
      <c r="E281" s="14"/>
      <c r="F281" s="1"/>
      <c r="G281" s="13"/>
      <c r="H281" s="1"/>
      <c r="I281" s="1"/>
      <c r="J281" s="13"/>
      <c r="K281" s="1"/>
      <c r="L281" s="1"/>
      <c r="M281" s="13"/>
      <c r="N281" s="1"/>
      <c r="O281" s="1"/>
      <c r="P281" s="13"/>
      <c r="Q281" s="1"/>
      <c r="R281" s="1"/>
      <c r="S281" s="13"/>
      <c r="T281" s="1"/>
      <c r="U281" s="1"/>
      <c r="V281" s="13"/>
      <c r="W281" s="1"/>
      <c r="X281" s="1"/>
      <c r="Y281" s="13"/>
      <c r="Z281" s="1"/>
      <c r="AA281" s="1"/>
      <c r="AB281" s="13"/>
      <c r="AC281" s="1"/>
      <c r="AD281" s="1"/>
      <c r="AE281" s="1"/>
      <c r="AF281" s="1"/>
      <c r="AG281" s="1"/>
      <c r="AH281" s="1">
        <v>87029346.185000002</v>
      </c>
      <c r="AI281" s="1">
        <f t="shared" si="76"/>
        <v>87029346.185000002</v>
      </c>
      <c r="AJ281" s="1">
        <f t="shared" si="77"/>
        <v>0</v>
      </c>
      <c r="AK281" s="1">
        <v>39015391.434</v>
      </c>
      <c r="AL281" s="1">
        <f t="shared" si="78"/>
        <v>-48013954.751000002</v>
      </c>
      <c r="AM281" s="1">
        <f t="shared" si="79"/>
        <v>-55.1698442602749</v>
      </c>
    </row>
    <row r="282" spans="1:39" ht="30">
      <c r="A282" s="58" t="s">
        <v>3175</v>
      </c>
      <c r="B282" s="12" t="s">
        <v>743</v>
      </c>
      <c r="C282" s="13"/>
      <c r="D282" s="13"/>
      <c r="E282" s="14"/>
      <c r="F282" s="1"/>
      <c r="G282" s="13"/>
      <c r="H282" s="1"/>
      <c r="I282" s="1"/>
      <c r="J282" s="13"/>
      <c r="K282" s="1"/>
      <c r="L282" s="1"/>
      <c r="M282" s="13"/>
      <c r="N282" s="1"/>
      <c r="O282" s="1"/>
      <c r="P282" s="13"/>
      <c r="Q282" s="1"/>
      <c r="R282" s="1"/>
      <c r="S282" s="13"/>
      <c r="T282" s="1"/>
      <c r="U282" s="1"/>
      <c r="V282" s="13"/>
      <c r="W282" s="1"/>
      <c r="X282" s="1"/>
      <c r="Y282" s="13"/>
      <c r="Z282" s="1"/>
      <c r="AA282" s="1"/>
      <c r="AB282" s="13"/>
      <c r="AC282" s="1"/>
      <c r="AD282" s="1"/>
      <c r="AE282" s="1"/>
      <c r="AF282" s="1"/>
      <c r="AG282" s="1"/>
      <c r="AH282" s="1">
        <v>1E-3</v>
      </c>
      <c r="AI282" s="1">
        <f t="shared" si="76"/>
        <v>1E-3</v>
      </c>
      <c r="AJ282" s="1">
        <f t="shared" si="77"/>
        <v>0</v>
      </c>
      <c r="AK282" s="1">
        <v>2E-3</v>
      </c>
      <c r="AL282" s="1">
        <f t="shared" si="78"/>
        <v>1E-3</v>
      </c>
      <c r="AM282" s="1">
        <f t="shared" si="79"/>
        <v>100</v>
      </c>
    </row>
    <row r="283" spans="1:39" ht="17" customHeight="1">
      <c r="A283" s="58" t="s">
        <v>397</v>
      </c>
      <c r="B283" s="12" t="s">
        <v>178</v>
      </c>
      <c r="C283" s="13">
        <v>5305639269</v>
      </c>
      <c r="D283" s="13">
        <v>6672357195</v>
      </c>
      <c r="E283" s="14">
        <f t="shared" si="56"/>
        <v>1366717926</v>
      </c>
      <c r="F283" s="1">
        <f t="shared" si="57"/>
        <v>25.759721999675211</v>
      </c>
      <c r="G283" s="13">
        <v>7733780679</v>
      </c>
      <c r="H283" s="1">
        <f t="shared" si="58"/>
        <v>1061423484</v>
      </c>
      <c r="I283" s="1">
        <f t="shared" si="59"/>
        <v>15.907773714443655</v>
      </c>
      <c r="J283" s="13">
        <v>8791643136</v>
      </c>
      <c r="K283" s="1">
        <f t="shared" si="60"/>
        <v>1057862457</v>
      </c>
      <c r="L283" s="1">
        <f t="shared" si="61"/>
        <v>13.678464659238108</v>
      </c>
      <c r="M283" s="13">
        <v>5680130427</v>
      </c>
      <c r="N283" s="1">
        <f t="shared" si="62"/>
        <v>-3111512709</v>
      </c>
      <c r="O283" s="1">
        <f t="shared" si="63"/>
        <v>-35.391708476643977</v>
      </c>
      <c r="P283" s="13">
        <v>6416868162</v>
      </c>
      <c r="Q283" s="1">
        <f t="shared" si="64"/>
        <v>736737735</v>
      </c>
      <c r="R283" s="1">
        <f t="shared" si="65"/>
        <v>12.970436937468586</v>
      </c>
      <c r="S283" s="13">
        <v>6915333496</v>
      </c>
      <c r="T283" s="1">
        <f t="shared" si="66"/>
        <v>498465334</v>
      </c>
      <c r="U283" s="1">
        <f t="shared" si="67"/>
        <v>7.7680469882778311</v>
      </c>
      <c r="V283" s="13">
        <v>7519509410</v>
      </c>
      <c r="W283" s="1">
        <f t="shared" si="68"/>
        <v>604175914</v>
      </c>
      <c r="X283" s="1">
        <f t="shared" si="69"/>
        <v>8.7367574441560958</v>
      </c>
      <c r="Y283" s="13">
        <v>12862105192</v>
      </c>
      <c r="Z283" s="1">
        <f t="shared" si="70"/>
        <v>5342595782</v>
      </c>
      <c r="AA283" s="1">
        <f t="shared" si="71"/>
        <v>71.049791824118486</v>
      </c>
      <c r="AB283" s="13">
        <v>11580337639</v>
      </c>
      <c r="AC283" s="1">
        <f t="shared" si="72"/>
        <v>-1281767553</v>
      </c>
      <c r="AD283" s="1">
        <f t="shared" si="73"/>
        <v>-9.9654569284446257</v>
      </c>
      <c r="AE283" s="1">
        <v>11764212665.5357</v>
      </c>
      <c r="AF283" s="1">
        <f t="shared" si="74"/>
        <v>183875026.53569984</v>
      </c>
      <c r="AG283" s="1">
        <f t="shared" si="75"/>
        <v>1.5878209450167471</v>
      </c>
      <c r="AH283" s="1">
        <v>0</v>
      </c>
      <c r="AI283" s="1">
        <f t="shared" si="76"/>
        <v>-11764212665.5357</v>
      </c>
      <c r="AJ283" s="1">
        <f t="shared" si="77"/>
        <v>-100</v>
      </c>
      <c r="AK283" s="1">
        <v>0</v>
      </c>
      <c r="AL283" s="1">
        <f t="shared" si="78"/>
        <v>0</v>
      </c>
      <c r="AM283" s="1">
        <f t="shared" si="79"/>
        <v>0</v>
      </c>
    </row>
    <row r="284" spans="1:39" ht="17" customHeight="1">
      <c r="A284" s="58" t="s">
        <v>398</v>
      </c>
      <c r="B284" s="12" t="s">
        <v>35</v>
      </c>
      <c r="C284" s="13">
        <v>3809915913</v>
      </c>
      <c r="D284" s="13">
        <v>4075251861</v>
      </c>
      <c r="E284" s="14">
        <f t="shared" si="56"/>
        <v>265335948</v>
      </c>
      <c r="F284" s="1">
        <f t="shared" si="57"/>
        <v>6.9643518140291309</v>
      </c>
      <c r="G284" s="13">
        <v>4820693576</v>
      </c>
      <c r="H284" s="1">
        <f t="shared" si="58"/>
        <v>745441715</v>
      </c>
      <c r="I284" s="1">
        <f t="shared" si="59"/>
        <v>18.291917663638117</v>
      </c>
      <c r="J284" s="13">
        <v>5359463734</v>
      </c>
      <c r="K284" s="1">
        <f t="shared" si="60"/>
        <v>538770158</v>
      </c>
      <c r="L284" s="1">
        <f t="shared" si="61"/>
        <v>11.176195904304871</v>
      </c>
      <c r="M284" s="13">
        <v>6773906131</v>
      </c>
      <c r="N284" s="1">
        <f t="shared" si="62"/>
        <v>1414442397</v>
      </c>
      <c r="O284" s="1">
        <f t="shared" si="63"/>
        <v>26.391491149140407</v>
      </c>
      <c r="P284" s="13">
        <v>6862838289</v>
      </c>
      <c r="Q284" s="1">
        <f t="shared" si="64"/>
        <v>88932158</v>
      </c>
      <c r="R284" s="1">
        <f t="shared" si="65"/>
        <v>1.3128637492186708</v>
      </c>
      <c r="S284" s="13">
        <v>8732989499</v>
      </c>
      <c r="T284" s="1">
        <f t="shared" si="66"/>
        <v>1870151210</v>
      </c>
      <c r="U284" s="1">
        <f t="shared" si="67"/>
        <v>27.25040473411044</v>
      </c>
      <c r="V284" s="13">
        <v>9038505883</v>
      </c>
      <c r="W284" s="1">
        <f t="shared" si="68"/>
        <v>305516384</v>
      </c>
      <c r="X284" s="1">
        <f t="shared" si="69"/>
        <v>3.4984169399835436</v>
      </c>
      <c r="Y284" s="13">
        <v>8737271484</v>
      </c>
      <c r="Z284" s="1">
        <f t="shared" si="70"/>
        <v>-301234399</v>
      </c>
      <c r="AA284" s="1">
        <f t="shared" si="71"/>
        <v>-3.3327897652484166</v>
      </c>
      <c r="AB284" s="13">
        <v>11280117920</v>
      </c>
      <c r="AC284" s="1">
        <f t="shared" si="72"/>
        <v>2542846436</v>
      </c>
      <c r="AD284" s="1">
        <f t="shared" si="73"/>
        <v>29.103438535205754</v>
      </c>
      <c r="AE284" s="1">
        <v>11715127738.8699</v>
      </c>
      <c r="AF284" s="1">
        <f t="shared" si="74"/>
        <v>435009818.86989975</v>
      </c>
      <c r="AG284" s="1">
        <f t="shared" si="75"/>
        <v>3.8564297107090861</v>
      </c>
      <c r="AH284" s="1">
        <v>0</v>
      </c>
      <c r="AI284" s="1">
        <f t="shared" si="76"/>
        <v>-11715127738.8699</v>
      </c>
      <c r="AJ284" s="1">
        <f t="shared" si="77"/>
        <v>-100</v>
      </c>
      <c r="AK284" s="1">
        <v>0</v>
      </c>
      <c r="AL284" s="1">
        <f t="shared" si="78"/>
        <v>0</v>
      </c>
      <c r="AM284" s="1">
        <f t="shared" si="79"/>
        <v>0</v>
      </c>
    </row>
    <row r="285" spans="1:39" ht="17" customHeight="1">
      <c r="A285" s="58" t="s">
        <v>399</v>
      </c>
      <c r="B285" s="12" t="s">
        <v>34</v>
      </c>
      <c r="C285" s="13">
        <v>143062910900</v>
      </c>
      <c r="D285" s="13">
        <v>143421950445</v>
      </c>
      <c r="E285" s="15">
        <f t="shared" si="56"/>
        <v>359039545</v>
      </c>
      <c r="F285" s="1">
        <f t="shared" si="57"/>
        <v>0.25096619573955559</v>
      </c>
      <c r="G285" s="13">
        <v>161972114359</v>
      </c>
      <c r="H285" s="1">
        <f t="shared" si="58"/>
        <v>18550163914</v>
      </c>
      <c r="I285" s="1">
        <f t="shared" si="59"/>
        <v>12.93397827629857</v>
      </c>
      <c r="J285" s="13">
        <v>166328226570</v>
      </c>
      <c r="K285" s="1">
        <f t="shared" si="60"/>
        <v>4356112211</v>
      </c>
      <c r="L285" s="1">
        <f t="shared" si="61"/>
        <v>2.6894210946366846</v>
      </c>
      <c r="M285" s="13">
        <v>177384774217</v>
      </c>
      <c r="N285" s="1">
        <f t="shared" si="62"/>
        <v>11056547647</v>
      </c>
      <c r="O285" s="1">
        <f t="shared" si="63"/>
        <v>6.6474271234695097</v>
      </c>
      <c r="P285" s="13">
        <v>182633707071</v>
      </c>
      <c r="Q285" s="1">
        <f t="shared" si="64"/>
        <v>5248932854</v>
      </c>
      <c r="R285" s="1">
        <f t="shared" si="65"/>
        <v>2.9590661753070342</v>
      </c>
      <c r="S285" s="13">
        <v>194329089536</v>
      </c>
      <c r="T285" s="1">
        <f t="shared" si="66"/>
        <v>11695382465</v>
      </c>
      <c r="U285" s="1">
        <f t="shared" si="67"/>
        <v>6.4037371044838656</v>
      </c>
      <c r="V285" s="13">
        <v>204764580014</v>
      </c>
      <c r="W285" s="1">
        <f t="shared" si="68"/>
        <v>10435490478</v>
      </c>
      <c r="X285" s="1">
        <f t="shared" si="69"/>
        <v>5.3700094529938074</v>
      </c>
      <c r="Y285" s="13">
        <v>134257953753</v>
      </c>
      <c r="Z285" s="1">
        <f t="shared" si="70"/>
        <v>-70506626261</v>
      </c>
      <c r="AA285" s="1">
        <f t="shared" si="71"/>
        <v>-34.433018765344755</v>
      </c>
      <c r="AB285" s="13">
        <v>125572190814</v>
      </c>
      <c r="AC285" s="1">
        <f t="shared" si="72"/>
        <v>-8685762939</v>
      </c>
      <c r="AD285" s="1">
        <f t="shared" si="73"/>
        <v>-6.4694587517545239</v>
      </c>
      <c r="AE285" s="1">
        <v>144906070326.49399</v>
      </c>
      <c r="AF285" s="1">
        <f t="shared" si="74"/>
        <v>19333879512.493988</v>
      </c>
      <c r="AG285" s="1">
        <f t="shared" si="75"/>
        <v>15.396625150174939</v>
      </c>
      <c r="AH285" s="1">
        <v>80258959891.112503</v>
      </c>
      <c r="AI285" s="1">
        <f t="shared" si="76"/>
        <v>-64647110435.381485</v>
      </c>
      <c r="AJ285" s="1">
        <f t="shared" si="77"/>
        <v>-44.613114060523721</v>
      </c>
      <c r="AK285" s="1">
        <v>211547957406.45499</v>
      </c>
      <c r="AL285" s="1">
        <f t="shared" si="78"/>
        <v>131288997515.34248</v>
      </c>
      <c r="AM285" s="1">
        <f t="shared" si="79"/>
        <v>163.58173304695518</v>
      </c>
    </row>
    <row r="286" spans="1:39" ht="17" customHeight="1">
      <c r="A286" s="58" t="s">
        <v>3177</v>
      </c>
      <c r="B286" s="12" t="s">
        <v>3178</v>
      </c>
      <c r="C286" s="13"/>
      <c r="D286" s="13"/>
      <c r="E286" s="15"/>
      <c r="F286" s="1"/>
      <c r="G286" s="13"/>
      <c r="H286" s="1"/>
      <c r="I286" s="1"/>
      <c r="J286" s="13"/>
      <c r="K286" s="1"/>
      <c r="L286" s="1"/>
      <c r="M286" s="13"/>
      <c r="N286" s="1"/>
      <c r="O286" s="1"/>
      <c r="P286" s="13"/>
      <c r="Q286" s="1"/>
      <c r="R286" s="1"/>
      <c r="S286" s="13"/>
      <c r="T286" s="1"/>
      <c r="U286" s="1"/>
      <c r="V286" s="13"/>
      <c r="W286" s="1"/>
      <c r="X286" s="1"/>
      <c r="Y286" s="13"/>
      <c r="Z286" s="1"/>
      <c r="AA286" s="1"/>
      <c r="AB286" s="13"/>
      <c r="AC286" s="1"/>
      <c r="AD286" s="1"/>
      <c r="AE286" s="1"/>
      <c r="AF286" s="1"/>
      <c r="AG286" s="1"/>
      <c r="AH286" s="1">
        <v>60645069510.346703</v>
      </c>
      <c r="AI286" s="1">
        <f t="shared" si="76"/>
        <v>60645069510.346703</v>
      </c>
      <c r="AJ286" s="1">
        <f t="shared" si="77"/>
        <v>0</v>
      </c>
      <c r="AK286" s="1">
        <v>57267000192.556206</v>
      </c>
      <c r="AL286" s="1">
        <f t="shared" si="78"/>
        <v>-3378069317.7904968</v>
      </c>
      <c r="AM286" s="1">
        <f t="shared" si="79"/>
        <v>-5.5702291135376827</v>
      </c>
    </row>
    <row r="287" spans="1:39" ht="17" customHeight="1">
      <c r="A287" s="58" t="s">
        <v>400</v>
      </c>
      <c r="B287" s="12" t="s">
        <v>33</v>
      </c>
      <c r="C287" s="13">
        <v>2639807666</v>
      </c>
      <c r="D287" s="13">
        <v>4359230255</v>
      </c>
      <c r="E287" s="15">
        <f t="shared" si="56"/>
        <v>1719422589</v>
      </c>
      <c r="F287" s="1">
        <f t="shared" si="57"/>
        <v>65.134388809673226</v>
      </c>
      <c r="G287" s="13">
        <v>2668498793</v>
      </c>
      <c r="H287" s="1">
        <f t="shared" si="58"/>
        <v>-1690731462</v>
      </c>
      <c r="I287" s="1">
        <f t="shared" si="59"/>
        <v>-38.785091933621665</v>
      </c>
      <c r="J287" s="13">
        <v>3702079699</v>
      </c>
      <c r="K287" s="1">
        <f t="shared" si="60"/>
        <v>1033580906</v>
      </c>
      <c r="L287" s="1">
        <f t="shared" si="61"/>
        <v>38.732672793830261</v>
      </c>
      <c r="M287" s="13">
        <v>7955669748</v>
      </c>
      <c r="N287" s="1">
        <f t="shared" si="62"/>
        <v>4253590049</v>
      </c>
      <c r="O287" s="1">
        <f t="shared" si="63"/>
        <v>114.89731164212841</v>
      </c>
      <c r="P287" s="13">
        <v>7536677145</v>
      </c>
      <c r="Q287" s="1">
        <f t="shared" si="64"/>
        <v>-418992603</v>
      </c>
      <c r="R287" s="1">
        <f t="shared" si="65"/>
        <v>-5.2665912018951246</v>
      </c>
      <c r="S287" s="13">
        <v>8409167246</v>
      </c>
      <c r="T287" s="1">
        <f t="shared" si="66"/>
        <v>872490101</v>
      </c>
      <c r="U287" s="1">
        <f t="shared" si="67"/>
        <v>11.576588517909773</v>
      </c>
      <c r="V287" s="13">
        <v>6588976198</v>
      </c>
      <c r="W287" s="1">
        <f t="shared" si="68"/>
        <v>-1820191048</v>
      </c>
      <c r="X287" s="1">
        <f t="shared" si="69"/>
        <v>-21.645318671308537</v>
      </c>
      <c r="Y287" s="13">
        <v>1621503587</v>
      </c>
      <c r="Z287" s="1">
        <f t="shared" si="70"/>
        <v>-4967472611</v>
      </c>
      <c r="AA287" s="1">
        <f t="shared" si="71"/>
        <v>-75.390659515628741</v>
      </c>
      <c r="AB287" s="13">
        <v>1563438698</v>
      </c>
      <c r="AC287" s="1">
        <f t="shared" si="72"/>
        <v>-58064889</v>
      </c>
      <c r="AD287" s="1">
        <f t="shared" si="73"/>
        <v>-3.5809288037054463</v>
      </c>
      <c r="AE287" s="1">
        <v>861401238.89880002</v>
      </c>
      <c r="AF287" s="1">
        <f t="shared" si="74"/>
        <v>-702037459.10119998</v>
      </c>
      <c r="AG287" s="1">
        <f t="shared" si="75"/>
        <v>-44.903420901584973</v>
      </c>
      <c r="AH287" s="1">
        <v>0</v>
      </c>
      <c r="AI287" s="1">
        <f t="shared" si="76"/>
        <v>-861401238.89880002</v>
      </c>
      <c r="AJ287" s="1">
        <f t="shared" si="77"/>
        <v>-100</v>
      </c>
      <c r="AK287" s="1">
        <v>0</v>
      </c>
      <c r="AL287" s="1">
        <f t="shared" si="78"/>
        <v>0</v>
      </c>
      <c r="AM287" s="1">
        <f t="shared" si="79"/>
        <v>0</v>
      </c>
    </row>
    <row r="288" spans="1:39" ht="17" customHeight="1">
      <c r="A288" s="58" t="s">
        <v>3191</v>
      </c>
      <c r="B288" s="12" t="s">
        <v>3192</v>
      </c>
      <c r="C288" s="13"/>
      <c r="D288" s="13"/>
      <c r="E288" s="15"/>
      <c r="F288" s="1"/>
      <c r="G288" s="13"/>
      <c r="H288" s="1"/>
      <c r="I288" s="1"/>
      <c r="J288" s="13"/>
      <c r="K288" s="1"/>
      <c r="L288" s="1"/>
      <c r="M288" s="13"/>
      <c r="N288" s="1"/>
      <c r="O288" s="1"/>
      <c r="P288" s="13"/>
      <c r="Q288" s="1"/>
      <c r="R288" s="1"/>
      <c r="S288" s="13"/>
      <c r="T288" s="1"/>
      <c r="U288" s="1"/>
      <c r="V288" s="13"/>
      <c r="W288" s="1"/>
      <c r="X288" s="1"/>
      <c r="Y288" s="13"/>
      <c r="Z288" s="1"/>
      <c r="AA288" s="1"/>
      <c r="AB288" s="13"/>
      <c r="AC288" s="1"/>
      <c r="AD288" s="1"/>
      <c r="AE288" s="1"/>
      <c r="AF288" s="1"/>
      <c r="AG288" s="1"/>
      <c r="AH288" s="1">
        <v>39154079.185099997</v>
      </c>
      <c r="AI288" s="1">
        <f t="shared" si="76"/>
        <v>39154079.185099997</v>
      </c>
      <c r="AJ288" s="1">
        <f t="shared" si="77"/>
        <v>0</v>
      </c>
      <c r="AK288" s="1">
        <v>24199750.6677</v>
      </c>
      <c r="AL288" s="1">
        <f t="shared" si="78"/>
        <v>-14954328.517399997</v>
      </c>
      <c r="AM288" s="1">
        <f t="shared" si="79"/>
        <v>-38.19353903511243</v>
      </c>
    </row>
    <row r="289" spans="1:39" ht="17" customHeight="1">
      <c r="A289" s="58" t="s">
        <v>401</v>
      </c>
      <c r="B289" s="12" t="s">
        <v>32</v>
      </c>
      <c r="C289" s="13">
        <v>14099267936</v>
      </c>
      <c r="D289" s="13">
        <v>11553464704</v>
      </c>
      <c r="E289" s="15">
        <f t="shared" si="56"/>
        <v>-2545803232</v>
      </c>
      <c r="F289" s="1">
        <f t="shared" si="57"/>
        <v>-18.056279542711145</v>
      </c>
      <c r="G289" s="13">
        <v>13058887762</v>
      </c>
      <c r="H289" s="1">
        <f t="shared" si="58"/>
        <v>1505423058</v>
      </c>
      <c r="I289" s="1">
        <f t="shared" si="59"/>
        <v>13.030057186904267</v>
      </c>
      <c r="J289" s="13">
        <v>13558672683</v>
      </c>
      <c r="K289" s="1">
        <f t="shared" si="60"/>
        <v>499784921</v>
      </c>
      <c r="L289" s="1">
        <f t="shared" si="61"/>
        <v>3.8271630027659933</v>
      </c>
      <c r="M289" s="13">
        <v>19417914998</v>
      </c>
      <c r="N289" s="1">
        <f t="shared" si="62"/>
        <v>5859242315</v>
      </c>
      <c r="O289" s="1">
        <f t="shared" si="63"/>
        <v>43.213981574659421</v>
      </c>
      <c r="P289" s="13">
        <v>21263718047</v>
      </c>
      <c r="Q289" s="1">
        <f t="shared" si="64"/>
        <v>1845803049</v>
      </c>
      <c r="R289" s="1">
        <f t="shared" si="65"/>
        <v>9.5056706612945483</v>
      </c>
      <c r="S289" s="13">
        <v>23682136375</v>
      </c>
      <c r="T289" s="1">
        <f t="shared" si="66"/>
        <v>2418418328</v>
      </c>
      <c r="U289" s="1">
        <f t="shared" si="67"/>
        <v>11.373449942547575</v>
      </c>
      <c r="V289" s="13">
        <v>33110500683</v>
      </c>
      <c r="W289" s="1">
        <f t="shared" si="68"/>
        <v>9428364308</v>
      </c>
      <c r="X289" s="1">
        <f t="shared" si="69"/>
        <v>39.81213585930125</v>
      </c>
      <c r="Y289" s="13">
        <v>30632073271</v>
      </c>
      <c r="Z289" s="1">
        <f t="shared" si="70"/>
        <v>-2478427412</v>
      </c>
      <c r="AA289" s="1">
        <f t="shared" si="71"/>
        <v>-7.4853214565628861</v>
      </c>
      <c r="AB289" s="13">
        <v>40176309399</v>
      </c>
      <c r="AC289" s="1">
        <f t="shared" si="72"/>
        <v>9544236128</v>
      </c>
      <c r="AD289" s="1">
        <f t="shared" si="73"/>
        <v>31.157656367437987</v>
      </c>
      <c r="AE289" s="1">
        <v>49988989582.507599</v>
      </c>
      <c r="AF289" s="1">
        <f t="shared" si="74"/>
        <v>9812680183.5075989</v>
      </c>
      <c r="AG289" s="1">
        <f t="shared" si="75"/>
        <v>24.424045738138005</v>
      </c>
      <c r="AH289" s="1">
        <v>0</v>
      </c>
      <c r="AI289" s="1">
        <f t="shared" si="76"/>
        <v>-49988989582.507599</v>
      </c>
      <c r="AJ289" s="1">
        <f t="shared" si="77"/>
        <v>-100</v>
      </c>
      <c r="AK289" s="1">
        <v>0</v>
      </c>
      <c r="AL289" s="1">
        <f t="shared" si="78"/>
        <v>0</v>
      </c>
      <c r="AM289" s="1">
        <f t="shared" si="79"/>
        <v>0</v>
      </c>
    </row>
    <row r="290" spans="1:39" ht="17" customHeight="1">
      <c r="A290" s="58" t="s">
        <v>402</v>
      </c>
      <c r="B290" s="12" t="s">
        <v>31</v>
      </c>
      <c r="C290" s="13">
        <v>623393170</v>
      </c>
      <c r="D290" s="13">
        <v>482039369</v>
      </c>
      <c r="E290" s="15">
        <f t="shared" si="56"/>
        <v>-141353801</v>
      </c>
      <c r="F290" s="1">
        <f t="shared" si="57"/>
        <v>-22.674903704832055</v>
      </c>
      <c r="G290" s="13">
        <v>3087095737</v>
      </c>
      <c r="H290" s="1">
        <f t="shared" si="58"/>
        <v>2605056368</v>
      </c>
      <c r="I290" s="1">
        <f t="shared" si="59"/>
        <v>540.42398516209164</v>
      </c>
      <c r="J290" s="13">
        <v>2943268681</v>
      </c>
      <c r="K290" s="1">
        <f t="shared" si="60"/>
        <v>-143827056</v>
      </c>
      <c r="L290" s="1">
        <f t="shared" si="61"/>
        <v>-4.6589762110769293</v>
      </c>
      <c r="M290" s="13">
        <v>3450739267</v>
      </c>
      <c r="N290" s="1">
        <f t="shared" si="62"/>
        <v>507470586</v>
      </c>
      <c r="O290" s="1">
        <f t="shared" si="63"/>
        <v>17.241734989263115</v>
      </c>
      <c r="P290" s="13">
        <v>4295549220</v>
      </c>
      <c r="Q290" s="1">
        <f t="shared" si="64"/>
        <v>844809953</v>
      </c>
      <c r="R290" s="1">
        <f t="shared" si="65"/>
        <v>24.481999004649808</v>
      </c>
      <c r="S290" s="13">
        <v>4547925454</v>
      </c>
      <c r="T290" s="1">
        <f t="shared" si="66"/>
        <v>252376234</v>
      </c>
      <c r="U290" s="1">
        <f t="shared" si="67"/>
        <v>5.8752960581836842</v>
      </c>
      <c r="V290" s="13">
        <v>4900291309</v>
      </c>
      <c r="W290" s="1">
        <f t="shared" si="68"/>
        <v>352365855</v>
      </c>
      <c r="X290" s="1">
        <f t="shared" si="69"/>
        <v>7.7478370866894162</v>
      </c>
      <c r="Y290" s="13">
        <v>4604623158</v>
      </c>
      <c r="Z290" s="1">
        <f t="shared" si="70"/>
        <v>-295668151</v>
      </c>
      <c r="AA290" s="1">
        <f t="shared" si="71"/>
        <v>-6.0336851904491544</v>
      </c>
      <c r="AB290" s="13">
        <v>221935568</v>
      </c>
      <c r="AC290" s="1">
        <f t="shared" si="72"/>
        <v>-4382687590</v>
      </c>
      <c r="AD290" s="1">
        <f t="shared" si="73"/>
        <v>-95.180157846046257</v>
      </c>
      <c r="AE290" s="1">
        <v>309007327.74281001</v>
      </c>
      <c r="AF290" s="1">
        <f t="shared" si="74"/>
        <v>87071759.742810011</v>
      </c>
      <c r="AG290" s="1">
        <f t="shared" si="75"/>
        <v>39.232900128387712</v>
      </c>
      <c r="AH290" s="1">
        <v>0</v>
      </c>
      <c r="AI290" s="1">
        <f t="shared" si="76"/>
        <v>-309007327.74281001</v>
      </c>
      <c r="AJ290" s="1">
        <f t="shared" si="77"/>
        <v>-100</v>
      </c>
      <c r="AK290" s="1">
        <v>0</v>
      </c>
      <c r="AL290" s="1">
        <f t="shared" si="78"/>
        <v>0</v>
      </c>
      <c r="AM290" s="1">
        <f t="shared" si="79"/>
        <v>0</v>
      </c>
    </row>
    <row r="291" spans="1:39" ht="17" customHeight="1">
      <c r="A291" s="58" t="s">
        <v>403</v>
      </c>
      <c r="B291" s="12" t="s">
        <v>30</v>
      </c>
      <c r="C291" s="13">
        <v>97050595249</v>
      </c>
      <c r="D291" s="13">
        <v>92048737125</v>
      </c>
      <c r="E291" s="15">
        <f t="shared" si="56"/>
        <v>-5001858124</v>
      </c>
      <c r="F291" s="1">
        <f t="shared" si="57"/>
        <v>-5.153866507636427</v>
      </c>
      <c r="G291" s="13">
        <v>103516214126</v>
      </c>
      <c r="H291" s="1">
        <f t="shared" si="58"/>
        <v>11467477001</v>
      </c>
      <c r="I291" s="1">
        <f t="shared" si="59"/>
        <v>12.458049245615872</v>
      </c>
      <c r="J291" s="13">
        <v>108451690575</v>
      </c>
      <c r="K291" s="1">
        <f t="shared" si="60"/>
        <v>4935476449</v>
      </c>
      <c r="L291" s="1">
        <f t="shared" si="61"/>
        <v>4.7678293595557264</v>
      </c>
      <c r="M291" s="13">
        <v>115412788488</v>
      </c>
      <c r="N291" s="1">
        <f t="shared" si="62"/>
        <v>6961097913</v>
      </c>
      <c r="O291" s="1">
        <f t="shared" si="63"/>
        <v>6.4186163222472201</v>
      </c>
      <c r="P291" s="13">
        <v>116094298728</v>
      </c>
      <c r="Q291" s="1">
        <f t="shared" si="64"/>
        <v>681510240</v>
      </c>
      <c r="R291" s="1">
        <f t="shared" si="65"/>
        <v>0.59049802792942641</v>
      </c>
      <c r="S291" s="13">
        <v>119948559086</v>
      </c>
      <c r="T291" s="1">
        <f t="shared" si="66"/>
        <v>3854260358</v>
      </c>
      <c r="U291" s="1">
        <f t="shared" si="67"/>
        <v>3.3199393942938018</v>
      </c>
      <c r="V291" s="13">
        <v>116604950670</v>
      </c>
      <c r="W291" s="1">
        <f t="shared" si="68"/>
        <v>-3343608416</v>
      </c>
      <c r="X291" s="1">
        <f t="shared" si="69"/>
        <v>-2.7875352913599567</v>
      </c>
      <c r="Y291" s="13">
        <v>71051334082</v>
      </c>
      <c r="Z291" s="1">
        <f t="shared" si="70"/>
        <v>-45553616588</v>
      </c>
      <c r="AA291" s="1">
        <f t="shared" si="71"/>
        <v>-39.066623094691629</v>
      </c>
      <c r="AB291" s="13">
        <v>70543342779</v>
      </c>
      <c r="AC291" s="1">
        <f t="shared" si="72"/>
        <v>-507991303</v>
      </c>
      <c r="AD291" s="1">
        <f t="shared" si="73"/>
        <v>-0.71496377874302786</v>
      </c>
      <c r="AE291" s="1">
        <v>83333730022.136292</v>
      </c>
      <c r="AF291" s="1">
        <f t="shared" si="74"/>
        <v>12790387243.136292</v>
      </c>
      <c r="AG291" s="1">
        <f t="shared" si="75"/>
        <v>18.131246322146012</v>
      </c>
      <c r="AH291" s="1">
        <v>0</v>
      </c>
      <c r="AI291" s="1">
        <f t="shared" si="76"/>
        <v>-83333730022.136292</v>
      </c>
      <c r="AJ291" s="1">
        <f t="shared" si="77"/>
        <v>-100</v>
      </c>
      <c r="AK291" s="1">
        <v>0</v>
      </c>
      <c r="AL291" s="1">
        <f t="shared" si="78"/>
        <v>0</v>
      </c>
      <c r="AM291" s="1">
        <f t="shared" si="79"/>
        <v>0</v>
      </c>
    </row>
    <row r="292" spans="1:39" ht="17" customHeight="1">
      <c r="A292" s="58" t="s">
        <v>404</v>
      </c>
      <c r="B292" s="12" t="s">
        <v>29</v>
      </c>
      <c r="C292" s="13">
        <v>19353815719</v>
      </c>
      <c r="D292" s="13">
        <v>21259743202</v>
      </c>
      <c r="E292" s="15">
        <f t="shared" si="56"/>
        <v>1905927483</v>
      </c>
      <c r="F292" s="1">
        <f t="shared" si="57"/>
        <v>9.84781249688616</v>
      </c>
      <c r="G292" s="13">
        <v>24279054343</v>
      </c>
      <c r="H292" s="1">
        <f t="shared" si="58"/>
        <v>3019311141</v>
      </c>
      <c r="I292" s="1">
        <f t="shared" si="59"/>
        <v>14.202011342808504</v>
      </c>
      <c r="J292" s="13">
        <v>21555539833</v>
      </c>
      <c r="K292" s="1">
        <f t="shared" si="60"/>
        <v>-2723514510</v>
      </c>
      <c r="L292" s="1">
        <f t="shared" si="61"/>
        <v>-11.217547732806276</v>
      </c>
      <c r="M292" s="13">
        <v>14048268524</v>
      </c>
      <c r="N292" s="1">
        <f t="shared" si="62"/>
        <v>-7507271309</v>
      </c>
      <c r="O292" s="1">
        <f t="shared" si="63"/>
        <v>-34.827572712917636</v>
      </c>
      <c r="P292" s="13">
        <v>15108881185</v>
      </c>
      <c r="Q292" s="1">
        <f t="shared" si="64"/>
        <v>1060612661</v>
      </c>
      <c r="R292" s="1">
        <f t="shared" si="65"/>
        <v>7.5497749718269835</v>
      </c>
      <c r="S292" s="13">
        <v>15722959950</v>
      </c>
      <c r="T292" s="1">
        <f t="shared" si="66"/>
        <v>614078765</v>
      </c>
      <c r="U292" s="1">
        <f t="shared" si="67"/>
        <v>4.0643563046193885</v>
      </c>
      <c r="V292" s="13">
        <v>17207602144</v>
      </c>
      <c r="W292" s="1">
        <f t="shared" si="68"/>
        <v>1484642194</v>
      </c>
      <c r="X292" s="1">
        <f t="shared" si="69"/>
        <v>9.4425108168007519</v>
      </c>
      <c r="Y292" s="13">
        <v>0</v>
      </c>
      <c r="Z292" s="1">
        <f t="shared" si="70"/>
        <v>-17207602144</v>
      </c>
      <c r="AA292" s="1">
        <f t="shared" si="71"/>
        <v>-100</v>
      </c>
      <c r="AB292" s="13">
        <v>0</v>
      </c>
      <c r="AC292" s="1">
        <f t="shared" si="72"/>
        <v>0</v>
      </c>
      <c r="AD292" s="1">
        <f t="shared" si="73"/>
        <v>0</v>
      </c>
      <c r="AE292" s="1">
        <v>0</v>
      </c>
      <c r="AF292" s="1">
        <f t="shared" si="74"/>
        <v>0</v>
      </c>
      <c r="AG292" s="1">
        <f t="shared" si="75"/>
        <v>0</v>
      </c>
      <c r="AH292" s="1">
        <v>0</v>
      </c>
      <c r="AI292" s="1">
        <f t="shared" si="76"/>
        <v>0</v>
      </c>
      <c r="AJ292" s="1">
        <f t="shared" si="77"/>
        <v>0</v>
      </c>
      <c r="AK292" s="1">
        <v>0</v>
      </c>
      <c r="AL292" s="1">
        <f t="shared" si="78"/>
        <v>0</v>
      </c>
      <c r="AM292" s="1">
        <f t="shared" si="79"/>
        <v>0</v>
      </c>
    </row>
    <row r="293" spans="1:39" ht="17" customHeight="1">
      <c r="A293" s="58" t="s">
        <v>405</v>
      </c>
      <c r="B293" s="12" t="s">
        <v>179</v>
      </c>
      <c r="C293" s="15">
        <v>0</v>
      </c>
      <c r="D293" s="13">
        <v>0</v>
      </c>
      <c r="E293" s="15">
        <f t="shared" si="56"/>
        <v>0</v>
      </c>
      <c r="F293" s="1">
        <f t="shared" si="57"/>
        <v>0</v>
      </c>
      <c r="G293" s="13">
        <v>0</v>
      </c>
      <c r="H293" s="1">
        <f t="shared" si="58"/>
        <v>0</v>
      </c>
      <c r="I293" s="1">
        <f t="shared" si="59"/>
        <v>0</v>
      </c>
      <c r="J293" s="13">
        <v>0</v>
      </c>
      <c r="K293" s="1">
        <f t="shared" si="60"/>
        <v>0</v>
      </c>
      <c r="L293" s="1">
        <f t="shared" si="61"/>
        <v>0</v>
      </c>
      <c r="M293" s="13">
        <v>0</v>
      </c>
      <c r="N293" s="1">
        <f t="shared" si="62"/>
        <v>0</v>
      </c>
      <c r="O293" s="1">
        <f t="shared" si="63"/>
        <v>0</v>
      </c>
      <c r="P293" s="13">
        <v>0</v>
      </c>
      <c r="Q293" s="1">
        <f t="shared" si="64"/>
        <v>0</v>
      </c>
      <c r="R293" s="1">
        <f t="shared" si="65"/>
        <v>0</v>
      </c>
      <c r="S293" s="13">
        <v>0</v>
      </c>
      <c r="T293" s="1">
        <f t="shared" si="66"/>
        <v>0</v>
      </c>
      <c r="U293" s="1">
        <f t="shared" si="67"/>
        <v>0</v>
      </c>
      <c r="V293" s="13">
        <v>0</v>
      </c>
      <c r="W293" s="1">
        <f t="shared" si="68"/>
        <v>0</v>
      </c>
      <c r="X293" s="1">
        <f t="shared" si="69"/>
        <v>0</v>
      </c>
      <c r="Y293" s="13">
        <v>0</v>
      </c>
      <c r="Z293" s="1">
        <f t="shared" si="70"/>
        <v>0</v>
      </c>
      <c r="AA293" s="1">
        <f t="shared" si="71"/>
        <v>0</v>
      </c>
      <c r="AB293" s="13">
        <v>13915166</v>
      </c>
      <c r="AC293" s="1">
        <f t="shared" si="72"/>
        <v>13915166</v>
      </c>
      <c r="AD293" s="1">
        <f t="shared" si="73"/>
        <v>0</v>
      </c>
      <c r="AE293" s="1">
        <v>79880028.454999998</v>
      </c>
      <c r="AF293" s="1">
        <f t="shared" si="74"/>
        <v>65964862.454999998</v>
      </c>
      <c r="AG293" s="1">
        <f t="shared" si="75"/>
        <v>474.05012958523099</v>
      </c>
      <c r="AH293" s="1">
        <v>0</v>
      </c>
      <c r="AI293" s="1">
        <f t="shared" si="76"/>
        <v>-79880028.454999998</v>
      </c>
      <c r="AJ293" s="1">
        <f t="shared" si="77"/>
        <v>-100</v>
      </c>
      <c r="AK293" s="1">
        <v>0</v>
      </c>
      <c r="AL293" s="1">
        <f t="shared" si="78"/>
        <v>0</v>
      </c>
      <c r="AM293" s="1">
        <f t="shared" si="79"/>
        <v>0</v>
      </c>
    </row>
    <row r="294" spans="1:39" ht="17" customHeight="1">
      <c r="A294" s="58" t="s">
        <v>406</v>
      </c>
      <c r="B294" s="12" t="s">
        <v>28</v>
      </c>
      <c r="C294" s="13">
        <v>567866218</v>
      </c>
      <c r="D294" s="13">
        <v>3921213690</v>
      </c>
      <c r="E294" s="15">
        <f t="shared" si="56"/>
        <v>3353347472</v>
      </c>
      <c r="F294" s="1">
        <f t="shared" si="57"/>
        <v>590.51716156145778</v>
      </c>
      <c r="G294" s="13">
        <v>4177610638</v>
      </c>
      <c r="H294" s="1">
        <f t="shared" si="58"/>
        <v>256396948</v>
      </c>
      <c r="I294" s="1">
        <f t="shared" si="59"/>
        <v>6.5387139867911657</v>
      </c>
      <c r="J294" s="13">
        <v>4229675047</v>
      </c>
      <c r="K294" s="1">
        <f t="shared" si="60"/>
        <v>52064409</v>
      </c>
      <c r="L294" s="1">
        <f t="shared" si="61"/>
        <v>1.2462724152992259</v>
      </c>
      <c r="M294" s="13">
        <v>4391796872</v>
      </c>
      <c r="N294" s="1">
        <f t="shared" si="62"/>
        <v>162121825</v>
      </c>
      <c r="O294" s="1">
        <f t="shared" si="63"/>
        <v>3.832961709788766</v>
      </c>
      <c r="P294" s="13">
        <v>4610589647</v>
      </c>
      <c r="Q294" s="1">
        <f t="shared" si="64"/>
        <v>218792775</v>
      </c>
      <c r="R294" s="1">
        <f t="shared" si="65"/>
        <v>4.9818509684479784</v>
      </c>
      <c r="S294" s="13">
        <v>6174072814</v>
      </c>
      <c r="T294" s="1">
        <f t="shared" si="66"/>
        <v>1563483167</v>
      </c>
      <c r="U294" s="1">
        <f t="shared" si="67"/>
        <v>33.910698776181938</v>
      </c>
      <c r="V294" s="13">
        <v>6442485571</v>
      </c>
      <c r="W294" s="1">
        <f t="shared" si="68"/>
        <v>268412757</v>
      </c>
      <c r="X294" s="1">
        <f t="shared" si="69"/>
        <v>4.3474180672336979</v>
      </c>
      <c r="Y294" s="13">
        <v>3183920204</v>
      </c>
      <c r="Z294" s="1">
        <f t="shared" si="70"/>
        <v>-3258565367</v>
      </c>
      <c r="AA294" s="1">
        <f t="shared" si="71"/>
        <v>-50.579319597827308</v>
      </c>
      <c r="AB294" s="13">
        <v>4010822940</v>
      </c>
      <c r="AC294" s="1">
        <f t="shared" si="72"/>
        <v>826902736</v>
      </c>
      <c r="AD294" s="1">
        <f t="shared" si="73"/>
        <v>25.971214195668331</v>
      </c>
      <c r="AE294" s="1">
        <v>4381772302.0430002</v>
      </c>
      <c r="AF294" s="1">
        <f t="shared" si="74"/>
        <v>370949362.04300022</v>
      </c>
      <c r="AG294" s="1">
        <f t="shared" si="75"/>
        <v>9.248709494092008</v>
      </c>
      <c r="AH294" s="1">
        <v>4759060346.8330002</v>
      </c>
      <c r="AI294" s="1">
        <f t="shared" si="76"/>
        <v>377288044.78999996</v>
      </c>
      <c r="AJ294" s="1">
        <f t="shared" si="77"/>
        <v>8.6103982311926508</v>
      </c>
      <c r="AK294" s="1">
        <v>5212447438.8710003</v>
      </c>
      <c r="AL294" s="1">
        <f t="shared" si="78"/>
        <v>453387092.03800011</v>
      </c>
      <c r="AM294" s="1">
        <f t="shared" si="79"/>
        <v>9.5268195609184598</v>
      </c>
    </row>
    <row r="295" spans="1:39" ht="17" customHeight="1">
      <c r="A295" s="58" t="s">
        <v>407</v>
      </c>
      <c r="B295" s="17" t="s">
        <v>220</v>
      </c>
      <c r="C295" s="18">
        <v>5435969763</v>
      </c>
      <c r="D295" s="18">
        <v>6742157415</v>
      </c>
      <c r="E295" s="15">
        <f t="shared" si="56"/>
        <v>1306187652</v>
      </c>
      <c r="F295" s="1">
        <f t="shared" si="57"/>
        <v>24.028604075221015</v>
      </c>
      <c r="G295" s="18">
        <v>6830058664</v>
      </c>
      <c r="H295" s="1">
        <f t="shared" si="58"/>
        <v>87901249</v>
      </c>
      <c r="I295" s="1">
        <f t="shared" si="59"/>
        <v>1.3037555131008463</v>
      </c>
      <c r="J295" s="18">
        <v>7159802511</v>
      </c>
      <c r="K295" s="1">
        <f t="shared" si="60"/>
        <v>329743847</v>
      </c>
      <c r="L295" s="1">
        <f t="shared" si="61"/>
        <v>4.8278333060010157</v>
      </c>
      <c r="M295" s="18">
        <v>7098269830</v>
      </c>
      <c r="N295" s="1">
        <f t="shared" si="62"/>
        <v>-61532681</v>
      </c>
      <c r="O295" s="1">
        <f t="shared" si="63"/>
        <v>-0.85941869074550503</v>
      </c>
      <c r="P295" s="18">
        <v>7262706386</v>
      </c>
      <c r="Q295" s="1">
        <f t="shared" si="64"/>
        <v>164436556</v>
      </c>
      <c r="R295" s="1">
        <f t="shared" si="65"/>
        <v>2.3165723470391093</v>
      </c>
      <c r="S295" s="18">
        <v>8511150782</v>
      </c>
      <c r="T295" s="1">
        <f t="shared" si="66"/>
        <v>1248444396</v>
      </c>
      <c r="U295" s="1">
        <f t="shared" si="67"/>
        <v>17.189795782004509</v>
      </c>
      <c r="V295" s="18">
        <v>11097919361</v>
      </c>
      <c r="W295" s="1">
        <f t="shared" si="68"/>
        <v>2586768579</v>
      </c>
      <c r="X295" s="1">
        <f t="shared" si="69"/>
        <v>30.392700649490152</v>
      </c>
      <c r="Y295" s="18">
        <v>14935011349</v>
      </c>
      <c r="Z295" s="1">
        <f t="shared" si="70"/>
        <v>3837091988</v>
      </c>
      <c r="AA295" s="1">
        <f t="shared" si="71"/>
        <v>34.574877174582852</v>
      </c>
      <c r="AB295" s="18">
        <v>22849779</v>
      </c>
      <c r="AC295" s="1">
        <f t="shared" si="72"/>
        <v>-14912161570</v>
      </c>
      <c r="AD295" s="1">
        <f t="shared" si="73"/>
        <v>-99.847005278629865</v>
      </c>
      <c r="AE295" s="1">
        <v>0</v>
      </c>
      <c r="AF295" s="1">
        <f t="shared" si="74"/>
        <v>-22849779</v>
      </c>
      <c r="AG295" s="1">
        <f t="shared" si="75"/>
        <v>-100</v>
      </c>
      <c r="AH295" s="1">
        <v>2603042035.961</v>
      </c>
      <c r="AI295" s="1">
        <f t="shared" si="76"/>
        <v>2603042035.961</v>
      </c>
      <c r="AJ295" s="1">
        <f t="shared" si="77"/>
        <v>0</v>
      </c>
      <c r="AK295" s="1">
        <v>2614279319.7709999</v>
      </c>
      <c r="AL295" s="1">
        <f t="shared" si="78"/>
        <v>11237283.809999943</v>
      </c>
      <c r="AM295" s="1">
        <f t="shared" si="79"/>
        <v>0.43169813067775997</v>
      </c>
    </row>
    <row r="296" spans="1:39" ht="17" customHeight="1">
      <c r="A296" s="58" t="s">
        <v>408</v>
      </c>
      <c r="B296" s="17" t="s">
        <v>27</v>
      </c>
      <c r="C296" s="18">
        <v>3292195179</v>
      </c>
      <c r="D296" s="11">
        <v>3055364685</v>
      </c>
      <c r="E296" s="15">
        <f t="shared" si="56"/>
        <v>-236830494</v>
      </c>
      <c r="F296" s="1">
        <f t="shared" si="57"/>
        <v>-7.193695425796018</v>
      </c>
      <c r="G296" s="11">
        <v>4354694296</v>
      </c>
      <c r="H296" s="1">
        <f t="shared" si="58"/>
        <v>1299329611</v>
      </c>
      <c r="I296" s="1">
        <f t="shared" si="59"/>
        <v>42.526171012544779</v>
      </c>
      <c r="J296" s="11">
        <v>4727497541</v>
      </c>
      <c r="K296" s="1">
        <f t="shared" si="60"/>
        <v>372803245</v>
      </c>
      <c r="L296" s="1">
        <f t="shared" si="61"/>
        <v>8.5609510027474958</v>
      </c>
      <c r="M296" s="11">
        <v>5609326490</v>
      </c>
      <c r="N296" s="1">
        <f t="shared" si="62"/>
        <v>881828949</v>
      </c>
      <c r="O296" s="1">
        <f t="shared" si="63"/>
        <v>18.653186836210772</v>
      </c>
      <c r="P296" s="11">
        <v>6461286713</v>
      </c>
      <c r="Q296" s="1">
        <f t="shared" si="64"/>
        <v>851960223</v>
      </c>
      <c r="R296" s="1">
        <f t="shared" si="65"/>
        <v>15.188280170869497</v>
      </c>
      <c r="S296" s="11">
        <v>7333117829</v>
      </c>
      <c r="T296" s="1">
        <f t="shared" si="66"/>
        <v>871831116</v>
      </c>
      <c r="U296" s="1">
        <f t="shared" si="67"/>
        <v>13.493150122032048</v>
      </c>
      <c r="V296" s="11">
        <v>8811854078</v>
      </c>
      <c r="W296" s="1">
        <f t="shared" si="68"/>
        <v>1478736249</v>
      </c>
      <c r="X296" s="1">
        <f t="shared" si="69"/>
        <v>20.165177806799971</v>
      </c>
      <c r="Y296" s="11">
        <v>8229488102</v>
      </c>
      <c r="Z296" s="1">
        <f t="shared" si="70"/>
        <v>-582365976</v>
      </c>
      <c r="AA296" s="1">
        <f t="shared" si="71"/>
        <v>-6.6088926444430847</v>
      </c>
      <c r="AB296" s="11">
        <v>9019576485</v>
      </c>
      <c r="AC296" s="1">
        <f t="shared" si="72"/>
        <v>790088383</v>
      </c>
      <c r="AD296" s="1">
        <f t="shared" si="73"/>
        <v>9.6006990131984757</v>
      </c>
      <c r="AE296" s="1">
        <v>5951289824.7107306</v>
      </c>
      <c r="AF296" s="1">
        <f t="shared" si="74"/>
        <v>-3068286660.2892694</v>
      </c>
      <c r="AG296" s="1">
        <f t="shared" si="75"/>
        <v>-34.018079068257599</v>
      </c>
      <c r="AH296" s="1">
        <v>12212633918.7868</v>
      </c>
      <c r="AI296" s="1">
        <f t="shared" si="76"/>
        <v>6261344094.0760698</v>
      </c>
      <c r="AJ296" s="1">
        <f t="shared" si="77"/>
        <v>105.20986674313765</v>
      </c>
      <c r="AK296" s="1">
        <v>143601962180.88501</v>
      </c>
      <c r="AL296" s="1">
        <f t="shared" si="78"/>
        <v>131389328262.09821</v>
      </c>
      <c r="AM296" s="1">
        <f t="shared" si="79"/>
        <v>1075.8475946780068</v>
      </c>
    </row>
    <row r="297" spans="1:39" ht="17" customHeight="1">
      <c r="A297" s="59" t="s">
        <v>409</v>
      </c>
      <c r="B297" s="12" t="s">
        <v>162</v>
      </c>
      <c r="C297" s="13">
        <v>42870668081</v>
      </c>
      <c r="D297" s="13">
        <v>48719607373</v>
      </c>
      <c r="E297" s="15">
        <f t="shared" si="56"/>
        <v>5848939292</v>
      </c>
      <c r="F297" s="1">
        <f t="shared" si="57"/>
        <v>13.643219370757162</v>
      </c>
      <c r="G297" s="13">
        <v>55011509473</v>
      </c>
      <c r="H297" s="1">
        <f t="shared" si="58"/>
        <v>6291902100</v>
      </c>
      <c r="I297" s="1">
        <f t="shared" si="59"/>
        <v>12.914517253451677</v>
      </c>
      <c r="J297" s="13">
        <v>59246144577</v>
      </c>
      <c r="K297" s="1">
        <f t="shared" si="60"/>
        <v>4234635104</v>
      </c>
      <c r="L297" s="1">
        <f t="shared" si="61"/>
        <v>7.6977257024339361</v>
      </c>
      <c r="M297" s="13">
        <v>72447594673</v>
      </c>
      <c r="N297" s="1">
        <f t="shared" si="62"/>
        <v>13201450096</v>
      </c>
      <c r="O297" s="1">
        <f t="shared" si="63"/>
        <v>22.28237835601702</v>
      </c>
      <c r="P297" s="13">
        <v>77940679974</v>
      </c>
      <c r="Q297" s="1">
        <f t="shared" si="64"/>
        <v>5493085301</v>
      </c>
      <c r="R297" s="1">
        <f t="shared" si="65"/>
        <v>7.5821500020720229</v>
      </c>
      <c r="S297" s="13">
        <v>84408711779</v>
      </c>
      <c r="T297" s="1">
        <f t="shared" si="66"/>
        <v>6468031805</v>
      </c>
      <c r="U297" s="1">
        <f t="shared" si="67"/>
        <v>8.2986597078158049</v>
      </c>
      <c r="V297" s="13">
        <v>92895255274</v>
      </c>
      <c r="W297" s="1">
        <f t="shared" si="68"/>
        <v>8486543495</v>
      </c>
      <c r="X297" s="1">
        <f t="shared" si="69"/>
        <v>10.054108534696727</v>
      </c>
      <c r="Y297" s="13">
        <v>103165087012</v>
      </c>
      <c r="Z297" s="1">
        <f t="shared" si="70"/>
        <v>10269831738</v>
      </c>
      <c r="AA297" s="1">
        <f t="shared" si="71"/>
        <v>11.055281249519719</v>
      </c>
      <c r="AB297" s="13">
        <v>112477317992</v>
      </c>
      <c r="AC297" s="1">
        <f t="shared" si="72"/>
        <v>9312230980</v>
      </c>
      <c r="AD297" s="1">
        <f t="shared" si="73"/>
        <v>9.0265333454493337</v>
      </c>
      <c r="AE297" s="1">
        <v>127668640081.916</v>
      </c>
      <c r="AF297" s="1">
        <f t="shared" si="74"/>
        <v>15191322089.916</v>
      </c>
      <c r="AG297" s="1">
        <f t="shared" si="75"/>
        <v>13.506120488218334</v>
      </c>
      <c r="AH297" s="1">
        <v>157371534097.013</v>
      </c>
      <c r="AI297" s="1">
        <f t="shared" si="76"/>
        <v>29702894015.097</v>
      </c>
      <c r="AJ297" s="1">
        <f t="shared" si="77"/>
        <v>23.265614794705058</v>
      </c>
      <c r="AK297" s="1">
        <v>153584733646.41699</v>
      </c>
      <c r="AL297" s="1">
        <f t="shared" si="78"/>
        <v>-3786800450.5960083</v>
      </c>
      <c r="AM297" s="1">
        <f t="shared" si="79"/>
        <v>-2.4062804447604882</v>
      </c>
    </row>
    <row r="298" spans="1:39" ht="17" customHeight="1">
      <c r="A298" s="58" t="s">
        <v>3235</v>
      </c>
      <c r="B298" s="12" t="s">
        <v>43</v>
      </c>
      <c r="C298" s="13"/>
      <c r="D298" s="13"/>
      <c r="E298" s="15"/>
      <c r="F298" s="1"/>
      <c r="G298" s="13"/>
      <c r="H298" s="1"/>
      <c r="I298" s="1"/>
      <c r="J298" s="13"/>
      <c r="K298" s="1"/>
      <c r="L298" s="1"/>
      <c r="M298" s="13"/>
      <c r="N298" s="1"/>
      <c r="O298" s="1"/>
      <c r="P298" s="13"/>
      <c r="Q298" s="1"/>
      <c r="R298" s="1"/>
      <c r="S298" s="13"/>
      <c r="T298" s="1"/>
      <c r="U298" s="1"/>
      <c r="V298" s="13"/>
      <c r="W298" s="1"/>
      <c r="X298" s="1"/>
      <c r="Y298" s="13"/>
      <c r="Z298" s="1"/>
      <c r="AA298" s="1"/>
      <c r="AB298" s="13"/>
      <c r="AC298" s="1"/>
      <c r="AD298" s="1"/>
      <c r="AE298" s="1"/>
      <c r="AF298" s="1"/>
      <c r="AG298" s="1"/>
      <c r="AH298" s="1">
        <v>709660619.03479004</v>
      </c>
      <c r="AI298" s="1">
        <f t="shared" si="76"/>
        <v>709660619.03479004</v>
      </c>
      <c r="AJ298" s="1">
        <f t="shared" si="77"/>
        <v>0</v>
      </c>
      <c r="AK298" s="1">
        <v>662359768.27058995</v>
      </c>
      <c r="AL298" s="1">
        <f t="shared" si="78"/>
        <v>-47300850.764200091</v>
      </c>
      <c r="AM298" s="1">
        <f t="shared" si="79"/>
        <v>-6.6652776687163531</v>
      </c>
    </row>
    <row r="299" spans="1:39" ht="17" customHeight="1">
      <c r="A299" s="58" t="s">
        <v>3241</v>
      </c>
      <c r="B299" s="12" t="s">
        <v>42</v>
      </c>
      <c r="C299" s="13"/>
      <c r="D299" s="13"/>
      <c r="E299" s="15"/>
      <c r="F299" s="1"/>
      <c r="G299" s="13"/>
      <c r="H299" s="1"/>
      <c r="I299" s="1"/>
      <c r="J299" s="13"/>
      <c r="K299" s="1"/>
      <c r="L299" s="1"/>
      <c r="M299" s="13"/>
      <c r="N299" s="1"/>
      <c r="O299" s="1"/>
      <c r="P299" s="13"/>
      <c r="Q299" s="1"/>
      <c r="R299" s="1"/>
      <c r="S299" s="13"/>
      <c r="T299" s="1"/>
      <c r="U299" s="1"/>
      <c r="V299" s="13"/>
      <c r="W299" s="1"/>
      <c r="X299" s="1"/>
      <c r="Y299" s="13"/>
      <c r="Z299" s="1"/>
      <c r="AA299" s="1"/>
      <c r="AB299" s="13"/>
      <c r="AC299" s="1"/>
      <c r="AD299" s="1"/>
      <c r="AE299" s="1"/>
      <c r="AF299" s="1"/>
      <c r="AG299" s="1"/>
      <c r="AH299" s="1">
        <v>12227128131.872499</v>
      </c>
      <c r="AI299" s="1">
        <f t="shared" si="76"/>
        <v>12227128131.872499</v>
      </c>
      <c r="AJ299" s="1">
        <f t="shared" si="77"/>
        <v>0</v>
      </c>
      <c r="AK299" s="1">
        <v>13754621708.1831</v>
      </c>
      <c r="AL299" s="1">
        <f t="shared" si="78"/>
        <v>1527493576.3106003</v>
      </c>
      <c r="AM299" s="1">
        <f t="shared" si="79"/>
        <v>12.492660253791545</v>
      </c>
    </row>
    <row r="300" spans="1:39" ht="17" customHeight="1">
      <c r="A300" s="58" t="s">
        <v>3243</v>
      </c>
      <c r="B300" s="12" t="s">
        <v>41</v>
      </c>
      <c r="C300" s="13"/>
      <c r="D300" s="13"/>
      <c r="E300" s="15"/>
      <c r="F300" s="1"/>
      <c r="G300" s="13"/>
      <c r="H300" s="1"/>
      <c r="I300" s="1"/>
      <c r="J300" s="13"/>
      <c r="K300" s="1"/>
      <c r="L300" s="1"/>
      <c r="M300" s="13"/>
      <c r="N300" s="1"/>
      <c r="O300" s="1"/>
      <c r="P300" s="13"/>
      <c r="Q300" s="1"/>
      <c r="R300" s="1"/>
      <c r="S300" s="13"/>
      <c r="T300" s="1"/>
      <c r="U300" s="1"/>
      <c r="V300" s="13"/>
      <c r="W300" s="1"/>
      <c r="X300" s="1"/>
      <c r="Y300" s="13"/>
      <c r="Z300" s="1"/>
      <c r="AA300" s="1"/>
      <c r="AB300" s="13"/>
      <c r="AC300" s="1"/>
      <c r="AD300" s="1"/>
      <c r="AE300" s="1"/>
      <c r="AF300" s="1"/>
      <c r="AG300" s="1"/>
      <c r="AH300" s="1">
        <v>809637260.72561002</v>
      </c>
      <c r="AI300" s="1">
        <f t="shared" si="76"/>
        <v>809637260.72561002</v>
      </c>
      <c r="AJ300" s="1">
        <f t="shared" si="77"/>
        <v>0</v>
      </c>
      <c r="AK300" s="1">
        <v>1081543110.99103</v>
      </c>
      <c r="AL300" s="1">
        <f t="shared" si="78"/>
        <v>271905850.26541996</v>
      </c>
      <c r="AM300" s="1">
        <f t="shared" si="79"/>
        <v>33.58366313597444</v>
      </c>
    </row>
    <row r="301" spans="1:39" ht="30">
      <c r="A301" s="58" t="s">
        <v>3250</v>
      </c>
      <c r="B301" s="12" t="s">
        <v>3251</v>
      </c>
      <c r="C301" s="13"/>
      <c r="D301" s="13"/>
      <c r="E301" s="15"/>
      <c r="F301" s="1"/>
      <c r="G301" s="13"/>
      <c r="H301" s="1"/>
      <c r="I301" s="1"/>
      <c r="J301" s="13"/>
      <c r="K301" s="1"/>
      <c r="L301" s="1"/>
      <c r="M301" s="13"/>
      <c r="N301" s="1"/>
      <c r="O301" s="1"/>
      <c r="P301" s="13"/>
      <c r="Q301" s="1"/>
      <c r="R301" s="1"/>
      <c r="S301" s="13"/>
      <c r="T301" s="1"/>
      <c r="U301" s="1"/>
      <c r="V301" s="13"/>
      <c r="W301" s="1"/>
      <c r="X301" s="1"/>
      <c r="Y301" s="13"/>
      <c r="Z301" s="1"/>
      <c r="AA301" s="1"/>
      <c r="AB301" s="13"/>
      <c r="AC301" s="1"/>
      <c r="AD301" s="1"/>
      <c r="AE301" s="1"/>
      <c r="AF301" s="1"/>
      <c r="AG301" s="1"/>
      <c r="AH301" s="1">
        <v>202008093.36485001</v>
      </c>
      <c r="AI301" s="1">
        <f t="shared" si="76"/>
        <v>202008093.36485001</v>
      </c>
      <c r="AJ301" s="1">
        <f t="shared" si="77"/>
        <v>0</v>
      </c>
      <c r="AK301" s="1">
        <v>3238862.78211</v>
      </c>
      <c r="AL301" s="1">
        <f t="shared" si="78"/>
        <v>-198769230.58274001</v>
      </c>
      <c r="AM301" s="1">
        <f t="shared" si="79"/>
        <v>-98.396666822521681</v>
      </c>
    </row>
    <row r="302" spans="1:39" ht="17" customHeight="1">
      <c r="A302" s="58" t="s">
        <v>410</v>
      </c>
      <c r="B302" s="12" t="s">
        <v>26</v>
      </c>
      <c r="C302" s="13">
        <v>2520125374</v>
      </c>
      <c r="D302" s="13">
        <v>2553271173</v>
      </c>
      <c r="E302" s="15">
        <f t="shared" si="56"/>
        <v>33145799</v>
      </c>
      <c r="F302" s="1">
        <f t="shared" si="57"/>
        <v>1.3152440486478749</v>
      </c>
      <c r="G302" s="13">
        <v>1988578517</v>
      </c>
      <c r="H302" s="1">
        <f t="shared" si="58"/>
        <v>-564692656</v>
      </c>
      <c r="I302" s="1">
        <f t="shared" si="59"/>
        <v>-22.11643878532913</v>
      </c>
      <c r="J302" s="13">
        <v>2458700539</v>
      </c>
      <c r="K302" s="1">
        <f t="shared" si="60"/>
        <v>470122022</v>
      </c>
      <c r="L302" s="1">
        <f t="shared" si="61"/>
        <v>23.641109364353049</v>
      </c>
      <c r="M302" s="13">
        <v>4755408747</v>
      </c>
      <c r="N302" s="1">
        <f t="shared" si="62"/>
        <v>2296708208</v>
      </c>
      <c r="O302" s="1">
        <f t="shared" si="63"/>
        <v>93.411465592068993</v>
      </c>
      <c r="P302" s="13">
        <v>5162655711</v>
      </c>
      <c r="Q302" s="1">
        <f t="shared" si="64"/>
        <v>407246964</v>
      </c>
      <c r="R302" s="1">
        <f t="shared" si="65"/>
        <v>8.5638687580098356</v>
      </c>
      <c r="S302" s="13">
        <v>3908965049</v>
      </c>
      <c r="T302" s="1">
        <f t="shared" si="66"/>
        <v>-1253690662</v>
      </c>
      <c r="U302" s="1">
        <f t="shared" si="67"/>
        <v>-24.283832433930826</v>
      </c>
      <c r="V302" s="13">
        <v>3959578500</v>
      </c>
      <c r="W302" s="1">
        <f t="shared" si="68"/>
        <v>50613451</v>
      </c>
      <c r="X302" s="1">
        <f t="shared" si="69"/>
        <v>1.2948043885157796</v>
      </c>
      <c r="Y302" s="13">
        <v>4535912019</v>
      </c>
      <c r="Z302" s="1">
        <f t="shared" si="70"/>
        <v>576333519</v>
      </c>
      <c r="AA302" s="1">
        <f t="shared" si="71"/>
        <v>14.555426013147613</v>
      </c>
      <c r="AB302" s="13">
        <v>4373718359</v>
      </c>
      <c r="AC302" s="1">
        <f t="shared" si="72"/>
        <v>-162193660</v>
      </c>
      <c r="AD302" s="1">
        <f t="shared" si="73"/>
        <v>-3.5757673279508997</v>
      </c>
      <c r="AE302" s="1">
        <v>5127839205.58251</v>
      </c>
      <c r="AF302" s="1">
        <f t="shared" si="74"/>
        <v>754120846.58250999</v>
      </c>
      <c r="AG302" s="1">
        <f t="shared" si="75"/>
        <v>17.242098934667823</v>
      </c>
      <c r="AH302" s="1">
        <v>0</v>
      </c>
      <c r="AI302" s="1">
        <f t="shared" si="76"/>
        <v>-5127839205.58251</v>
      </c>
      <c r="AJ302" s="1">
        <f t="shared" si="77"/>
        <v>-100</v>
      </c>
      <c r="AK302" s="1">
        <v>0</v>
      </c>
      <c r="AL302" s="1">
        <f t="shared" si="78"/>
        <v>0</v>
      </c>
      <c r="AM302" s="1">
        <f t="shared" si="79"/>
        <v>0</v>
      </c>
    </row>
    <row r="303" spans="1:39" ht="17" customHeight="1">
      <c r="A303" s="58" t="s">
        <v>411</v>
      </c>
      <c r="B303" s="12" t="s">
        <v>25</v>
      </c>
      <c r="C303" s="13">
        <v>2361270714</v>
      </c>
      <c r="D303" s="13">
        <v>2466620394</v>
      </c>
      <c r="E303" s="15">
        <f t="shared" si="56"/>
        <v>105349680</v>
      </c>
      <c r="F303" s="1">
        <f t="shared" si="57"/>
        <v>4.4615672135931126</v>
      </c>
      <c r="G303" s="13">
        <v>3131894367</v>
      </c>
      <c r="H303" s="1">
        <f t="shared" si="58"/>
        <v>665273973</v>
      </c>
      <c r="I303" s="1">
        <f t="shared" si="59"/>
        <v>26.971072428423291</v>
      </c>
      <c r="J303" s="13">
        <v>3228836322</v>
      </c>
      <c r="K303" s="1">
        <f t="shared" si="60"/>
        <v>96941955</v>
      </c>
      <c r="L303" s="1">
        <f t="shared" si="61"/>
        <v>3.0953136868680349</v>
      </c>
      <c r="M303" s="13">
        <v>3176183835</v>
      </c>
      <c r="N303" s="1">
        <f t="shared" si="62"/>
        <v>-52652487</v>
      </c>
      <c r="O303" s="1">
        <f t="shared" si="63"/>
        <v>-1.6306954502848907</v>
      </c>
      <c r="P303" s="13">
        <v>3167239908</v>
      </c>
      <c r="Q303" s="1">
        <f t="shared" si="64"/>
        <v>-8943927</v>
      </c>
      <c r="R303" s="1">
        <f t="shared" si="65"/>
        <v>-0.28159349284012714</v>
      </c>
      <c r="S303" s="13">
        <v>2016771282</v>
      </c>
      <c r="T303" s="1">
        <f t="shared" si="66"/>
        <v>-1150468626</v>
      </c>
      <c r="U303" s="1">
        <f t="shared" si="67"/>
        <v>-36.324012686695411</v>
      </c>
      <c r="V303" s="13">
        <v>2009051073</v>
      </c>
      <c r="W303" s="1">
        <f t="shared" si="68"/>
        <v>-7720209</v>
      </c>
      <c r="X303" s="1">
        <f t="shared" si="69"/>
        <v>-0.38280042307742457</v>
      </c>
      <c r="Y303" s="13">
        <v>1998337540</v>
      </c>
      <c r="Z303" s="1">
        <f t="shared" si="70"/>
        <v>-10713533</v>
      </c>
      <c r="AA303" s="1">
        <f t="shared" si="71"/>
        <v>-0.53326334725787239</v>
      </c>
      <c r="AB303" s="13">
        <v>2406630374</v>
      </c>
      <c r="AC303" s="1">
        <f t="shared" si="72"/>
        <v>408292834</v>
      </c>
      <c r="AD303" s="1">
        <f t="shared" si="73"/>
        <v>20.431625079715012</v>
      </c>
      <c r="AE303" s="1">
        <v>2396549886.0654502</v>
      </c>
      <c r="AF303" s="1">
        <f t="shared" si="74"/>
        <v>-10080487.934549809</v>
      </c>
      <c r="AG303" s="1">
        <f t="shared" si="75"/>
        <v>-0.41886315586532225</v>
      </c>
      <c r="AH303" s="1">
        <v>2608539314.5984302</v>
      </c>
      <c r="AI303" s="1">
        <f t="shared" si="76"/>
        <v>211989428.53297997</v>
      </c>
      <c r="AJ303" s="1">
        <f t="shared" si="77"/>
        <v>8.8456088381708948</v>
      </c>
      <c r="AK303" s="1">
        <v>2651158010.4647002</v>
      </c>
      <c r="AL303" s="1">
        <f t="shared" si="78"/>
        <v>42618695.866270065</v>
      </c>
      <c r="AM303" s="1">
        <f t="shared" si="79"/>
        <v>1.6338145884081094</v>
      </c>
    </row>
    <row r="304" spans="1:39" ht="17" customHeight="1">
      <c r="A304" s="58" t="s">
        <v>412</v>
      </c>
      <c r="B304" s="12" t="s">
        <v>24</v>
      </c>
      <c r="C304" s="13">
        <v>10253940107</v>
      </c>
      <c r="D304" s="13">
        <v>9233393637</v>
      </c>
      <c r="E304" s="15">
        <f t="shared" si="56"/>
        <v>-1020546470</v>
      </c>
      <c r="F304" s="1">
        <f t="shared" si="57"/>
        <v>-9.952725092506725</v>
      </c>
      <c r="G304" s="13">
        <v>11039133255</v>
      </c>
      <c r="H304" s="1">
        <f t="shared" si="58"/>
        <v>1805739618</v>
      </c>
      <c r="I304" s="1">
        <f t="shared" si="59"/>
        <v>19.556619039440179</v>
      </c>
      <c r="J304" s="13">
        <v>13397561665</v>
      </c>
      <c r="K304" s="1">
        <f t="shared" si="60"/>
        <v>2358428410</v>
      </c>
      <c r="L304" s="1">
        <f t="shared" si="61"/>
        <v>21.364253474626619</v>
      </c>
      <c r="M304" s="13">
        <v>16817677541</v>
      </c>
      <c r="N304" s="1">
        <f t="shared" si="62"/>
        <v>3420115876</v>
      </c>
      <c r="O304" s="1">
        <f t="shared" si="63"/>
        <v>25.527897997549541</v>
      </c>
      <c r="P304" s="13">
        <v>18818186052</v>
      </c>
      <c r="Q304" s="1">
        <f t="shared" si="64"/>
        <v>2000508511</v>
      </c>
      <c r="R304" s="1">
        <f t="shared" si="65"/>
        <v>11.895272139229322</v>
      </c>
      <c r="S304" s="13">
        <v>20906309131</v>
      </c>
      <c r="T304" s="1">
        <f t="shared" si="66"/>
        <v>2088123079</v>
      </c>
      <c r="U304" s="1">
        <f t="shared" si="67"/>
        <v>11.096303720400691</v>
      </c>
      <c r="V304" s="13">
        <v>24710997781</v>
      </c>
      <c r="W304" s="1">
        <f t="shared" si="68"/>
        <v>3804688650</v>
      </c>
      <c r="X304" s="1">
        <f t="shared" si="69"/>
        <v>18.198758212937669</v>
      </c>
      <c r="Y304" s="13">
        <v>25280050249</v>
      </c>
      <c r="Z304" s="1">
        <f t="shared" si="70"/>
        <v>569052468</v>
      </c>
      <c r="AA304" s="1">
        <f t="shared" si="71"/>
        <v>2.3028308004524924</v>
      </c>
      <c r="AB304" s="13">
        <v>27864222242</v>
      </c>
      <c r="AC304" s="1">
        <f t="shared" si="72"/>
        <v>2584171993</v>
      </c>
      <c r="AD304" s="1">
        <f t="shared" si="73"/>
        <v>10.222179020796139</v>
      </c>
      <c r="AE304" s="1">
        <v>33537861438.181801</v>
      </c>
      <c r="AF304" s="1">
        <f t="shared" si="74"/>
        <v>5673639196.1818008</v>
      </c>
      <c r="AG304" s="1">
        <f t="shared" si="75"/>
        <v>20.361735371281501</v>
      </c>
      <c r="AH304" s="1">
        <v>0</v>
      </c>
      <c r="AI304" s="1">
        <f t="shared" si="76"/>
        <v>-33537861438.181801</v>
      </c>
      <c r="AJ304" s="1">
        <f t="shared" si="77"/>
        <v>-100</v>
      </c>
      <c r="AK304" s="1">
        <v>0</v>
      </c>
      <c r="AL304" s="1">
        <f t="shared" si="78"/>
        <v>0</v>
      </c>
      <c r="AM304" s="1">
        <f t="shared" si="79"/>
        <v>0</v>
      </c>
    </row>
    <row r="305" spans="1:39" ht="17" customHeight="1">
      <c r="A305" s="58" t="s">
        <v>413</v>
      </c>
      <c r="B305" s="12" t="s">
        <v>23</v>
      </c>
      <c r="C305" s="13">
        <v>27734150654</v>
      </c>
      <c r="D305" s="13">
        <v>34465140937</v>
      </c>
      <c r="E305" s="15">
        <f t="shared" si="56"/>
        <v>6730990283</v>
      </c>
      <c r="F305" s="1">
        <f t="shared" si="57"/>
        <v>24.269682410588665</v>
      </c>
      <c r="G305" s="13">
        <v>38850722102</v>
      </c>
      <c r="H305" s="1">
        <f t="shared" si="58"/>
        <v>4385581165</v>
      </c>
      <c r="I305" s="1">
        <f t="shared" si="59"/>
        <v>12.724686584095368</v>
      </c>
      <c r="J305" s="13">
        <v>40159864819</v>
      </c>
      <c r="K305" s="1">
        <f t="shared" si="60"/>
        <v>1309142717</v>
      </c>
      <c r="L305" s="1">
        <f t="shared" si="61"/>
        <v>3.3696740914182559</v>
      </c>
      <c r="M305" s="13">
        <v>47697143318</v>
      </c>
      <c r="N305" s="1">
        <f t="shared" si="62"/>
        <v>7537278499</v>
      </c>
      <c r="O305" s="1">
        <f t="shared" si="63"/>
        <v>18.768186927347536</v>
      </c>
      <c r="P305" s="13">
        <v>50790403315</v>
      </c>
      <c r="Q305" s="1">
        <f t="shared" si="64"/>
        <v>3093259997</v>
      </c>
      <c r="R305" s="1">
        <f t="shared" si="65"/>
        <v>6.4852101862307183</v>
      </c>
      <c r="S305" s="13">
        <v>57575485085</v>
      </c>
      <c r="T305" s="1">
        <f t="shared" si="66"/>
        <v>6785081770</v>
      </c>
      <c r="U305" s="1">
        <f t="shared" si="67"/>
        <v>13.358983837791563</v>
      </c>
      <c r="V305" s="13">
        <v>62214446688</v>
      </c>
      <c r="W305" s="1">
        <f t="shared" si="68"/>
        <v>4638961603</v>
      </c>
      <c r="X305" s="1">
        <f t="shared" si="69"/>
        <v>8.0571819692902196</v>
      </c>
      <c r="Y305" s="13">
        <v>71341045654</v>
      </c>
      <c r="Z305" s="1">
        <f t="shared" si="70"/>
        <v>9126598966</v>
      </c>
      <c r="AA305" s="1">
        <f t="shared" si="71"/>
        <v>14.669581506959458</v>
      </c>
      <c r="AB305" s="13">
        <v>77831544525</v>
      </c>
      <c r="AC305" s="1">
        <f t="shared" si="72"/>
        <v>6490498871</v>
      </c>
      <c r="AD305" s="1">
        <f t="shared" si="73"/>
        <v>9.0978465643446675</v>
      </c>
      <c r="AE305" s="1">
        <v>86605207455.776093</v>
      </c>
      <c r="AF305" s="1">
        <f t="shared" si="74"/>
        <v>8773662930.7760925</v>
      </c>
      <c r="AG305" s="1">
        <f t="shared" si="75"/>
        <v>11.272631147590724</v>
      </c>
      <c r="AH305" s="1">
        <v>97100404250.154907</v>
      </c>
      <c r="AI305" s="1">
        <f t="shared" si="76"/>
        <v>10495196794.378815</v>
      </c>
      <c r="AJ305" s="1">
        <f t="shared" si="77"/>
        <v>12.118436180339456</v>
      </c>
      <c r="AK305" s="1">
        <v>102960507979.82201</v>
      </c>
      <c r="AL305" s="1">
        <f t="shared" si="78"/>
        <v>5860103729.667099</v>
      </c>
      <c r="AM305" s="1">
        <f t="shared" si="79"/>
        <v>6.0350971501313291</v>
      </c>
    </row>
    <row r="306" spans="1:39" ht="17" customHeight="1">
      <c r="A306" s="58" t="s">
        <v>3310</v>
      </c>
      <c r="B306" s="12" t="s">
        <v>3311</v>
      </c>
      <c r="C306" s="13"/>
      <c r="D306" s="13"/>
      <c r="E306" s="15"/>
      <c r="F306" s="1"/>
      <c r="G306" s="13"/>
      <c r="H306" s="1"/>
      <c r="I306" s="1"/>
      <c r="J306" s="13"/>
      <c r="K306" s="1"/>
      <c r="L306" s="1"/>
      <c r="M306" s="13"/>
      <c r="N306" s="1"/>
      <c r="O306" s="1"/>
      <c r="P306" s="13"/>
      <c r="Q306" s="1"/>
      <c r="R306" s="1"/>
      <c r="S306" s="13"/>
      <c r="T306" s="1"/>
      <c r="U306" s="1"/>
      <c r="V306" s="13"/>
      <c r="W306" s="1"/>
      <c r="X306" s="1"/>
      <c r="Y306" s="13"/>
      <c r="Z306" s="1"/>
      <c r="AA306" s="1"/>
      <c r="AB306" s="13"/>
      <c r="AC306" s="1"/>
      <c r="AD306" s="1"/>
      <c r="AE306" s="1"/>
      <c r="AF306" s="1"/>
      <c r="AG306" s="1"/>
      <c r="AH306" s="1">
        <v>10718052716.773901</v>
      </c>
      <c r="AI306" s="1">
        <f t="shared" si="76"/>
        <v>10718052716.773901</v>
      </c>
      <c r="AJ306" s="1">
        <f t="shared" si="77"/>
        <v>0</v>
      </c>
      <c r="AK306" s="1">
        <v>9412065884.521019</v>
      </c>
      <c r="AL306" s="1">
        <f t="shared" si="78"/>
        <v>-1305986832.252882</v>
      </c>
      <c r="AM306" s="1">
        <f t="shared" si="79"/>
        <v>-12.184926373883146</v>
      </c>
    </row>
    <row r="307" spans="1:39" ht="17" customHeight="1">
      <c r="A307" s="58" t="s">
        <v>3329</v>
      </c>
      <c r="B307" s="12" t="s">
        <v>178</v>
      </c>
      <c r="C307" s="13"/>
      <c r="D307" s="13"/>
      <c r="E307" s="15"/>
      <c r="F307" s="1"/>
      <c r="G307" s="13"/>
      <c r="H307" s="1"/>
      <c r="I307" s="1"/>
      <c r="J307" s="13"/>
      <c r="K307" s="1"/>
      <c r="L307" s="1"/>
      <c r="M307" s="13"/>
      <c r="N307" s="1"/>
      <c r="O307" s="1"/>
      <c r="P307" s="13"/>
      <c r="Q307" s="1"/>
      <c r="R307" s="1"/>
      <c r="S307" s="13"/>
      <c r="T307" s="1"/>
      <c r="U307" s="1"/>
      <c r="V307" s="13"/>
      <c r="W307" s="1"/>
      <c r="X307" s="1"/>
      <c r="Y307" s="13"/>
      <c r="Z307" s="1"/>
      <c r="AA307" s="1"/>
      <c r="AB307" s="13"/>
      <c r="AC307" s="1"/>
      <c r="AD307" s="1"/>
      <c r="AE307" s="1"/>
      <c r="AF307" s="1"/>
      <c r="AG307" s="1"/>
      <c r="AH307" s="1">
        <v>11026136102.8071</v>
      </c>
      <c r="AI307" s="1">
        <f t="shared" si="76"/>
        <v>11026136102.8071</v>
      </c>
      <c r="AJ307" s="1">
        <f t="shared" si="77"/>
        <v>0</v>
      </c>
      <c r="AK307" s="1">
        <v>533210543.77873999</v>
      </c>
      <c r="AL307" s="1">
        <f t="shared" si="78"/>
        <v>-10492925559.02836</v>
      </c>
      <c r="AM307" s="1">
        <f t="shared" si="79"/>
        <v>-95.164121512675763</v>
      </c>
    </row>
    <row r="308" spans="1:39" ht="17" customHeight="1">
      <c r="A308" s="58" t="s">
        <v>414</v>
      </c>
      <c r="B308" s="12" t="s">
        <v>210</v>
      </c>
      <c r="C308" s="13">
        <v>1181232</v>
      </c>
      <c r="D308" s="13">
        <v>1181232</v>
      </c>
      <c r="E308" s="15">
        <f t="shared" si="56"/>
        <v>0</v>
      </c>
      <c r="F308" s="1">
        <f t="shared" si="57"/>
        <v>0</v>
      </c>
      <c r="G308" s="13">
        <v>1181232</v>
      </c>
      <c r="H308" s="1">
        <f t="shared" si="58"/>
        <v>0</v>
      </c>
      <c r="I308" s="1">
        <f t="shared" si="59"/>
        <v>0</v>
      </c>
      <c r="J308" s="13">
        <v>1181232</v>
      </c>
      <c r="K308" s="1">
        <f t="shared" si="60"/>
        <v>0</v>
      </c>
      <c r="L308" s="1">
        <f t="shared" si="61"/>
        <v>0</v>
      </c>
      <c r="M308" s="13">
        <v>1181232</v>
      </c>
      <c r="N308" s="1">
        <f t="shared" si="62"/>
        <v>0</v>
      </c>
      <c r="O308" s="1">
        <f t="shared" si="63"/>
        <v>0</v>
      </c>
      <c r="P308" s="13">
        <v>1181232</v>
      </c>
      <c r="Q308" s="1">
        <f t="shared" si="64"/>
        <v>0</v>
      </c>
      <c r="R308" s="1">
        <f t="shared" si="65"/>
        <v>0</v>
      </c>
      <c r="S308" s="13">
        <v>1181232</v>
      </c>
      <c r="T308" s="1">
        <f t="shared" si="66"/>
        <v>0</v>
      </c>
      <c r="U308" s="1">
        <f t="shared" si="67"/>
        <v>0</v>
      </c>
      <c r="V308" s="13">
        <v>1181232</v>
      </c>
      <c r="W308" s="1">
        <f t="shared" si="68"/>
        <v>0</v>
      </c>
      <c r="X308" s="1">
        <f t="shared" si="69"/>
        <v>0</v>
      </c>
      <c r="Y308" s="13">
        <v>9741550</v>
      </c>
      <c r="Z308" s="1">
        <f t="shared" si="70"/>
        <v>8560318</v>
      </c>
      <c r="AA308" s="1">
        <f t="shared" si="71"/>
        <v>724.69404824793094</v>
      </c>
      <c r="AB308" s="13">
        <v>1202492</v>
      </c>
      <c r="AC308" s="1">
        <f t="shared" si="72"/>
        <v>-8539058</v>
      </c>
      <c r="AD308" s="1">
        <f t="shared" si="73"/>
        <v>-87.656050628493404</v>
      </c>
      <c r="AE308" s="1">
        <v>1182096.31</v>
      </c>
      <c r="AF308" s="1">
        <f t="shared" si="74"/>
        <v>-20395.689999999944</v>
      </c>
      <c r="AG308" s="1">
        <f t="shared" si="75"/>
        <v>-1.6961185604561149</v>
      </c>
      <c r="AH308" s="1">
        <v>0</v>
      </c>
      <c r="AI308" s="1">
        <f t="shared" si="76"/>
        <v>-1182096.31</v>
      </c>
      <c r="AJ308" s="1">
        <f t="shared" si="77"/>
        <v>-100</v>
      </c>
      <c r="AK308" s="1">
        <v>0</v>
      </c>
      <c r="AL308" s="1">
        <f t="shared" si="78"/>
        <v>0</v>
      </c>
      <c r="AM308" s="1">
        <f t="shared" si="79"/>
        <v>0</v>
      </c>
    </row>
    <row r="309" spans="1:39" ht="17" customHeight="1">
      <c r="A309" s="58" t="s">
        <v>415</v>
      </c>
      <c r="B309" s="12" t="s">
        <v>221</v>
      </c>
      <c r="C309" s="13">
        <v>0</v>
      </c>
      <c r="D309" s="13">
        <v>0</v>
      </c>
      <c r="E309" s="15">
        <f t="shared" si="56"/>
        <v>0</v>
      </c>
      <c r="F309" s="1">
        <f t="shared" si="57"/>
        <v>0</v>
      </c>
      <c r="G309" s="13">
        <v>0</v>
      </c>
      <c r="H309" s="1">
        <f t="shared" si="58"/>
        <v>0</v>
      </c>
      <c r="I309" s="1">
        <f t="shared" si="59"/>
        <v>0</v>
      </c>
      <c r="J309" s="13">
        <v>0</v>
      </c>
      <c r="K309" s="1">
        <f t="shared" si="60"/>
        <v>0</v>
      </c>
      <c r="L309" s="1">
        <f t="shared" si="61"/>
        <v>0</v>
      </c>
      <c r="M309" s="13">
        <v>0</v>
      </c>
      <c r="N309" s="1">
        <f t="shared" si="62"/>
        <v>0</v>
      </c>
      <c r="O309" s="1">
        <f t="shared" si="63"/>
        <v>0</v>
      </c>
      <c r="P309" s="13">
        <v>1013756</v>
      </c>
      <c r="Q309" s="1">
        <f t="shared" si="64"/>
        <v>1013756</v>
      </c>
      <c r="R309" s="1">
        <f t="shared" si="65"/>
        <v>0</v>
      </c>
      <c r="S309" s="13">
        <v>0</v>
      </c>
      <c r="T309" s="1">
        <f t="shared" si="66"/>
        <v>-1013756</v>
      </c>
      <c r="U309" s="1">
        <f t="shared" si="67"/>
        <v>-100</v>
      </c>
      <c r="V309" s="13">
        <v>0</v>
      </c>
      <c r="W309" s="1">
        <f t="shared" si="68"/>
        <v>0</v>
      </c>
      <c r="X309" s="1">
        <f t="shared" si="69"/>
        <v>0</v>
      </c>
      <c r="Y309" s="13">
        <v>0</v>
      </c>
      <c r="Z309" s="1">
        <f t="shared" si="70"/>
        <v>0</v>
      </c>
      <c r="AA309" s="1">
        <f t="shared" si="71"/>
        <v>0</v>
      </c>
      <c r="AB309" s="13">
        <v>0</v>
      </c>
      <c r="AC309" s="1">
        <f t="shared" si="72"/>
        <v>0</v>
      </c>
      <c r="AD309" s="1">
        <f t="shared" si="73"/>
        <v>0</v>
      </c>
      <c r="AE309" s="1">
        <v>0</v>
      </c>
      <c r="AF309" s="1">
        <f t="shared" si="74"/>
        <v>0</v>
      </c>
      <c r="AG309" s="1">
        <f t="shared" si="75"/>
        <v>0</v>
      </c>
      <c r="AH309" s="1">
        <v>0</v>
      </c>
      <c r="AI309" s="1">
        <f t="shared" si="76"/>
        <v>0</v>
      </c>
      <c r="AJ309" s="1">
        <f t="shared" si="77"/>
        <v>0</v>
      </c>
      <c r="AK309" s="1">
        <v>0</v>
      </c>
      <c r="AL309" s="1">
        <f t="shared" si="78"/>
        <v>0</v>
      </c>
      <c r="AM309" s="1">
        <f t="shared" si="79"/>
        <v>0</v>
      </c>
    </row>
    <row r="310" spans="1:39" ht="17" customHeight="1">
      <c r="A310" s="58" t="s">
        <v>3332</v>
      </c>
      <c r="B310" s="12" t="s">
        <v>3333</v>
      </c>
      <c r="C310" s="13"/>
      <c r="D310" s="13"/>
      <c r="E310" s="15"/>
      <c r="F310" s="1"/>
      <c r="G310" s="13"/>
      <c r="H310" s="1"/>
      <c r="I310" s="1"/>
      <c r="J310" s="13"/>
      <c r="K310" s="1"/>
      <c r="L310" s="1"/>
      <c r="M310" s="13"/>
      <c r="N310" s="1"/>
      <c r="O310" s="1"/>
      <c r="P310" s="13"/>
      <c r="Q310" s="1"/>
      <c r="R310" s="1"/>
      <c r="S310" s="13"/>
      <c r="T310" s="1"/>
      <c r="U310" s="1"/>
      <c r="V310" s="13"/>
      <c r="W310" s="1"/>
      <c r="X310" s="1"/>
      <c r="Y310" s="13"/>
      <c r="Z310" s="1"/>
      <c r="AA310" s="1"/>
      <c r="AB310" s="13"/>
      <c r="AC310" s="1"/>
      <c r="AD310" s="1"/>
      <c r="AE310" s="1"/>
      <c r="AF310" s="1"/>
      <c r="AG310" s="1"/>
      <c r="AH310" s="1">
        <v>21434418652.529198</v>
      </c>
      <c r="AI310" s="1">
        <f t="shared" si="76"/>
        <v>21434418652.529198</v>
      </c>
      <c r="AJ310" s="1">
        <f t="shared" si="77"/>
        <v>0</v>
      </c>
      <c r="AK310" s="1">
        <v>21655665347.3395</v>
      </c>
      <c r="AL310" s="1">
        <f t="shared" si="78"/>
        <v>221246694.81030273</v>
      </c>
      <c r="AM310" s="1">
        <f t="shared" si="79"/>
        <v>1.0322029181052517</v>
      </c>
    </row>
    <row r="311" spans="1:39" ht="17" customHeight="1">
      <c r="A311" s="58" t="s">
        <v>3341</v>
      </c>
      <c r="B311" s="12" t="s">
        <v>3342</v>
      </c>
      <c r="C311" s="13"/>
      <c r="D311" s="13"/>
      <c r="E311" s="15"/>
      <c r="F311" s="1"/>
      <c r="G311" s="13"/>
      <c r="H311" s="1"/>
      <c r="I311" s="1"/>
      <c r="J311" s="13"/>
      <c r="K311" s="1"/>
      <c r="L311" s="1"/>
      <c r="M311" s="13"/>
      <c r="N311" s="1"/>
      <c r="O311" s="1"/>
      <c r="P311" s="13"/>
      <c r="Q311" s="1"/>
      <c r="R311" s="1"/>
      <c r="S311" s="13"/>
      <c r="T311" s="1"/>
      <c r="U311" s="1"/>
      <c r="V311" s="13"/>
      <c r="W311" s="1"/>
      <c r="X311" s="1"/>
      <c r="Y311" s="13"/>
      <c r="Z311" s="1"/>
      <c r="AA311" s="1"/>
      <c r="AB311" s="13"/>
      <c r="AC311" s="1"/>
      <c r="AD311" s="1"/>
      <c r="AE311" s="1"/>
      <c r="AF311" s="1"/>
      <c r="AG311" s="1"/>
      <c r="AH311" s="1">
        <v>533623169.54018998</v>
      </c>
      <c r="AI311" s="1">
        <f t="shared" si="76"/>
        <v>533623169.54018998</v>
      </c>
      <c r="AJ311" s="1">
        <f t="shared" si="77"/>
        <v>0</v>
      </c>
      <c r="AK311" s="1">
        <v>866486433.06377006</v>
      </c>
      <c r="AL311" s="1">
        <f t="shared" si="78"/>
        <v>332863263.52358007</v>
      </c>
      <c r="AM311" s="1">
        <f t="shared" si="79"/>
        <v>62.377963050292628</v>
      </c>
    </row>
    <row r="312" spans="1:39" ht="17" customHeight="1">
      <c r="A312" s="58" t="s">
        <v>3349</v>
      </c>
      <c r="B312" s="12" t="s">
        <v>3350</v>
      </c>
      <c r="C312" s="13"/>
      <c r="D312" s="13"/>
      <c r="E312" s="15"/>
      <c r="F312" s="1"/>
      <c r="G312" s="13"/>
      <c r="H312" s="1"/>
      <c r="I312" s="1"/>
      <c r="J312" s="13"/>
      <c r="K312" s="1"/>
      <c r="L312" s="1"/>
      <c r="M312" s="13"/>
      <c r="N312" s="1"/>
      <c r="O312" s="1"/>
      <c r="P312" s="13"/>
      <c r="Q312" s="1"/>
      <c r="R312" s="1"/>
      <c r="S312" s="13"/>
      <c r="T312" s="1"/>
      <c r="U312" s="1"/>
      <c r="V312" s="13"/>
      <c r="W312" s="1"/>
      <c r="X312" s="1"/>
      <c r="Y312" s="13"/>
      <c r="Z312" s="1"/>
      <c r="AA312" s="1"/>
      <c r="AB312" s="13"/>
      <c r="AC312" s="1"/>
      <c r="AD312" s="1"/>
      <c r="AE312" s="1"/>
      <c r="AF312" s="1"/>
      <c r="AG312" s="1"/>
      <c r="AH312" s="1">
        <v>1925785.61154</v>
      </c>
      <c r="AI312" s="1">
        <f t="shared" si="76"/>
        <v>1925785.61154</v>
      </c>
      <c r="AJ312" s="1">
        <f t="shared" si="77"/>
        <v>0</v>
      </c>
      <c r="AK312" s="1">
        <v>3875997.2009999999</v>
      </c>
      <c r="AL312" s="1">
        <f t="shared" si="78"/>
        <v>1950211.5894599999</v>
      </c>
      <c r="AM312" s="1">
        <f t="shared" si="79"/>
        <v>101.26836433783859</v>
      </c>
    </row>
    <row r="313" spans="1:39" ht="15">
      <c r="A313" s="58" t="s">
        <v>416</v>
      </c>
      <c r="B313" s="12" t="s">
        <v>180</v>
      </c>
      <c r="C313" s="13">
        <v>-15621888678</v>
      </c>
      <c r="D313" s="13">
        <v>-14962843881</v>
      </c>
      <c r="E313" s="15">
        <f t="shared" ref="E313:E377" si="80">D313-C313</f>
        <v>659044797</v>
      </c>
      <c r="F313" s="1">
        <f t="shared" si="57"/>
        <v>-4.2187267531109729</v>
      </c>
      <c r="G313" s="13">
        <v>-15452469768</v>
      </c>
      <c r="H313" s="1">
        <f t="shared" si="58"/>
        <v>-489625887</v>
      </c>
      <c r="I313" s="1">
        <f t="shared" si="59"/>
        <v>3.2722782573554272</v>
      </c>
      <c r="J313" s="13">
        <v>-15038941629</v>
      </c>
      <c r="K313" s="1">
        <f t="shared" si="60"/>
        <v>413528139</v>
      </c>
      <c r="L313" s="1">
        <f t="shared" si="61"/>
        <v>-2.6761297398320205</v>
      </c>
      <c r="M313" s="13">
        <v>-16794078384</v>
      </c>
      <c r="N313" s="1">
        <f t="shared" si="62"/>
        <v>-1755136755</v>
      </c>
      <c r="O313" s="1">
        <f t="shared" si="63"/>
        <v>11.670613519873779</v>
      </c>
      <c r="P313" s="13">
        <v>-23504560637</v>
      </c>
      <c r="Q313" s="1">
        <f t="shared" si="64"/>
        <v>-6710482253</v>
      </c>
      <c r="R313" s="1">
        <f t="shared" si="65"/>
        <v>39.957430825100765</v>
      </c>
      <c r="S313" s="13">
        <v>-24667766708</v>
      </c>
      <c r="T313" s="1">
        <f t="shared" si="66"/>
        <v>-1163206071</v>
      </c>
      <c r="U313" s="1">
        <f t="shared" si="67"/>
        <v>4.9488526459368254</v>
      </c>
      <c r="V313" s="13">
        <v>-27359064521</v>
      </c>
      <c r="W313" s="1">
        <f t="shared" si="68"/>
        <v>-2691297813</v>
      </c>
      <c r="X313" s="1">
        <f t="shared" si="69"/>
        <v>10.91018025611206</v>
      </c>
      <c r="Y313" s="13">
        <v>-33218423985</v>
      </c>
      <c r="Z313" s="1">
        <f t="shared" si="70"/>
        <v>-5859359464</v>
      </c>
      <c r="AA313" s="1">
        <f t="shared" si="71"/>
        <v>21.41651977721143</v>
      </c>
      <c r="AB313" s="13">
        <v>-16025453693</v>
      </c>
      <c r="AC313" s="1">
        <f t="shared" si="72"/>
        <v>17192970292</v>
      </c>
      <c r="AD313" s="1">
        <f t="shared" si="73"/>
        <v>-51.757332917912059</v>
      </c>
      <c r="AE313" s="1">
        <v>-15028747873.7628</v>
      </c>
      <c r="AF313" s="1">
        <f t="shared" si="74"/>
        <v>996705819.23719978</v>
      </c>
      <c r="AG313" s="1">
        <f t="shared" si="75"/>
        <v>-6.219517015437547</v>
      </c>
      <c r="AH313" s="1">
        <v>11567097149.747601</v>
      </c>
      <c r="AI313" s="1">
        <f t="shared" si="76"/>
        <v>26595845023.510399</v>
      </c>
      <c r="AJ313" s="1">
        <f t="shared" si="77"/>
        <v>-176.96647283531482</v>
      </c>
      <c r="AK313" s="1">
        <v>11974454056.990801</v>
      </c>
      <c r="AL313" s="1">
        <f t="shared" si="78"/>
        <v>407356907.2432003</v>
      </c>
      <c r="AM313" s="1">
        <f t="shared" si="79"/>
        <v>3.5216865732997586</v>
      </c>
    </row>
    <row r="314" spans="1:39" ht="17" customHeight="1">
      <c r="A314" s="63" t="s">
        <v>417</v>
      </c>
      <c r="B314" s="20" t="s">
        <v>225</v>
      </c>
      <c r="C314" s="21">
        <v>6307980063.9800005</v>
      </c>
      <c r="D314" s="21">
        <v>7423003557.2100143</v>
      </c>
      <c r="E314" s="22">
        <f t="shared" si="80"/>
        <v>1115023493.2300138</v>
      </c>
      <c r="F314" s="2">
        <f t="shared" ref="F314:F377" si="81">IFERROR(E314/C314*100,0)</f>
        <v>17.676395326565018</v>
      </c>
      <c r="G314" s="21">
        <v>10111361825.779972</v>
      </c>
      <c r="H314" s="2">
        <f t="shared" ref="H314:H352" si="82">G314-D314</f>
        <v>2688358268.5699577</v>
      </c>
      <c r="I314" s="2">
        <f t="shared" ref="I314:I352" si="83">IFERROR(H314/D314*100,0)</f>
        <v>36.216583325744693</v>
      </c>
      <c r="J314" s="21">
        <v>11131539373.669952</v>
      </c>
      <c r="K314" s="2">
        <f t="shared" ref="K314:K352" si="84">J314-G314</f>
        <v>1020177547.8899803</v>
      </c>
      <c r="L314" s="2">
        <f t="shared" ref="L314:L352" si="85">IFERROR(K314/G314*100,0)</f>
        <v>10.089417879290318</v>
      </c>
      <c r="M314" s="21">
        <v>16435851667</v>
      </c>
      <c r="N314" s="2">
        <f t="shared" ref="N314:N352" si="86">M314-J314</f>
        <v>5304312293.3300476</v>
      </c>
      <c r="O314" s="2">
        <f t="shared" ref="O314:O352" si="87">IFERROR(N314/J314*100,0)</f>
        <v>47.651201826376607</v>
      </c>
      <c r="P314" s="21">
        <v>18539299312.32</v>
      </c>
      <c r="Q314" s="2">
        <f t="shared" ref="Q314:Q352" si="88">P314-M314</f>
        <v>2103447645.3199997</v>
      </c>
      <c r="R314" s="2">
        <f t="shared" ref="R314:R352" si="89">IFERROR(Q314/M314*100,0)</f>
        <v>12.797923027884913</v>
      </c>
      <c r="S314" s="21">
        <v>23040547297.43</v>
      </c>
      <c r="T314" s="2">
        <f t="shared" ref="T314:T352" si="90">S314-P314</f>
        <v>4501247985.1100006</v>
      </c>
      <c r="U314" s="2">
        <f t="shared" ref="U314:U352" si="91">IFERROR(T314/P314*100,0)</f>
        <v>24.279493573517996</v>
      </c>
      <c r="V314" s="21">
        <v>22022026647.169998</v>
      </c>
      <c r="W314" s="2">
        <f t="shared" ref="W314:W352" si="92">V314-S314</f>
        <v>-1018520650.2600021</v>
      </c>
      <c r="X314" s="2">
        <f t="shared" ref="X314:X352" si="93">IFERROR(W314/S314*100,0)</f>
        <v>-4.4205575375963857</v>
      </c>
      <c r="Y314" s="21">
        <v>21126066500.48</v>
      </c>
      <c r="Z314" s="2">
        <f t="shared" ref="Z314:Z352" si="94">Y314-V314</f>
        <v>-895960146.68999863</v>
      </c>
      <c r="AA314" s="2">
        <f t="shared" ref="AA314:AA352" si="95">IFERROR(Z314/V314*100,0)</f>
        <v>-4.0684727207208988</v>
      </c>
      <c r="AB314" s="21">
        <v>19475696246.599998</v>
      </c>
      <c r="AC314" s="2">
        <f t="shared" ref="AC314:AC352" si="96">AB314-Y314</f>
        <v>-1650370253.8800011</v>
      </c>
      <c r="AD314" s="2">
        <f t="shared" ref="AD314:AD352" si="97">IFERROR(AC314/Y314*100,0)</f>
        <v>-7.812009177584021</v>
      </c>
      <c r="AE314" s="2">
        <v>21003561905.202702</v>
      </c>
      <c r="AF314" s="3">
        <f t="shared" ref="AF314:AF377" si="98">(AE314-AB314)</f>
        <v>1527865658.6027031</v>
      </c>
      <c r="AG314" s="3">
        <f t="shared" si="75"/>
        <v>7.8449860752445897</v>
      </c>
      <c r="AH314" s="55">
        <v>0</v>
      </c>
      <c r="AI314" s="55">
        <f t="shared" si="76"/>
        <v>-21003561905.202702</v>
      </c>
      <c r="AJ314" s="55">
        <f t="shared" si="77"/>
        <v>-100</v>
      </c>
      <c r="AK314" s="55">
        <v>0</v>
      </c>
      <c r="AL314" s="55">
        <f t="shared" si="78"/>
        <v>0</v>
      </c>
      <c r="AM314" s="55">
        <f t="shared" si="79"/>
        <v>0</v>
      </c>
    </row>
    <row r="315" spans="1:39" ht="17" customHeight="1">
      <c r="A315" s="65">
        <v>3</v>
      </c>
      <c r="B315" s="20" t="s">
        <v>22</v>
      </c>
      <c r="C315" s="21">
        <v>20783778658.580002</v>
      </c>
      <c r="D315" s="21">
        <v>16888621451.570015</v>
      </c>
      <c r="E315" s="22">
        <f t="shared" si="80"/>
        <v>-3895157207.0099869</v>
      </c>
      <c r="F315" s="2">
        <f t="shared" si="81"/>
        <v>-18.741333185830385</v>
      </c>
      <c r="G315" s="21">
        <v>6295209613.7000074</v>
      </c>
      <c r="H315" s="2">
        <f t="shared" si="82"/>
        <v>-10593411837.870007</v>
      </c>
      <c r="I315" s="2">
        <f t="shared" si="83"/>
        <v>-62.725142299197024</v>
      </c>
      <c r="J315" s="21">
        <v>8825414942.9100037</v>
      </c>
      <c r="K315" s="2">
        <f t="shared" si="84"/>
        <v>2530205329.2099962</v>
      </c>
      <c r="L315" s="2">
        <f t="shared" si="85"/>
        <v>40.192550915280307</v>
      </c>
      <c r="M315" s="21">
        <v>55179543530.160019</v>
      </c>
      <c r="N315" s="2">
        <f t="shared" si="86"/>
        <v>46354128587.250015</v>
      </c>
      <c r="O315" s="2">
        <f t="shared" si="87"/>
        <v>525.23455143023193</v>
      </c>
      <c r="P315" s="21">
        <v>120325244539.46001</v>
      </c>
      <c r="Q315" s="2">
        <f t="shared" si="88"/>
        <v>65145701009.299988</v>
      </c>
      <c r="R315" s="2">
        <f t="shared" si="89"/>
        <v>118.06132642922765</v>
      </c>
      <c r="S315" s="21">
        <v>144698157199.76001</v>
      </c>
      <c r="T315" s="2">
        <f t="shared" si="90"/>
        <v>24372912660.300003</v>
      </c>
      <c r="U315" s="2">
        <f t="shared" si="91"/>
        <v>20.255859652383286</v>
      </c>
      <c r="V315" s="21">
        <v>130425163723.57001</v>
      </c>
      <c r="W315" s="2">
        <f t="shared" si="92"/>
        <v>-14272993476.190002</v>
      </c>
      <c r="X315" s="2">
        <f t="shared" si="93"/>
        <v>-9.8639773666818176</v>
      </c>
      <c r="Y315" s="21">
        <v>236759746740.59</v>
      </c>
      <c r="Z315" s="2">
        <f t="shared" si="94"/>
        <v>106334583017.01999</v>
      </c>
      <c r="AA315" s="2">
        <f t="shared" si="95"/>
        <v>81.529192665911566</v>
      </c>
      <c r="AB315" s="21">
        <v>234987182270.25</v>
      </c>
      <c r="AC315" s="2">
        <f t="shared" si="96"/>
        <v>-1772564470.3399963</v>
      </c>
      <c r="AD315" s="2">
        <f t="shared" si="97"/>
        <v>-0.74867645144178074</v>
      </c>
      <c r="AE315" s="2">
        <v>246529425544.57501</v>
      </c>
      <c r="AF315" s="3">
        <f t="shared" si="98"/>
        <v>11542243274.325012</v>
      </c>
      <c r="AG315" s="3">
        <f t="shared" ref="AG315:AG377" si="99">IFERROR(AF315/AB315*100,0)</f>
        <v>4.9118607929221891</v>
      </c>
      <c r="AH315" s="55">
        <v>67894048752.308296</v>
      </c>
      <c r="AI315" s="55">
        <f t="shared" si="76"/>
        <v>-178635376792.26672</v>
      </c>
      <c r="AJ315" s="55">
        <f t="shared" si="77"/>
        <v>-72.460062890126537</v>
      </c>
      <c r="AK315" s="55">
        <v>-203353407854.39099</v>
      </c>
      <c r="AL315" s="55">
        <f t="shared" si="78"/>
        <v>-271247456606.69928</v>
      </c>
      <c r="AM315" s="55">
        <f t="shared" si="79"/>
        <v>-399.51580674805058</v>
      </c>
    </row>
    <row r="316" spans="1:39" ht="17" customHeight="1">
      <c r="A316" s="58" t="s">
        <v>418</v>
      </c>
      <c r="B316" s="12" t="s">
        <v>163</v>
      </c>
      <c r="C316" s="13">
        <v>-6786639669</v>
      </c>
      <c r="D316" s="13">
        <v>-13770228701</v>
      </c>
      <c r="E316" s="15">
        <f t="shared" si="80"/>
        <v>-6983589032</v>
      </c>
      <c r="F316" s="1">
        <f t="shared" si="81"/>
        <v>102.90201591075514</v>
      </c>
      <c r="G316" s="13">
        <v>-51516085455</v>
      </c>
      <c r="H316" s="1">
        <f t="shared" si="82"/>
        <v>-37745856754</v>
      </c>
      <c r="I316" s="1">
        <f t="shared" si="83"/>
        <v>274.11205415389276</v>
      </c>
      <c r="J316" s="13">
        <v>-54858040925</v>
      </c>
      <c r="K316" s="1">
        <f t="shared" si="84"/>
        <v>-3341955470</v>
      </c>
      <c r="L316" s="1">
        <f t="shared" si="85"/>
        <v>6.4872077148005429</v>
      </c>
      <c r="M316" s="13">
        <v>-47137383826</v>
      </c>
      <c r="N316" s="1">
        <f t="shared" si="86"/>
        <v>7720657099</v>
      </c>
      <c r="O316" s="1">
        <f t="shared" si="87"/>
        <v>-14.073884099425667</v>
      </c>
      <c r="P316" s="13">
        <v>-5198307448</v>
      </c>
      <c r="Q316" s="1">
        <f t="shared" si="88"/>
        <v>41939076378</v>
      </c>
      <c r="R316" s="1">
        <f t="shared" si="89"/>
        <v>-88.9720068742281</v>
      </c>
      <c r="S316" s="13">
        <v>41202604974</v>
      </c>
      <c r="T316" s="1">
        <f t="shared" si="90"/>
        <v>46400912422</v>
      </c>
      <c r="U316" s="1">
        <f t="shared" si="91"/>
        <v>-892.61577708052494</v>
      </c>
      <c r="V316" s="13">
        <v>28629945908</v>
      </c>
      <c r="W316" s="1">
        <f t="shared" si="92"/>
        <v>-12572659066</v>
      </c>
      <c r="X316" s="1">
        <f t="shared" si="93"/>
        <v>-30.514233442117799</v>
      </c>
      <c r="Y316" s="13">
        <v>33928017299</v>
      </c>
      <c r="Z316" s="1">
        <f t="shared" si="94"/>
        <v>5298071391</v>
      </c>
      <c r="AA316" s="1">
        <f t="shared" si="95"/>
        <v>18.505348937874075</v>
      </c>
      <c r="AB316" s="13">
        <v>-19885414483</v>
      </c>
      <c r="AC316" s="1">
        <f t="shared" si="96"/>
        <v>-53813431782</v>
      </c>
      <c r="AD316" s="1">
        <f t="shared" si="97"/>
        <v>-158.61059992912143</v>
      </c>
      <c r="AE316" s="1">
        <v>-19916789612.411602</v>
      </c>
      <c r="AF316" s="1">
        <f t="shared" si="98"/>
        <v>-31375129.41160202</v>
      </c>
      <c r="AG316" s="1">
        <f t="shared" si="99"/>
        <v>0.15777960996701657</v>
      </c>
      <c r="AH316" s="1">
        <v>-30013367670.398701</v>
      </c>
      <c r="AI316" s="1">
        <f t="shared" si="76"/>
        <v>-10096578057.987099</v>
      </c>
      <c r="AJ316" s="1">
        <f t="shared" si="77"/>
        <v>50.693802839063906</v>
      </c>
      <c r="AK316" s="1">
        <v>-353991153604.17297</v>
      </c>
      <c r="AL316" s="1">
        <f t="shared" si="78"/>
        <v>-323977785933.77429</v>
      </c>
      <c r="AM316" s="1">
        <f t="shared" si="79"/>
        <v>1079.4449642960394</v>
      </c>
    </row>
    <row r="317" spans="1:39" ht="17" customHeight="1">
      <c r="A317" s="58" t="s">
        <v>419</v>
      </c>
      <c r="B317" s="12" t="s">
        <v>16</v>
      </c>
      <c r="C317" s="13">
        <v>-63110287695</v>
      </c>
      <c r="D317" s="13">
        <v>-60348640305</v>
      </c>
      <c r="E317" s="15">
        <f t="shared" si="80"/>
        <v>2761647390</v>
      </c>
      <c r="F317" s="1">
        <f t="shared" si="81"/>
        <v>-4.3759068305099724</v>
      </c>
      <c r="G317" s="13">
        <v>-91459054231</v>
      </c>
      <c r="H317" s="1">
        <f t="shared" si="82"/>
        <v>-31110413926</v>
      </c>
      <c r="I317" s="1">
        <f t="shared" si="83"/>
        <v>51.551143105741929</v>
      </c>
      <c r="J317" s="13">
        <v>-113116259761</v>
      </c>
      <c r="K317" s="1">
        <f t="shared" si="84"/>
        <v>-21657205530</v>
      </c>
      <c r="L317" s="1">
        <f t="shared" si="85"/>
        <v>23.679673611428296</v>
      </c>
      <c r="M317" s="13">
        <v>-130031261164</v>
      </c>
      <c r="N317" s="1">
        <f t="shared" si="86"/>
        <v>-16915001403</v>
      </c>
      <c r="O317" s="1">
        <f t="shared" si="87"/>
        <v>14.953642773142612</v>
      </c>
      <c r="P317" s="13">
        <v>-84433416395</v>
      </c>
      <c r="Q317" s="1">
        <f t="shared" si="88"/>
        <v>45597844769</v>
      </c>
      <c r="R317" s="1">
        <f t="shared" si="89"/>
        <v>-35.066832668407635</v>
      </c>
      <c r="S317" s="13">
        <v>-48468318426</v>
      </c>
      <c r="T317" s="1">
        <f t="shared" si="90"/>
        <v>35965097969</v>
      </c>
      <c r="U317" s="1">
        <f t="shared" si="91"/>
        <v>-42.59581040846026</v>
      </c>
      <c r="V317" s="13">
        <v>-50593727262</v>
      </c>
      <c r="W317" s="1">
        <f t="shared" si="92"/>
        <v>-2125408836</v>
      </c>
      <c r="X317" s="1">
        <f t="shared" si="93"/>
        <v>4.3851507645040577</v>
      </c>
      <c r="Y317" s="13">
        <v>-88776476550</v>
      </c>
      <c r="Z317" s="1">
        <f t="shared" si="94"/>
        <v>-38182749288</v>
      </c>
      <c r="AA317" s="1">
        <f t="shared" si="95"/>
        <v>75.469334548669138</v>
      </c>
      <c r="AB317" s="15">
        <v>-133046658672</v>
      </c>
      <c r="AC317" s="1">
        <f t="shared" si="96"/>
        <v>-44270182122</v>
      </c>
      <c r="AD317" s="1">
        <f t="shared" si="97"/>
        <v>49.86701865450415</v>
      </c>
      <c r="AE317" s="1">
        <v>-187021424672.92801</v>
      </c>
      <c r="AF317" s="1">
        <f t="shared" si="98"/>
        <v>-53974766000.928009</v>
      </c>
      <c r="AG317" s="1">
        <f t="shared" si="99"/>
        <v>40.568298775538608</v>
      </c>
      <c r="AH317" s="1">
        <v>-112641115885.302</v>
      </c>
      <c r="AI317" s="1">
        <f t="shared" si="76"/>
        <v>74380308787.626007</v>
      </c>
      <c r="AJ317" s="1">
        <f t="shared" si="77"/>
        <v>-39.771009614382862</v>
      </c>
      <c r="AK317" s="1">
        <v>-138819480575.49899</v>
      </c>
      <c r="AL317" s="1">
        <f t="shared" si="78"/>
        <v>-26178364690.196991</v>
      </c>
      <c r="AM317" s="1">
        <f t="shared" si="79"/>
        <v>23.240505462368986</v>
      </c>
    </row>
    <row r="318" spans="1:39" ht="17" customHeight="1">
      <c r="A318" s="58" t="s">
        <v>3409</v>
      </c>
      <c r="B318" s="12" t="s">
        <v>183</v>
      </c>
      <c r="C318" s="13"/>
      <c r="D318" s="13"/>
      <c r="E318" s="15"/>
      <c r="F318" s="1"/>
      <c r="G318" s="13"/>
      <c r="H318" s="1"/>
      <c r="I318" s="1"/>
      <c r="J318" s="13"/>
      <c r="K318" s="1"/>
      <c r="L318" s="1"/>
      <c r="M318" s="13"/>
      <c r="N318" s="1"/>
      <c r="O318" s="1"/>
      <c r="P318" s="13"/>
      <c r="Q318" s="1"/>
      <c r="R318" s="1"/>
      <c r="S318" s="13"/>
      <c r="T318" s="1"/>
      <c r="U318" s="1"/>
      <c r="V318" s="13"/>
      <c r="W318" s="1"/>
      <c r="X318" s="1"/>
      <c r="Y318" s="13"/>
      <c r="Z318" s="1"/>
      <c r="AA318" s="1"/>
      <c r="AB318" s="15"/>
      <c r="AC318" s="1"/>
      <c r="AD318" s="1"/>
      <c r="AE318" s="1"/>
      <c r="AF318" s="1"/>
      <c r="AG318" s="1"/>
      <c r="AH318" s="1">
        <v>60492353746.532204</v>
      </c>
      <c r="AI318" s="1">
        <f t="shared" si="76"/>
        <v>60492353746.532204</v>
      </c>
      <c r="AJ318" s="1">
        <f t="shared" si="77"/>
        <v>0</v>
      </c>
      <c r="AK318" s="1">
        <v>60474006803.242996</v>
      </c>
      <c r="AL318" s="1">
        <f t="shared" si="78"/>
        <v>-18346943.289207458</v>
      </c>
      <c r="AM318" s="1">
        <f t="shared" si="79"/>
        <v>-3.0329359254365629E-2</v>
      </c>
    </row>
    <row r="319" spans="1:39" ht="17" customHeight="1">
      <c r="A319" s="58" t="s">
        <v>3417</v>
      </c>
      <c r="B319" s="12" t="s">
        <v>18</v>
      </c>
      <c r="C319" s="13"/>
      <c r="D319" s="13"/>
      <c r="E319" s="15"/>
      <c r="F319" s="1"/>
      <c r="G319" s="13"/>
      <c r="H319" s="1"/>
      <c r="I319" s="1"/>
      <c r="J319" s="13"/>
      <c r="K319" s="1"/>
      <c r="L319" s="1"/>
      <c r="M319" s="13"/>
      <c r="N319" s="1"/>
      <c r="O319" s="1"/>
      <c r="P319" s="13"/>
      <c r="Q319" s="1"/>
      <c r="R319" s="1"/>
      <c r="S319" s="13"/>
      <c r="T319" s="1"/>
      <c r="U319" s="1"/>
      <c r="V319" s="13"/>
      <c r="W319" s="1"/>
      <c r="X319" s="1"/>
      <c r="Y319" s="13"/>
      <c r="Z319" s="1"/>
      <c r="AA319" s="1"/>
      <c r="AB319" s="15"/>
      <c r="AC319" s="1"/>
      <c r="AD319" s="1"/>
      <c r="AE319" s="1"/>
      <c r="AF319" s="1"/>
      <c r="AG319" s="1"/>
      <c r="AH319" s="1">
        <v>87963800.155000001</v>
      </c>
      <c r="AI319" s="1">
        <f t="shared" si="76"/>
        <v>87963800.155000001</v>
      </c>
      <c r="AJ319" s="1">
        <f t="shared" si="77"/>
        <v>0</v>
      </c>
      <c r="AK319" s="1">
        <v>93059444.412</v>
      </c>
      <c r="AL319" s="1">
        <f t="shared" si="78"/>
        <v>5095644.2569999993</v>
      </c>
      <c r="AM319" s="1">
        <f t="shared" si="79"/>
        <v>5.7928878106914699</v>
      </c>
    </row>
    <row r="320" spans="1:39" ht="17" customHeight="1">
      <c r="A320" s="58" t="s">
        <v>3419</v>
      </c>
      <c r="B320" s="12" t="s">
        <v>17</v>
      </c>
      <c r="C320" s="13"/>
      <c r="D320" s="13"/>
      <c r="E320" s="15"/>
      <c r="F320" s="1"/>
      <c r="G320" s="13"/>
      <c r="H320" s="1"/>
      <c r="I320" s="1"/>
      <c r="J320" s="13"/>
      <c r="K320" s="1"/>
      <c r="L320" s="1"/>
      <c r="M320" s="13"/>
      <c r="N320" s="1"/>
      <c r="O320" s="1"/>
      <c r="P320" s="13"/>
      <c r="Q320" s="1"/>
      <c r="R320" s="1"/>
      <c r="S320" s="13"/>
      <c r="T320" s="1"/>
      <c r="U320" s="1"/>
      <c r="V320" s="13"/>
      <c r="W320" s="1"/>
      <c r="X320" s="1"/>
      <c r="Y320" s="13"/>
      <c r="Z320" s="1"/>
      <c r="AA320" s="1"/>
      <c r="AB320" s="15"/>
      <c r="AC320" s="1"/>
      <c r="AD320" s="1"/>
      <c r="AE320" s="1"/>
      <c r="AF320" s="1"/>
      <c r="AG320" s="1"/>
      <c r="AH320" s="1">
        <v>37644596.703740001</v>
      </c>
      <c r="AI320" s="1">
        <f t="shared" si="76"/>
        <v>37644596.703740001</v>
      </c>
      <c r="AJ320" s="1">
        <f t="shared" si="77"/>
        <v>0</v>
      </c>
      <c r="AK320" s="1">
        <v>55073384.990230002</v>
      </c>
      <c r="AL320" s="1">
        <f t="shared" si="78"/>
        <v>17428788.286490001</v>
      </c>
      <c r="AM320" s="1">
        <f t="shared" si="79"/>
        <v>46.298246793964047</v>
      </c>
    </row>
    <row r="321" spans="1:39" ht="17" customHeight="1">
      <c r="A321" s="58" t="s">
        <v>3426</v>
      </c>
      <c r="B321" s="12" t="s">
        <v>11</v>
      </c>
      <c r="C321" s="13"/>
      <c r="D321" s="13"/>
      <c r="E321" s="15"/>
      <c r="F321" s="1"/>
      <c r="G321" s="13"/>
      <c r="H321" s="1"/>
      <c r="I321" s="1"/>
      <c r="J321" s="13"/>
      <c r="K321" s="1"/>
      <c r="L321" s="1"/>
      <c r="M321" s="13"/>
      <c r="N321" s="1"/>
      <c r="O321" s="1"/>
      <c r="P321" s="13"/>
      <c r="Q321" s="1"/>
      <c r="R321" s="1"/>
      <c r="S321" s="13"/>
      <c r="T321" s="1"/>
      <c r="U321" s="1"/>
      <c r="V321" s="13"/>
      <c r="W321" s="1"/>
      <c r="X321" s="1"/>
      <c r="Y321" s="13"/>
      <c r="Z321" s="1"/>
      <c r="AA321" s="1"/>
      <c r="AB321" s="15"/>
      <c r="AC321" s="1"/>
      <c r="AD321" s="1"/>
      <c r="AE321" s="1"/>
      <c r="AF321" s="1"/>
      <c r="AG321" s="1"/>
      <c r="AH321" s="1">
        <v>-10322010627.6514</v>
      </c>
      <c r="AI321" s="1">
        <f t="shared" si="76"/>
        <v>-10322010627.6514</v>
      </c>
      <c r="AJ321" s="1">
        <f t="shared" si="77"/>
        <v>0</v>
      </c>
      <c r="AK321" s="1">
        <v>-285789760155.23297</v>
      </c>
      <c r="AL321" s="1">
        <f t="shared" si="78"/>
        <v>-275467749527.58154</v>
      </c>
      <c r="AM321" s="1">
        <f t="shared" si="79"/>
        <v>2668.7411926280843</v>
      </c>
    </row>
    <row r="322" spans="1:39" ht="17" customHeight="1">
      <c r="A322" s="58" t="s">
        <v>3435</v>
      </c>
      <c r="B322" s="12" t="s">
        <v>3436</v>
      </c>
      <c r="C322" s="13"/>
      <c r="D322" s="13"/>
      <c r="E322" s="15"/>
      <c r="F322" s="1"/>
      <c r="G322" s="13"/>
      <c r="H322" s="1"/>
      <c r="I322" s="1"/>
      <c r="J322" s="13"/>
      <c r="K322" s="1"/>
      <c r="L322" s="1"/>
      <c r="M322" s="13"/>
      <c r="N322" s="1"/>
      <c r="O322" s="1"/>
      <c r="P322" s="13"/>
      <c r="Q322" s="1"/>
      <c r="R322" s="1"/>
      <c r="S322" s="13"/>
      <c r="T322" s="1"/>
      <c r="U322" s="1"/>
      <c r="V322" s="13"/>
      <c r="W322" s="1"/>
      <c r="X322" s="1"/>
      <c r="Y322" s="13"/>
      <c r="Z322" s="1"/>
      <c r="AA322" s="1"/>
      <c r="AB322" s="15"/>
      <c r="AC322" s="1"/>
      <c r="AD322" s="1"/>
      <c r="AE322" s="1"/>
      <c r="AF322" s="1"/>
      <c r="AG322" s="1"/>
      <c r="AH322" s="1">
        <v>0</v>
      </c>
      <c r="AI322" s="1">
        <f t="shared" si="76"/>
        <v>0</v>
      </c>
      <c r="AJ322" s="1">
        <f t="shared" si="77"/>
        <v>0</v>
      </c>
      <c r="AK322" s="1">
        <v>0</v>
      </c>
      <c r="AL322" s="1">
        <f t="shared" si="78"/>
        <v>0</v>
      </c>
      <c r="AM322" s="1">
        <f t="shared" si="79"/>
        <v>0</v>
      </c>
    </row>
    <row r="323" spans="1:39" ht="30">
      <c r="A323" s="58" t="s">
        <v>3445</v>
      </c>
      <c r="B323" s="12" t="s">
        <v>15</v>
      </c>
      <c r="C323" s="13"/>
      <c r="D323" s="13"/>
      <c r="E323" s="15"/>
      <c r="F323" s="1"/>
      <c r="G323" s="13"/>
      <c r="H323" s="1"/>
      <c r="I323" s="1"/>
      <c r="J323" s="13"/>
      <c r="K323" s="1"/>
      <c r="L323" s="1"/>
      <c r="M323" s="13"/>
      <c r="N323" s="1"/>
      <c r="O323" s="1"/>
      <c r="P323" s="13"/>
      <c r="Q323" s="1"/>
      <c r="R323" s="1"/>
      <c r="S323" s="13"/>
      <c r="T323" s="1"/>
      <c r="U323" s="1"/>
      <c r="V323" s="13"/>
      <c r="W323" s="1"/>
      <c r="X323" s="1"/>
      <c r="Y323" s="13"/>
      <c r="Z323" s="1"/>
      <c r="AA323" s="1"/>
      <c r="AB323" s="15"/>
      <c r="AC323" s="1"/>
      <c r="AD323" s="1"/>
      <c r="AE323" s="1"/>
      <c r="AF323" s="1"/>
      <c r="AG323" s="1"/>
      <c r="AH323" s="1">
        <v>115.446</v>
      </c>
      <c r="AI323" s="1">
        <f t="shared" si="76"/>
        <v>115.446</v>
      </c>
      <c r="AJ323" s="1">
        <f t="shared" si="77"/>
        <v>0</v>
      </c>
      <c r="AK323" s="1">
        <v>1214.8389999999999</v>
      </c>
      <c r="AL323" s="1">
        <f t="shared" si="78"/>
        <v>1099.393</v>
      </c>
      <c r="AM323" s="1">
        <f t="shared" si="79"/>
        <v>952.30064272473726</v>
      </c>
    </row>
    <row r="324" spans="1:39" ht="17" customHeight="1">
      <c r="A324" s="58" t="s">
        <v>3448</v>
      </c>
      <c r="B324" s="12" t="s">
        <v>14</v>
      </c>
      <c r="C324" s="13"/>
      <c r="D324" s="13"/>
      <c r="E324" s="15"/>
      <c r="F324" s="1"/>
      <c r="G324" s="13"/>
      <c r="H324" s="1"/>
      <c r="I324" s="1"/>
      <c r="J324" s="13"/>
      <c r="K324" s="1"/>
      <c r="L324" s="1"/>
      <c r="M324" s="13"/>
      <c r="N324" s="1"/>
      <c r="O324" s="1"/>
      <c r="P324" s="13"/>
      <c r="Q324" s="1"/>
      <c r="R324" s="1"/>
      <c r="S324" s="13"/>
      <c r="T324" s="1"/>
      <c r="U324" s="1"/>
      <c r="V324" s="13"/>
      <c r="W324" s="1"/>
      <c r="X324" s="1"/>
      <c r="Y324" s="13"/>
      <c r="Z324" s="1"/>
      <c r="AA324" s="1"/>
      <c r="AB324" s="15"/>
      <c r="AC324" s="1"/>
      <c r="AD324" s="1"/>
      <c r="AE324" s="1"/>
      <c r="AF324" s="1"/>
      <c r="AG324" s="1"/>
      <c r="AH324" s="1">
        <v>336000757.21522999</v>
      </c>
      <c r="AI324" s="1">
        <f t="shared" si="76"/>
        <v>336000757.21522999</v>
      </c>
      <c r="AJ324" s="1">
        <f t="shared" si="77"/>
        <v>0</v>
      </c>
      <c r="AK324" s="1">
        <v>369169092.87137002</v>
      </c>
      <c r="AL324" s="1">
        <f t="shared" si="78"/>
        <v>33168335.656140029</v>
      </c>
      <c r="AM324" s="1">
        <f t="shared" si="79"/>
        <v>9.8715062224974659</v>
      </c>
    </row>
    <row r="325" spans="1:39" ht="17" customHeight="1">
      <c r="A325" s="58" t="s">
        <v>420</v>
      </c>
      <c r="B325" s="12" t="s">
        <v>8</v>
      </c>
      <c r="C325" s="13">
        <v>16754144291</v>
      </c>
      <c r="D325" s="13">
        <v>9810088756</v>
      </c>
      <c r="E325" s="15">
        <f t="shared" si="80"/>
        <v>-6944055535</v>
      </c>
      <c r="F325" s="1">
        <f t="shared" si="81"/>
        <v>-41.446793189731643</v>
      </c>
      <c r="G325" s="13">
        <v>16041946794</v>
      </c>
      <c r="H325" s="1">
        <f t="shared" si="82"/>
        <v>6231858038</v>
      </c>
      <c r="I325" s="1">
        <f t="shared" si="83"/>
        <v>63.52499139407378</v>
      </c>
      <c r="J325" s="13">
        <v>14320267053</v>
      </c>
      <c r="K325" s="1">
        <f t="shared" si="84"/>
        <v>-1721679741</v>
      </c>
      <c r="L325" s="1">
        <f t="shared" si="85"/>
        <v>-10.732361621121582</v>
      </c>
      <c r="M325" s="13">
        <v>17893071971</v>
      </c>
      <c r="N325" s="1">
        <f t="shared" si="86"/>
        <v>3572804918</v>
      </c>
      <c r="O325" s="1">
        <f t="shared" si="87"/>
        <v>24.949289735846939</v>
      </c>
      <c r="P325" s="13">
        <v>19850315783</v>
      </c>
      <c r="Q325" s="1">
        <f t="shared" si="88"/>
        <v>1957243812</v>
      </c>
      <c r="R325" s="1">
        <f t="shared" si="89"/>
        <v>10.938556638972791</v>
      </c>
      <c r="S325" s="13">
        <v>23269315776</v>
      </c>
      <c r="T325" s="1">
        <f t="shared" si="90"/>
        <v>3418999993</v>
      </c>
      <c r="U325" s="1">
        <f t="shared" si="91"/>
        <v>17.223907319036527</v>
      </c>
      <c r="V325" s="13">
        <v>28656652482</v>
      </c>
      <c r="W325" s="1">
        <f t="shared" si="92"/>
        <v>5387336706</v>
      </c>
      <c r="X325" s="1">
        <f t="shared" si="93"/>
        <v>23.152106223752849</v>
      </c>
      <c r="Y325" s="13">
        <v>34205812780</v>
      </c>
      <c r="Z325" s="1">
        <f t="shared" si="94"/>
        <v>5549160298</v>
      </c>
      <c r="AA325" s="1">
        <f t="shared" si="95"/>
        <v>19.364300493526152</v>
      </c>
      <c r="AB325" s="13">
        <v>37311450322</v>
      </c>
      <c r="AC325" s="1">
        <f t="shared" si="96"/>
        <v>3105637542</v>
      </c>
      <c r="AD325" s="1">
        <f t="shared" si="97"/>
        <v>9.079268374572445</v>
      </c>
      <c r="AE325" s="1">
        <v>47629713403.416206</v>
      </c>
      <c r="AF325" s="1">
        <f t="shared" si="98"/>
        <v>10318263081.416206</v>
      </c>
      <c r="AG325" s="1">
        <f t="shared" si="99"/>
        <v>27.654414375128795</v>
      </c>
      <c r="AH325" s="1">
        <v>0</v>
      </c>
      <c r="AI325" s="1">
        <f t="shared" si="76"/>
        <v>-47629713403.416206</v>
      </c>
      <c r="AJ325" s="1">
        <f t="shared" si="77"/>
        <v>-100</v>
      </c>
      <c r="AK325" s="1">
        <v>0</v>
      </c>
      <c r="AL325" s="1">
        <f t="shared" si="78"/>
        <v>0</v>
      </c>
      <c r="AM325" s="1">
        <f t="shared" si="79"/>
        <v>0</v>
      </c>
    </row>
    <row r="326" spans="1:39" ht="17" customHeight="1">
      <c r="A326" s="58" t="s">
        <v>3459</v>
      </c>
      <c r="B326" s="12" t="s">
        <v>13</v>
      </c>
      <c r="C326" s="13"/>
      <c r="D326" s="13"/>
      <c r="E326" s="15"/>
      <c r="F326" s="1"/>
      <c r="G326" s="13"/>
      <c r="H326" s="1"/>
      <c r="I326" s="1"/>
      <c r="J326" s="13"/>
      <c r="K326" s="1"/>
      <c r="L326" s="1"/>
      <c r="M326" s="13"/>
      <c r="N326" s="1"/>
      <c r="O326" s="1"/>
      <c r="P326" s="13"/>
      <c r="Q326" s="1"/>
      <c r="R326" s="1"/>
      <c r="S326" s="13"/>
      <c r="T326" s="1"/>
      <c r="U326" s="1"/>
      <c r="V326" s="13"/>
      <c r="W326" s="1"/>
      <c r="X326" s="1"/>
      <c r="Y326" s="13"/>
      <c r="Z326" s="1"/>
      <c r="AA326" s="1"/>
      <c r="AB326" s="13"/>
      <c r="AC326" s="1"/>
      <c r="AD326" s="1"/>
      <c r="AE326" s="1"/>
      <c r="AF326" s="1"/>
      <c r="AG326" s="1"/>
      <c r="AH326" s="1">
        <v>38221118.814000003</v>
      </c>
      <c r="AI326" s="1">
        <f t="shared" ref="AI326:AI381" si="100">AH326-AE326</f>
        <v>38221118.814000003</v>
      </c>
      <c r="AJ326" s="1">
        <f t="shared" ref="AJ326:AJ381" si="101">IFERROR(AI326/AE326*100,0)</f>
        <v>0</v>
      </c>
      <c r="AK326" s="1">
        <v>42122749.942400001</v>
      </c>
      <c r="AL326" s="1">
        <f t="shared" ref="AL326:AL381" si="102">AK326-AH326</f>
        <v>3901631.1283999979</v>
      </c>
      <c r="AM326" s="1">
        <f t="shared" ref="AM326:AM381" si="103">IFERROR(AL326/AH326*100,0)</f>
        <v>10.208050547622562</v>
      </c>
    </row>
    <row r="327" spans="1:39" ht="15">
      <c r="A327" s="58" t="s">
        <v>421</v>
      </c>
      <c r="B327" s="12" t="s">
        <v>7</v>
      </c>
      <c r="C327" s="13">
        <v>29783906149</v>
      </c>
      <c r="D327" s="13">
        <v>34759579841</v>
      </c>
      <c r="E327" s="15">
        <f t="shared" si="80"/>
        <v>4975673692</v>
      </c>
      <c r="F327" s="1">
        <f t="shared" si="81"/>
        <v>16.705913815025429</v>
      </c>
      <c r="G327" s="13">
        <v>24259004247</v>
      </c>
      <c r="H327" s="1">
        <f t="shared" si="82"/>
        <v>-10500575594</v>
      </c>
      <c r="I327" s="1">
        <f t="shared" si="83"/>
        <v>-30.209155697602093</v>
      </c>
      <c r="J327" s="13">
        <v>31816858509</v>
      </c>
      <c r="K327" s="1">
        <f t="shared" si="84"/>
        <v>7557854262</v>
      </c>
      <c r="L327" s="1">
        <f t="shared" si="85"/>
        <v>31.154841250067573</v>
      </c>
      <c r="M327" s="13">
        <v>35388148741</v>
      </c>
      <c r="N327" s="1">
        <f t="shared" si="86"/>
        <v>3571290232</v>
      </c>
      <c r="O327" s="1">
        <f t="shared" si="87"/>
        <v>11.224521839545513</v>
      </c>
      <c r="P327" s="13">
        <v>42587572507</v>
      </c>
      <c r="Q327" s="1">
        <f t="shared" si="88"/>
        <v>7199423766</v>
      </c>
      <c r="R327" s="1">
        <f t="shared" si="89"/>
        <v>20.344166118130083</v>
      </c>
      <c r="S327" s="13">
        <v>47861111159</v>
      </c>
      <c r="T327" s="1">
        <f t="shared" si="90"/>
        <v>5273538652</v>
      </c>
      <c r="U327" s="1">
        <f t="shared" si="91"/>
        <v>12.382811091506102</v>
      </c>
      <c r="V327" s="13">
        <v>48869493349</v>
      </c>
      <c r="W327" s="1">
        <f t="shared" si="92"/>
        <v>1008382190</v>
      </c>
      <c r="X327" s="1">
        <f t="shared" si="93"/>
        <v>2.10689255970268</v>
      </c>
      <c r="Y327" s="13">
        <v>34754654799</v>
      </c>
      <c r="Z327" s="1">
        <f t="shared" si="94"/>
        <v>-14114838550</v>
      </c>
      <c r="AA327" s="1">
        <f t="shared" si="95"/>
        <v>-28.882719223625486</v>
      </c>
      <c r="AB327" s="13">
        <v>31552442743</v>
      </c>
      <c r="AC327" s="1">
        <f t="shared" si="96"/>
        <v>-3202212056</v>
      </c>
      <c r="AD327" s="1">
        <f t="shared" si="97"/>
        <v>-9.2137645288657488</v>
      </c>
      <c r="AE327" s="1">
        <v>31801251613.7612</v>
      </c>
      <c r="AF327" s="1">
        <f t="shared" si="98"/>
        <v>248808870.76119995</v>
      </c>
      <c r="AG327" s="1">
        <f t="shared" si="99"/>
        <v>0.78855660332795907</v>
      </c>
      <c r="AH327" s="1">
        <v>0</v>
      </c>
      <c r="AI327" s="1">
        <f t="shared" si="100"/>
        <v>-31801251613.7612</v>
      </c>
      <c r="AJ327" s="1">
        <f t="shared" si="101"/>
        <v>-100</v>
      </c>
      <c r="AK327" s="1">
        <v>0</v>
      </c>
      <c r="AL327" s="1">
        <f t="shared" si="102"/>
        <v>0</v>
      </c>
      <c r="AM327" s="1">
        <f t="shared" si="103"/>
        <v>0</v>
      </c>
    </row>
    <row r="328" spans="1:39" ht="17" customHeight="1">
      <c r="A328" s="58" t="s">
        <v>3464</v>
      </c>
      <c r="B328" s="12" t="s">
        <v>181</v>
      </c>
      <c r="C328" s="13"/>
      <c r="D328" s="13"/>
      <c r="E328" s="15"/>
      <c r="F328" s="1"/>
      <c r="G328" s="13"/>
      <c r="H328" s="1"/>
      <c r="I328" s="1"/>
      <c r="J328" s="13"/>
      <c r="K328" s="1"/>
      <c r="L328" s="1"/>
      <c r="M328" s="13"/>
      <c r="N328" s="1"/>
      <c r="O328" s="1"/>
      <c r="P328" s="13"/>
      <c r="Q328" s="1"/>
      <c r="R328" s="1"/>
      <c r="S328" s="13"/>
      <c r="T328" s="1"/>
      <c r="U328" s="1"/>
      <c r="V328" s="13"/>
      <c r="W328" s="1"/>
      <c r="X328" s="1"/>
      <c r="Y328" s="13"/>
      <c r="Z328" s="1"/>
      <c r="AA328" s="1"/>
      <c r="AB328" s="13"/>
      <c r="AC328" s="1"/>
      <c r="AD328" s="1"/>
      <c r="AE328" s="1"/>
      <c r="AF328" s="1"/>
      <c r="AG328" s="1"/>
      <c r="AH328" s="1">
        <v>41475.706729999998</v>
      </c>
      <c r="AI328" s="1">
        <f t="shared" si="100"/>
        <v>41475.706729999998</v>
      </c>
      <c r="AJ328" s="1">
        <f t="shared" si="101"/>
        <v>0</v>
      </c>
      <c r="AK328" s="1">
        <v>41475.706729999998</v>
      </c>
      <c r="AL328" s="1">
        <f t="shared" si="102"/>
        <v>0</v>
      </c>
      <c r="AM328" s="1">
        <f t="shared" si="103"/>
        <v>0</v>
      </c>
    </row>
    <row r="329" spans="1:39" ht="17" customHeight="1">
      <c r="A329" s="58" t="s">
        <v>422</v>
      </c>
      <c r="B329" s="12" t="s">
        <v>10</v>
      </c>
      <c r="C329" s="13">
        <v>1615547796</v>
      </c>
      <c r="D329" s="13">
        <v>1969186661</v>
      </c>
      <c r="E329" s="15">
        <f t="shared" si="80"/>
        <v>353638865</v>
      </c>
      <c r="F329" s="1">
        <f t="shared" si="81"/>
        <v>21.889718513781439</v>
      </c>
      <c r="G329" s="13">
        <v>2186084986</v>
      </c>
      <c r="H329" s="1">
        <f t="shared" si="82"/>
        <v>216898325</v>
      </c>
      <c r="I329" s="1">
        <f t="shared" si="83"/>
        <v>11.014614779578785</v>
      </c>
      <c r="J329" s="13">
        <v>2081781372</v>
      </c>
      <c r="K329" s="1">
        <f t="shared" si="84"/>
        <v>-104303614</v>
      </c>
      <c r="L329" s="1">
        <f t="shared" si="85"/>
        <v>-4.7712515601166112</v>
      </c>
      <c r="M329" s="13">
        <v>2450896759</v>
      </c>
      <c r="N329" s="1">
        <f t="shared" si="86"/>
        <v>369115387</v>
      </c>
      <c r="O329" s="1">
        <f t="shared" si="87"/>
        <v>17.730746944160856</v>
      </c>
      <c r="P329" s="13">
        <v>2912703246</v>
      </c>
      <c r="Q329" s="1">
        <f t="shared" si="88"/>
        <v>461806487</v>
      </c>
      <c r="R329" s="1">
        <f t="shared" si="89"/>
        <v>18.842347614365586</v>
      </c>
      <c r="S329" s="13">
        <v>3215043683</v>
      </c>
      <c r="T329" s="1">
        <f t="shared" si="90"/>
        <v>302340437</v>
      </c>
      <c r="U329" s="1">
        <f t="shared" si="91"/>
        <v>10.38006317379577</v>
      </c>
      <c r="V329" s="13">
        <v>3609338815</v>
      </c>
      <c r="W329" s="1">
        <f t="shared" si="92"/>
        <v>394295132</v>
      </c>
      <c r="X329" s="1">
        <f t="shared" si="93"/>
        <v>12.264067641907682</v>
      </c>
      <c r="Y329" s="13">
        <v>3506328615</v>
      </c>
      <c r="Z329" s="1">
        <f t="shared" si="94"/>
        <v>-103010200</v>
      </c>
      <c r="AA329" s="1">
        <f t="shared" si="95"/>
        <v>-2.8539908631437254</v>
      </c>
      <c r="AB329" s="13">
        <v>4238003212</v>
      </c>
      <c r="AC329" s="1">
        <f t="shared" si="96"/>
        <v>731674597</v>
      </c>
      <c r="AD329" s="1">
        <f t="shared" si="97"/>
        <v>20.867256818710931</v>
      </c>
      <c r="AE329" s="1">
        <v>43541806739.520706</v>
      </c>
      <c r="AF329" s="1">
        <f t="shared" si="98"/>
        <v>39303803527.520706</v>
      </c>
      <c r="AG329" s="1">
        <f t="shared" si="99"/>
        <v>927.41325481375566</v>
      </c>
      <c r="AH329" s="1">
        <v>0</v>
      </c>
      <c r="AI329" s="1">
        <f t="shared" si="100"/>
        <v>-43541806739.520706</v>
      </c>
      <c r="AJ329" s="1">
        <f t="shared" si="101"/>
        <v>-100</v>
      </c>
      <c r="AK329" s="1">
        <v>0</v>
      </c>
      <c r="AL329" s="1">
        <f t="shared" si="102"/>
        <v>0</v>
      </c>
      <c r="AM329" s="1">
        <f t="shared" si="103"/>
        <v>0</v>
      </c>
    </row>
    <row r="330" spans="1:39" ht="17" customHeight="1">
      <c r="A330" s="58" t="s">
        <v>423</v>
      </c>
      <c r="B330" s="12" t="s">
        <v>21</v>
      </c>
      <c r="C330" s="13">
        <v>13815373203</v>
      </c>
      <c r="D330" s="13">
        <v>6817241516</v>
      </c>
      <c r="E330" s="15">
        <f t="shared" si="80"/>
        <v>-6998131687</v>
      </c>
      <c r="F330" s="1">
        <f t="shared" si="81"/>
        <v>-50.654669867914684</v>
      </c>
      <c r="G330" s="13">
        <v>9083604612</v>
      </c>
      <c r="H330" s="1">
        <f t="shared" si="82"/>
        <v>2266363096</v>
      </c>
      <c r="I330" s="1">
        <f t="shared" si="83"/>
        <v>33.244576867063721</v>
      </c>
      <c r="J330" s="13">
        <v>20445539630</v>
      </c>
      <c r="K330" s="1">
        <f t="shared" si="84"/>
        <v>11361935018</v>
      </c>
      <c r="L330" s="1">
        <f t="shared" si="85"/>
        <v>125.08178749865648</v>
      </c>
      <c r="M330" s="13">
        <v>47734447942</v>
      </c>
      <c r="N330" s="1">
        <f t="shared" si="86"/>
        <v>27288908312</v>
      </c>
      <c r="O330" s="1">
        <f t="shared" si="87"/>
        <v>133.4712059737403</v>
      </c>
      <c r="P330" s="13">
        <v>29013838389</v>
      </c>
      <c r="Q330" s="1">
        <f t="shared" si="88"/>
        <v>-18720609553</v>
      </c>
      <c r="R330" s="1">
        <f t="shared" si="89"/>
        <v>-39.218238316585499</v>
      </c>
      <c r="S330" s="13">
        <v>29900990001</v>
      </c>
      <c r="T330" s="1">
        <f t="shared" si="90"/>
        <v>887151612</v>
      </c>
      <c r="U330" s="1">
        <f t="shared" si="91"/>
        <v>3.0576844059914019</v>
      </c>
      <c r="V330" s="13">
        <v>12407151444</v>
      </c>
      <c r="W330" s="1">
        <f t="shared" si="92"/>
        <v>-17493838557</v>
      </c>
      <c r="X330" s="1">
        <f t="shared" si="93"/>
        <v>-58.505884107566139</v>
      </c>
      <c r="Y330" s="13">
        <v>62451342770</v>
      </c>
      <c r="Z330" s="1">
        <f t="shared" si="94"/>
        <v>50044191326</v>
      </c>
      <c r="AA330" s="1">
        <f t="shared" si="95"/>
        <v>403.34956457874921</v>
      </c>
      <c r="AB330" s="13">
        <v>52760819900</v>
      </c>
      <c r="AC330" s="1">
        <f t="shared" si="96"/>
        <v>-9690522870</v>
      </c>
      <c r="AD330" s="1">
        <f t="shared" si="97"/>
        <v>-15.516916754999022</v>
      </c>
      <c r="AE330" s="1">
        <v>59308644021.877602</v>
      </c>
      <c r="AF330" s="1">
        <f t="shared" si="98"/>
        <v>6547824121.8776016</v>
      </c>
      <c r="AG330" s="1">
        <f t="shared" si="99"/>
        <v>12.410391146854792</v>
      </c>
      <c r="AH330" s="1">
        <v>25802990577.216999</v>
      </c>
      <c r="AI330" s="1">
        <f t="shared" si="100"/>
        <v>-33505653444.660603</v>
      </c>
      <c r="AJ330" s="1">
        <f t="shared" si="101"/>
        <v>-56.493710145018881</v>
      </c>
      <c r="AK330" s="1">
        <v>42511035270.295998</v>
      </c>
      <c r="AL330" s="1">
        <f t="shared" si="102"/>
        <v>16708044693.078999</v>
      </c>
      <c r="AM330" s="1">
        <f t="shared" si="103"/>
        <v>64.752357456703209</v>
      </c>
    </row>
    <row r="331" spans="1:39" ht="30">
      <c r="A331" s="60" t="s">
        <v>424</v>
      </c>
      <c r="B331" s="12" t="s">
        <v>20</v>
      </c>
      <c r="C331" s="13">
        <v>-5645527746</v>
      </c>
      <c r="D331" s="13">
        <v>-6781149604</v>
      </c>
      <c r="E331" s="15">
        <f t="shared" si="80"/>
        <v>-1135621858</v>
      </c>
      <c r="F331" s="1">
        <f t="shared" si="81"/>
        <v>20.115424263119014</v>
      </c>
      <c r="G331" s="13">
        <v>-11627671863</v>
      </c>
      <c r="H331" s="1">
        <f t="shared" si="82"/>
        <v>-4846522259</v>
      </c>
      <c r="I331" s="1">
        <f t="shared" si="83"/>
        <v>71.470510783911621</v>
      </c>
      <c r="J331" s="13">
        <v>-10406227728</v>
      </c>
      <c r="K331" s="1">
        <f t="shared" si="84"/>
        <v>1221444135</v>
      </c>
      <c r="L331" s="1">
        <f t="shared" si="85"/>
        <v>-10.504631962368268</v>
      </c>
      <c r="M331" s="13">
        <v>-20572688075</v>
      </c>
      <c r="N331" s="1">
        <f t="shared" si="86"/>
        <v>-10166460347</v>
      </c>
      <c r="O331" s="1">
        <f t="shared" si="87"/>
        <v>97.695924140167918</v>
      </c>
      <c r="P331" s="13">
        <v>-15092924960</v>
      </c>
      <c r="Q331" s="1">
        <f t="shared" si="88"/>
        <v>5479763115</v>
      </c>
      <c r="R331" s="1">
        <f t="shared" si="89"/>
        <v>-26.636106545838445</v>
      </c>
      <c r="S331" s="13">
        <v>-14578312493</v>
      </c>
      <c r="T331" s="1">
        <f t="shared" si="90"/>
        <v>514612467</v>
      </c>
      <c r="U331" s="1">
        <f t="shared" si="91"/>
        <v>-3.4096271489048737</v>
      </c>
      <c r="V331" s="13">
        <v>-14318962920</v>
      </c>
      <c r="W331" s="1">
        <f t="shared" si="92"/>
        <v>259349573</v>
      </c>
      <c r="X331" s="1">
        <f t="shared" si="93"/>
        <v>-1.7790095604311589</v>
      </c>
      <c r="Y331" s="13">
        <v>-12213645115</v>
      </c>
      <c r="Z331" s="1">
        <f t="shared" si="94"/>
        <v>2105317805</v>
      </c>
      <c r="AA331" s="1">
        <f t="shared" si="95"/>
        <v>-14.703004796942377</v>
      </c>
      <c r="AB331" s="13">
        <v>-12701471988</v>
      </c>
      <c r="AC331" s="1">
        <f t="shared" si="96"/>
        <v>-487826873</v>
      </c>
      <c r="AD331" s="1">
        <f t="shared" si="97"/>
        <v>3.9941137015753219</v>
      </c>
      <c r="AE331" s="1">
        <v>-15176780718.0588</v>
      </c>
      <c r="AF331" s="1">
        <f t="shared" si="98"/>
        <v>-2475308730.0587997</v>
      </c>
      <c r="AG331" s="1">
        <f t="shared" si="99"/>
        <v>19.488361131665709</v>
      </c>
      <c r="AH331" s="1">
        <v>14601409846.351</v>
      </c>
      <c r="AI331" s="1">
        <f t="shared" si="100"/>
        <v>29778190564.409798</v>
      </c>
      <c r="AJ331" s="1">
        <f t="shared" si="101"/>
        <v>-196.20887405309105</v>
      </c>
      <c r="AK331" s="1">
        <v>22366301862.761002</v>
      </c>
      <c r="AL331" s="1">
        <f t="shared" si="102"/>
        <v>7764892016.4100018</v>
      </c>
      <c r="AM331" s="1">
        <f t="shared" si="103"/>
        <v>53.179056667260838</v>
      </c>
    </row>
    <row r="332" spans="1:39" ht="17" customHeight="1">
      <c r="A332" s="60" t="s">
        <v>425</v>
      </c>
      <c r="B332" s="12" t="s">
        <v>2</v>
      </c>
      <c r="C332" s="13">
        <v>204333</v>
      </c>
      <c r="D332" s="13">
        <v>3464434</v>
      </c>
      <c r="E332" s="15">
        <f t="shared" si="80"/>
        <v>3260101</v>
      </c>
      <c r="F332" s="1">
        <f t="shared" si="81"/>
        <v>1595.4843319483393</v>
      </c>
      <c r="G332" s="13">
        <v>0</v>
      </c>
      <c r="H332" s="1">
        <f t="shared" si="82"/>
        <v>-3464434</v>
      </c>
      <c r="I332" s="1">
        <f t="shared" si="83"/>
        <v>-100</v>
      </c>
      <c r="J332" s="13">
        <v>0</v>
      </c>
      <c r="K332" s="1">
        <f t="shared" si="84"/>
        <v>0</v>
      </c>
      <c r="L332" s="1">
        <f t="shared" si="85"/>
        <v>0</v>
      </c>
      <c r="M332" s="13">
        <v>0</v>
      </c>
      <c r="N332" s="1">
        <f t="shared" si="86"/>
        <v>0</v>
      </c>
      <c r="O332" s="1">
        <f t="shared" si="87"/>
        <v>0</v>
      </c>
      <c r="P332" s="13">
        <v>-36396018</v>
      </c>
      <c r="Q332" s="1">
        <f t="shared" si="88"/>
        <v>-36396018</v>
      </c>
      <c r="R332" s="1">
        <f t="shared" si="89"/>
        <v>0</v>
      </c>
      <c r="S332" s="13">
        <v>2775274</v>
      </c>
      <c r="T332" s="1">
        <f t="shared" si="90"/>
        <v>39171292</v>
      </c>
      <c r="U332" s="1">
        <f t="shared" si="91"/>
        <v>-107.62521328569517</v>
      </c>
      <c r="V332" s="13">
        <v>0</v>
      </c>
      <c r="W332" s="1">
        <f t="shared" si="92"/>
        <v>-2775274</v>
      </c>
      <c r="X332" s="1">
        <f t="shared" si="93"/>
        <v>-100</v>
      </c>
      <c r="Y332" s="13">
        <v>0</v>
      </c>
      <c r="Z332" s="1">
        <f t="shared" si="94"/>
        <v>0</v>
      </c>
      <c r="AA332" s="1">
        <f t="shared" si="95"/>
        <v>0</v>
      </c>
      <c r="AB332" s="13">
        <v>0</v>
      </c>
      <c r="AC332" s="1">
        <f t="shared" si="96"/>
        <v>0</v>
      </c>
      <c r="AD332" s="1">
        <f t="shared" si="97"/>
        <v>0</v>
      </c>
      <c r="AE332" s="1">
        <v>0</v>
      </c>
      <c r="AF332" s="1">
        <f t="shared" si="98"/>
        <v>0</v>
      </c>
      <c r="AG332" s="1">
        <f t="shared" si="99"/>
        <v>0</v>
      </c>
      <c r="AH332" s="1">
        <v>0</v>
      </c>
      <c r="AI332" s="1">
        <f t="shared" si="100"/>
        <v>0</v>
      </c>
      <c r="AJ332" s="1">
        <f t="shared" si="101"/>
        <v>0</v>
      </c>
      <c r="AK332" s="1">
        <v>0</v>
      </c>
      <c r="AL332" s="1">
        <f t="shared" si="102"/>
        <v>0</v>
      </c>
      <c r="AM332" s="1">
        <f t="shared" si="103"/>
        <v>0</v>
      </c>
    </row>
    <row r="333" spans="1:39" ht="30">
      <c r="A333" s="58" t="s">
        <v>3471</v>
      </c>
      <c r="B333" s="12" t="s">
        <v>3472</v>
      </c>
      <c r="C333" s="13"/>
      <c r="D333" s="13"/>
      <c r="E333" s="15"/>
      <c r="F333" s="1"/>
      <c r="G333" s="13"/>
      <c r="H333" s="1"/>
      <c r="I333" s="1"/>
      <c r="J333" s="13"/>
      <c r="K333" s="1"/>
      <c r="L333" s="1"/>
      <c r="M333" s="13"/>
      <c r="N333" s="1"/>
      <c r="O333" s="1"/>
      <c r="P333" s="13"/>
      <c r="Q333" s="1"/>
      <c r="R333" s="1"/>
      <c r="S333" s="13"/>
      <c r="T333" s="1"/>
      <c r="U333" s="1"/>
      <c r="V333" s="13"/>
      <c r="W333" s="1"/>
      <c r="X333" s="1"/>
      <c r="Y333" s="13"/>
      <c r="Z333" s="1"/>
      <c r="AA333" s="1"/>
      <c r="AB333" s="13"/>
      <c r="AC333" s="1"/>
      <c r="AD333" s="1"/>
      <c r="AE333" s="1"/>
      <c r="AF333" s="1"/>
      <c r="AG333" s="1"/>
      <c r="AH333" s="1">
        <v>6581642584.4207001</v>
      </c>
      <c r="AI333" s="1">
        <f t="shared" si="100"/>
        <v>6581642584.4207001</v>
      </c>
      <c r="AJ333" s="1">
        <f t="shared" si="101"/>
        <v>0</v>
      </c>
      <c r="AK333" s="1">
        <v>0</v>
      </c>
      <c r="AL333" s="1">
        <f t="shared" si="102"/>
        <v>-6581642584.4207001</v>
      </c>
      <c r="AM333" s="1">
        <f t="shared" si="103"/>
        <v>-100</v>
      </c>
    </row>
    <row r="334" spans="1:39" ht="45">
      <c r="A334" s="58" t="s">
        <v>3494</v>
      </c>
      <c r="B334" s="12" t="s">
        <v>3495</v>
      </c>
      <c r="C334" s="13"/>
      <c r="D334" s="13"/>
      <c r="E334" s="15"/>
      <c r="F334" s="1"/>
      <c r="G334" s="13"/>
      <c r="H334" s="1"/>
      <c r="I334" s="1"/>
      <c r="J334" s="13"/>
      <c r="K334" s="1"/>
      <c r="L334" s="1"/>
      <c r="M334" s="13"/>
      <c r="N334" s="1"/>
      <c r="O334" s="1"/>
      <c r="P334" s="13"/>
      <c r="Q334" s="1"/>
      <c r="R334" s="1"/>
      <c r="S334" s="13"/>
      <c r="T334" s="1"/>
      <c r="U334" s="1"/>
      <c r="V334" s="13"/>
      <c r="W334" s="1"/>
      <c r="X334" s="1"/>
      <c r="Y334" s="13"/>
      <c r="Z334" s="1"/>
      <c r="AA334" s="1"/>
      <c r="AB334" s="13"/>
      <c r="AC334" s="1"/>
      <c r="AD334" s="1"/>
      <c r="AE334" s="1"/>
      <c r="AF334" s="1"/>
      <c r="AG334" s="1"/>
      <c r="AH334" s="1">
        <v>905796195.21331</v>
      </c>
      <c r="AI334" s="1">
        <f t="shared" si="100"/>
        <v>905796195.21331</v>
      </c>
      <c r="AJ334" s="1">
        <f t="shared" si="101"/>
        <v>0</v>
      </c>
      <c r="AK334" s="1">
        <v>970506938.13507998</v>
      </c>
      <c r="AL334" s="1">
        <f t="shared" si="102"/>
        <v>64710742.921769977</v>
      </c>
      <c r="AM334" s="1">
        <f t="shared" si="103"/>
        <v>7.1440731660979164</v>
      </c>
    </row>
    <row r="335" spans="1:39" ht="30">
      <c r="A335" s="58" t="s">
        <v>3503</v>
      </c>
      <c r="B335" s="12" t="s">
        <v>3504</v>
      </c>
      <c r="C335" s="13"/>
      <c r="D335" s="13"/>
      <c r="E335" s="15"/>
      <c r="F335" s="1"/>
      <c r="G335" s="13"/>
      <c r="H335" s="1"/>
      <c r="I335" s="1"/>
      <c r="J335" s="13"/>
      <c r="K335" s="1"/>
      <c r="L335" s="1"/>
      <c r="M335" s="13"/>
      <c r="N335" s="1"/>
      <c r="O335" s="1"/>
      <c r="P335" s="13"/>
      <c r="Q335" s="1"/>
      <c r="R335" s="1"/>
      <c r="S335" s="13"/>
      <c r="T335" s="1"/>
      <c r="U335" s="1"/>
      <c r="V335" s="13"/>
      <c r="W335" s="1"/>
      <c r="X335" s="1"/>
      <c r="Y335" s="13"/>
      <c r="Z335" s="1"/>
      <c r="AA335" s="1"/>
      <c r="AB335" s="13"/>
      <c r="AC335" s="1"/>
      <c r="AD335" s="1"/>
      <c r="AE335" s="1"/>
      <c r="AF335" s="1"/>
      <c r="AG335" s="1"/>
      <c r="AH335" s="1">
        <v>3505370.7629999998</v>
      </c>
      <c r="AI335" s="1">
        <f t="shared" si="100"/>
        <v>3505370.7629999998</v>
      </c>
      <c r="AJ335" s="1">
        <f t="shared" si="101"/>
        <v>0</v>
      </c>
      <c r="AK335" s="1">
        <v>-31296960.170639999</v>
      </c>
      <c r="AL335" s="1">
        <f t="shared" si="102"/>
        <v>-34802330.933639996</v>
      </c>
      <c r="AM335" s="1">
        <f t="shared" si="103"/>
        <v>-992.82881288868657</v>
      </c>
    </row>
    <row r="336" spans="1:39" ht="45">
      <c r="A336" s="58" t="s">
        <v>3507</v>
      </c>
      <c r="B336" s="12" t="s">
        <v>3508</v>
      </c>
      <c r="C336" s="13"/>
      <c r="D336" s="13"/>
      <c r="E336" s="15"/>
      <c r="F336" s="1"/>
      <c r="G336" s="13"/>
      <c r="H336" s="1"/>
      <c r="I336" s="1"/>
      <c r="J336" s="13"/>
      <c r="K336" s="1"/>
      <c r="L336" s="1"/>
      <c r="M336" s="13"/>
      <c r="N336" s="1"/>
      <c r="O336" s="1"/>
      <c r="P336" s="13"/>
      <c r="Q336" s="1"/>
      <c r="R336" s="1"/>
      <c r="S336" s="13"/>
      <c r="T336" s="1"/>
      <c r="U336" s="1"/>
      <c r="V336" s="13"/>
      <c r="W336" s="1"/>
      <c r="X336" s="1"/>
      <c r="Y336" s="13"/>
      <c r="Z336" s="1"/>
      <c r="AA336" s="1"/>
      <c r="AB336" s="13"/>
      <c r="AC336" s="1"/>
      <c r="AD336" s="1"/>
      <c r="AE336" s="1"/>
      <c r="AF336" s="1"/>
      <c r="AG336" s="1"/>
      <c r="AH336" s="1">
        <v>25365617371.9422</v>
      </c>
      <c r="AI336" s="1">
        <f t="shared" si="100"/>
        <v>25365617371.9422</v>
      </c>
      <c r="AJ336" s="1">
        <f t="shared" si="101"/>
        <v>0</v>
      </c>
      <c r="AK336" s="1">
        <v>22637022056.456001</v>
      </c>
      <c r="AL336" s="1">
        <f t="shared" si="102"/>
        <v>-2728595315.4861984</v>
      </c>
      <c r="AM336" s="1">
        <f t="shared" si="103"/>
        <v>-10.757062505028534</v>
      </c>
    </row>
    <row r="337" spans="1:39" ht="30">
      <c r="A337" s="58" t="s">
        <v>3517</v>
      </c>
      <c r="B337" s="12" t="s">
        <v>3518</v>
      </c>
      <c r="C337" s="13"/>
      <c r="D337" s="13"/>
      <c r="E337" s="15"/>
      <c r="F337" s="1"/>
      <c r="G337" s="13"/>
      <c r="H337" s="1"/>
      <c r="I337" s="1"/>
      <c r="J337" s="13"/>
      <c r="K337" s="1"/>
      <c r="L337" s="1"/>
      <c r="M337" s="13"/>
      <c r="N337" s="1"/>
      <c r="O337" s="1"/>
      <c r="P337" s="13"/>
      <c r="Q337" s="1"/>
      <c r="R337" s="1"/>
      <c r="S337" s="13"/>
      <c r="T337" s="1"/>
      <c r="U337" s="1"/>
      <c r="V337" s="13"/>
      <c r="W337" s="1"/>
      <c r="X337" s="1"/>
      <c r="Y337" s="13"/>
      <c r="Z337" s="1"/>
      <c r="AA337" s="1"/>
      <c r="AB337" s="13"/>
      <c r="AC337" s="1"/>
      <c r="AD337" s="1"/>
      <c r="AE337" s="1"/>
      <c r="AF337" s="1"/>
      <c r="AG337" s="1"/>
      <c r="AH337" s="1">
        <v>359153116.17383003</v>
      </c>
      <c r="AI337" s="1">
        <f t="shared" si="100"/>
        <v>359153116.17383003</v>
      </c>
      <c r="AJ337" s="1">
        <f t="shared" si="101"/>
        <v>0</v>
      </c>
      <c r="AK337" s="1">
        <v>2202305766.7222004</v>
      </c>
      <c r="AL337" s="1">
        <f t="shared" si="102"/>
        <v>1843152650.5483704</v>
      </c>
      <c r="AM337" s="1">
        <f t="shared" si="103"/>
        <v>513.19411347005689</v>
      </c>
    </row>
    <row r="338" spans="1:39" ht="45">
      <c r="A338" s="58" t="s">
        <v>3523</v>
      </c>
      <c r="B338" s="12" t="s">
        <v>3524</v>
      </c>
      <c r="C338" s="13"/>
      <c r="D338" s="13"/>
      <c r="E338" s="15"/>
      <c r="F338" s="1"/>
      <c r="G338" s="13"/>
      <c r="H338" s="1"/>
      <c r="I338" s="1"/>
      <c r="J338" s="13"/>
      <c r="K338" s="1"/>
      <c r="L338" s="1"/>
      <c r="M338" s="13"/>
      <c r="N338" s="1"/>
      <c r="O338" s="1"/>
      <c r="P338" s="13"/>
      <c r="Q338" s="1"/>
      <c r="R338" s="1"/>
      <c r="S338" s="13"/>
      <c r="T338" s="1"/>
      <c r="U338" s="1"/>
      <c r="V338" s="13"/>
      <c r="W338" s="1"/>
      <c r="X338" s="1"/>
      <c r="Y338" s="13"/>
      <c r="Z338" s="1"/>
      <c r="AA338" s="1"/>
      <c r="AB338" s="13"/>
      <c r="AC338" s="1"/>
      <c r="AD338" s="1"/>
      <c r="AE338" s="1"/>
      <c r="AF338" s="1"/>
      <c r="AG338" s="1"/>
      <c r="AH338" s="1">
        <v>2647497.2182</v>
      </c>
      <c r="AI338" s="1">
        <f t="shared" si="100"/>
        <v>2647497.2182</v>
      </c>
      <c r="AJ338" s="1">
        <f t="shared" si="101"/>
        <v>0</v>
      </c>
      <c r="AK338" s="1">
        <v>2524866.7336500003</v>
      </c>
      <c r="AL338" s="1">
        <f t="shared" si="102"/>
        <v>-122630.4845499997</v>
      </c>
      <c r="AM338" s="1">
        <f t="shared" si="103"/>
        <v>-4.6319400718152455</v>
      </c>
    </row>
    <row r="339" spans="1:39" ht="30">
      <c r="A339" s="58" t="s">
        <v>3527</v>
      </c>
      <c r="B339" s="12" t="s">
        <v>3528</v>
      </c>
      <c r="C339" s="13"/>
      <c r="D339" s="13"/>
      <c r="E339" s="15"/>
      <c r="F339" s="1"/>
      <c r="G339" s="13"/>
      <c r="H339" s="1"/>
      <c r="I339" s="1"/>
      <c r="J339" s="13"/>
      <c r="K339" s="1"/>
      <c r="L339" s="1"/>
      <c r="M339" s="13"/>
      <c r="N339" s="1"/>
      <c r="O339" s="1"/>
      <c r="P339" s="13"/>
      <c r="Q339" s="1"/>
      <c r="R339" s="1"/>
      <c r="S339" s="13"/>
      <c r="T339" s="1"/>
      <c r="U339" s="1"/>
      <c r="V339" s="13"/>
      <c r="W339" s="1"/>
      <c r="X339" s="1"/>
      <c r="Y339" s="13"/>
      <c r="Z339" s="1"/>
      <c r="AA339" s="1"/>
      <c r="AB339" s="13"/>
      <c r="AC339" s="1"/>
      <c r="AD339" s="1"/>
      <c r="AE339" s="1"/>
      <c r="AF339" s="1"/>
      <c r="AG339" s="1"/>
      <c r="AH339" s="1">
        <v>-12471338910.931801</v>
      </c>
      <c r="AI339" s="1">
        <f t="shared" si="100"/>
        <v>-12471338910.931801</v>
      </c>
      <c r="AJ339" s="1">
        <f t="shared" si="101"/>
        <v>0</v>
      </c>
      <c r="AK339" s="1">
        <v>-36350177923.444504</v>
      </c>
      <c r="AL339" s="1">
        <f t="shared" si="102"/>
        <v>-23878839012.512703</v>
      </c>
      <c r="AM339" s="1">
        <f t="shared" si="103"/>
        <v>191.46973058026362</v>
      </c>
    </row>
    <row r="340" spans="1:39" ht="60">
      <c r="A340" s="58" t="s">
        <v>3533</v>
      </c>
      <c r="B340" s="12" t="s">
        <v>3534</v>
      </c>
      <c r="C340" s="13"/>
      <c r="D340" s="13"/>
      <c r="E340" s="15"/>
      <c r="F340" s="1"/>
      <c r="G340" s="13"/>
      <c r="H340" s="1"/>
      <c r="I340" s="1"/>
      <c r="J340" s="13"/>
      <c r="K340" s="1"/>
      <c r="L340" s="1"/>
      <c r="M340" s="13"/>
      <c r="N340" s="1"/>
      <c r="O340" s="1"/>
      <c r="P340" s="13"/>
      <c r="Q340" s="1"/>
      <c r="R340" s="1"/>
      <c r="S340" s="13"/>
      <c r="T340" s="1"/>
      <c r="U340" s="1"/>
      <c r="V340" s="13"/>
      <c r="W340" s="1"/>
      <c r="X340" s="1"/>
      <c r="Y340" s="13"/>
      <c r="Z340" s="1"/>
      <c r="AA340" s="1"/>
      <c r="AB340" s="13"/>
      <c r="AC340" s="1"/>
      <c r="AD340" s="1"/>
      <c r="AE340" s="1"/>
      <c r="AF340" s="1"/>
      <c r="AG340" s="1"/>
      <c r="AH340" s="1">
        <v>8929276.31666</v>
      </c>
      <c r="AI340" s="1">
        <f t="shared" si="100"/>
        <v>8929276.31666</v>
      </c>
      <c r="AJ340" s="1">
        <f t="shared" si="101"/>
        <v>0</v>
      </c>
      <c r="AK340" s="1">
        <v>8994808.5886499994</v>
      </c>
      <c r="AL340" s="1">
        <f t="shared" si="102"/>
        <v>65532.271989999339</v>
      </c>
      <c r="AM340" s="1">
        <f t="shared" si="103"/>
        <v>0.73390350646592739</v>
      </c>
    </row>
    <row r="341" spans="1:39" ht="17" customHeight="1">
      <c r="A341" s="58" t="s">
        <v>426</v>
      </c>
      <c r="B341" s="12" t="s">
        <v>19</v>
      </c>
      <c r="C341" s="13">
        <v>26366212247.68</v>
      </c>
      <c r="D341" s="13">
        <v>35514787090.180016</v>
      </c>
      <c r="E341" s="15">
        <f t="shared" si="80"/>
        <v>9148574842.5000153</v>
      </c>
      <c r="F341" s="1">
        <f t="shared" si="81"/>
        <v>34.69810057113915</v>
      </c>
      <c r="G341" s="13">
        <v>64025539352.390007</v>
      </c>
      <c r="H341" s="1">
        <f t="shared" si="82"/>
        <v>28510752262.209991</v>
      </c>
      <c r="I341" s="1">
        <f t="shared" si="83"/>
        <v>80.278539161208514</v>
      </c>
      <c r="J341" s="13">
        <v>66096645895.370003</v>
      </c>
      <c r="K341" s="1">
        <f t="shared" si="84"/>
        <v>2071106542.9799957</v>
      </c>
      <c r="L341" s="1">
        <f t="shared" si="85"/>
        <v>3.2348131135308953</v>
      </c>
      <c r="M341" s="13">
        <v>80614927112.27002</v>
      </c>
      <c r="N341" s="1">
        <f t="shared" si="86"/>
        <v>14518281216.900017</v>
      </c>
      <c r="O341" s="1">
        <f t="shared" si="87"/>
        <v>21.96523139749366</v>
      </c>
      <c r="P341" s="13">
        <v>76431742312.380005</v>
      </c>
      <c r="Q341" s="1">
        <f t="shared" si="88"/>
        <v>-4183184799.8900146</v>
      </c>
      <c r="R341" s="1">
        <f t="shared" si="89"/>
        <v>-5.1890945631746552</v>
      </c>
      <c r="S341" s="13">
        <v>95663475576.690002</v>
      </c>
      <c r="T341" s="1">
        <f t="shared" si="90"/>
        <v>19231733264.309998</v>
      </c>
      <c r="U341" s="1">
        <f t="shared" si="91"/>
        <v>25.161971561120549</v>
      </c>
      <c r="V341" s="13">
        <v>127334530584.99001</v>
      </c>
      <c r="W341" s="1">
        <f t="shared" si="92"/>
        <v>31671055008.300003</v>
      </c>
      <c r="X341" s="1">
        <f t="shared" si="93"/>
        <v>33.106736732464256</v>
      </c>
      <c r="Y341" s="13">
        <v>239552490791.20001</v>
      </c>
      <c r="Z341" s="1">
        <f t="shared" si="94"/>
        <v>112217960206.21001</v>
      </c>
      <c r="AA341" s="1">
        <f t="shared" si="95"/>
        <v>88.128459492226753</v>
      </c>
      <c r="AB341" s="13">
        <v>259510538599.60999</v>
      </c>
      <c r="AC341" s="1">
        <f t="shared" si="96"/>
        <v>19958047808.409973</v>
      </c>
      <c r="AD341" s="1">
        <f t="shared" si="97"/>
        <v>8.3313881406501054</v>
      </c>
      <c r="AE341" s="1">
        <v>271261758635.52499</v>
      </c>
      <c r="AF341" s="1">
        <f t="shared" si="98"/>
        <v>11751220035.915009</v>
      </c>
      <c r="AG341" s="1">
        <f t="shared" si="99"/>
        <v>4.5282245951658897</v>
      </c>
      <c r="AH341" s="1">
        <v>138914642800.715</v>
      </c>
      <c r="AI341" s="1">
        <f t="shared" si="100"/>
        <v>-132347115834.81</v>
      </c>
      <c r="AJ341" s="1">
        <f t="shared" si="101"/>
        <v>-48.789448428163936</v>
      </c>
      <c r="AK341" s="1">
        <v>145150010512.57901</v>
      </c>
      <c r="AL341" s="1">
        <f t="shared" si="102"/>
        <v>6235367711.8640137</v>
      </c>
      <c r="AM341" s="1">
        <f t="shared" si="103"/>
        <v>4.4886324336658916</v>
      </c>
    </row>
    <row r="342" spans="1:39" ht="17" customHeight="1">
      <c r="A342" s="58" t="s">
        <v>427</v>
      </c>
      <c r="B342" s="12" t="s">
        <v>18</v>
      </c>
      <c r="C342" s="13">
        <v>-4025347993.1599998</v>
      </c>
      <c r="D342" s="13">
        <v>109241660.84</v>
      </c>
      <c r="E342" s="15">
        <f t="shared" si="80"/>
        <v>4134589654</v>
      </c>
      <c r="F342" s="1">
        <f t="shared" si="81"/>
        <v>-102.71384389686624</v>
      </c>
      <c r="G342" s="13">
        <v>196616034</v>
      </c>
      <c r="H342" s="1">
        <f t="shared" si="82"/>
        <v>87374373.159999996</v>
      </c>
      <c r="I342" s="1">
        <f t="shared" si="83"/>
        <v>79.982648092445459</v>
      </c>
      <c r="J342" s="13">
        <v>139760900</v>
      </c>
      <c r="K342" s="1">
        <f t="shared" si="84"/>
        <v>-56855134</v>
      </c>
      <c r="L342" s="1">
        <f t="shared" si="85"/>
        <v>-28.916834931173518</v>
      </c>
      <c r="M342" s="13">
        <v>156688290</v>
      </c>
      <c r="N342" s="1">
        <f t="shared" si="86"/>
        <v>16927390</v>
      </c>
      <c r="O342" s="1">
        <f t="shared" si="87"/>
        <v>12.111677872709748</v>
      </c>
      <c r="P342" s="13">
        <v>234515203</v>
      </c>
      <c r="Q342" s="1">
        <f t="shared" si="88"/>
        <v>77826913</v>
      </c>
      <c r="R342" s="1">
        <f t="shared" si="89"/>
        <v>49.66989747606538</v>
      </c>
      <c r="S342" s="13">
        <v>344774614.14999998</v>
      </c>
      <c r="T342" s="1">
        <f t="shared" si="90"/>
        <v>110259411.14999998</v>
      </c>
      <c r="U342" s="1">
        <f t="shared" si="91"/>
        <v>47.015890543352093</v>
      </c>
      <c r="V342" s="13">
        <v>385919214.44</v>
      </c>
      <c r="W342" s="1">
        <f t="shared" si="92"/>
        <v>41144600.290000021</v>
      </c>
      <c r="X342" s="1">
        <f t="shared" si="93"/>
        <v>11.933767337086881</v>
      </c>
      <c r="Y342" s="13">
        <v>282340737</v>
      </c>
      <c r="Z342" s="1">
        <f t="shared" si="94"/>
        <v>-103578477.44</v>
      </c>
      <c r="AA342" s="1">
        <f t="shared" si="95"/>
        <v>-26.839419641310357</v>
      </c>
      <c r="AB342" s="13">
        <v>297584881</v>
      </c>
      <c r="AC342" s="1">
        <f t="shared" si="96"/>
        <v>15244144</v>
      </c>
      <c r="AD342" s="1">
        <f t="shared" si="97"/>
        <v>5.3992010370079901</v>
      </c>
      <c r="AE342" s="1">
        <v>433336892.98796004</v>
      </c>
      <c r="AF342" s="1">
        <f t="shared" si="98"/>
        <v>135752011.98796004</v>
      </c>
      <c r="AG342" s="1">
        <f t="shared" si="99"/>
        <v>45.617912957063176</v>
      </c>
      <c r="AH342" s="1">
        <v>97561440.403600007</v>
      </c>
      <c r="AI342" s="1">
        <f t="shared" si="100"/>
        <v>-335775452.58436</v>
      </c>
      <c r="AJ342" s="1">
        <f t="shared" si="101"/>
        <v>-77.486006388495824</v>
      </c>
      <c r="AK342" s="1">
        <v>96283328.511289999</v>
      </c>
      <c r="AL342" s="1">
        <f t="shared" si="102"/>
        <v>-1278111.8923100084</v>
      </c>
      <c r="AM342" s="1">
        <f t="shared" si="103"/>
        <v>-1.3100584483199638</v>
      </c>
    </row>
    <row r="343" spans="1:39" ht="17" customHeight="1">
      <c r="A343" s="58" t="s">
        <v>428</v>
      </c>
      <c r="B343" s="19" t="s">
        <v>17</v>
      </c>
      <c r="C343" s="13">
        <v>2072691784.24</v>
      </c>
      <c r="D343" s="13">
        <v>2630229223.4299998</v>
      </c>
      <c r="E343" s="15">
        <f t="shared" si="80"/>
        <v>557537439.18999982</v>
      </c>
      <c r="F343" s="1">
        <f t="shared" si="81"/>
        <v>26.899196659595663</v>
      </c>
      <c r="G343" s="13">
        <v>2750153314.5700002</v>
      </c>
      <c r="H343" s="1">
        <f t="shared" si="82"/>
        <v>119924091.14000034</v>
      </c>
      <c r="I343" s="1">
        <f t="shared" si="83"/>
        <v>4.5594539849120475</v>
      </c>
      <c r="J343" s="13">
        <v>2544597257.3000002</v>
      </c>
      <c r="K343" s="1">
        <f t="shared" si="84"/>
        <v>-205556057.26999998</v>
      </c>
      <c r="L343" s="1">
        <f t="shared" si="85"/>
        <v>-7.4743490183251717</v>
      </c>
      <c r="M343" s="13">
        <v>2761043298.1700001</v>
      </c>
      <c r="N343" s="1">
        <f t="shared" si="86"/>
        <v>216446040.86999989</v>
      </c>
      <c r="O343" s="1">
        <f t="shared" si="87"/>
        <v>8.506102105119167</v>
      </c>
      <c r="P343" s="13">
        <v>3027284225.8299999</v>
      </c>
      <c r="Q343" s="1">
        <f t="shared" si="88"/>
        <v>266240927.65999985</v>
      </c>
      <c r="R343" s="1">
        <f t="shared" si="89"/>
        <v>9.642765393663419</v>
      </c>
      <c r="S343" s="13">
        <v>3378963722.9899998</v>
      </c>
      <c r="T343" s="1">
        <f t="shared" si="90"/>
        <v>351679497.15999985</v>
      </c>
      <c r="U343" s="1">
        <f t="shared" si="91"/>
        <v>11.616996321631438</v>
      </c>
      <c r="V343" s="13">
        <v>3664871601.96</v>
      </c>
      <c r="W343" s="1">
        <f t="shared" si="92"/>
        <v>285907878.97000027</v>
      </c>
      <c r="X343" s="1">
        <f t="shared" si="93"/>
        <v>8.4614071771390389</v>
      </c>
      <c r="Y343" s="13">
        <v>1892004869.76</v>
      </c>
      <c r="Z343" s="1">
        <f t="shared" si="94"/>
        <v>-1772866732.2</v>
      </c>
      <c r="AA343" s="1">
        <f t="shared" si="95"/>
        <v>-48.374593294124082</v>
      </c>
      <c r="AB343" s="13">
        <v>2057064973.8699999</v>
      </c>
      <c r="AC343" s="1">
        <f t="shared" si="96"/>
        <v>165060104.1099999</v>
      </c>
      <c r="AD343" s="1">
        <f t="shared" si="97"/>
        <v>8.7240845279080972</v>
      </c>
      <c r="AE343" s="1">
        <v>905546902.73216009</v>
      </c>
      <c r="AF343" s="1">
        <f t="shared" si="98"/>
        <v>-1151518071.1378398</v>
      </c>
      <c r="AG343" s="1">
        <f t="shared" si="99"/>
        <v>-55.978692251585251</v>
      </c>
      <c r="AH343" s="1">
        <v>2527554818.5736699</v>
      </c>
      <c r="AI343" s="1">
        <f t="shared" si="100"/>
        <v>1622007915.8415098</v>
      </c>
      <c r="AJ343" s="1">
        <f t="shared" si="101"/>
        <v>179.11915009014859</v>
      </c>
      <c r="AK343" s="1">
        <v>2958289546.8227997</v>
      </c>
      <c r="AL343" s="1">
        <f t="shared" si="102"/>
        <v>430734728.24912977</v>
      </c>
      <c r="AM343" s="1">
        <f t="shared" si="103"/>
        <v>17.041558310976558</v>
      </c>
    </row>
    <row r="344" spans="1:39" ht="17" customHeight="1">
      <c r="A344" s="58" t="s">
        <v>429</v>
      </c>
      <c r="B344" s="19" t="s">
        <v>181</v>
      </c>
      <c r="C344" s="13">
        <v>1245258063</v>
      </c>
      <c r="D344" s="13">
        <v>6601283</v>
      </c>
      <c r="E344" s="15">
        <f t="shared" si="80"/>
        <v>-1238656780</v>
      </c>
      <c r="F344" s="1">
        <f t="shared" si="81"/>
        <v>-99.469886347565847</v>
      </c>
      <c r="G344" s="13">
        <v>6601283</v>
      </c>
      <c r="H344" s="1">
        <f t="shared" si="82"/>
        <v>0</v>
      </c>
      <c r="I344" s="1">
        <f t="shared" si="83"/>
        <v>0</v>
      </c>
      <c r="J344" s="13">
        <v>5839476</v>
      </c>
      <c r="K344" s="1">
        <f t="shared" si="84"/>
        <v>-761807</v>
      </c>
      <c r="L344" s="1">
        <f t="shared" si="85"/>
        <v>-11.540286941190068</v>
      </c>
      <c r="M344" s="13">
        <v>5839476</v>
      </c>
      <c r="N344" s="1">
        <f t="shared" si="86"/>
        <v>0</v>
      </c>
      <c r="O344" s="1">
        <f t="shared" si="87"/>
        <v>0</v>
      </c>
      <c r="P344" s="13">
        <v>41476</v>
      </c>
      <c r="Q344" s="1">
        <f t="shared" si="88"/>
        <v>-5798000</v>
      </c>
      <c r="R344" s="1">
        <f t="shared" si="89"/>
        <v>-99.289730790913438</v>
      </c>
      <c r="S344" s="13">
        <v>11512896</v>
      </c>
      <c r="T344" s="1">
        <f t="shared" si="90"/>
        <v>11471420</v>
      </c>
      <c r="U344" s="1">
        <f t="shared" si="91"/>
        <v>27657.970874722731</v>
      </c>
      <c r="V344" s="13">
        <v>41476</v>
      </c>
      <c r="W344" s="1">
        <f t="shared" si="92"/>
        <v>-11471420</v>
      </c>
      <c r="X344" s="1">
        <f t="shared" si="93"/>
        <v>-99.639743119368049</v>
      </c>
      <c r="Y344" s="13">
        <v>41476</v>
      </c>
      <c r="Z344" s="1">
        <f t="shared" si="94"/>
        <v>0</v>
      </c>
      <c r="AA344" s="1">
        <f t="shared" si="95"/>
        <v>0</v>
      </c>
      <c r="AB344" s="13">
        <v>41476</v>
      </c>
      <c r="AC344" s="1">
        <f t="shared" si="96"/>
        <v>0</v>
      </c>
      <c r="AD344" s="1">
        <f t="shared" si="97"/>
        <v>0</v>
      </c>
      <c r="AE344" s="1">
        <v>41475.706729999998</v>
      </c>
      <c r="AF344" s="1">
        <f t="shared" si="98"/>
        <v>-0.29327000000193948</v>
      </c>
      <c r="AG344" s="1">
        <f t="shared" si="99"/>
        <v>-7.0708361462517959E-4</v>
      </c>
      <c r="AH344" s="1">
        <v>0</v>
      </c>
      <c r="AI344" s="1">
        <f t="shared" si="100"/>
        <v>-41475.706729999998</v>
      </c>
      <c r="AJ344" s="1">
        <f t="shared" si="101"/>
        <v>-100</v>
      </c>
      <c r="AK344" s="1">
        <v>0</v>
      </c>
      <c r="AL344" s="1">
        <f t="shared" si="102"/>
        <v>0</v>
      </c>
      <c r="AM344" s="1">
        <f t="shared" si="103"/>
        <v>0</v>
      </c>
    </row>
    <row r="345" spans="1:39" ht="17" customHeight="1">
      <c r="A345" s="58" t="s">
        <v>430</v>
      </c>
      <c r="B345" s="12" t="s">
        <v>183</v>
      </c>
      <c r="C345" s="13"/>
      <c r="D345" s="13"/>
      <c r="E345" s="15">
        <f t="shared" si="80"/>
        <v>0</v>
      </c>
      <c r="F345" s="1">
        <f t="shared" si="81"/>
        <v>0</v>
      </c>
      <c r="G345" s="13">
        <v>0</v>
      </c>
      <c r="H345" s="1">
        <f t="shared" si="82"/>
        <v>0</v>
      </c>
      <c r="I345" s="1">
        <f t="shared" si="83"/>
        <v>0</v>
      </c>
      <c r="J345" s="13">
        <v>0</v>
      </c>
      <c r="K345" s="1">
        <f t="shared" si="84"/>
        <v>0</v>
      </c>
      <c r="L345" s="1">
        <f t="shared" si="85"/>
        <v>0</v>
      </c>
      <c r="M345" s="13">
        <v>0</v>
      </c>
      <c r="N345" s="1">
        <f t="shared" si="86"/>
        <v>0</v>
      </c>
      <c r="O345" s="1">
        <f t="shared" si="87"/>
        <v>0</v>
      </c>
      <c r="P345" s="13">
        <v>0</v>
      </c>
      <c r="Q345" s="1">
        <f t="shared" si="88"/>
        <v>0</v>
      </c>
      <c r="R345" s="1">
        <f t="shared" si="89"/>
        <v>0</v>
      </c>
      <c r="S345" s="13">
        <v>0</v>
      </c>
      <c r="T345" s="1">
        <f t="shared" si="90"/>
        <v>0</v>
      </c>
      <c r="U345" s="1">
        <f t="shared" si="91"/>
        <v>0</v>
      </c>
      <c r="V345" s="13">
        <v>0</v>
      </c>
      <c r="W345" s="1">
        <f t="shared" si="92"/>
        <v>0</v>
      </c>
      <c r="X345" s="1">
        <f t="shared" si="93"/>
        <v>0</v>
      </c>
      <c r="Y345" s="13">
        <v>59284526555</v>
      </c>
      <c r="Z345" s="1">
        <f t="shared" si="94"/>
        <v>59284526555</v>
      </c>
      <c r="AA345" s="1">
        <f t="shared" si="95"/>
        <v>0</v>
      </c>
      <c r="AB345" s="13">
        <v>58453719047</v>
      </c>
      <c r="AC345" s="1">
        <f t="shared" si="96"/>
        <v>-830807508</v>
      </c>
      <c r="AD345" s="1">
        <f t="shared" si="97"/>
        <v>-1.4013901371536388</v>
      </c>
      <c r="AE345" s="1">
        <v>59201607481.150299</v>
      </c>
      <c r="AF345" s="1">
        <f t="shared" si="98"/>
        <v>747888434.15029907</v>
      </c>
      <c r="AG345" s="1">
        <f t="shared" si="99"/>
        <v>1.2794539788802073</v>
      </c>
      <c r="AH345" s="1">
        <v>0</v>
      </c>
      <c r="AI345" s="1">
        <f t="shared" si="100"/>
        <v>-59201607481.150299</v>
      </c>
      <c r="AJ345" s="1">
        <f t="shared" si="101"/>
        <v>-100</v>
      </c>
      <c r="AK345" s="1">
        <v>0</v>
      </c>
      <c r="AL345" s="1">
        <f t="shared" si="102"/>
        <v>0</v>
      </c>
      <c r="AM345" s="1">
        <f t="shared" si="103"/>
        <v>0</v>
      </c>
    </row>
    <row r="346" spans="1:39" ht="17" customHeight="1">
      <c r="A346" s="58" t="s">
        <v>431</v>
      </c>
      <c r="B346" s="12" t="s">
        <v>16</v>
      </c>
      <c r="C346" s="13">
        <v>26520532266</v>
      </c>
      <c r="D346" s="13">
        <v>38504667807</v>
      </c>
      <c r="E346" s="15">
        <f t="shared" si="80"/>
        <v>11984135541</v>
      </c>
      <c r="F346" s="1">
        <f t="shared" si="81"/>
        <v>45.188141100636834</v>
      </c>
      <c r="G346" s="13">
        <v>49363771386</v>
      </c>
      <c r="H346" s="1">
        <f t="shared" si="82"/>
        <v>10859103579</v>
      </c>
      <c r="I346" s="1">
        <f t="shared" si="83"/>
        <v>28.202044576595092</v>
      </c>
      <c r="J346" s="13">
        <v>10240822162</v>
      </c>
      <c r="K346" s="1">
        <f t="shared" si="84"/>
        <v>-39122949224</v>
      </c>
      <c r="L346" s="1">
        <f t="shared" si="85"/>
        <v>-79.254376490155309</v>
      </c>
      <c r="M346" s="13">
        <v>9461250649</v>
      </c>
      <c r="N346" s="1">
        <f t="shared" si="86"/>
        <v>-779571513</v>
      </c>
      <c r="O346" s="1">
        <f t="shared" si="87"/>
        <v>-7.6123918633477397</v>
      </c>
      <c r="P346" s="13">
        <v>12363500057</v>
      </c>
      <c r="Q346" s="1">
        <f t="shared" si="88"/>
        <v>2902249408</v>
      </c>
      <c r="R346" s="1">
        <f t="shared" si="89"/>
        <v>30.675113847731655</v>
      </c>
      <c r="S346" s="13">
        <v>21740516099</v>
      </c>
      <c r="T346" s="1">
        <f t="shared" si="90"/>
        <v>9377016042</v>
      </c>
      <c r="U346" s="1">
        <f t="shared" si="91"/>
        <v>75.844348273294145</v>
      </c>
      <c r="V346" s="13">
        <v>28933855102</v>
      </c>
      <c r="W346" s="1">
        <f t="shared" si="92"/>
        <v>7193339003</v>
      </c>
      <c r="X346" s="1">
        <f t="shared" si="93"/>
        <v>33.087250414128263</v>
      </c>
      <c r="Y346" s="13">
        <v>31675991903</v>
      </c>
      <c r="Z346" s="1">
        <f t="shared" si="94"/>
        <v>2742136801</v>
      </c>
      <c r="AA346" s="1">
        <f t="shared" si="95"/>
        <v>9.4772604318822857</v>
      </c>
      <c r="AB346" s="13">
        <v>58211793594</v>
      </c>
      <c r="AC346" s="1">
        <f t="shared" si="96"/>
        <v>26535801691</v>
      </c>
      <c r="AD346" s="1">
        <f t="shared" si="97"/>
        <v>83.77259904680939</v>
      </c>
      <c r="AE346" s="1">
        <v>68585422341.010796</v>
      </c>
      <c r="AF346" s="1">
        <f t="shared" si="98"/>
        <v>10373628747.010796</v>
      </c>
      <c r="AG346" s="1">
        <f t="shared" si="99"/>
        <v>17.820493248089893</v>
      </c>
      <c r="AH346" s="1">
        <v>16882455096.387901</v>
      </c>
      <c r="AI346" s="1">
        <f t="shared" si="100"/>
        <v>-51702967244.622894</v>
      </c>
      <c r="AJ346" s="1">
        <f t="shared" si="101"/>
        <v>-75.384776356049358</v>
      </c>
      <c r="AK346" s="1">
        <v>18275149243.1031</v>
      </c>
      <c r="AL346" s="1">
        <f t="shared" si="102"/>
        <v>1392694146.7151985</v>
      </c>
      <c r="AM346" s="1">
        <f t="shared" si="103"/>
        <v>8.249357920775239</v>
      </c>
    </row>
    <row r="347" spans="1:39" ht="17" customHeight="1">
      <c r="A347" s="58" t="s">
        <v>432</v>
      </c>
      <c r="B347" s="12" t="s">
        <v>222</v>
      </c>
      <c r="C347" s="13">
        <v>80304</v>
      </c>
      <c r="D347" s="13">
        <v>0</v>
      </c>
      <c r="E347" s="15">
        <f t="shared" si="80"/>
        <v>-80304</v>
      </c>
      <c r="F347" s="1">
        <f t="shared" si="81"/>
        <v>-100</v>
      </c>
      <c r="G347" s="13">
        <v>0</v>
      </c>
      <c r="H347" s="1">
        <f t="shared" si="82"/>
        <v>0</v>
      </c>
      <c r="I347" s="1">
        <f t="shared" si="83"/>
        <v>0</v>
      </c>
      <c r="J347" s="13">
        <v>0</v>
      </c>
      <c r="K347" s="1">
        <f t="shared" si="84"/>
        <v>0</v>
      </c>
      <c r="L347" s="1">
        <f t="shared" si="85"/>
        <v>0</v>
      </c>
      <c r="M347" s="13">
        <v>0</v>
      </c>
      <c r="N347" s="1">
        <f t="shared" si="86"/>
        <v>0</v>
      </c>
      <c r="O347" s="1">
        <f t="shared" si="87"/>
        <v>0</v>
      </c>
      <c r="P347" s="13">
        <v>0</v>
      </c>
      <c r="Q347" s="1">
        <f t="shared" si="88"/>
        <v>0</v>
      </c>
      <c r="R347" s="1">
        <f t="shared" si="89"/>
        <v>0</v>
      </c>
      <c r="S347" s="13">
        <v>0</v>
      </c>
      <c r="T347" s="1">
        <f t="shared" si="90"/>
        <v>0</v>
      </c>
      <c r="U347" s="1">
        <f t="shared" si="91"/>
        <v>0</v>
      </c>
      <c r="V347" s="13">
        <v>0</v>
      </c>
      <c r="W347" s="1">
        <f t="shared" si="92"/>
        <v>0</v>
      </c>
      <c r="X347" s="1">
        <f t="shared" si="93"/>
        <v>0</v>
      </c>
      <c r="Y347" s="13">
        <v>0</v>
      </c>
      <c r="Z347" s="1">
        <f t="shared" si="94"/>
        <v>0</v>
      </c>
      <c r="AA347" s="1">
        <f t="shared" si="95"/>
        <v>0</v>
      </c>
      <c r="AB347" s="13">
        <v>0</v>
      </c>
      <c r="AC347" s="1">
        <f t="shared" si="96"/>
        <v>0</v>
      </c>
      <c r="AD347" s="1">
        <f t="shared" si="97"/>
        <v>0</v>
      </c>
      <c r="AE347" s="1">
        <v>0</v>
      </c>
      <c r="AF347" s="1">
        <f t="shared" si="98"/>
        <v>0</v>
      </c>
      <c r="AG347" s="1">
        <f t="shared" si="99"/>
        <v>0</v>
      </c>
      <c r="AH347" s="1">
        <v>0</v>
      </c>
      <c r="AI347" s="1">
        <f t="shared" si="100"/>
        <v>0</v>
      </c>
      <c r="AJ347" s="1">
        <f t="shared" si="101"/>
        <v>0</v>
      </c>
      <c r="AK347" s="1">
        <v>0</v>
      </c>
      <c r="AL347" s="1">
        <f t="shared" si="102"/>
        <v>0</v>
      </c>
      <c r="AM347" s="1">
        <f t="shared" si="103"/>
        <v>0</v>
      </c>
    </row>
    <row r="348" spans="1:39" ht="30">
      <c r="A348" s="58" t="s">
        <v>433</v>
      </c>
      <c r="B348" s="12" t="s">
        <v>15</v>
      </c>
      <c r="C348" s="13">
        <v>28428483.82</v>
      </c>
      <c r="D348" s="13">
        <v>4507622.1100000003</v>
      </c>
      <c r="E348" s="15">
        <f t="shared" si="80"/>
        <v>-23920861.710000001</v>
      </c>
      <c r="F348" s="1">
        <f t="shared" si="81"/>
        <v>-84.14399396555649</v>
      </c>
      <c r="G348" s="13">
        <v>1923371.23</v>
      </c>
      <c r="H348" s="1">
        <f t="shared" si="82"/>
        <v>-2584250.8800000004</v>
      </c>
      <c r="I348" s="1">
        <f t="shared" si="83"/>
        <v>-57.330690482392718</v>
      </c>
      <c r="J348" s="13">
        <v>49006.23</v>
      </c>
      <c r="K348" s="1">
        <f t="shared" si="84"/>
        <v>-1874365</v>
      </c>
      <c r="L348" s="1">
        <f t="shared" si="85"/>
        <v>-97.452065974804043</v>
      </c>
      <c r="M348" s="13">
        <v>839.95</v>
      </c>
      <c r="N348" s="1">
        <f t="shared" si="86"/>
        <v>-48166.280000000006</v>
      </c>
      <c r="O348" s="1">
        <f t="shared" si="87"/>
        <v>-98.286034245033747</v>
      </c>
      <c r="P348" s="13">
        <v>648697.22</v>
      </c>
      <c r="Q348" s="1">
        <f t="shared" si="88"/>
        <v>647857.27</v>
      </c>
      <c r="R348" s="1">
        <f t="shared" si="89"/>
        <v>77130.456574796117</v>
      </c>
      <c r="S348" s="13">
        <v>23294418.579999998</v>
      </c>
      <c r="T348" s="1">
        <f t="shared" si="90"/>
        <v>22645721.359999999</v>
      </c>
      <c r="U348" s="1">
        <f t="shared" si="91"/>
        <v>3490.9539707908721</v>
      </c>
      <c r="V348" s="13">
        <v>640692.22</v>
      </c>
      <c r="W348" s="1">
        <f t="shared" si="92"/>
        <v>-22653726.359999999</v>
      </c>
      <c r="X348" s="1">
        <f t="shared" si="93"/>
        <v>-97.249589133123578</v>
      </c>
      <c r="Y348" s="13">
        <v>565549.48</v>
      </c>
      <c r="Z348" s="1">
        <f t="shared" si="94"/>
        <v>-75142.739999999991</v>
      </c>
      <c r="AA348" s="1">
        <f t="shared" si="95"/>
        <v>-11.728367795694474</v>
      </c>
      <c r="AB348" s="13">
        <v>191852</v>
      </c>
      <c r="AC348" s="1">
        <f t="shared" si="96"/>
        <v>-373697.48</v>
      </c>
      <c r="AD348" s="1">
        <f t="shared" si="97"/>
        <v>-66.076885085280253</v>
      </c>
      <c r="AE348" s="1">
        <v>26066.048070000001</v>
      </c>
      <c r="AF348" s="1">
        <f t="shared" si="98"/>
        <v>-165785.95193000001</v>
      </c>
      <c r="AG348" s="1">
        <f t="shared" si="99"/>
        <v>-86.41346033921981</v>
      </c>
      <c r="AH348" s="1">
        <v>25776.805069999999</v>
      </c>
      <c r="AI348" s="1">
        <f t="shared" si="100"/>
        <v>-289.24300000000221</v>
      </c>
      <c r="AJ348" s="1">
        <f t="shared" si="101"/>
        <v>-1.1096542108080376</v>
      </c>
      <c r="AK348" s="1">
        <v>1595.479</v>
      </c>
      <c r="AL348" s="1">
        <f t="shared" si="102"/>
        <v>-24181.326069999999</v>
      </c>
      <c r="AM348" s="1">
        <f t="shared" si="103"/>
        <v>-93.810408250102043</v>
      </c>
    </row>
    <row r="349" spans="1:39" ht="17" customHeight="1">
      <c r="A349" s="58" t="s">
        <v>3550</v>
      </c>
      <c r="B349" s="12" t="s">
        <v>3551</v>
      </c>
      <c r="C349" s="13"/>
      <c r="D349" s="13"/>
      <c r="E349" s="15"/>
      <c r="F349" s="1"/>
      <c r="G349" s="13"/>
      <c r="H349" s="1"/>
      <c r="I349" s="1"/>
      <c r="J349" s="13"/>
      <c r="K349" s="1"/>
      <c r="L349" s="1"/>
      <c r="M349" s="13"/>
      <c r="N349" s="1"/>
      <c r="O349" s="1"/>
      <c r="P349" s="13"/>
      <c r="Q349" s="1"/>
      <c r="R349" s="1"/>
      <c r="S349" s="13"/>
      <c r="T349" s="1"/>
      <c r="U349" s="1"/>
      <c r="V349" s="13"/>
      <c r="W349" s="1"/>
      <c r="X349" s="1"/>
      <c r="Y349" s="13"/>
      <c r="Z349" s="1"/>
      <c r="AA349" s="1"/>
      <c r="AB349" s="13"/>
      <c r="AC349" s="1"/>
      <c r="AD349" s="1"/>
      <c r="AE349" s="1"/>
      <c r="AF349" s="1"/>
      <c r="AG349" s="1"/>
      <c r="AH349" s="1">
        <v>15431186919.339001</v>
      </c>
      <c r="AI349" s="1">
        <f t="shared" si="100"/>
        <v>15431186919.339001</v>
      </c>
      <c r="AJ349" s="1">
        <f t="shared" si="101"/>
        <v>0</v>
      </c>
      <c r="AK349" s="1">
        <v>17180494045.291</v>
      </c>
      <c r="AL349" s="1">
        <f t="shared" si="102"/>
        <v>1749307125.9519997</v>
      </c>
      <c r="AM349" s="1">
        <f t="shared" si="103"/>
        <v>11.336180004142751</v>
      </c>
    </row>
    <row r="350" spans="1:39" ht="17" customHeight="1">
      <c r="A350" s="58" t="s">
        <v>434</v>
      </c>
      <c r="B350" s="12" t="s">
        <v>14</v>
      </c>
      <c r="C350" s="13">
        <v>4840780301.1700001</v>
      </c>
      <c r="D350" s="13">
        <v>5725472502.4799995</v>
      </c>
      <c r="E350" s="15">
        <f t="shared" si="80"/>
        <v>884692201.30999947</v>
      </c>
      <c r="F350" s="1">
        <f t="shared" si="81"/>
        <v>18.275818076192639</v>
      </c>
      <c r="G350" s="13">
        <v>8798939614.7999992</v>
      </c>
      <c r="H350" s="1">
        <f t="shared" si="82"/>
        <v>3073467112.3199997</v>
      </c>
      <c r="I350" s="1">
        <f t="shared" si="83"/>
        <v>53.680584632774355</v>
      </c>
      <c r="J350" s="13">
        <v>9604716375.5200005</v>
      </c>
      <c r="K350" s="1">
        <f t="shared" si="84"/>
        <v>805776760.72000122</v>
      </c>
      <c r="L350" s="1">
        <f t="shared" si="85"/>
        <v>9.157657581427971</v>
      </c>
      <c r="M350" s="13">
        <v>9929136964.3099995</v>
      </c>
      <c r="N350" s="1">
        <f t="shared" si="86"/>
        <v>324420588.78999901</v>
      </c>
      <c r="O350" s="1">
        <f t="shared" si="87"/>
        <v>3.377721695321116</v>
      </c>
      <c r="P350" s="13">
        <v>9872706288.2199993</v>
      </c>
      <c r="Q350" s="1">
        <f t="shared" si="88"/>
        <v>-56430676.090000153</v>
      </c>
      <c r="R350" s="1">
        <f t="shared" si="89"/>
        <v>-0.56833414920993242</v>
      </c>
      <c r="S350" s="13">
        <v>10020150622.93</v>
      </c>
      <c r="T350" s="1">
        <f t="shared" si="90"/>
        <v>147444334.71000099</v>
      </c>
      <c r="U350" s="1">
        <f t="shared" si="91"/>
        <v>1.4934540784012778</v>
      </c>
      <c r="V350" s="13">
        <v>8879073688</v>
      </c>
      <c r="W350" s="1">
        <f t="shared" si="92"/>
        <v>-1141076934.9300003</v>
      </c>
      <c r="X350" s="1">
        <f t="shared" si="93"/>
        <v>-11.387822178229264</v>
      </c>
      <c r="Y350" s="13">
        <v>6447745283.9399996</v>
      </c>
      <c r="Z350" s="1">
        <f t="shared" si="94"/>
        <v>-2431328404.0600004</v>
      </c>
      <c r="AA350" s="1">
        <f t="shared" si="95"/>
        <v>-27.382680778355539</v>
      </c>
      <c r="AB350" s="13">
        <v>6555813281.5699997</v>
      </c>
      <c r="AC350" s="1">
        <f t="shared" si="96"/>
        <v>108067997.63000011</v>
      </c>
      <c r="AD350" s="1">
        <f t="shared" si="97"/>
        <v>1.6760587286097539</v>
      </c>
      <c r="AE350" s="1">
        <v>6551590098.0086794</v>
      </c>
      <c r="AF350" s="1">
        <f t="shared" si="98"/>
        <v>-4223183.5613203049</v>
      </c>
      <c r="AG350" s="1">
        <f t="shared" si="99"/>
        <v>-6.4418911581766838E-2</v>
      </c>
      <c r="AH350" s="1">
        <v>5985799299.3612404</v>
      </c>
      <c r="AI350" s="1">
        <f t="shared" si="100"/>
        <v>-565790798.647439</v>
      </c>
      <c r="AJ350" s="1">
        <f t="shared" si="101"/>
        <v>-8.6359309752819868</v>
      </c>
      <c r="AK350" s="1">
        <v>6517185730.5754299</v>
      </c>
      <c r="AL350" s="1">
        <f t="shared" si="102"/>
        <v>531386431.21418953</v>
      </c>
      <c r="AM350" s="1">
        <f t="shared" si="103"/>
        <v>8.8774515254946014</v>
      </c>
    </row>
    <row r="351" spans="1:39" ht="17" customHeight="1">
      <c r="A351" s="58" t="s">
        <v>435</v>
      </c>
      <c r="B351" s="12" t="s">
        <v>13</v>
      </c>
      <c r="C351" s="13">
        <v>49946177.159999996</v>
      </c>
      <c r="D351" s="13">
        <v>19536.16</v>
      </c>
      <c r="E351" s="15">
        <f t="shared" si="80"/>
        <v>-49926641</v>
      </c>
      <c r="F351" s="1">
        <f t="shared" si="81"/>
        <v>-99.960885575011247</v>
      </c>
      <c r="G351" s="13">
        <v>473</v>
      </c>
      <c r="H351" s="1">
        <f t="shared" si="82"/>
        <v>-19063.16</v>
      </c>
      <c r="I351" s="1">
        <f t="shared" si="83"/>
        <v>-97.578848658078144</v>
      </c>
      <c r="J351" s="13">
        <v>473</v>
      </c>
      <c r="K351" s="1">
        <f t="shared" si="84"/>
        <v>0</v>
      </c>
      <c r="L351" s="1">
        <f t="shared" si="85"/>
        <v>0</v>
      </c>
      <c r="M351" s="13">
        <v>473</v>
      </c>
      <c r="N351" s="1">
        <f t="shared" si="86"/>
        <v>0</v>
      </c>
      <c r="O351" s="1">
        <f t="shared" si="87"/>
        <v>0</v>
      </c>
      <c r="P351" s="13">
        <v>573</v>
      </c>
      <c r="Q351" s="1">
        <f t="shared" si="88"/>
        <v>100</v>
      </c>
      <c r="R351" s="1">
        <f t="shared" si="89"/>
        <v>21.141649048625794</v>
      </c>
      <c r="S351" s="13">
        <v>573</v>
      </c>
      <c r="T351" s="1">
        <f t="shared" si="90"/>
        <v>0</v>
      </c>
      <c r="U351" s="1">
        <f t="shared" si="91"/>
        <v>0</v>
      </c>
      <c r="V351" s="13">
        <v>673</v>
      </c>
      <c r="W351" s="1">
        <f t="shared" si="92"/>
        <v>100</v>
      </c>
      <c r="X351" s="1">
        <f t="shared" si="93"/>
        <v>17.452006980802793</v>
      </c>
      <c r="Y351" s="13">
        <v>1042</v>
      </c>
      <c r="Z351" s="1">
        <f t="shared" si="94"/>
        <v>369</v>
      </c>
      <c r="AA351" s="1">
        <f t="shared" si="95"/>
        <v>54.82912332838039</v>
      </c>
      <c r="AB351" s="13">
        <v>1042</v>
      </c>
      <c r="AC351" s="1">
        <f t="shared" si="96"/>
        <v>0</v>
      </c>
      <c r="AD351" s="1">
        <f t="shared" si="97"/>
        <v>0</v>
      </c>
      <c r="AE351" s="1">
        <v>841.86</v>
      </c>
      <c r="AF351" s="1">
        <f t="shared" si="98"/>
        <v>-200.14</v>
      </c>
      <c r="AG351" s="1">
        <f t="shared" si="99"/>
        <v>-19.207293666026871</v>
      </c>
      <c r="AH351" s="1">
        <v>889637.89500000002</v>
      </c>
      <c r="AI351" s="1">
        <f t="shared" si="100"/>
        <v>888796.03500000003</v>
      </c>
      <c r="AJ351" s="1">
        <f t="shared" si="101"/>
        <v>105575.27795595468</v>
      </c>
      <c r="AK351" s="1">
        <v>719031.30700000003</v>
      </c>
      <c r="AL351" s="1">
        <f t="shared" si="102"/>
        <v>-170606.58799999999</v>
      </c>
      <c r="AM351" s="1">
        <f t="shared" si="103"/>
        <v>-19.177081929496715</v>
      </c>
    </row>
    <row r="352" spans="1:39" ht="17" customHeight="1">
      <c r="A352" s="58" t="s">
        <v>436</v>
      </c>
      <c r="B352" s="12" t="s">
        <v>12</v>
      </c>
      <c r="C352" s="13">
        <v>0</v>
      </c>
      <c r="D352" s="13">
        <v>0</v>
      </c>
      <c r="E352" s="15">
        <f t="shared" si="80"/>
        <v>0</v>
      </c>
      <c r="F352" s="1">
        <f t="shared" si="81"/>
        <v>0</v>
      </c>
      <c r="G352" s="13">
        <v>-589318413</v>
      </c>
      <c r="H352" s="1">
        <f t="shared" si="82"/>
        <v>-589318413</v>
      </c>
      <c r="I352" s="1">
        <f t="shared" si="83"/>
        <v>0</v>
      </c>
      <c r="J352" s="13">
        <v>-112577470</v>
      </c>
      <c r="K352" s="1">
        <f t="shared" si="84"/>
        <v>476740943</v>
      </c>
      <c r="L352" s="1">
        <f t="shared" si="85"/>
        <v>-80.897004485756668</v>
      </c>
      <c r="M352" s="13">
        <v>0</v>
      </c>
      <c r="N352" s="1">
        <f t="shared" si="86"/>
        <v>112577470</v>
      </c>
      <c r="O352" s="1">
        <f t="shared" si="87"/>
        <v>-100</v>
      </c>
      <c r="P352" s="13">
        <v>0</v>
      </c>
      <c r="Q352" s="1">
        <f t="shared" si="88"/>
        <v>0</v>
      </c>
      <c r="R352" s="1">
        <f t="shared" si="89"/>
        <v>0</v>
      </c>
      <c r="S352" s="13">
        <v>0</v>
      </c>
      <c r="T352" s="1">
        <f t="shared" si="90"/>
        <v>0</v>
      </c>
      <c r="U352" s="1">
        <f t="shared" si="91"/>
        <v>0</v>
      </c>
      <c r="V352" s="13">
        <v>0</v>
      </c>
      <c r="W352" s="1">
        <f t="shared" si="92"/>
        <v>0</v>
      </c>
      <c r="X352" s="1">
        <f t="shared" si="93"/>
        <v>0</v>
      </c>
      <c r="Y352" s="13">
        <v>0</v>
      </c>
      <c r="Z352" s="1">
        <f t="shared" si="94"/>
        <v>0</v>
      </c>
      <c r="AA352" s="1">
        <f t="shared" si="95"/>
        <v>0</v>
      </c>
      <c r="AB352" s="13">
        <v>0</v>
      </c>
      <c r="AC352" s="1">
        <f t="shared" si="96"/>
        <v>0</v>
      </c>
      <c r="AD352" s="1">
        <f t="shared" si="97"/>
        <v>0</v>
      </c>
      <c r="AE352" s="1">
        <v>0</v>
      </c>
      <c r="AF352" s="1">
        <f t="shared" si="98"/>
        <v>0</v>
      </c>
      <c r="AG352" s="1">
        <f t="shared" si="99"/>
        <v>0</v>
      </c>
      <c r="AH352" s="1">
        <v>0</v>
      </c>
      <c r="AI352" s="1">
        <f t="shared" si="100"/>
        <v>0</v>
      </c>
      <c r="AJ352" s="1">
        <f t="shared" si="101"/>
        <v>0</v>
      </c>
      <c r="AK352" s="1">
        <v>0</v>
      </c>
      <c r="AL352" s="1">
        <f t="shared" si="102"/>
        <v>0</v>
      </c>
      <c r="AM352" s="1">
        <f t="shared" si="103"/>
        <v>0</v>
      </c>
    </row>
    <row r="353" spans="1:39" ht="17" customHeight="1">
      <c r="A353" s="58" t="s">
        <v>437</v>
      </c>
      <c r="B353" s="12" t="s">
        <v>11</v>
      </c>
      <c r="C353" s="15">
        <v>-36004436659.149994</v>
      </c>
      <c r="D353" s="15">
        <v>-58710655386.269997</v>
      </c>
      <c r="E353" s="15">
        <f t="shared" si="80"/>
        <v>-22706218727.120003</v>
      </c>
      <c r="F353" s="1">
        <f t="shared" si="81"/>
        <v>63.065057626306597</v>
      </c>
      <c r="G353" s="15">
        <v>-53169774364.610001</v>
      </c>
      <c r="H353" s="1">
        <f>G353-D353</f>
        <v>5540881021.659996</v>
      </c>
      <c r="I353" s="1">
        <f>IFERROR(H353/D353*100,0)</f>
        <v>-9.4376071689293042</v>
      </c>
      <c r="J353" s="15">
        <v>-4657415249.4499998</v>
      </c>
      <c r="K353" s="15">
        <f>J353-G353</f>
        <v>48512359115.160004</v>
      </c>
      <c r="L353" s="15">
        <f>IFERROR(K353/G353*100,0)</f>
        <v>-91.240483328908027</v>
      </c>
      <c r="M353" s="15">
        <v>1678188156.9100001</v>
      </c>
      <c r="N353" s="15">
        <f>M353-J353</f>
        <v>6335603406.3599997</v>
      </c>
      <c r="O353" s="15">
        <f>IFERROR(N353/J353*100,0)</f>
        <v>-136.03260750924409</v>
      </c>
      <c r="P353" s="15">
        <v>-1873392894.8800001</v>
      </c>
      <c r="Q353" s="15">
        <f>P353-M353</f>
        <v>-3551581051.79</v>
      </c>
      <c r="R353" s="15">
        <f>IFERROR(Q353/M353*100,0)</f>
        <v>-211.63187436201579</v>
      </c>
      <c r="S353" s="15">
        <v>-1670874023.3099999</v>
      </c>
      <c r="T353" s="15">
        <f>S353-P353</f>
        <v>202518871.57000017</v>
      </c>
      <c r="U353" s="15">
        <f>IFERROR(T353/P353*100,0)</f>
        <v>-10.810272213772461</v>
      </c>
      <c r="V353" s="15">
        <v>-3553834344.2600002</v>
      </c>
      <c r="W353" s="15">
        <f>V353-S353</f>
        <v>-1882960320.9500003</v>
      </c>
      <c r="X353" s="15">
        <f>IFERROR(W353/S353*100,0)</f>
        <v>112.69313513055027</v>
      </c>
      <c r="Y353" s="15">
        <v>-25935007427.810001</v>
      </c>
      <c r="Z353" s="15">
        <f>Y353-V353</f>
        <v>-22381173083.550003</v>
      </c>
      <c r="AA353" s="15">
        <f>IFERROR(Z353/V353*100,0)</f>
        <v>629.77536135580169</v>
      </c>
      <c r="AB353" s="15">
        <v>-36949227041.559998</v>
      </c>
      <c r="AC353" s="15">
        <f>AB353-Y353</f>
        <v>-11014219613.749996</v>
      </c>
      <c r="AD353" s="15">
        <f>IFERROR(AC353/Y353*100,0)</f>
        <v>42.468542353064812</v>
      </c>
      <c r="AE353" s="15">
        <v>-35235652082.327003</v>
      </c>
      <c r="AF353" s="1">
        <f t="shared" si="98"/>
        <v>1713574959.2329941</v>
      </c>
      <c r="AG353" s="1">
        <f t="shared" si="99"/>
        <v>-4.6376476490444247</v>
      </c>
      <c r="AH353" s="1">
        <v>12517543635.6266</v>
      </c>
      <c r="AI353" s="1">
        <f t="shared" si="100"/>
        <v>47753195717.953606</v>
      </c>
      <c r="AJ353" s="1">
        <f t="shared" si="101"/>
        <v>-135.52522202903964</v>
      </c>
      <c r="AK353" s="1">
        <v>27334402601.1129</v>
      </c>
      <c r="AL353" s="1">
        <f t="shared" si="102"/>
        <v>14816858965.4863</v>
      </c>
      <c r="AM353" s="1">
        <f t="shared" si="103"/>
        <v>118.36874227716324</v>
      </c>
    </row>
    <row r="354" spans="1:39" ht="17" customHeight="1">
      <c r="A354" s="58" t="s">
        <v>3571</v>
      </c>
      <c r="B354" s="12" t="s">
        <v>3436</v>
      </c>
      <c r="C354" s="15"/>
      <c r="D354" s="15"/>
      <c r="E354" s="15"/>
      <c r="F354" s="1"/>
      <c r="G354" s="15"/>
      <c r="H354" s="1"/>
      <c r="I354" s="1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"/>
      <c r="AG354" s="1"/>
      <c r="AH354" s="1">
        <v>0</v>
      </c>
      <c r="AI354" s="1">
        <f t="shared" si="100"/>
        <v>0</v>
      </c>
      <c r="AJ354" s="1">
        <f t="shared" si="101"/>
        <v>0</v>
      </c>
      <c r="AK354" s="1">
        <v>0</v>
      </c>
      <c r="AL354" s="1">
        <f t="shared" si="102"/>
        <v>0</v>
      </c>
      <c r="AM354" s="1">
        <f t="shared" si="103"/>
        <v>0</v>
      </c>
    </row>
    <row r="355" spans="1:39" ht="17" customHeight="1">
      <c r="A355" s="61" t="s">
        <v>438</v>
      </c>
      <c r="B355" s="12" t="s">
        <v>10</v>
      </c>
      <c r="C355" s="15">
        <v>1444613929.8600001</v>
      </c>
      <c r="D355" s="15">
        <v>1548646890.2</v>
      </c>
      <c r="E355" s="15">
        <f t="shared" si="80"/>
        <v>104032960.33999991</v>
      </c>
      <c r="F355" s="1">
        <f t="shared" si="81"/>
        <v>7.2014368814844483</v>
      </c>
      <c r="G355" s="15">
        <v>1760868788.8</v>
      </c>
      <c r="H355" s="1">
        <f t="shared" ref="H355:H377" si="104">G355-D355</f>
        <v>212221898.5999999</v>
      </c>
      <c r="I355" s="1">
        <f t="shared" ref="I355:I377" si="105">IFERROR(H355/D355*100,0)</f>
        <v>13.703698366810556</v>
      </c>
      <c r="J355" s="15">
        <v>1824208143</v>
      </c>
      <c r="K355" s="15">
        <f t="shared" ref="K355:K377" si="106">J355-G355</f>
        <v>63339354.200000048</v>
      </c>
      <c r="L355" s="15">
        <f t="shared" ref="L355:L377" si="107">IFERROR(K355/G355*100,0)</f>
        <v>3.5970513307334313</v>
      </c>
      <c r="M355" s="15">
        <v>1962447816</v>
      </c>
      <c r="N355" s="15">
        <f t="shared" ref="N355:N377" si="108">M355-J355</f>
        <v>138239673</v>
      </c>
      <c r="O355" s="15">
        <f t="shared" ref="O355:O377" si="109">IFERROR(N355/J355*100,0)</f>
        <v>7.5780646814051638</v>
      </c>
      <c r="P355" s="15">
        <v>1963671749</v>
      </c>
      <c r="Q355" s="15">
        <f t="shared" ref="Q355:Q377" si="110">P355-M355</f>
        <v>1223933</v>
      </c>
      <c r="R355" s="15">
        <f t="shared" ref="R355:R377" si="111">IFERROR(Q355/M355*100,0)</f>
        <v>6.2367671130981038E-2</v>
      </c>
      <c r="S355" s="15">
        <v>2050719593</v>
      </c>
      <c r="T355" s="15">
        <f t="shared" ref="T355:T377" si="112">S355-P355</f>
        <v>87047844</v>
      </c>
      <c r="U355" s="15">
        <f t="shared" ref="U355:U377" si="113">IFERROR(T355/P355*100,0)</f>
        <v>4.432912173041605</v>
      </c>
      <c r="V355" s="15">
        <v>2146495898</v>
      </c>
      <c r="W355" s="15">
        <f t="shared" ref="W355:W377" si="114">V355-S355</f>
        <v>95776305</v>
      </c>
      <c r="X355" s="15">
        <f t="shared" ref="X355:X377" si="115">IFERROR(W355/S355*100,0)</f>
        <v>4.670375478291926</v>
      </c>
      <c r="Y355" s="15">
        <v>2003645890.76</v>
      </c>
      <c r="Z355" s="15">
        <f t="shared" ref="Z355:Z377" si="116">Y355-V355</f>
        <v>-142850007.24000001</v>
      </c>
      <c r="AA355" s="15">
        <f t="shared" ref="AA355:AA377" si="117">IFERROR(Z355/V355*100,0)</f>
        <v>-6.6550328548543076</v>
      </c>
      <c r="AB355" s="15">
        <v>1562410921</v>
      </c>
      <c r="AC355" s="15">
        <f t="shared" ref="AC355:AC377" si="118">AB355-Y355</f>
        <v>-441234969.75999999</v>
      </c>
      <c r="AD355" s="15">
        <f t="shared" ref="AD355:AD377" si="119">IFERROR(AC355/Y355*100,0)</f>
        <v>-22.021604306169877</v>
      </c>
      <c r="AE355" s="15">
        <v>1610524115.0824699</v>
      </c>
      <c r="AF355" s="1">
        <f t="shared" si="98"/>
        <v>48113194.08246994</v>
      </c>
      <c r="AG355" s="1">
        <f t="shared" si="99"/>
        <v>3.0794199807356528</v>
      </c>
      <c r="AH355" s="1">
        <v>0</v>
      </c>
      <c r="AI355" s="1">
        <f t="shared" si="100"/>
        <v>-1610524115.0824699</v>
      </c>
      <c r="AJ355" s="1">
        <f t="shared" si="101"/>
        <v>-100</v>
      </c>
      <c r="AK355" s="1">
        <v>0</v>
      </c>
      <c r="AL355" s="1">
        <f t="shared" si="102"/>
        <v>0</v>
      </c>
      <c r="AM355" s="1">
        <f t="shared" si="103"/>
        <v>0</v>
      </c>
    </row>
    <row r="356" spans="1:39" ht="17" customHeight="1">
      <c r="A356" s="61" t="s">
        <v>439</v>
      </c>
      <c r="B356" s="12" t="s">
        <v>9</v>
      </c>
      <c r="C356" s="15">
        <v>256953613</v>
      </c>
      <c r="D356" s="15">
        <v>306344989</v>
      </c>
      <c r="E356" s="15">
        <f t="shared" si="80"/>
        <v>49391376</v>
      </c>
      <c r="F356" s="1">
        <f t="shared" si="81"/>
        <v>19.221903682669758</v>
      </c>
      <c r="G356" s="15">
        <v>17494476</v>
      </c>
      <c r="H356" s="1">
        <f t="shared" si="104"/>
        <v>-288850513</v>
      </c>
      <c r="I356" s="1">
        <f t="shared" si="105"/>
        <v>-94.289289321458426</v>
      </c>
      <c r="J356" s="15">
        <v>20578058</v>
      </c>
      <c r="K356" s="15">
        <f t="shared" si="106"/>
        <v>3083582</v>
      </c>
      <c r="L356" s="15">
        <f t="shared" si="107"/>
        <v>17.626032354441481</v>
      </c>
      <c r="M356" s="15">
        <v>17140525</v>
      </c>
      <c r="N356" s="15">
        <f t="shared" si="108"/>
        <v>-3437533</v>
      </c>
      <c r="O356" s="15">
        <f t="shared" si="109"/>
        <v>-16.704846492317206</v>
      </c>
      <c r="P356" s="15">
        <v>20287442</v>
      </c>
      <c r="Q356" s="15">
        <f t="shared" si="110"/>
        <v>3146917</v>
      </c>
      <c r="R356" s="15">
        <f t="shared" si="111"/>
        <v>18.359513492147993</v>
      </c>
      <c r="S356" s="15">
        <v>20349140</v>
      </c>
      <c r="T356" s="15">
        <f t="shared" si="112"/>
        <v>61698</v>
      </c>
      <c r="U356" s="15">
        <f t="shared" si="113"/>
        <v>0.30411916889275642</v>
      </c>
      <c r="V356" s="15">
        <v>22298354</v>
      </c>
      <c r="W356" s="15">
        <f t="shared" si="114"/>
        <v>1949214</v>
      </c>
      <c r="X356" s="15">
        <f t="shared" si="115"/>
        <v>9.5788519809682384</v>
      </c>
      <c r="Y356" s="15">
        <v>23837522</v>
      </c>
      <c r="Z356" s="15">
        <f t="shared" si="116"/>
        <v>1539168</v>
      </c>
      <c r="AA356" s="15">
        <f t="shared" si="117"/>
        <v>6.9026081476686567</v>
      </c>
      <c r="AB356" s="15">
        <v>30580101</v>
      </c>
      <c r="AC356" s="15">
        <f t="shared" si="118"/>
        <v>6742579</v>
      </c>
      <c r="AD356" s="15">
        <f t="shared" si="119"/>
        <v>28.285570119243097</v>
      </c>
      <c r="AE356" s="15">
        <v>32576598.508000001</v>
      </c>
      <c r="AF356" s="1">
        <f t="shared" si="98"/>
        <v>1996497.5080000013</v>
      </c>
      <c r="AG356" s="1">
        <f t="shared" si="99"/>
        <v>6.5287472660734549</v>
      </c>
      <c r="AH356" s="1">
        <v>0</v>
      </c>
      <c r="AI356" s="1">
        <f t="shared" si="100"/>
        <v>-32576598.508000001</v>
      </c>
      <c r="AJ356" s="1">
        <f t="shared" si="101"/>
        <v>-100</v>
      </c>
      <c r="AK356" s="1">
        <v>0</v>
      </c>
      <c r="AL356" s="1">
        <f t="shared" si="102"/>
        <v>0</v>
      </c>
      <c r="AM356" s="1">
        <f t="shared" si="103"/>
        <v>0</v>
      </c>
    </row>
    <row r="357" spans="1:39" ht="17" customHeight="1">
      <c r="A357" s="61" t="s">
        <v>440</v>
      </c>
      <c r="B357" s="12" t="s">
        <v>8</v>
      </c>
      <c r="C357" s="15">
        <v>18247832899.349998</v>
      </c>
      <c r="D357" s="15">
        <v>20381418665.360001</v>
      </c>
      <c r="E357" s="15">
        <f t="shared" si="80"/>
        <v>2133585766.0100021</v>
      </c>
      <c r="F357" s="1">
        <f t="shared" si="81"/>
        <v>11.692269310982139</v>
      </c>
      <c r="G357" s="15">
        <v>24896598615.560001</v>
      </c>
      <c r="H357" s="1">
        <f t="shared" si="104"/>
        <v>4515179950.2000008</v>
      </c>
      <c r="I357" s="1">
        <f t="shared" si="105"/>
        <v>22.153413480848332</v>
      </c>
      <c r="J357" s="15">
        <v>27175315982.759998</v>
      </c>
      <c r="K357" s="15">
        <f t="shared" si="106"/>
        <v>2278717367.1999969</v>
      </c>
      <c r="L357" s="15">
        <f t="shared" si="107"/>
        <v>9.1527256489399829</v>
      </c>
      <c r="M357" s="15">
        <v>30076440259.560001</v>
      </c>
      <c r="N357" s="15">
        <f t="shared" si="108"/>
        <v>2901124276.8000031</v>
      </c>
      <c r="O357" s="15">
        <f t="shared" si="109"/>
        <v>10.675586177693294</v>
      </c>
      <c r="P357" s="15">
        <v>31302939547.73</v>
      </c>
      <c r="Q357" s="15">
        <f t="shared" si="110"/>
        <v>1226499288.1699982</v>
      </c>
      <c r="R357" s="15">
        <f t="shared" si="111"/>
        <v>4.0779403333150341</v>
      </c>
      <c r="S357" s="15">
        <v>36161608426.25</v>
      </c>
      <c r="T357" s="15">
        <f t="shared" si="112"/>
        <v>4858668878.5200005</v>
      </c>
      <c r="U357" s="15">
        <f t="shared" si="113"/>
        <v>15.521446064551267</v>
      </c>
      <c r="V357" s="15">
        <v>37006587542</v>
      </c>
      <c r="W357" s="15">
        <f t="shared" si="114"/>
        <v>844979115.75</v>
      </c>
      <c r="X357" s="15">
        <f t="shared" si="115"/>
        <v>2.3366745908808162</v>
      </c>
      <c r="Y357" s="15">
        <v>32179703977.939999</v>
      </c>
      <c r="Z357" s="15">
        <f t="shared" si="116"/>
        <v>-4826883564.0600014</v>
      </c>
      <c r="AA357" s="15">
        <f t="shared" si="117"/>
        <v>-13.043309001625214</v>
      </c>
      <c r="AB357" s="15">
        <v>23671112978.830002</v>
      </c>
      <c r="AC357" s="15">
        <f t="shared" si="118"/>
        <v>-8508590999.1099968</v>
      </c>
      <c r="AD357" s="15">
        <f t="shared" si="119"/>
        <v>-26.440861621793822</v>
      </c>
      <c r="AE357" s="15">
        <v>23366418101.828102</v>
      </c>
      <c r="AF357" s="1">
        <f t="shared" si="98"/>
        <v>-304694877.00189972</v>
      </c>
      <c r="AG357" s="1">
        <f t="shared" si="99"/>
        <v>-1.2872013127325286</v>
      </c>
      <c r="AH357" s="1">
        <v>0</v>
      </c>
      <c r="AI357" s="1">
        <f t="shared" si="100"/>
        <v>-23366418101.828102</v>
      </c>
      <c r="AJ357" s="1">
        <f t="shared" si="101"/>
        <v>-100</v>
      </c>
      <c r="AK357" s="1">
        <v>0</v>
      </c>
      <c r="AL357" s="1">
        <f t="shared" si="102"/>
        <v>0</v>
      </c>
      <c r="AM357" s="1">
        <f t="shared" si="103"/>
        <v>0</v>
      </c>
    </row>
    <row r="358" spans="1:39" ht="17" customHeight="1">
      <c r="A358" s="61" t="s">
        <v>441</v>
      </c>
      <c r="B358" s="12" t="s">
        <v>223</v>
      </c>
      <c r="C358" s="15">
        <v>8345879664</v>
      </c>
      <c r="D358" s="15">
        <v>14178806077</v>
      </c>
      <c r="E358" s="15">
        <f t="shared" si="80"/>
        <v>5832926413</v>
      </c>
      <c r="F358" s="1">
        <f t="shared" si="81"/>
        <v>69.889893550231278</v>
      </c>
      <c r="G358" s="15">
        <v>9684826468</v>
      </c>
      <c r="H358" s="1">
        <f t="shared" si="104"/>
        <v>-4493979609</v>
      </c>
      <c r="I358" s="1">
        <f t="shared" si="105"/>
        <v>-31.69504953093238</v>
      </c>
      <c r="J358" s="15">
        <v>6674139162</v>
      </c>
      <c r="K358" s="15">
        <f t="shared" si="106"/>
        <v>-3010687306</v>
      </c>
      <c r="L358" s="15">
        <f t="shared" si="107"/>
        <v>-31.086641727115357</v>
      </c>
      <c r="M358" s="15">
        <v>7948638620</v>
      </c>
      <c r="N358" s="15">
        <f t="shared" si="108"/>
        <v>1274499458</v>
      </c>
      <c r="O358" s="15">
        <f t="shared" si="109"/>
        <v>19.096087556227676</v>
      </c>
      <c r="P358" s="15">
        <v>2355246836</v>
      </c>
      <c r="Q358" s="15">
        <f t="shared" si="110"/>
        <v>-5593391784</v>
      </c>
      <c r="R358" s="15">
        <f t="shared" si="111"/>
        <v>-70.369179571532712</v>
      </c>
      <c r="S358" s="15">
        <v>8531155721</v>
      </c>
      <c r="T358" s="15">
        <f t="shared" si="112"/>
        <v>6175908885</v>
      </c>
      <c r="U358" s="15">
        <f t="shared" si="113"/>
        <v>262.21917765055855</v>
      </c>
      <c r="V358" s="15">
        <v>29832573014</v>
      </c>
      <c r="W358" s="15">
        <f t="shared" si="114"/>
        <v>21301417293</v>
      </c>
      <c r="X358" s="15">
        <f t="shared" si="115"/>
        <v>249.6897019540408</v>
      </c>
      <c r="Y358" s="15">
        <v>63721526943</v>
      </c>
      <c r="Z358" s="15">
        <f t="shared" si="116"/>
        <v>33888953929</v>
      </c>
      <c r="AA358" s="15">
        <f t="shared" si="117"/>
        <v>113.59715406745639</v>
      </c>
      <c r="AB358" s="15">
        <v>56896691117</v>
      </c>
      <c r="AC358" s="15">
        <f t="shared" si="118"/>
        <v>-6824835826</v>
      </c>
      <c r="AD358" s="15">
        <f t="shared" si="119"/>
        <v>-10.710408481116488</v>
      </c>
      <c r="AE358" s="15">
        <v>57284730728.383003</v>
      </c>
      <c r="AF358" s="1">
        <f t="shared" si="98"/>
        <v>388039611.38300323</v>
      </c>
      <c r="AG358" s="1">
        <f t="shared" si="99"/>
        <v>0.68200734307212107</v>
      </c>
      <c r="AH358" s="1">
        <v>68249039241.745003</v>
      </c>
      <c r="AI358" s="1">
        <f t="shared" si="100"/>
        <v>10964308513.362</v>
      </c>
      <c r="AJ358" s="1">
        <f t="shared" si="101"/>
        <v>19.140019293011161</v>
      </c>
      <c r="AK358" s="1">
        <v>70148841739.531006</v>
      </c>
      <c r="AL358" s="1">
        <f t="shared" si="102"/>
        <v>1899802497.7860031</v>
      </c>
      <c r="AM358" s="1">
        <f t="shared" si="103"/>
        <v>2.7836325886679667</v>
      </c>
    </row>
    <row r="359" spans="1:39" ht="15">
      <c r="A359" s="62" t="s">
        <v>442</v>
      </c>
      <c r="B359" s="12" t="s">
        <v>7</v>
      </c>
      <c r="C359" s="15">
        <v>299443824</v>
      </c>
      <c r="D359" s="15">
        <v>292008947.35000002</v>
      </c>
      <c r="E359" s="15">
        <f t="shared" si="80"/>
        <v>-7434876.6499999762</v>
      </c>
      <c r="F359" s="1">
        <f t="shared" si="81"/>
        <v>-2.4828953059322325</v>
      </c>
      <c r="G359" s="15">
        <v>1152914501.1400001</v>
      </c>
      <c r="H359" s="1">
        <f t="shared" si="104"/>
        <v>860905553.79000008</v>
      </c>
      <c r="I359" s="1">
        <f t="shared" si="105"/>
        <v>294.8216352967172</v>
      </c>
      <c r="J359" s="15">
        <v>1443637254</v>
      </c>
      <c r="K359" s="15">
        <f t="shared" si="106"/>
        <v>290722752.8599999</v>
      </c>
      <c r="L359" s="15">
        <f t="shared" si="107"/>
        <v>25.216332396941286</v>
      </c>
      <c r="M359" s="15">
        <v>1338248015</v>
      </c>
      <c r="N359" s="15">
        <f t="shared" si="108"/>
        <v>-105389239</v>
      </c>
      <c r="O359" s="15">
        <f t="shared" si="109"/>
        <v>-7.3002576449166634</v>
      </c>
      <c r="P359" s="15">
        <v>892335923</v>
      </c>
      <c r="Q359" s="15">
        <f t="shared" si="110"/>
        <v>-445912092</v>
      </c>
      <c r="R359" s="15">
        <f t="shared" si="111"/>
        <v>-33.320586842043625</v>
      </c>
      <c r="S359" s="15">
        <v>1019058433.21</v>
      </c>
      <c r="T359" s="15">
        <f t="shared" si="112"/>
        <v>126722510.21000004</v>
      </c>
      <c r="U359" s="15">
        <f t="shared" si="113"/>
        <v>14.2012113312623</v>
      </c>
      <c r="V359" s="15">
        <v>2345724033</v>
      </c>
      <c r="W359" s="15">
        <f t="shared" si="114"/>
        <v>1326665599.79</v>
      </c>
      <c r="X359" s="15">
        <f t="shared" si="115"/>
        <v>130.18542966285531</v>
      </c>
      <c r="Y359" s="15">
        <v>358775147</v>
      </c>
      <c r="Z359" s="15">
        <f t="shared" si="116"/>
        <v>-1986948886</v>
      </c>
      <c r="AA359" s="15">
        <f t="shared" si="117"/>
        <v>-84.705142550756307</v>
      </c>
      <c r="AB359" s="15">
        <v>474879071.43000001</v>
      </c>
      <c r="AC359" s="15">
        <f t="shared" si="118"/>
        <v>116103924.43000001</v>
      </c>
      <c r="AD359" s="15">
        <f t="shared" si="119"/>
        <v>32.361194860021897</v>
      </c>
      <c r="AE359" s="15">
        <v>464417576.83747</v>
      </c>
      <c r="AF359" s="1">
        <f t="shared" si="98"/>
        <v>-10461494.592530012</v>
      </c>
      <c r="AG359" s="1">
        <f t="shared" si="99"/>
        <v>-2.2029807632977776</v>
      </c>
      <c r="AH359" s="1">
        <v>0</v>
      </c>
      <c r="AI359" s="1">
        <f t="shared" si="100"/>
        <v>-464417576.83747</v>
      </c>
      <c r="AJ359" s="1">
        <f t="shared" si="101"/>
        <v>-100</v>
      </c>
      <c r="AK359" s="1">
        <v>0</v>
      </c>
      <c r="AL359" s="1">
        <f t="shared" si="102"/>
        <v>0</v>
      </c>
      <c r="AM359" s="1">
        <f t="shared" si="103"/>
        <v>0</v>
      </c>
    </row>
    <row r="360" spans="1:39" ht="17" customHeight="1">
      <c r="A360" s="62" t="s">
        <v>443</v>
      </c>
      <c r="B360" s="12" t="s">
        <v>6</v>
      </c>
      <c r="C360" s="15">
        <v>1311497955.4099998</v>
      </c>
      <c r="D360" s="15">
        <v>1292133115.4300001</v>
      </c>
      <c r="E360" s="15">
        <f t="shared" si="80"/>
        <v>-19364839.979999781</v>
      </c>
      <c r="F360" s="1">
        <f t="shared" si="81"/>
        <v>-1.4765436652126502</v>
      </c>
      <c r="G360" s="15">
        <v>3889858297.6900001</v>
      </c>
      <c r="H360" s="1">
        <f t="shared" si="104"/>
        <v>2597725182.2600002</v>
      </c>
      <c r="I360" s="1">
        <f t="shared" si="105"/>
        <v>201.04160718731529</v>
      </c>
      <c r="J360" s="15">
        <v>4440542758.1099997</v>
      </c>
      <c r="K360" s="15">
        <f t="shared" si="106"/>
        <v>550684460.4199996</v>
      </c>
      <c r="L360" s="15">
        <f t="shared" si="107"/>
        <v>14.15692856336244</v>
      </c>
      <c r="M360" s="15">
        <v>3270925653.5900002</v>
      </c>
      <c r="N360" s="15">
        <f t="shared" si="108"/>
        <v>-1169617104.5199995</v>
      </c>
      <c r="O360" s="15">
        <f t="shared" si="109"/>
        <v>-26.339507763636899</v>
      </c>
      <c r="P360" s="15">
        <v>3387192641.6100001</v>
      </c>
      <c r="Q360" s="15">
        <f t="shared" si="110"/>
        <v>116266988.01999998</v>
      </c>
      <c r="R360" s="15">
        <f t="shared" si="111"/>
        <v>3.5545591778398049</v>
      </c>
      <c r="S360" s="15">
        <v>2694303377.6300001</v>
      </c>
      <c r="T360" s="15">
        <f t="shared" si="112"/>
        <v>-692889263.98000002</v>
      </c>
      <c r="U360" s="15">
        <f t="shared" si="113"/>
        <v>-20.456151665783494</v>
      </c>
      <c r="V360" s="15">
        <v>2561964122</v>
      </c>
      <c r="W360" s="15">
        <f t="shared" si="114"/>
        <v>-132339255.63000011</v>
      </c>
      <c r="X360" s="15">
        <f t="shared" si="115"/>
        <v>-4.9118171594473594</v>
      </c>
      <c r="Y360" s="15">
        <v>579067328.50999999</v>
      </c>
      <c r="Z360" s="15">
        <f t="shared" si="116"/>
        <v>-1982896793.49</v>
      </c>
      <c r="AA360" s="15">
        <f t="shared" si="117"/>
        <v>-77.397523894364667</v>
      </c>
      <c r="AB360" s="15">
        <v>406595205</v>
      </c>
      <c r="AC360" s="15">
        <f t="shared" si="118"/>
        <v>-172472123.50999999</v>
      </c>
      <c r="AD360" s="15">
        <f t="shared" si="119"/>
        <v>-29.784468060698327</v>
      </c>
      <c r="AE360" s="15">
        <v>476310537.44711</v>
      </c>
      <c r="AF360" s="1">
        <f t="shared" si="98"/>
        <v>69715332.447109997</v>
      </c>
      <c r="AG360" s="1">
        <f t="shared" si="99"/>
        <v>17.146127546464793</v>
      </c>
      <c r="AH360" s="1">
        <v>0</v>
      </c>
      <c r="AI360" s="1">
        <f t="shared" si="100"/>
        <v>-476310537.44711</v>
      </c>
      <c r="AJ360" s="1">
        <f t="shared" si="101"/>
        <v>-100</v>
      </c>
      <c r="AK360" s="1">
        <v>0</v>
      </c>
      <c r="AL360" s="1">
        <f t="shared" si="102"/>
        <v>0</v>
      </c>
      <c r="AM360" s="1">
        <f t="shared" si="103"/>
        <v>0</v>
      </c>
    </row>
    <row r="361" spans="1:39" ht="17" customHeight="1">
      <c r="A361" s="62" t="s">
        <v>444</v>
      </c>
      <c r="B361" s="12" t="s">
        <v>5</v>
      </c>
      <c r="C361" s="15">
        <v>2115556064.0099998</v>
      </c>
      <c r="D361" s="15">
        <v>8726998829.75</v>
      </c>
      <c r="E361" s="15">
        <f t="shared" si="80"/>
        <v>6611442765.7399998</v>
      </c>
      <c r="F361" s="1">
        <f t="shared" si="81"/>
        <v>312.51560184172689</v>
      </c>
      <c r="G361" s="15">
        <v>12425336846.25</v>
      </c>
      <c r="H361" s="1">
        <f t="shared" si="104"/>
        <v>3698338016.5</v>
      </c>
      <c r="I361" s="1">
        <f t="shared" si="105"/>
        <v>42.378119771169324</v>
      </c>
      <c r="J361" s="15">
        <v>6424079120.6099997</v>
      </c>
      <c r="K361" s="15">
        <f t="shared" si="106"/>
        <v>-6001257725.6400003</v>
      </c>
      <c r="L361" s="15">
        <f t="shared" si="107"/>
        <v>-48.29855157971992</v>
      </c>
      <c r="M361" s="15">
        <v>6825765892.5</v>
      </c>
      <c r="N361" s="15">
        <f t="shared" si="108"/>
        <v>401686771.89000034</v>
      </c>
      <c r="O361" s="15">
        <f t="shared" si="109"/>
        <v>6.2528303955860691</v>
      </c>
      <c r="P361" s="15">
        <v>6778588136</v>
      </c>
      <c r="Q361" s="15">
        <f t="shared" si="110"/>
        <v>-47177756.5</v>
      </c>
      <c r="R361" s="15">
        <f t="shared" si="111"/>
        <v>-0.6911716171197414</v>
      </c>
      <c r="S361" s="15">
        <v>4663977229.6000004</v>
      </c>
      <c r="T361" s="15">
        <f t="shared" si="112"/>
        <v>-2114610906.3999996</v>
      </c>
      <c r="U361" s="15">
        <f t="shared" si="113"/>
        <v>-31.195447547102596</v>
      </c>
      <c r="V361" s="15">
        <v>4129836939</v>
      </c>
      <c r="W361" s="15">
        <f t="shared" si="114"/>
        <v>-534140290.60000038</v>
      </c>
      <c r="X361" s="15">
        <f t="shared" si="115"/>
        <v>-11.452463515689381</v>
      </c>
      <c r="Y361" s="15">
        <v>9951443611.2099991</v>
      </c>
      <c r="Z361" s="15">
        <f t="shared" si="116"/>
        <v>5821606672.2099991</v>
      </c>
      <c r="AA361" s="15">
        <f t="shared" si="117"/>
        <v>140.96456490167492</v>
      </c>
      <c r="AB361" s="15">
        <v>13786841164</v>
      </c>
      <c r="AC361" s="15">
        <f t="shared" si="118"/>
        <v>3835397552.7900009</v>
      </c>
      <c r="AD361" s="15">
        <f t="shared" si="119"/>
        <v>38.541117275382462</v>
      </c>
      <c r="AE361" s="15">
        <v>15752045398.5333</v>
      </c>
      <c r="AF361" s="1">
        <f t="shared" si="98"/>
        <v>1965204234.5333004</v>
      </c>
      <c r="AG361" s="1">
        <f t="shared" si="99"/>
        <v>14.25420233073268</v>
      </c>
      <c r="AH361" s="1">
        <v>0</v>
      </c>
      <c r="AI361" s="1">
        <f t="shared" si="100"/>
        <v>-15752045398.5333</v>
      </c>
      <c r="AJ361" s="1">
        <f t="shared" si="101"/>
        <v>-100</v>
      </c>
      <c r="AK361" s="1">
        <v>0</v>
      </c>
      <c r="AL361" s="1">
        <f t="shared" si="102"/>
        <v>0</v>
      </c>
      <c r="AM361" s="1">
        <f t="shared" si="103"/>
        <v>0</v>
      </c>
    </row>
    <row r="362" spans="1:39" ht="17" customHeight="1">
      <c r="A362" s="62" t="s">
        <v>445</v>
      </c>
      <c r="B362" s="12" t="s">
        <v>4</v>
      </c>
      <c r="C362" s="15">
        <v>115296035.69999999</v>
      </c>
      <c r="D362" s="15">
        <v>82082461.980000004</v>
      </c>
      <c r="E362" s="15">
        <f t="shared" si="80"/>
        <v>-33213573.719999984</v>
      </c>
      <c r="F362" s="1">
        <f t="shared" si="81"/>
        <v>-28.807212250056562</v>
      </c>
      <c r="G362" s="15">
        <v>75841076.75</v>
      </c>
      <c r="H362" s="1">
        <f t="shared" si="104"/>
        <v>-6241385.2300000042</v>
      </c>
      <c r="I362" s="1">
        <f t="shared" si="105"/>
        <v>-7.6037987646140088</v>
      </c>
      <c r="J362" s="15">
        <v>72465704</v>
      </c>
      <c r="K362" s="15">
        <f t="shared" si="106"/>
        <v>-3375372.75</v>
      </c>
      <c r="L362" s="15">
        <f t="shared" si="107"/>
        <v>-4.450586535218199</v>
      </c>
      <c r="M362" s="15">
        <v>71364311</v>
      </c>
      <c r="N362" s="15">
        <f t="shared" si="108"/>
        <v>-1101393</v>
      </c>
      <c r="O362" s="15">
        <f t="shared" si="109"/>
        <v>-1.5198817360554449</v>
      </c>
      <c r="P362" s="15">
        <v>43205318</v>
      </c>
      <c r="Q362" s="15">
        <f t="shared" si="110"/>
        <v>-28158993</v>
      </c>
      <c r="R362" s="15">
        <f t="shared" si="111"/>
        <v>-39.45808851149701</v>
      </c>
      <c r="S362" s="15">
        <v>40977304</v>
      </c>
      <c r="T362" s="15">
        <f t="shared" si="112"/>
        <v>-2228014</v>
      </c>
      <c r="U362" s="15">
        <f t="shared" si="113"/>
        <v>-5.1568050025693601</v>
      </c>
      <c r="V362" s="15">
        <v>63022101</v>
      </c>
      <c r="W362" s="15">
        <f t="shared" si="114"/>
        <v>22044797</v>
      </c>
      <c r="X362" s="15">
        <f t="shared" si="115"/>
        <v>53.797577800628375</v>
      </c>
      <c r="Y362" s="15">
        <v>-237820469</v>
      </c>
      <c r="Z362" s="15">
        <f t="shared" si="116"/>
        <v>-300842570</v>
      </c>
      <c r="AA362" s="15">
        <f t="shared" si="117"/>
        <v>-477.36042630505125</v>
      </c>
      <c r="AB362" s="15">
        <v>-481227857</v>
      </c>
      <c r="AC362" s="15">
        <f t="shared" si="118"/>
        <v>-243407388</v>
      </c>
      <c r="AD362" s="15">
        <f t="shared" si="119"/>
        <v>102.34921704741909</v>
      </c>
      <c r="AE362" s="15">
        <v>-496815735.65632999</v>
      </c>
      <c r="AF362" s="1">
        <f t="shared" si="98"/>
        <v>-15587878.656329989</v>
      </c>
      <c r="AG362" s="1">
        <f t="shared" si="99"/>
        <v>3.2391887604981249</v>
      </c>
      <c r="AH362" s="1">
        <v>0</v>
      </c>
      <c r="AI362" s="1">
        <f t="shared" si="100"/>
        <v>496815735.65632999</v>
      </c>
      <c r="AJ362" s="1">
        <f t="shared" si="101"/>
        <v>-100</v>
      </c>
      <c r="AK362" s="1">
        <v>0</v>
      </c>
      <c r="AL362" s="1">
        <f t="shared" si="102"/>
        <v>0</v>
      </c>
      <c r="AM362" s="1">
        <f t="shared" si="103"/>
        <v>0</v>
      </c>
    </row>
    <row r="363" spans="1:39" ht="30">
      <c r="A363" s="62" t="s">
        <v>446</v>
      </c>
      <c r="B363" s="12" t="s">
        <v>3</v>
      </c>
      <c r="C363" s="15">
        <v>-10877077</v>
      </c>
      <c r="D363" s="15">
        <v>128269</v>
      </c>
      <c r="E363" s="15">
        <f t="shared" si="80"/>
        <v>11005346</v>
      </c>
      <c r="F363" s="1">
        <f t="shared" si="81"/>
        <v>-101.17925983239799</v>
      </c>
      <c r="G363" s="15">
        <v>-1683818</v>
      </c>
      <c r="H363" s="1">
        <f t="shared" si="104"/>
        <v>-1812087</v>
      </c>
      <c r="I363" s="1">
        <f t="shared" si="105"/>
        <v>-1412.724040882832</v>
      </c>
      <c r="J363" s="15">
        <v>-20827440.030000001</v>
      </c>
      <c r="K363" s="15">
        <f t="shared" si="106"/>
        <v>-19143622.030000001</v>
      </c>
      <c r="L363" s="15">
        <f t="shared" si="107"/>
        <v>1136.9175308732893</v>
      </c>
      <c r="M363" s="15">
        <v>-1590179</v>
      </c>
      <c r="N363" s="15">
        <f t="shared" si="108"/>
        <v>19237261.030000001</v>
      </c>
      <c r="O363" s="15">
        <f t="shared" si="109"/>
        <v>-92.364981016824458</v>
      </c>
      <c r="P363" s="15">
        <v>-1372169</v>
      </c>
      <c r="Q363" s="15">
        <f t="shared" si="110"/>
        <v>218010</v>
      </c>
      <c r="R363" s="15">
        <f t="shared" si="111"/>
        <v>-13.709777326955017</v>
      </c>
      <c r="S363" s="15">
        <v>-718416</v>
      </c>
      <c r="T363" s="15">
        <f t="shared" si="112"/>
        <v>653753</v>
      </c>
      <c r="U363" s="15">
        <f t="shared" si="113"/>
        <v>-47.643766912093191</v>
      </c>
      <c r="V363" s="15">
        <v>-1201066</v>
      </c>
      <c r="W363" s="15">
        <f t="shared" si="114"/>
        <v>-482650</v>
      </c>
      <c r="X363" s="15">
        <f t="shared" si="115"/>
        <v>67.182523774526175</v>
      </c>
      <c r="Y363" s="15">
        <v>-1329037</v>
      </c>
      <c r="Z363" s="15">
        <f t="shared" si="116"/>
        <v>-127971</v>
      </c>
      <c r="AA363" s="15">
        <f t="shared" si="117"/>
        <v>10.654784999325599</v>
      </c>
      <c r="AB363" s="15">
        <v>-1396632</v>
      </c>
      <c r="AC363" s="15">
        <f t="shared" si="118"/>
        <v>-67595</v>
      </c>
      <c r="AD363" s="15">
        <f t="shared" si="119"/>
        <v>5.0860134066997382</v>
      </c>
      <c r="AE363" s="15">
        <v>-3246686.09087</v>
      </c>
      <c r="AF363" s="1">
        <f t="shared" si="98"/>
        <v>-1850054.09087</v>
      </c>
      <c r="AG363" s="1">
        <f t="shared" si="99"/>
        <v>132.46539466874597</v>
      </c>
      <c r="AH363" s="1">
        <v>0</v>
      </c>
      <c r="AI363" s="1">
        <f t="shared" si="100"/>
        <v>3246686.09087</v>
      </c>
      <c r="AJ363" s="1">
        <f t="shared" si="101"/>
        <v>-100</v>
      </c>
      <c r="AK363" s="1">
        <v>0</v>
      </c>
      <c r="AL363" s="1">
        <f t="shared" si="102"/>
        <v>0</v>
      </c>
      <c r="AM363" s="1">
        <f t="shared" si="103"/>
        <v>0</v>
      </c>
    </row>
    <row r="364" spans="1:39" ht="17" customHeight="1">
      <c r="A364" s="62" t="s">
        <v>447</v>
      </c>
      <c r="B364" s="12" t="s">
        <v>2</v>
      </c>
      <c r="C364" s="15">
        <v>-731536437.73000002</v>
      </c>
      <c r="D364" s="15">
        <v>379102681.36000001</v>
      </c>
      <c r="E364" s="15">
        <f t="shared" si="80"/>
        <v>1110639119.0900002</v>
      </c>
      <c r="F364" s="1">
        <f t="shared" si="81"/>
        <v>-151.8228022292885</v>
      </c>
      <c r="G364" s="15">
        <v>-101928363.01000001</v>
      </c>
      <c r="H364" s="1">
        <f t="shared" si="104"/>
        <v>-481031044.37</v>
      </c>
      <c r="I364" s="1">
        <f t="shared" si="105"/>
        <v>-126.8867428329286</v>
      </c>
      <c r="J364" s="15">
        <v>-180538203.91999999</v>
      </c>
      <c r="K364" s="15">
        <f t="shared" si="106"/>
        <v>-78609840.909999982</v>
      </c>
      <c r="L364" s="15">
        <f t="shared" si="107"/>
        <v>77.122636515105924</v>
      </c>
      <c r="M364" s="15">
        <v>4639789558.9300003</v>
      </c>
      <c r="N364" s="15">
        <f t="shared" si="108"/>
        <v>4820327762.8500004</v>
      </c>
      <c r="O364" s="15">
        <f t="shared" si="109"/>
        <v>-2669.9765801292574</v>
      </c>
      <c r="P364" s="15">
        <v>3391506089.1100001</v>
      </c>
      <c r="Q364" s="15">
        <f t="shared" si="110"/>
        <v>-1248283469.8200002</v>
      </c>
      <c r="R364" s="15">
        <f t="shared" si="111"/>
        <v>-26.903881177487531</v>
      </c>
      <c r="S364" s="15">
        <v>3824334026.4499998</v>
      </c>
      <c r="T364" s="15">
        <f t="shared" si="112"/>
        <v>432827937.33999968</v>
      </c>
      <c r="U364" s="15">
        <f t="shared" si="113"/>
        <v>12.762115885028013</v>
      </c>
      <c r="V364" s="15">
        <v>1073684927.98</v>
      </c>
      <c r="W364" s="15">
        <f t="shared" si="114"/>
        <v>-2750649098.4699998</v>
      </c>
      <c r="X364" s="15">
        <f t="shared" si="115"/>
        <v>-71.924917631301525</v>
      </c>
      <c r="Y364" s="15">
        <v>334809153.19</v>
      </c>
      <c r="Z364" s="15">
        <f t="shared" si="116"/>
        <v>-738875774.78999996</v>
      </c>
      <c r="AA364" s="15">
        <f t="shared" si="117"/>
        <v>-68.816815392956997</v>
      </c>
      <c r="AB364" s="15">
        <v>-1357441683.6099999</v>
      </c>
      <c r="AC364" s="15">
        <f t="shared" si="118"/>
        <v>-1692250836.8</v>
      </c>
      <c r="AD364" s="15">
        <f t="shared" si="119"/>
        <v>-505.43744717745778</v>
      </c>
      <c r="AE364" s="15">
        <v>-740611859.28772998</v>
      </c>
      <c r="AF364" s="1">
        <f t="shared" si="98"/>
        <v>616829824.32226992</v>
      </c>
      <c r="AG364" s="1">
        <f t="shared" si="99"/>
        <v>-45.440613160033791</v>
      </c>
      <c r="AH364" s="1">
        <v>0</v>
      </c>
      <c r="AI364" s="1">
        <f t="shared" si="100"/>
        <v>740611859.28772998</v>
      </c>
      <c r="AJ364" s="1">
        <f t="shared" si="101"/>
        <v>-100</v>
      </c>
      <c r="AK364" s="1">
        <v>0</v>
      </c>
      <c r="AL364" s="1">
        <f t="shared" si="102"/>
        <v>0</v>
      </c>
      <c r="AM364" s="1">
        <f t="shared" si="103"/>
        <v>0</v>
      </c>
    </row>
    <row r="365" spans="1:39" ht="17" customHeight="1">
      <c r="A365" s="62" t="s">
        <v>448</v>
      </c>
      <c r="B365" s="12" t="s">
        <v>1</v>
      </c>
      <c r="C365" s="15">
        <v>1106871578</v>
      </c>
      <c r="D365" s="15">
        <v>1306906364</v>
      </c>
      <c r="E365" s="15">
        <f t="shared" si="80"/>
        <v>200034786</v>
      </c>
      <c r="F365" s="1">
        <f t="shared" si="81"/>
        <v>18.07208622715218</v>
      </c>
      <c r="G365" s="15">
        <v>4209044726</v>
      </c>
      <c r="H365" s="1">
        <f t="shared" si="104"/>
        <v>2902138362</v>
      </c>
      <c r="I365" s="1">
        <f t="shared" si="105"/>
        <v>222.06169025893581</v>
      </c>
      <c r="J365" s="15">
        <v>2187386817.5</v>
      </c>
      <c r="K365" s="15">
        <f t="shared" si="106"/>
        <v>-2021657908.5</v>
      </c>
      <c r="L365" s="15">
        <f t="shared" si="107"/>
        <v>-48.031276455958476</v>
      </c>
      <c r="M365" s="15">
        <v>2243095456.5</v>
      </c>
      <c r="N365" s="15">
        <f t="shared" si="108"/>
        <v>55708639</v>
      </c>
      <c r="O365" s="15">
        <f t="shared" si="109"/>
        <v>2.5468124135295973</v>
      </c>
      <c r="P365" s="15">
        <v>4613132938</v>
      </c>
      <c r="Q365" s="15">
        <f t="shared" si="110"/>
        <v>2370037481.5</v>
      </c>
      <c r="R365" s="15">
        <f t="shared" si="111"/>
        <v>105.65923419050891</v>
      </c>
      <c r="S365" s="15">
        <v>4751940889</v>
      </c>
      <c r="T365" s="15">
        <f t="shared" si="112"/>
        <v>138807951</v>
      </c>
      <c r="U365" s="15">
        <f t="shared" si="113"/>
        <v>3.0089735731782201</v>
      </c>
      <c r="V365" s="15">
        <v>4876657681</v>
      </c>
      <c r="W365" s="15">
        <f t="shared" si="114"/>
        <v>124716792</v>
      </c>
      <c r="X365" s="15">
        <f t="shared" si="115"/>
        <v>2.6245442633493163</v>
      </c>
      <c r="Y365" s="15">
        <v>5009413907.25</v>
      </c>
      <c r="Z365" s="15">
        <f t="shared" si="116"/>
        <v>132756226.25</v>
      </c>
      <c r="AA365" s="15">
        <f t="shared" si="117"/>
        <v>2.7222789651041737</v>
      </c>
      <c r="AB365" s="15">
        <v>5007636920</v>
      </c>
      <c r="AC365" s="15">
        <f t="shared" si="118"/>
        <v>-1776987.25</v>
      </c>
      <c r="AD365" s="15">
        <f t="shared" si="119"/>
        <v>-3.5472957174255665E-2</v>
      </c>
      <c r="AE365" s="15">
        <v>5007636921.3739996</v>
      </c>
      <c r="AF365" s="1">
        <f t="shared" si="98"/>
        <v>1.3739995956420898</v>
      </c>
      <c r="AG365" s="1">
        <f t="shared" si="99"/>
        <v>2.7438083423230488E-8</v>
      </c>
      <c r="AH365" s="1">
        <v>0</v>
      </c>
      <c r="AI365" s="1">
        <f t="shared" si="100"/>
        <v>-5007636921.3739996</v>
      </c>
      <c r="AJ365" s="1">
        <f t="shared" si="101"/>
        <v>-100</v>
      </c>
      <c r="AK365" s="1">
        <v>0</v>
      </c>
      <c r="AL365" s="1">
        <f t="shared" si="102"/>
        <v>0</v>
      </c>
      <c r="AM365" s="1">
        <f t="shared" si="103"/>
        <v>0</v>
      </c>
    </row>
    <row r="366" spans="1:39" ht="30">
      <c r="A366" s="62" t="s">
        <v>3582</v>
      </c>
      <c r="B366" s="12" t="s">
        <v>3472</v>
      </c>
      <c r="C366" s="15"/>
      <c r="D366" s="15"/>
      <c r="E366" s="15"/>
      <c r="F366" s="1"/>
      <c r="G366" s="15"/>
      <c r="H366" s="1"/>
      <c r="I366" s="1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"/>
      <c r="AG366" s="1"/>
      <c r="AH366" s="1">
        <v>16743182753.555</v>
      </c>
      <c r="AI366" s="1">
        <f t="shared" si="100"/>
        <v>16743182753.555</v>
      </c>
      <c r="AJ366" s="1">
        <f t="shared" si="101"/>
        <v>0</v>
      </c>
      <c r="AK366" s="1">
        <v>0</v>
      </c>
      <c r="AL366" s="1">
        <f t="shared" si="102"/>
        <v>-16743182753.555</v>
      </c>
      <c r="AM366" s="1">
        <f t="shared" si="103"/>
        <v>-100</v>
      </c>
    </row>
    <row r="367" spans="1:39" ht="17" customHeight="1">
      <c r="A367" s="62" t="s">
        <v>449</v>
      </c>
      <c r="B367" s="12" t="s">
        <v>0</v>
      </c>
      <c r="C367" s="15">
        <v>-863252528</v>
      </c>
      <c r="D367" s="15">
        <v>-1249874449</v>
      </c>
      <c r="E367" s="15">
        <f t="shared" si="80"/>
        <v>-386621921</v>
      </c>
      <c r="F367" s="1">
        <f t="shared" si="81"/>
        <v>44.78665378434895</v>
      </c>
      <c r="G367" s="15">
        <v>-1342544961.78</v>
      </c>
      <c r="H367" s="1">
        <f t="shared" si="104"/>
        <v>-92670512.779999971</v>
      </c>
      <c r="I367" s="1">
        <f t="shared" si="105"/>
        <v>7.4143857292341506</v>
      </c>
      <c r="J367" s="15">
        <v>-1730134391.26</v>
      </c>
      <c r="K367" s="15">
        <f t="shared" si="106"/>
        <v>-387589429.48000002</v>
      </c>
      <c r="L367" s="15">
        <f t="shared" si="107"/>
        <v>28.86975412474219</v>
      </c>
      <c r="M367" s="15">
        <v>-1769486964.1500001</v>
      </c>
      <c r="N367" s="15">
        <f t="shared" si="108"/>
        <v>-39352572.890000105</v>
      </c>
      <c r="O367" s="15">
        <f t="shared" si="109"/>
        <v>2.2745385034130745</v>
      </c>
      <c r="P367" s="15">
        <v>-1940295764.46</v>
      </c>
      <c r="Q367" s="15">
        <f t="shared" si="110"/>
        <v>-170808800.30999994</v>
      </c>
      <c r="R367" s="15">
        <f t="shared" si="111"/>
        <v>9.6530126398557865</v>
      </c>
      <c r="S367" s="15">
        <v>-1942569070.77</v>
      </c>
      <c r="T367" s="15">
        <f t="shared" si="112"/>
        <v>-2273306.3099999428</v>
      </c>
      <c r="U367" s="15">
        <f t="shared" si="113"/>
        <v>0.11716287545639323</v>
      </c>
      <c r="V367" s="15">
        <v>-2141349752.8800001</v>
      </c>
      <c r="W367" s="15">
        <f t="shared" si="114"/>
        <v>-198780682.11000013</v>
      </c>
      <c r="X367" s="15">
        <f t="shared" si="115"/>
        <v>10.232875891059409</v>
      </c>
      <c r="Y367" s="15">
        <v>-111191972.34999999</v>
      </c>
      <c r="Z367" s="15">
        <f t="shared" si="116"/>
        <v>2030157780.5300002</v>
      </c>
      <c r="AA367" s="15">
        <f t="shared" si="117"/>
        <v>-94.807388554791075</v>
      </c>
      <c r="AB367" s="15">
        <v>-3011579895.0300002</v>
      </c>
      <c r="AC367" s="15">
        <f t="shared" si="118"/>
        <v>-2900387922.6800003</v>
      </c>
      <c r="AD367" s="15">
        <f t="shared" si="119"/>
        <v>2608.4508273226979</v>
      </c>
      <c r="AE367" s="15">
        <v>-2405451243.2652502</v>
      </c>
      <c r="AF367" s="1">
        <f t="shared" si="98"/>
        <v>606128651.76475</v>
      </c>
      <c r="AG367" s="1">
        <f t="shared" si="99"/>
        <v>-20.126600418771623</v>
      </c>
      <c r="AH367" s="1">
        <v>0</v>
      </c>
      <c r="AI367" s="1">
        <f t="shared" si="100"/>
        <v>2405451243.2652502</v>
      </c>
      <c r="AJ367" s="1">
        <f t="shared" si="101"/>
        <v>-100</v>
      </c>
      <c r="AK367" s="1">
        <v>0</v>
      </c>
      <c r="AL367" s="1">
        <f t="shared" si="102"/>
        <v>0</v>
      </c>
      <c r="AM367" s="1">
        <f t="shared" si="103"/>
        <v>0</v>
      </c>
    </row>
    <row r="368" spans="1:39" ht="45">
      <c r="A368" s="62" t="s">
        <v>3602</v>
      </c>
      <c r="B368" s="12" t="s">
        <v>3603</v>
      </c>
      <c r="C368" s="15"/>
      <c r="D368" s="15"/>
      <c r="E368" s="15"/>
      <c r="F368" s="1"/>
      <c r="G368" s="15"/>
      <c r="H368" s="1"/>
      <c r="I368" s="1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"/>
      <c r="AG368" s="1"/>
      <c r="AH368" s="1">
        <v>420237018.05400002</v>
      </c>
      <c r="AI368" s="1">
        <f t="shared" si="100"/>
        <v>420237018.05400002</v>
      </c>
      <c r="AJ368" s="1">
        <f t="shared" si="101"/>
        <v>0</v>
      </c>
      <c r="AK368" s="1">
        <v>2913842503.86761</v>
      </c>
      <c r="AL368" s="1">
        <f t="shared" si="102"/>
        <v>2493605485.8136101</v>
      </c>
      <c r="AM368" s="1">
        <f t="shared" si="103"/>
        <v>593.3807300843697</v>
      </c>
    </row>
    <row r="369" spans="1:39" ht="30">
      <c r="A369" s="62" t="s">
        <v>3614</v>
      </c>
      <c r="B369" s="12" t="s">
        <v>3504</v>
      </c>
      <c r="C369" s="15"/>
      <c r="D369" s="15"/>
      <c r="E369" s="15"/>
      <c r="F369" s="1"/>
      <c r="G369" s="15"/>
      <c r="H369" s="1"/>
      <c r="I369" s="1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"/>
      <c r="AG369" s="1"/>
      <c r="AH369" s="1">
        <v>-105556.16232999999</v>
      </c>
      <c r="AI369" s="1">
        <f t="shared" si="100"/>
        <v>-105556.16232999999</v>
      </c>
      <c r="AJ369" s="1">
        <f t="shared" si="101"/>
        <v>0</v>
      </c>
      <c r="AK369" s="1">
        <v>-78573133.801289991</v>
      </c>
      <c r="AL369" s="1">
        <f t="shared" si="102"/>
        <v>-78467577.638959989</v>
      </c>
      <c r="AM369" s="1">
        <f t="shared" si="103"/>
        <v>74337.277812021028</v>
      </c>
    </row>
    <row r="370" spans="1:39" ht="30">
      <c r="A370" s="62" t="s">
        <v>3616</v>
      </c>
      <c r="B370" s="12" t="s">
        <v>3617</v>
      </c>
      <c r="C370" s="15"/>
      <c r="D370" s="15"/>
      <c r="E370" s="15"/>
      <c r="F370" s="1"/>
      <c r="G370" s="15"/>
      <c r="H370" s="1"/>
      <c r="I370" s="1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"/>
      <c r="AG370" s="1"/>
      <c r="AH370" s="1">
        <v>0</v>
      </c>
      <c r="AI370" s="1">
        <f t="shared" si="100"/>
        <v>0</v>
      </c>
      <c r="AJ370" s="1">
        <f t="shared" si="101"/>
        <v>0</v>
      </c>
      <c r="AK370" s="1">
        <v>0</v>
      </c>
      <c r="AL370" s="1">
        <f t="shared" si="102"/>
        <v>0</v>
      </c>
      <c r="AM370" s="1">
        <f t="shared" si="103"/>
        <v>0</v>
      </c>
    </row>
    <row r="371" spans="1:39" ht="45">
      <c r="A371" s="62" t="s">
        <v>3619</v>
      </c>
      <c r="B371" s="12" t="s">
        <v>3508</v>
      </c>
      <c r="C371" s="15"/>
      <c r="D371" s="15"/>
      <c r="E371" s="15"/>
      <c r="F371" s="1"/>
      <c r="G371" s="15"/>
      <c r="H371" s="1"/>
      <c r="I371" s="1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"/>
      <c r="AG371" s="1"/>
      <c r="AH371" s="1">
        <v>13007857.877</v>
      </c>
      <c r="AI371" s="1">
        <f t="shared" si="100"/>
        <v>13007857.877</v>
      </c>
      <c r="AJ371" s="1">
        <f t="shared" si="101"/>
        <v>0</v>
      </c>
      <c r="AK371" s="1">
        <v>812309058.20388997</v>
      </c>
      <c r="AL371" s="1">
        <f t="shared" si="102"/>
        <v>799301200.32688999</v>
      </c>
      <c r="AM371" s="1">
        <f t="shared" si="103"/>
        <v>6144.7565608798968</v>
      </c>
    </row>
    <row r="372" spans="1:39" ht="30">
      <c r="A372" s="62" t="s">
        <v>3626</v>
      </c>
      <c r="B372" s="12" t="s">
        <v>3518</v>
      </c>
      <c r="C372" s="15"/>
      <c r="D372" s="15"/>
      <c r="E372" s="15"/>
      <c r="F372" s="1"/>
      <c r="G372" s="15"/>
      <c r="H372" s="1"/>
      <c r="I372" s="1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"/>
      <c r="AG372" s="1"/>
      <c r="AH372" s="1">
        <v>39061618.785999998</v>
      </c>
      <c r="AI372" s="1">
        <f t="shared" si="100"/>
        <v>39061618.785999998</v>
      </c>
      <c r="AJ372" s="1">
        <f t="shared" si="101"/>
        <v>0</v>
      </c>
      <c r="AK372" s="1">
        <v>72325463.186279997</v>
      </c>
      <c r="AL372" s="1">
        <f t="shared" si="102"/>
        <v>33263844.400279999</v>
      </c>
      <c r="AM372" s="1">
        <f t="shared" si="103"/>
        <v>85.15736273633911</v>
      </c>
    </row>
    <row r="373" spans="1:39" ht="45">
      <c r="A373" s="62" t="s">
        <v>3631</v>
      </c>
      <c r="B373" s="12" t="s">
        <v>3524</v>
      </c>
      <c r="C373" s="15"/>
      <c r="D373" s="15"/>
      <c r="E373" s="15"/>
      <c r="F373" s="1"/>
      <c r="G373" s="15"/>
      <c r="H373" s="1"/>
      <c r="I373" s="1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"/>
      <c r="AG373" s="1"/>
      <c r="AH373" s="1">
        <v>570242.45799999998</v>
      </c>
      <c r="AI373" s="1">
        <f t="shared" si="100"/>
        <v>570242.45799999998</v>
      </c>
      <c r="AJ373" s="1">
        <f t="shared" si="101"/>
        <v>0</v>
      </c>
      <c r="AK373" s="1">
        <v>610500.46499999997</v>
      </c>
      <c r="AL373" s="1">
        <f t="shared" si="102"/>
        <v>40258.006999999983</v>
      </c>
      <c r="AM373" s="1">
        <f t="shared" si="103"/>
        <v>7.0598052521722225</v>
      </c>
    </row>
    <row r="374" spans="1:39" ht="30">
      <c r="A374" s="62" t="s">
        <v>3635</v>
      </c>
      <c r="B374" s="12" t="s">
        <v>3636</v>
      </c>
      <c r="C374" s="15"/>
      <c r="D374" s="15"/>
      <c r="E374" s="15"/>
      <c r="F374" s="1"/>
      <c r="G374" s="15"/>
      <c r="H374" s="1"/>
      <c r="I374" s="1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"/>
      <c r="AG374" s="1"/>
      <c r="AH374" s="1">
        <v>63962510.226959996</v>
      </c>
      <c r="AI374" s="1">
        <f t="shared" si="100"/>
        <v>63962510.226959996</v>
      </c>
      <c r="AJ374" s="1">
        <f t="shared" si="101"/>
        <v>0</v>
      </c>
      <c r="AK374" s="1">
        <v>75974177.155899987</v>
      </c>
      <c r="AL374" s="1">
        <f t="shared" si="102"/>
        <v>12011666.928939991</v>
      </c>
      <c r="AM374" s="1">
        <f t="shared" si="103"/>
        <v>18.779230030714324</v>
      </c>
    </row>
    <row r="375" spans="1:39" ht="30">
      <c r="A375" s="62" t="s">
        <v>3640</v>
      </c>
      <c r="B375" s="12" t="s">
        <v>3641</v>
      </c>
      <c r="C375" s="15"/>
      <c r="D375" s="15"/>
      <c r="E375" s="15"/>
      <c r="F375" s="1"/>
      <c r="G375" s="15"/>
      <c r="H375" s="1"/>
      <c r="I375" s="1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"/>
      <c r="AG375" s="1"/>
      <c r="AH375" s="1">
        <v>-1293495365.1396999</v>
      </c>
      <c r="AI375" s="1">
        <f t="shared" si="100"/>
        <v>-1293495365.1396999</v>
      </c>
      <c r="AJ375" s="1">
        <f t="shared" si="101"/>
        <v>0</v>
      </c>
      <c r="AK375" s="1">
        <v>-1553651595.1861999</v>
      </c>
      <c r="AL375" s="1">
        <f t="shared" si="102"/>
        <v>-260156230.04649997</v>
      </c>
      <c r="AM375" s="1">
        <f t="shared" si="103"/>
        <v>20.112652666397658</v>
      </c>
    </row>
    <row r="376" spans="1:39" ht="30">
      <c r="A376" s="62" t="s">
        <v>3647</v>
      </c>
      <c r="B376" s="12" t="s">
        <v>3648</v>
      </c>
      <c r="C376" s="15"/>
      <c r="D376" s="15"/>
      <c r="E376" s="15"/>
      <c r="F376" s="1"/>
      <c r="G376" s="15"/>
      <c r="H376" s="1"/>
      <c r="I376" s="1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"/>
      <c r="AG376" s="1"/>
      <c r="AH376" s="1">
        <v>1236165854.9230001</v>
      </c>
      <c r="AI376" s="1">
        <f t="shared" si="100"/>
        <v>1236165854.9230001</v>
      </c>
      <c r="AJ376" s="1">
        <f t="shared" si="101"/>
        <v>0</v>
      </c>
      <c r="AK376" s="1">
        <v>395806676.95374</v>
      </c>
      <c r="AL376" s="1">
        <f t="shared" si="102"/>
        <v>-840359177.9692601</v>
      </c>
      <c r="AM376" s="1">
        <f t="shared" si="103"/>
        <v>-67.981102586076972</v>
      </c>
    </row>
    <row r="377" spans="1:39" ht="17" customHeight="1">
      <c r="A377" s="66" t="s">
        <v>450</v>
      </c>
      <c r="B377" s="20" t="s">
        <v>164</v>
      </c>
      <c r="C377" s="22">
        <v>1204206079.9000001</v>
      </c>
      <c r="D377" s="22">
        <v>-4855936937.6099997</v>
      </c>
      <c r="E377" s="22">
        <f t="shared" si="80"/>
        <v>-6060143017.5100002</v>
      </c>
      <c r="F377" s="2">
        <f t="shared" si="81"/>
        <v>-503.24800037658406</v>
      </c>
      <c r="G377" s="22">
        <v>-6214244283.6899996</v>
      </c>
      <c r="H377" s="2">
        <f t="shared" si="104"/>
        <v>-1358307346.0799999</v>
      </c>
      <c r="I377" s="2">
        <f t="shared" si="105"/>
        <v>27.972096086332893</v>
      </c>
      <c r="J377" s="22">
        <v>-2413190027.46</v>
      </c>
      <c r="K377" s="22">
        <f t="shared" si="106"/>
        <v>3801054256.2299995</v>
      </c>
      <c r="L377" s="22">
        <f t="shared" si="107"/>
        <v>-61.166798128717026</v>
      </c>
      <c r="M377" s="22">
        <v>21702000243.889999</v>
      </c>
      <c r="N377" s="22">
        <f t="shared" si="108"/>
        <v>24115190271.349998</v>
      </c>
      <c r="O377" s="22">
        <f t="shared" si="109"/>
        <v>-999.30755543244186</v>
      </c>
      <c r="P377" s="22">
        <v>49091809675.080002</v>
      </c>
      <c r="Q377" s="22">
        <f t="shared" si="110"/>
        <v>27389809431.190002</v>
      </c>
      <c r="R377" s="22">
        <f t="shared" si="111"/>
        <v>126.20868640392425</v>
      </c>
      <c r="S377" s="22">
        <v>7832076649.0699997</v>
      </c>
      <c r="T377" s="22">
        <f t="shared" si="112"/>
        <v>-41259733026.010002</v>
      </c>
      <c r="U377" s="22">
        <f t="shared" si="113"/>
        <v>-84.046062467634556</v>
      </c>
      <c r="V377" s="22">
        <v>-25539312769.43</v>
      </c>
      <c r="W377" s="22">
        <f t="shared" si="114"/>
        <v>-33371389418.5</v>
      </c>
      <c r="X377" s="22">
        <f t="shared" si="115"/>
        <v>-426.08609330275902</v>
      </c>
      <c r="Y377" s="22">
        <v>-36720761349.610001</v>
      </c>
      <c r="Z377" s="22">
        <f t="shared" si="116"/>
        <v>-11181448580.18</v>
      </c>
      <c r="AA377" s="22">
        <f t="shared" si="117"/>
        <v>43.781321295238413</v>
      </c>
      <c r="AB377" s="22">
        <v>-4637941846.3599997</v>
      </c>
      <c r="AC377" s="22">
        <f t="shared" si="118"/>
        <v>32082819503.25</v>
      </c>
      <c r="AD377" s="22">
        <f t="shared" si="119"/>
        <v>-87.369701291857183</v>
      </c>
      <c r="AE377" s="22">
        <v>-4815543478.5384998</v>
      </c>
      <c r="AF377" s="3">
        <f t="shared" si="98"/>
        <v>-177601632.17850018</v>
      </c>
      <c r="AG377" s="3">
        <f t="shared" si="99"/>
        <v>3.8293199453953362</v>
      </c>
      <c r="AH377" s="55">
        <v>-30365559777.0877</v>
      </c>
      <c r="AI377" s="55">
        <f t="shared" si="100"/>
        <v>-25550016298.549202</v>
      </c>
      <c r="AJ377" s="55">
        <f t="shared" si="101"/>
        <v>530.573888750425</v>
      </c>
      <c r="AK377" s="55">
        <v>19559801774.668999</v>
      </c>
      <c r="AL377" s="55">
        <f t="shared" si="102"/>
        <v>49925361551.756699</v>
      </c>
      <c r="AM377" s="55">
        <f t="shared" si="103"/>
        <v>-164.41442844543846</v>
      </c>
    </row>
    <row r="378" spans="1:39" ht="17" customHeight="1">
      <c r="A378" s="66" t="s">
        <v>3651</v>
      </c>
      <c r="B378" s="20" t="s">
        <v>3652</v>
      </c>
      <c r="C378" s="22"/>
      <c r="D378" s="22"/>
      <c r="E378" s="22"/>
      <c r="F378" s="2"/>
      <c r="G378" s="22"/>
      <c r="H378" s="2"/>
      <c r="I378" s="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3"/>
      <c r="AG378" s="3"/>
      <c r="AH378" s="55">
        <v>2998047590.6238599</v>
      </c>
      <c r="AI378" s="55">
        <f t="shared" si="100"/>
        <v>2998047590.6238599</v>
      </c>
      <c r="AJ378" s="55">
        <f t="shared" si="101"/>
        <v>0</v>
      </c>
      <c r="AK378" s="55">
        <v>19559801774.668999</v>
      </c>
      <c r="AL378" s="55">
        <f t="shared" si="102"/>
        <v>16561754184.045139</v>
      </c>
      <c r="AM378" s="55">
        <f t="shared" si="103"/>
        <v>552.41798815471191</v>
      </c>
    </row>
    <row r="379" spans="1:39" ht="17" customHeight="1">
      <c r="A379" s="66" t="s">
        <v>3657</v>
      </c>
      <c r="B379" s="20" t="s">
        <v>3658</v>
      </c>
      <c r="C379" s="22"/>
      <c r="D379" s="22"/>
      <c r="E379" s="22"/>
      <c r="F379" s="2"/>
      <c r="G379" s="22"/>
      <c r="H379" s="2"/>
      <c r="I379" s="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3"/>
      <c r="AG379" s="3"/>
      <c r="AH379" s="55">
        <v>-33363607367.711601</v>
      </c>
      <c r="AI379" s="55">
        <f t="shared" si="100"/>
        <v>-33363607367.711601</v>
      </c>
      <c r="AJ379" s="55">
        <f t="shared" si="101"/>
        <v>0</v>
      </c>
      <c r="AK379" s="55">
        <v>0</v>
      </c>
      <c r="AL379" s="55">
        <f t="shared" si="102"/>
        <v>33363607367.711601</v>
      </c>
      <c r="AM379" s="55">
        <f t="shared" si="103"/>
        <v>-100</v>
      </c>
    </row>
    <row r="380" spans="1:39" ht="15">
      <c r="A380" s="66" t="s">
        <v>3663</v>
      </c>
      <c r="B380" s="20" t="s">
        <v>3664</v>
      </c>
      <c r="C380" s="22"/>
      <c r="D380" s="22"/>
      <c r="E380" s="22"/>
      <c r="F380" s="2"/>
      <c r="G380" s="22"/>
      <c r="H380" s="2"/>
      <c r="I380" s="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3"/>
      <c r="AG380" s="3"/>
      <c r="AH380" s="55">
        <v>6605551718.6555023</v>
      </c>
      <c r="AI380" s="55">
        <f t="shared" si="100"/>
        <v>6605551718.6555023</v>
      </c>
      <c r="AJ380" s="55">
        <f t="shared" si="101"/>
        <v>0</v>
      </c>
      <c r="AK380" s="55">
        <v>30645756291.739201</v>
      </c>
      <c r="AL380" s="55">
        <f t="shared" si="102"/>
        <v>24040204573.083698</v>
      </c>
      <c r="AM380" s="55">
        <f t="shared" si="103"/>
        <v>363.93938912307624</v>
      </c>
    </row>
    <row r="381" spans="1:39" ht="17" customHeight="1">
      <c r="A381" s="66" t="s">
        <v>3671</v>
      </c>
      <c r="B381" s="20" t="s">
        <v>3672</v>
      </c>
      <c r="C381" s="22"/>
      <c r="D381" s="22"/>
      <c r="E381" s="22"/>
      <c r="F381" s="2"/>
      <c r="G381" s="22"/>
      <c r="H381" s="2"/>
      <c r="I381" s="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3"/>
      <c r="AG381" s="3"/>
      <c r="AH381" s="55">
        <v>15670075218.1602</v>
      </c>
      <c r="AI381" s="55">
        <f t="shared" si="100"/>
        <v>15670075218.1602</v>
      </c>
      <c r="AJ381" s="55">
        <f t="shared" si="101"/>
        <v>0</v>
      </c>
      <c r="AK381" s="55">
        <v>16573689754.2729</v>
      </c>
      <c r="AL381" s="55">
        <f t="shared" si="102"/>
        <v>903614536.11269951</v>
      </c>
      <c r="AM381" s="55">
        <f t="shared" si="103"/>
        <v>5.7664977578760563</v>
      </c>
    </row>
  </sheetData>
  <mergeCells count="1">
    <mergeCell ref="A1:AM1"/>
  </mergeCells>
  <printOptions horizontalCentered="1"/>
  <pageMargins left="0.25" right="0.25" top="0.75" bottom="0.75" header="0.3" footer="0.3"/>
  <pageSetup paperSize="3" scale="29" fitToHeight="0" orientation="landscape" r:id="rId1"/>
  <headerFooter alignWithMargins="0">
    <oddHeader>&amp;R09/05/2014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Hojas de cálculo</vt:lpstr>
      </vt:variant>
      <vt:variant>
        <vt:i4>17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11</vt:i4>
      </vt:variant>
    </vt:vector>
  </HeadingPairs>
  <TitlesOfParts>
    <vt:vector size="31" baseType="lpstr">
      <vt:lpstr>Público (2)</vt:lpstr>
      <vt:lpstr>Hoja1</vt:lpstr>
      <vt:lpstr>Hoja2</vt:lpstr>
      <vt:lpstr>PÚBLICO</vt:lpstr>
      <vt:lpstr>PÚBLICO (VA)</vt:lpstr>
      <vt:lpstr>NACIONAL</vt:lpstr>
      <vt:lpstr>NACIONAL (VA)</vt:lpstr>
      <vt:lpstr>To do</vt:lpstr>
      <vt:lpstr>SERIES HISTÓRICAS 2007-2019</vt:lpstr>
      <vt:lpstr>SERIES HISTÓRICAS 2007-2019 (2</vt:lpstr>
      <vt:lpstr>TERRITORIAL</vt:lpstr>
      <vt:lpstr>TERRITORIAL (VA)</vt:lpstr>
      <vt:lpstr>Hoja7</vt:lpstr>
      <vt:lpstr>Hoja8</vt:lpstr>
      <vt:lpstr>Hoja2 (4)</vt:lpstr>
      <vt:lpstr>Hoja8 (2)</vt:lpstr>
      <vt:lpstr>Gráfica EC</vt:lpstr>
      <vt:lpstr>ACTIVOS2</vt:lpstr>
      <vt:lpstr>PASIVOS2</vt:lpstr>
      <vt:lpstr>PATRIMONIO 1</vt:lpstr>
      <vt:lpstr>NACIONAL!Área_de_impresión</vt:lpstr>
      <vt:lpstr>'NACIONAL (VA)'!Área_de_impresión</vt:lpstr>
      <vt:lpstr>PÚBLICO!Área_de_impresión</vt:lpstr>
      <vt:lpstr>'PÚBLICO (VA)'!Área_de_impresión</vt:lpstr>
      <vt:lpstr>'SERIES HISTÓRICAS 2007-2019'!Área_de_impresión</vt:lpstr>
      <vt:lpstr>'SERIES HISTÓRICAS 2007-2019 (2'!Área_de_impresión</vt:lpstr>
      <vt:lpstr>TERRITORIAL!Área_de_impresión</vt:lpstr>
      <vt:lpstr>'TERRITORIAL (VA)'!Área_de_impresión</vt:lpstr>
      <vt:lpstr>'SERIES HISTÓRICAS 2007-2019'!Títulos_a_imprimir</vt:lpstr>
      <vt:lpstr>TERRITORIAL!Títulos_a_imprimir</vt:lpstr>
      <vt:lpstr>'TERRITORIAL (VA)'!Títulos_a_imprimir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ehenao</dc:creator>
  <cp:lastModifiedBy>Esteban Gutierrez</cp:lastModifiedBy>
  <cp:lastPrinted>2021-05-31T00:28:05Z</cp:lastPrinted>
  <dcterms:created xsi:type="dcterms:W3CDTF">2013-02-25T13:56:50Z</dcterms:created>
  <dcterms:modified xsi:type="dcterms:W3CDTF">2025-06-11T04:11:10Z</dcterms:modified>
</cp:coreProperties>
</file>